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8" yWindow="768" windowWidth="11076" windowHeight="8940" tabRatio="542" activeTab="2"/>
  </bookViews>
  <sheets>
    <sheet name="приложение 1" sheetId="1" r:id="rId1"/>
    <sheet name="табл.2 (2020-2021)" sheetId="2" state="hidden" r:id="rId2"/>
    <sheet name="приложение 2" sheetId="3" r:id="rId3"/>
  </sheets>
  <definedNames>
    <definedName name="_xlnm.Print_Area" localSheetId="0">'приложение 1'!$A$1:$N$26</definedName>
    <definedName name="_xlnm.Print_Area" localSheetId="2">'приложение 2'!$A$1:$N$25</definedName>
    <definedName name="_xlnm.Print_Area" localSheetId="1">'табл.2 (2020-2021)'!$A$1:$N$21</definedName>
  </definedNames>
  <calcPr fullCalcOnLoad="1"/>
</workbook>
</file>

<file path=xl/sharedStrings.xml><?xml version="1.0" encoding="utf-8"?>
<sst xmlns="http://schemas.openxmlformats.org/spreadsheetml/2006/main" count="132" uniqueCount="44">
  <si>
    <t>N п/п</t>
  </si>
  <si>
    <t>ДГХ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</si>
  <si>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</si>
  <si>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</si>
  <si>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</si>
  <si>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</si>
  <si>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</si>
  <si>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</si>
  <si>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</si>
  <si>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</si>
  <si>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</si>
  <si>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1.1</t>
  </si>
  <si>
    <t>1.2</t>
  </si>
  <si>
    <t>2.1</t>
  </si>
  <si>
    <t>Итого по задаче:</t>
  </si>
  <si>
    <t>Благоустройство общественных территорий городского округа Тольятти</t>
  </si>
  <si>
    <t>Вовлечение заинтересованных граждан в реализацию мероприятий по благоустройству дворовых территорий городского округа Тольятти</t>
  </si>
  <si>
    <t xml:space="preserve">Благоустройство дворовых территорий многоквартирных домов </t>
  </si>
  <si>
    <t>Итого по Программе</t>
  </si>
  <si>
    <t>Цель: Повышение качества и комфорта городской среды  территории городского округа Тольятти</t>
  </si>
  <si>
    <t xml:space="preserve">Задача 1: Обеспечение формирования единого облика муниципального образования </t>
  </si>
  <si>
    <t>Задача 2: Повышение уровня вовлеченности заинтересованных граждан, организаций в реализацию мероприятий по благоустройству территории городского округа Тольятти</t>
  </si>
  <si>
    <t>2018-2022</t>
  </si>
  <si>
    <t>План на 2020 год</t>
  </si>
  <si>
    <t>План на 2021 год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</si>
  <si>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2018 - 2022 годы», утвержденной постановлением Правительства Самарской области от 01.11.2017 № 688.</t>
  </si>
  <si>
    <t>Таблица № 2 (2020 - 2021 гг.)</t>
  </si>
  <si>
    <t>Таблица № 1 (2018 - 2019 гг.)</t>
  </si>
  <si>
    <t>ДДХиТ</t>
  </si>
  <si>
    <t>Задача 3: Проведение мероприятий по инвентаризации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</si>
  <si>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3.1.</t>
  </si>
  <si>
    <t>Инвентаризация уровня благоустройства индивидуальных жилых домов и земельных участков, предоставленных для их размещения, объектов недвижимого имущества (включая объекты незавершенного строительства) и земельных участков, находящихся в собственности (пользовании) юридических лиц и индивидуальных предпринимателей</t>
  </si>
  <si>
    <t>План на 2018 год</t>
  </si>
  <si>
    <t>Итого по Программе, в том числе:</t>
  </si>
  <si>
    <t>2018-2024</t>
  </si>
  <si>
    <t>* С учетом средств, планируемых к поступлению в соответствии с государственной программой Самарской области «Формирование комфортной городской среды на 2018 - 2024 годы», утвержденной постановлением Правительства Самарской области от 01.11.2017 № 688.</t>
  </si>
  <si>
    <t>Приложение № 1
к Муниципальной программе "Формирование современной городской среды на 2018 - 2024 годы"</t>
  </si>
  <si>
    <t xml:space="preserve">ПЕРЕЧЕНЬ МЕРОПРИЯТИЙ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"ФОРМИРОВАНИЕ СОВРЕМЕННОЙ ГОРОДСКОЙ СРЕДЫ НА 2018 - 2024 ГОДЫ"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</si>
  <si>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на 2019 год</t>
  </si>
  <si>
    <t>План на 2024 год*</t>
  </si>
  <si>
    <t>Таблица № 5 (2024, 2018 - 2024)</t>
  </si>
  <si>
    <t>План на 2018 - 2024 год*</t>
  </si>
  <si>
    <t>1.3.</t>
  </si>
  <si>
    <t>Устройство камер видеонаблюдения на благоустраиваемых общественных территориях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</si>
</sst>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7" fillId="0" borderId="8" applyNumberFormat="0" applyFill="0" applyAlignment="0" applyProtection="0"/>
    <xf numFmtId="0" fontId="32" fillId="0" borderId="9" applyNumberFormat="0" applyFill="0" applyAlignment="0" applyProtection="0"/>
    <xf numFmtId="0" fontId="8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9" fillId="0" borderId="12" applyNumberFormat="0" applyFill="0" applyAlignment="0" applyProtection="0"/>
    <xf numFmtId="0" fontId="34" fillId="47" borderId="13" applyNumberFormat="0" applyAlignment="0" applyProtection="0"/>
    <xf numFmtId="0" fontId="10" fillId="48" borderId="14" applyNumberFormat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9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0" fillId="55" borderId="0" xfId="0" applyFont="1" applyFill="1" applyAlignment="1">
      <alignment/>
    </xf>
    <xf numFmtId="0" fontId="23" fillId="55" borderId="0" xfId="0" applyFont="1" applyFill="1" applyAlignment="1">
      <alignment/>
    </xf>
    <xf numFmtId="3" fontId="23" fillId="55" borderId="0" xfId="0" applyNumberFormat="1" applyFont="1" applyFill="1" applyAlignment="1">
      <alignment/>
    </xf>
    <xf numFmtId="0" fontId="42" fillId="4" borderId="0" xfId="0" applyFont="1" applyFill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3" fontId="42" fillId="4" borderId="0" xfId="0" applyNumberFormat="1" applyFont="1" applyFill="1" applyBorder="1" applyAlignment="1">
      <alignment horizontal="center" vertical="center" wrapText="1"/>
    </xf>
    <xf numFmtId="3" fontId="42" fillId="22" borderId="0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3" fontId="42" fillId="0" borderId="0" xfId="0" applyNumberFormat="1" applyFont="1" applyBorder="1" applyAlignment="1">
      <alignment vertical="center" wrapText="1"/>
    </xf>
    <xf numFmtId="0" fontId="23" fillId="55" borderId="0" xfId="0" applyFont="1" applyFill="1" applyBorder="1" applyAlignment="1">
      <alignment/>
    </xf>
    <xf numFmtId="0" fontId="23" fillId="55" borderId="19" xfId="0" applyFont="1" applyFill="1" applyBorder="1" applyAlignment="1">
      <alignment/>
    </xf>
    <xf numFmtId="0" fontId="23" fillId="55" borderId="20" xfId="0" applyFont="1" applyFill="1" applyBorder="1" applyAlignment="1">
      <alignment/>
    </xf>
    <xf numFmtId="3" fontId="23" fillId="55" borderId="0" xfId="0" applyNumberFormat="1" applyFont="1" applyFill="1" applyBorder="1" applyAlignment="1">
      <alignment/>
    </xf>
    <xf numFmtId="3" fontId="23" fillId="55" borderId="20" xfId="0" applyNumberFormat="1" applyFont="1" applyFill="1" applyBorder="1" applyAlignment="1">
      <alignment/>
    </xf>
    <xf numFmtId="0" fontId="21" fillId="55" borderId="21" xfId="0" applyFont="1" applyFill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1" fontId="42" fillId="0" borderId="21" xfId="0" applyNumberFormat="1" applyFont="1" applyBorder="1" applyAlignment="1">
      <alignment horizontal="center" vertical="center" wrapText="1"/>
    </xf>
    <xf numFmtId="4" fontId="42" fillId="0" borderId="21" xfId="0" applyNumberFormat="1" applyFont="1" applyBorder="1" applyAlignment="1">
      <alignment horizontal="center"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42" fillId="0" borderId="0" xfId="0" applyNumberFormat="1" applyFont="1" applyBorder="1" applyAlignment="1">
      <alignment vertical="center" wrapText="1"/>
    </xf>
    <xf numFmtId="49" fontId="42" fillId="0" borderId="21" xfId="0" applyNumberFormat="1" applyFont="1" applyBorder="1" applyAlignment="1">
      <alignment horizontal="left" vertical="center" wrapText="1"/>
    </xf>
    <xf numFmtId="3" fontId="43" fillId="0" borderId="21" xfId="0" applyNumberFormat="1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4" borderId="0" xfId="0" applyFont="1" applyFill="1" applyBorder="1" applyAlignment="1">
      <alignment vertical="center" wrapText="1"/>
    </xf>
    <xf numFmtId="0" fontId="22" fillId="18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3" fontId="42" fillId="55" borderId="21" xfId="0" applyNumberFormat="1" applyFont="1" applyFill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0" xfId="0" applyFont="1" applyFill="1" applyAlignment="1">
      <alignment horizontal="center" wrapText="1"/>
    </xf>
    <xf numFmtId="0" fontId="21" fillId="55" borderId="0" xfId="0" applyFont="1" applyFill="1" applyAlignment="1">
      <alignment horizontal="center"/>
    </xf>
    <xf numFmtId="49" fontId="42" fillId="0" borderId="21" xfId="0" applyNumberFormat="1" applyFont="1" applyBorder="1" applyAlignment="1">
      <alignment horizontal="left" vertical="center" wrapText="1"/>
    </xf>
    <xf numFmtId="49" fontId="43" fillId="0" borderId="23" xfId="0" applyNumberFormat="1" applyFont="1" applyBorder="1" applyAlignment="1">
      <alignment horizontal="right" vertical="center" wrapText="1"/>
    </xf>
    <xf numFmtId="49" fontId="43" fillId="0" borderId="24" xfId="0" applyNumberFormat="1" applyFont="1" applyBorder="1" applyAlignment="1">
      <alignment horizontal="right" vertical="center" wrapText="1"/>
    </xf>
    <xf numFmtId="0" fontId="42" fillId="0" borderId="21" xfId="0" applyFont="1" applyBorder="1" applyAlignment="1">
      <alignment horizontal="left" vertical="center" wrapText="1"/>
    </xf>
    <xf numFmtId="49" fontId="21" fillId="55" borderId="21" xfId="0" applyNumberFormat="1" applyFont="1" applyFill="1" applyBorder="1" applyAlignment="1">
      <alignment horizontal="left" vertical="center" wrapText="1"/>
    </xf>
    <xf numFmtId="0" fontId="21" fillId="55" borderId="21" xfId="0" applyFont="1" applyFill="1" applyBorder="1" applyAlignment="1">
      <alignment horizontal="left" vertical="center" wrapText="1"/>
    </xf>
    <xf numFmtId="49" fontId="42" fillId="0" borderId="23" xfId="0" applyNumberFormat="1" applyFont="1" applyBorder="1" applyAlignment="1">
      <alignment horizontal="left" vertical="center" wrapText="1"/>
    </xf>
    <xf numFmtId="49" fontId="42" fillId="0" borderId="25" xfId="0" applyNumberFormat="1" applyFont="1" applyBorder="1" applyAlignment="1">
      <alignment horizontal="left" vertical="center" wrapText="1"/>
    </xf>
    <xf numFmtId="49" fontId="42" fillId="0" borderId="24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right" vertical="center" wrapText="1"/>
    </xf>
    <xf numFmtId="0" fontId="21" fillId="55" borderId="21" xfId="0" applyFont="1" applyFill="1" applyBorder="1" applyAlignment="1">
      <alignment horizontal="center" vertical="center" wrapText="1"/>
    </xf>
    <xf numFmtId="0" fontId="21" fillId="55" borderId="0" xfId="0" applyFont="1" applyFill="1" applyBorder="1" applyAlignment="1">
      <alignment horizontal="center" vertical="top" wrapText="1"/>
    </xf>
    <xf numFmtId="49" fontId="42" fillId="0" borderId="26" xfId="0" applyNumberFormat="1" applyFont="1" applyBorder="1" applyAlignment="1">
      <alignment horizontal="center" vertical="center" wrapText="1"/>
    </xf>
    <xf numFmtId="49" fontId="42" fillId="0" borderId="22" xfId="0" applyNumberFormat="1" applyFont="1" applyBorder="1" applyAlignment="1">
      <alignment horizontal="center" vertical="center" wrapText="1"/>
    </xf>
    <xf numFmtId="49" fontId="42" fillId="0" borderId="26" xfId="0" applyNumberFormat="1" applyFont="1" applyBorder="1" applyAlignment="1">
      <alignment horizontal="left" vertical="center" wrapText="1"/>
    </xf>
    <xf numFmtId="49" fontId="42" fillId="0" borderId="22" xfId="0" applyNumberFormat="1" applyFont="1" applyBorder="1" applyAlignment="1">
      <alignment horizontal="left" vertical="center" wrapText="1"/>
    </xf>
    <xf numFmtId="0" fontId="21" fillId="55" borderId="0" xfId="0" applyFont="1" applyFill="1" applyBorder="1" applyAlignment="1">
      <alignment horizontal="left" vertical="center" wrapText="1"/>
    </xf>
    <xf numFmtId="0" fontId="21" fillId="55" borderId="0" xfId="0" applyFont="1" applyFill="1" applyAlignment="1">
      <alignment horizontal="right"/>
    </xf>
  </cellXfs>
  <cellStyles count="10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2 3" xfId="89"/>
    <cellStyle name="Обычный 3" xfId="90"/>
    <cellStyle name="Обычный 3 2" xfId="91"/>
    <cellStyle name="Обычный 4" xfId="92"/>
    <cellStyle name="Обычный 8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Финансовый [0] 2" xfId="108"/>
    <cellStyle name="Финансовый [0] 3" xfId="109"/>
    <cellStyle name="Финансовый 2" xfId="110"/>
    <cellStyle name="Финансовый 2 2" xfId="111"/>
    <cellStyle name="Финансовый 2 3" xfId="112"/>
    <cellStyle name="Хороший" xfId="113"/>
    <cellStyle name="Хороший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8"/>
  <sheetViews>
    <sheetView view="pageBreakPreview" zoomScale="60" zoomScalePageLayoutView="0" workbookViewId="0" topLeftCell="A1">
      <selection activeCell="J21" sqref="J21"/>
    </sheetView>
  </sheetViews>
  <sheetFormatPr defaultColWidth="9.140625" defaultRowHeight="15"/>
  <cols>
    <col min="1" max="1" width="5.57421875" style="2" customWidth="1"/>
    <col min="2" max="2" width="36.140625" style="2" customWidth="1"/>
    <col min="3" max="3" width="13.00390625" style="2" customWidth="1"/>
    <col min="4" max="4" width="8.140625" style="2" customWidth="1"/>
    <col min="5" max="14" width="10.28125" style="2" customWidth="1"/>
    <col min="15" max="16" width="9.140625" style="2" customWidth="1"/>
    <col min="17" max="18" width="0" style="2" hidden="1" customWidth="1"/>
    <col min="19" max="16384" width="9.140625" style="2" customWidth="1"/>
  </cols>
  <sheetData>
    <row r="1" spans="11:14" ht="53.25" customHeight="1">
      <c r="K1" s="38" t="s">
        <v>36</v>
      </c>
      <c r="L1" s="39"/>
      <c r="M1" s="39"/>
      <c r="N1" s="39"/>
    </row>
    <row r="2" spans="1:14" s="1" customFormat="1" ht="36.75" customHeight="1">
      <c r="A2" s="51" t="s">
        <v>37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20.2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4.25">
      <c r="A4" s="50" t="s">
        <v>0</v>
      </c>
      <c r="B4" s="50" t="s">
        <v>2</v>
      </c>
      <c r="C4" s="50" t="s">
        <v>3</v>
      </c>
      <c r="D4" s="50" t="s">
        <v>4</v>
      </c>
      <c r="E4" s="50" t="s">
        <v>5</v>
      </c>
      <c r="F4" s="50"/>
      <c r="G4" s="50"/>
      <c r="H4" s="50"/>
      <c r="I4" s="50"/>
      <c r="J4" s="50"/>
      <c r="K4" s="50"/>
      <c r="L4" s="50"/>
      <c r="M4" s="50"/>
      <c r="N4" s="50"/>
    </row>
    <row r="5" spans="1:14" ht="15.75" customHeight="1">
      <c r="A5" s="50"/>
      <c r="B5" s="50"/>
      <c r="C5" s="50"/>
      <c r="D5" s="50"/>
      <c r="E5" s="50" t="s">
        <v>32</v>
      </c>
      <c r="F5" s="50"/>
      <c r="G5" s="50"/>
      <c r="H5" s="50"/>
      <c r="I5" s="50"/>
      <c r="J5" s="50" t="s">
        <v>38</v>
      </c>
      <c r="K5" s="50"/>
      <c r="L5" s="50"/>
      <c r="M5" s="50"/>
      <c r="N5" s="50"/>
    </row>
    <row r="6" spans="1:14" ht="47.25" customHeight="1">
      <c r="A6" s="50"/>
      <c r="B6" s="50"/>
      <c r="C6" s="50"/>
      <c r="D6" s="50"/>
      <c r="E6" s="18" t="s">
        <v>6</v>
      </c>
      <c r="F6" s="18" t="s">
        <v>7</v>
      </c>
      <c r="G6" s="18" t="s">
        <v>8</v>
      </c>
      <c r="H6" s="18" t="s">
        <v>9</v>
      </c>
      <c r="I6" s="18" t="s">
        <v>10</v>
      </c>
      <c r="J6" s="18" t="s">
        <v>6</v>
      </c>
      <c r="K6" s="18" t="s">
        <v>7</v>
      </c>
      <c r="L6" s="18" t="s">
        <v>8</v>
      </c>
      <c r="M6" s="18" t="s">
        <v>9</v>
      </c>
      <c r="N6" s="18" t="s">
        <v>10</v>
      </c>
    </row>
    <row r="7" spans="1:14" ht="14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</row>
    <row r="8" spans="1:14" ht="22.5" customHeight="1">
      <c r="A8" s="45" t="s">
        <v>19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58" s="10" customFormat="1" ht="21.7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7"/>
      <c r="AF9" s="7"/>
      <c r="AG9" s="7"/>
      <c r="AH9" s="7"/>
      <c r="AI9" s="6"/>
      <c r="AJ9" s="7"/>
      <c r="AK9" s="7"/>
      <c r="AL9" s="7"/>
      <c r="AM9" s="7"/>
      <c r="AN9" s="6"/>
      <c r="AO9" s="7"/>
      <c r="AP9" s="7"/>
      <c r="AQ9" s="7"/>
      <c r="AR9" s="7"/>
      <c r="AS9" s="6"/>
      <c r="AT9" s="7"/>
      <c r="AU9" s="7"/>
      <c r="AV9" s="7"/>
      <c r="AW9" s="7"/>
      <c r="AX9" s="6"/>
      <c r="AY9" s="7"/>
      <c r="AZ9" s="7"/>
      <c r="BA9" s="7"/>
      <c r="BB9" s="7"/>
      <c r="BC9" s="8"/>
      <c r="BD9" s="9"/>
      <c r="BF9" s="9"/>
    </row>
    <row r="10" spans="1:58" s="10" customFormat="1" ht="30" customHeight="1">
      <c r="A10" s="19" t="s">
        <v>11</v>
      </c>
      <c r="B10" s="20" t="s">
        <v>17</v>
      </c>
      <c r="C10" s="21" t="s">
        <v>1</v>
      </c>
      <c r="D10" s="22" t="s">
        <v>34</v>
      </c>
      <c r="E10" s="21">
        <f>F10+G10+H10+I10</f>
        <v>93648</v>
      </c>
      <c r="F10" s="21">
        <f>18302-8937</f>
        <v>9365</v>
      </c>
      <c r="G10" s="21">
        <v>29499</v>
      </c>
      <c r="H10" s="21">
        <v>54784</v>
      </c>
      <c r="I10" s="21">
        <v>0</v>
      </c>
      <c r="J10" s="21">
        <f>K10+L10+M10+N10</f>
        <v>50898</v>
      </c>
      <c r="K10" s="21">
        <v>2545</v>
      </c>
      <c r="L10" s="21">
        <v>6770</v>
      </c>
      <c r="M10" s="21">
        <v>41583</v>
      </c>
      <c r="N10" s="21">
        <v>0</v>
      </c>
      <c r="O10" s="12"/>
      <c r="P10" s="5"/>
      <c r="Q10" s="2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52" t="s">
        <v>12</v>
      </c>
      <c r="B11" s="54" t="s">
        <v>15</v>
      </c>
      <c r="C11" s="21" t="s">
        <v>1</v>
      </c>
      <c r="D11" s="21" t="s">
        <v>34</v>
      </c>
      <c r="E11" s="21">
        <f>F11+G11+H11+I11</f>
        <v>90296</v>
      </c>
      <c r="F11" s="21">
        <v>9029</v>
      </c>
      <c r="G11" s="21">
        <v>37985</v>
      </c>
      <c r="H11" s="21">
        <v>43282</v>
      </c>
      <c r="I11" s="21">
        <v>0</v>
      </c>
      <c r="J11" s="21">
        <f>K11+L11+M11+N11</f>
        <v>180224</v>
      </c>
      <c r="K11" s="21">
        <f>8694+5762-377+49</f>
        <v>14128</v>
      </c>
      <c r="L11" s="35">
        <f>23124+923</f>
        <v>24047</v>
      </c>
      <c r="M11" s="35">
        <v>142049</v>
      </c>
      <c r="N11" s="21">
        <v>0</v>
      </c>
      <c r="O11" s="12"/>
      <c r="P11" s="5"/>
      <c r="Q11" s="12">
        <f>G11+H11</f>
        <v>81267</v>
      </c>
      <c r="R11" s="5">
        <f>Q11*10/100</f>
        <v>8126.7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30" customHeight="1">
      <c r="A12" s="53"/>
      <c r="B12" s="55"/>
      <c r="C12" s="21" t="s">
        <v>28</v>
      </c>
      <c r="D12" s="22">
        <v>2018</v>
      </c>
      <c r="E12" s="21">
        <f>F12+G12+H12+I12</f>
        <v>8493</v>
      </c>
      <c r="F12" s="21">
        <v>849</v>
      </c>
      <c r="G12" s="21">
        <v>7644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5"/>
      <c r="P12" s="5"/>
      <c r="Q12" s="12">
        <f>G11+G12</f>
        <v>45629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58" s="10" customFormat="1" ht="46.5" customHeight="1">
      <c r="A13" s="36" t="s">
        <v>42</v>
      </c>
      <c r="B13" s="37" t="s">
        <v>43</v>
      </c>
      <c r="C13" s="21" t="s">
        <v>1</v>
      </c>
      <c r="D13" s="22">
        <v>2019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f>K13+L13+M13+N13</f>
        <v>299</v>
      </c>
      <c r="K13" s="21">
        <v>15</v>
      </c>
      <c r="L13" s="21">
        <v>284</v>
      </c>
      <c r="M13" s="21">
        <v>0</v>
      </c>
      <c r="N13" s="21">
        <v>0</v>
      </c>
      <c r="O13" s="5"/>
      <c r="P13" s="5"/>
      <c r="Q13" s="1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0" t="s">
        <v>14</v>
      </c>
      <c r="B14" s="40"/>
      <c r="C14" s="21"/>
      <c r="D14" s="21"/>
      <c r="E14" s="21">
        <f>SUM(E10:E12)</f>
        <v>192437</v>
      </c>
      <c r="F14" s="21">
        <f>SUM(F10:F12)</f>
        <v>19243</v>
      </c>
      <c r="G14" s="21">
        <f aca="true" t="shared" si="0" ref="G14:N14">SUM(G10:G13)</f>
        <v>75128</v>
      </c>
      <c r="H14" s="21">
        <f t="shared" si="0"/>
        <v>98066</v>
      </c>
      <c r="I14" s="21">
        <f t="shared" si="0"/>
        <v>0</v>
      </c>
      <c r="J14" s="21">
        <f t="shared" si="0"/>
        <v>231421</v>
      </c>
      <c r="K14" s="21">
        <f t="shared" si="0"/>
        <v>16688</v>
      </c>
      <c r="L14" s="21">
        <f t="shared" si="0"/>
        <v>31101</v>
      </c>
      <c r="M14" s="21">
        <f t="shared" si="0"/>
        <v>183632</v>
      </c>
      <c r="N14" s="21">
        <f t="shared" si="0"/>
        <v>0</v>
      </c>
      <c r="O14" s="12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14" ht="21" customHeight="1">
      <c r="A15" s="44" t="s">
        <v>21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58" s="10" customFormat="1" ht="55.5" customHeight="1">
      <c r="A16" s="19" t="s">
        <v>13</v>
      </c>
      <c r="B16" s="20" t="s">
        <v>16</v>
      </c>
      <c r="C16" s="21" t="s">
        <v>1</v>
      </c>
      <c r="D16" s="21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20.25" customHeight="1">
      <c r="A17" s="40" t="s">
        <v>14</v>
      </c>
      <c r="B17" s="40"/>
      <c r="C17" s="21"/>
      <c r="D17" s="21"/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33" customHeight="1">
      <c r="A18" s="46" t="s">
        <v>29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10" customFormat="1" ht="123" customHeight="1">
      <c r="A19" s="19" t="s">
        <v>30</v>
      </c>
      <c r="B19" s="24" t="s">
        <v>31</v>
      </c>
      <c r="C19" s="21" t="s">
        <v>1</v>
      </c>
      <c r="D19" s="22">
        <v>2018</v>
      </c>
      <c r="E19" s="21">
        <f>F19+G19+H19</f>
        <v>330</v>
      </c>
      <c r="F19" s="21">
        <v>330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4"/>
      <c r="AE19" s="5"/>
      <c r="AF19" s="5"/>
      <c r="AG19" s="5"/>
      <c r="AH19" s="5"/>
      <c r="AI19" s="4"/>
      <c r="AJ19" s="5"/>
      <c r="AK19" s="5"/>
      <c r="AL19" s="5"/>
      <c r="AM19" s="5"/>
      <c r="AN19" s="4"/>
      <c r="AO19" s="5"/>
      <c r="AP19" s="5"/>
      <c r="AQ19" s="5"/>
      <c r="AR19" s="5"/>
      <c r="AS19" s="4"/>
      <c r="AT19" s="5"/>
      <c r="AU19" s="5"/>
      <c r="AV19" s="5"/>
      <c r="AW19" s="5"/>
      <c r="AX19" s="4"/>
      <c r="AY19" s="5"/>
      <c r="AZ19" s="5"/>
      <c r="BA19" s="5"/>
      <c r="BB19" s="5"/>
      <c r="BC19" s="8"/>
      <c r="BF19" s="11"/>
    </row>
    <row r="20" spans="1:58" s="10" customFormat="1" ht="20.25" customHeight="1">
      <c r="A20" s="46" t="s">
        <v>14</v>
      </c>
      <c r="B20" s="48"/>
      <c r="C20" s="21"/>
      <c r="D20" s="21"/>
      <c r="E20" s="21">
        <f>SUM(E19)</f>
        <v>330</v>
      </c>
      <c r="F20" s="21">
        <f>SUM(F19)</f>
        <v>330</v>
      </c>
      <c r="G20" s="21">
        <f>SUM(G19)</f>
        <v>0</v>
      </c>
      <c r="H20" s="21">
        <f>SUM(H19)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33" customFormat="1" ht="20.25" customHeight="1">
      <c r="A21" s="41" t="s">
        <v>33</v>
      </c>
      <c r="B21" s="42"/>
      <c r="C21" s="28"/>
      <c r="D21" s="28"/>
      <c r="E21" s="28">
        <f>E17+E14+E20</f>
        <v>192767</v>
      </c>
      <c r="F21" s="28">
        <f aca="true" t="shared" si="1" ref="F21:N21">F17+F14+F20</f>
        <v>19573</v>
      </c>
      <c r="G21" s="28">
        <f t="shared" si="1"/>
        <v>75128</v>
      </c>
      <c r="H21" s="28">
        <f t="shared" si="1"/>
        <v>98066</v>
      </c>
      <c r="I21" s="28">
        <f t="shared" si="1"/>
        <v>0</v>
      </c>
      <c r="J21" s="28">
        <f t="shared" si="1"/>
        <v>231421</v>
      </c>
      <c r="K21" s="28">
        <f t="shared" si="1"/>
        <v>16688</v>
      </c>
      <c r="L21" s="28">
        <f t="shared" si="1"/>
        <v>31101</v>
      </c>
      <c r="M21" s="28">
        <f t="shared" si="1"/>
        <v>183632</v>
      </c>
      <c r="N21" s="28">
        <f t="shared" si="1"/>
        <v>0</v>
      </c>
      <c r="O21" s="29"/>
      <c r="P21" s="29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1"/>
      <c r="AE21" s="30"/>
      <c r="AF21" s="30"/>
      <c r="AG21" s="30"/>
      <c r="AH21" s="30"/>
      <c r="AI21" s="31"/>
      <c r="AJ21" s="30"/>
      <c r="AK21" s="30"/>
      <c r="AL21" s="30"/>
      <c r="AM21" s="30"/>
      <c r="AN21" s="31"/>
      <c r="AO21" s="30"/>
      <c r="AP21" s="30"/>
      <c r="AQ21" s="30"/>
      <c r="AR21" s="30"/>
      <c r="AS21" s="31"/>
      <c r="AT21" s="30"/>
      <c r="AU21" s="30"/>
      <c r="AV21" s="30"/>
      <c r="AW21" s="30"/>
      <c r="AX21" s="31"/>
      <c r="AY21" s="30"/>
      <c r="AZ21" s="30"/>
      <c r="BA21" s="30"/>
      <c r="BB21" s="30"/>
      <c r="BC21" s="32"/>
      <c r="BF21" s="34"/>
    </row>
    <row r="22" spans="1:58" s="10" customFormat="1" ht="20.25" customHeight="1">
      <c r="A22" s="27"/>
      <c r="B22" s="27"/>
      <c r="C22" s="21" t="s">
        <v>1</v>
      </c>
      <c r="D22" s="21"/>
      <c r="E22" s="21">
        <f>F22+G22+H22+I22</f>
        <v>184274</v>
      </c>
      <c r="F22" s="21">
        <f>F10+F11+F16+F19</f>
        <v>18724</v>
      </c>
      <c r="G22" s="21">
        <f>G10+G11+G16+G19</f>
        <v>67484</v>
      </c>
      <c r="H22" s="21">
        <f>H10+H11+H16+H19</f>
        <v>98066</v>
      </c>
      <c r="I22" s="21">
        <f>I10+I11+I16+I19</f>
        <v>0</v>
      </c>
      <c r="J22" s="21">
        <f>K22+L22+M22+N22</f>
        <v>231421</v>
      </c>
      <c r="K22" s="21">
        <f>K10+K11++K16+K19+K13</f>
        <v>16688</v>
      </c>
      <c r="L22" s="21">
        <f>L10+L11++L16+L19+L13</f>
        <v>31101</v>
      </c>
      <c r="M22" s="21">
        <f>M10+M11++M16+M19</f>
        <v>183632</v>
      </c>
      <c r="N22" s="21">
        <f>N10+N11++N16+N19</f>
        <v>0</v>
      </c>
      <c r="O22" s="12"/>
      <c r="P22" s="12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4"/>
      <c r="AE22" s="5"/>
      <c r="AF22" s="5"/>
      <c r="AG22" s="5"/>
      <c r="AH22" s="5"/>
      <c r="AI22" s="4"/>
      <c r="AJ22" s="5"/>
      <c r="AK22" s="5"/>
      <c r="AL22" s="5"/>
      <c r="AM22" s="5"/>
      <c r="AN22" s="4"/>
      <c r="AO22" s="5"/>
      <c r="AP22" s="5"/>
      <c r="AQ22" s="5"/>
      <c r="AR22" s="5"/>
      <c r="AS22" s="4"/>
      <c r="AT22" s="5"/>
      <c r="AU22" s="5"/>
      <c r="AV22" s="5"/>
      <c r="AW22" s="5"/>
      <c r="AX22" s="4"/>
      <c r="AY22" s="5"/>
      <c r="AZ22" s="5"/>
      <c r="BA22" s="5"/>
      <c r="BB22" s="5"/>
      <c r="BC22" s="8"/>
      <c r="BF22" s="11"/>
    </row>
    <row r="23" spans="1:58" s="10" customFormat="1" ht="20.25" customHeight="1">
      <c r="A23" s="27"/>
      <c r="B23" s="27"/>
      <c r="C23" s="21" t="s">
        <v>28</v>
      </c>
      <c r="D23" s="21"/>
      <c r="E23" s="21">
        <f>F23+G23+H23+I23</f>
        <v>8493</v>
      </c>
      <c r="F23" s="21">
        <f>F12</f>
        <v>849</v>
      </c>
      <c r="G23" s="21">
        <f>G12</f>
        <v>7644</v>
      </c>
      <c r="H23" s="21">
        <f>H12</f>
        <v>0</v>
      </c>
      <c r="I23" s="21">
        <f>I12</f>
        <v>0</v>
      </c>
      <c r="J23" s="21">
        <f>K23+L23+M23+N23</f>
        <v>0</v>
      </c>
      <c r="K23" s="21">
        <f>K12</f>
        <v>0</v>
      </c>
      <c r="L23" s="21">
        <f>L12</f>
        <v>0</v>
      </c>
      <c r="M23" s="21">
        <f>M12</f>
        <v>0</v>
      </c>
      <c r="N23" s="21">
        <f>N12</f>
        <v>0</v>
      </c>
      <c r="O23" s="12"/>
      <c r="P23" s="12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4"/>
      <c r="AE23" s="5"/>
      <c r="AF23" s="5"/>
      <c r="AG23" s="5"/>
      <c r="AH23" s="5"/>
      <c r="AI23" s="4"/>
      <c r="AJ23" s="5"/>
      <c r="AK23" s="5"/>
      <c r="AL23" s="5"/>
      <c r="AM23" s="5"/>
      <c r="AN23" s="4"/>
      <c r="AO23" s="5"/>
      <c r="AP23" s="5"/>
      <c r="AQ23" s="5"/>
      <c r="AR23" s="5"/>
      <c r="AS23" s="4"/>
      <c r="AT23" s="5"/>
      <c r="AU23" s="5"/>
      <c r="AV23" s="5"/>
      <c r="AW23" s="5"/>
      <c r="AX23" s="4"/>
      <c r="AY23" s="5"/>
      <c r="AZ23" s="5"/>
      <c r="BA23" s="5"/>
      <c r="BB23" s="5"/>
      <c r="BC23" s="8"/>
      <c r="BF23" s="11"/>
    </row>
    <row r="24" spans="2:13" ht="14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2:12" ht="14.25">
      <c r="B25" s="13"/>
      <c r="C25" s="13"/>
      <c r="D25" s="13"/>
      <c r="E25" s="17"/>
      <c r="F25" s="15"/>
      <c r="G25" s="15"/>
      <c r="H25" s="15"/>
      <c r="I25" s="13"/>
      <c r="J25" s="13"/>
      <c r="K25" s="13"/>
      <c r="L25" s="13"/>
    </row>
    <row r="26" spans="2:12" ht="14.25">
      <c r="B26" s="13"/>
      <c r="C26" s="13"/>
      <c r="D26" s="13"/>
      <c r="E26" s="16"/>
      <c r="F26" s="13"/>
      <c r="G26" s="13"/>
      <c r="H26" s="13"/>
      <c r="I26" s="13"/>
      <c r="J26" s="13"/>
      <c r="K26" s="13"/>
      <c r="L26" s="13"/>
    </row>
    <row r="27" spans="2:12" ht="14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ht="14.25">
      <c r="H28" s="3"/>
    </row>
  </sheetData>
  <sheetProtection/>
  <mergeCells count="20">
    <mergeCell ref="C4:C6"/>
    <mergeCell ref="A2:N2"/>
    <mergeCell ref="B4:B6"/>
    <mergeCell ref="E5:I5"/>
    <mergeCell ref="A4:A6"/>
    <mergeCell ref="A11:A12"/>
    <mergeCell ref="D4:D6"/>
    <mergeCell ref="E4:N4"/>
    <mergeCell ref="J5:N5"/>
    <mergeCell ref="B11:B12"/>
    <mergeCell ref="K1:N1"/>
    <mergeCell ref="A14:B14"/>
    <mergeCell ref="A21:B21"/>
    <mergeCell ref="A9:N9"/>
    <mergeCell ref="A17:B17"/>
    <mergeCell ref="A15:N15"/>
    <mergeCell ref="A8:N8"/>
    <mergeCell ref="A18:N18"/>
    <mergeCell ref="A20:B20"/>
    <mergeCell ref="A3:N3"/>
  </mergeCells>
  <printOptions horizontalCentered="1"/>
  <pageMargins left="0.15748031496062992" right="0.15748031496062992" top="1.0236220472440944" bottom="0.2755905511811024" header="0.3937007874015748" footer="0.1968503937007874"/>
  <pageSetup firstPageNumber="4" useFirstPageNumber="1" horizontalDpi="600" verticalDpi="600" orientation="landscape" paperSize="9" scale="87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1
к постановлению администрации
 городского округа Тольятти
от____________№_________</firstHead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57421875" style="2" customWidth="1"/>
    <col min="2" max="2" width="33.28125" style="2" customWidth="1"/>
    <col min="3" max="3" width="11.421875" style="2" customWidth="1"/>
    <col min="4" max="4" width="8.140625" style="2" customWidth="1"/>
    <col min="5" max="6" width="11.421875" style="2" customWidth="1"/>
    <col min="7" max="7" width="11.00390625" style="2" customWidth="1"/>
    <col min="8" max="9" width="10.28125" style="2" customWidth="1"/>
    <col min="10" max="12" width="11.421875" style="2" customWidth="1"/>
    <col min="13" max="14" width="9.421875" style="2" customWidth="1"/>
    <col min="15" max="16384" width="9.140625" style="2" customWidth="1"/>
  </cols>
  <sheetData>
    <row r="1" spans="11:14" ht="30" customHeight="1">
      <c r="K1" s="57"/>
      <c r="L1" s="57"/>
      <c r="M1" s="57"/>
      <c r="N1" s="57"/>
    </row>
    <row r="2" spans="1:14" s="1" customFormat="1" ht="21" customHeight="1">
      <c r="A2" s="49" t="s">
        <v>26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4.25">
      <c r="A3" s="50" t="s">
        <v>0</v>
      </c>
      <c r="B3" s="50" t="s">
        <v>2</v>
      </c>
      <c r="C3" s="50" t="s">
        <v>3</v>
      </c>
      <c r="D3" s="50" t="s">
        <v>4</v>
      </c>
      <c r="E3" s="50" t="s">
        <v>5</v>
      </c>
      <c r="F3" s="50"/>
      <c r="G3" s="50"/>
      <c r="H3" s="50"/>
      <c r="I3" s="50"/>
      <c r="J3" s="50"/>
      <c r="K3" s="50"/>
      <c r="L3" s="50"/>
      <c r="M3" s="50"/>
      <c r="N3" s="50"/>
    </row>
    <row r="4" spans="1:14" ht="15.75" customHeight="1">
      <c r="A4" s="50"/>
      <c r="B4" s="50"/>
      <c r="C4" s="50"/>
      <c r="D4" s="50"/>
      <c r="E4" s="50" t="s">
        <v>23</v>
      </c>
      <c r="F4" s="50"/>
      <c r="G4" s="50"/>
      <c r="H4" s="50"/>
      <c r="I4" s="50"/>
      <c r="J4" s="50" t="s">
        <v>24</v>
      </c>
      <c r="K4" s="50"/>
      <c r="L4" s="50"/>
      <c r="M4" s="50"/>
      <c r="N4" s="50"/>
    </row>
    <row r="5" spans="1:14" ht="47.25" customHeight="1">
      <c r="A5" s="50"/>
      <c r="B5" s="50"/>
      <c r="C5" s="50"/>
      <c r="D5" s="50"/>
      <c r="E5" s="18" t="s">
        <v>6</v>
      </c>
      <c r="F5" s="18" t="s">
        <v>7</v>
      </c>
      <c r="G5" s="18" t="s">
        <v>8</v>
      </c>
      <c r="H5" s="18" t="s">
        <v>9</v>
      </c>
      <c r="I5" s="18" t="s">
        <v>10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</row>
    <row r="6" spans="1:14" ht="14.2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</row>
    <row r="7" spans="1:14" ht="22.5" customHeight="1">
      <c r="A7" s="45" t="s">
        <v>19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58" s="10" customFormat="1" ht="21.75" customHeight="1">
      <c r="A8" s="43" t="s">
        <v>20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7"/>
      <c r="AF8" s="7"/>
      <c r="AG8" s="7"/>
      <c r="AH8" s="7"/>
      <c r="AI8" s="6"/>
      <c r="AJ8" s="7"/>
      <c r="AK8" s="7"/>
      <c r="AL8" s="7"/>
      <c r="AM8" s="7"/>
      <c r="AN8" s="6"/>
      <c r="AO8" s="7"/>
      <c r="AP8" s="7"/>
      <c r="AQ8" s="7"/>
      <c r="AR8" s="7"/>
      <c r="AS8" s="6"/>
      <c r="AT8" s="7"/>
      <c r="AU8" s="7"/>
      <c r="AV8" s="7"/>
      <c r="AW8" s="7"/>
      <c r="AX8" s="6"/>
      <c r="AY8" s="7"/>
      <c r="AZ8" s="7"/>
      <c r="BA8" s="7"/>
      <c r="BB8" s="7"/>
      <c r="BC8" s="8"/>
      <c r="BD8" s="9"/>
      <c r="BF8" s="9"/>
    </row>
    <row r="9" spans="1:58" s="10" customFormat="1" ht="30" customHeight="1">
      <c r="A9" s="19" t="s">
        <v>11</v>
      </c>
      <c r="B9" s="20" t="s">
        <v>17</v>
      </c>
      <c r="C9" s="21" t="s">
        <v>1</v>
      </c>
      <c r="D9" s="22" t="s">
        <v>22</v>
      </c>
      <c r="E9" s="23">
        <f>F9+G9+H9+I9</f>
        <v>216667</v>
      </c>
      <c r="F9" s="23">
        <v>21667</v>
      </c>
      <c r="G9" s="23">
        <v>195000</v>
      </c>
      <c r="H9" s="23">
        <v>0</v>
      </c>
      <c r="I9" s="23">
        <v>0</v>
      </c>
      <c r="J9" s="23">
        <f>K9+L9+M9</f>
        <v>170000</v>
      </c>
      <c r="K9" s="23">
        <v>17000</v>
      </c>
      <c r="L9" s="23">
        <v>153000</v>
      </c>
      <c r="M9" s="23">
        <v>0</v>
      </c>
      <c r="N9" s="23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40.5" customHeight="1">
      <c r="A10" s="19" t="s">
        <v>12</v>
      </c>
      <c r="B10" s="20" t="s">
        <v>15</v>
      </c>
      <c r="C10" s="21" t="s">
        <v>1</v>
      </c>
      <c r="D10" s="21" t="s">
        <v>22</v>
      </c>
      <c r="E10" s="23">
        <f>F10+G10+H10+I10</f>
        <v>136841</v>
      </c>
      <c r="F10" s="23">
        <v>6842.05</v>
      </c>
      <c r="G10" s="23">
        <v>129998.95</v>
      </c>
      <c r="H10" s="23">
        <v>0</v>
      </c>
      <c r="I10" s="23">
        <v>0</v>
      </c>
      <c r="J10" s="23">
        <f>K10+L10+M10</f>
        <v>320000</v>
      </c>
      <c r="K10" s="23">
        <v>16000</v>
      </c>
      <c r="L10" s="23">
        <v>304000</v>
      </c>
      <c r="M10" s="23">
        <v>0</v>
      </c>
      <c r="N10" s="23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20.25" customHeight="1">
      <c r="A11" s="40" t="s">
        <v>14</v>
      </c>
      <c r="B11" s="40"/>
      <c r="C11" s="21"/>
      <c r="D11" s="21"/>
      <c r="E11" s="23">
        <f>E10+E9</f>
        <v>353508</v>
      </c>
      <c r="F11" s="23">
        <f>F10+F9</f>
        <v>28509.05</v>
      </c>
      <c r="G11" s="23">
        <f>G10+G9</f>
        <v>324998.95</v>
      </c>
      <c r="H11" s="23">
        <f>H10+H9</f>
        <v>0</v>
      </c>
      <c r="I11" s="23">
        <f>I10+I9</f>
        <v>0</v>
      </c>
      <c r="J11" s="23">
        <f>K11+L11</f>
        <v>490000</v>
      </c>
      <c r="K11" s="23">
        <f>K9+K10</f>
        <v>33000</v>
      </c>
      <c r="L11" s="23">
        <f>L9+L10</f>
        <v>457000</v>
      </c>
      <c r="M11" s="23">
        <v>0</v>
      </c>
      <c r="N11" s="23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14" ht="21" customHeight="1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</row>
    <row r="13" spans="1:58" s="10" customFormat="1" ht="55.5" customHeight="1">
      <c r="A13" s="19" t="s">
        <v>13</v>
      </c>
      <c r="B13" s="20" t="s">
        <v>16</v>
      </c>
      <c r="C13" s="21" t="s">
        <v>1</v>
      </c>
      <c r="D13" s="21"/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4"/>
      <c r="AE13" s="5"/>
      <c r="AF13" s="5"/>
      <c r="AG13" s="5"/>
      <c r="AH13" s="5"/>
      <c r="AI13" s="4"/>
      <c r="AJ13" s="5"/>
      <c r="AK13" s="5"/>
      <c r="AL13" s="5"/>
      <c r="AM13" s="5"/>
      <c r="AN13" s="4"/>
      <c r="AO13" s="5"/>
      <c r="AP13" s="5"/>
      <c r="AQ13" s="5"/>
      <c r="AR13" s="5"/>
      <c r="AS13" s="4"/>
      <c r="AT13" s="5"/>
      <c r="AU13" s="5"/>
      <c r="AV13" s="5"/>
      <c r="AW13" s="5"/>
      <c r="AX13" s="4"/>
      <c r="AY13" s="5"/>
      <c r="AZ13" s="5"/>
      <c r="BA13" s="5"/>
      <c r="BB13" s="5"/>
      <c r="BC13" s="8"/>
      <c r="BF13" s="11"/>
    </row>
    <row r="14" spans="1:58" s="10" customFormat="1" ht="20.25" customHeight="1">
      <c r="A14" s="40" t="s">
        <v>14</v>
      </c>
      <c r="B14" s="40"/>
      <c r="C14" s="21"/>
      <c r="D14" s="21"/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0" t="s">
        <v>18</v>
      </c>
      <c r="B15" s="40"/>
      <c r="C15" s="21" t="s">
        <v>1</v>
      </c>
      <c r="D15" s="21"/>
      <c r="E15" s="23">
        <f>E14+E11</f>
        <v>353508</v>
      </c>
      <c r="F15" s="23">
        <f aca="true" t="shared" si="0" ref="F15:N15">F14+F11</f>
        <v>28509.05</v>
      </c>
      <c r="G15" s="23">
        <f t="shared" si="0"/>
        <v>324998.95</v>
      </c>
      <c r="H15" s="23">
        <f t="shared" si="0"/>
        <v>0</v>
      </c>
      <c r="I15" s="23">
        <f t="shared" si="0"/>
        <v>0</v>
      </c>
      <c r="J15" s="23">
        <f>J14+J11</f>
        <v>490000</v>
      </c>
      <c r="K15" s="23">
        <f t="shared" si="0"/>
        <v>33000</v>
      </c>
      <c r="L15" s="23">
        <f t="shared" si="0"/>
        <v>457000</v>
      </c>
      <c r="M15" s="23">
        <f t="shared" si="0"/>
        <v>0</v>
      </c>
      <c r="N15" s="23">
        <f t="shared" si="0"/>
        <v>0</v>
      </c>
      <c r="O15" s="5"/>
      <c r="P15" s="12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7" spans="1:14" ht="33" customHeight="1">
      <c r="A17" s="56" t="s">
        <v>25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2:13" ht="14.25">
      <c r="B18" s="13"/>
      <c r="C18" s="13"/>
      <c r="D18" s="13"/>
      <c r="E18" s="15"/>
      <c r="F18" s="15"/>
      <c r="G18" s="15"/>
      <c r="H18" s="15"/>
      <c r="I18" s="13"/>
      <c r="J18" s="13"/>
      <c r="K18" s="13"/>
      <c r="L18" s="13"/>
      <c r="M18" s="13"/>
    </row>
    <row r="19" spans="2:13" ht="14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ht="14.25">
      <c r="E20" s="3"/>
    </row>
    <row r="21" ht="14.25">
      <c r="E21" s="3"/>
    </row>
  </sheetData>
  <sheetProtection/>
  <mergeCells count="16">
    <mergeCell ref="J4:N4"/>
    <mergeCell ref="A7:N7"/>
    <mergeCell ref="A8:N8"/>
    <mergeCell ref="A11:B11"/>
    <mergeCell ref="A12:N12"/>
    <mergeCell ref="A14:B14"/>
    <mergeCell ref="A17:N17"/>
    <mergeCell ref="K1:N1"/>
    <mergeCell ref="A15:B15"/>
    <mergeCell ref="A2:N2"/>
    <mergeCell ref="A3:A5"/>
    <mergeCell ref="B3:B5"/>
    <mergeCell ref="C3:C5"/>
    <mergeCell ref="D3:D5"/>
    <mergeCell ref="E3:N3"/>
    <mergeCell ref="E4:I4"/>
  </mergeCells>
  <printOptions/>
  <pageMargins left="0.15748031496062992" right="0.15748031496062992" top="0.7480314960629921" bottom="0.7480314960629921" header="0.31496062992125984" footer="0.31496062992125984"/>
  <pageSetup firstPageNumber="17" useFirstPageNumber="1" horizontalDpi="600" verticalDpi="600" orientation="landscape" paperSize="9" scale="87" r:id="rId1"/>
  <headerFooter>
    <oddHeader>&amp;C&amp;"Times New Roman,обычный"&amp;10&amp;P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27"/>
  <sheetViews>
    <sheetView tabSelected="1" view="pageBreakPreview" zoomScale="60" zoomScalePageLayoutView="0" workbookViewId="0" topLeftCell="A1">
      <selection activeCell="G10" sqref="G10"/>
    </sheetView>
  </sheetViews>
  <sheetFormatPr defaultColWidth="9.140625" defaultRowHeight="15"/>
  <cols>
    <col min="1" max="1" width="5.57421875" style="2" customWidth="1"/>
    <col min="2" max="2" width="49.8515625" style="2" customWidth="1"/>
    <col min="3" max="3" width="11.28125" style="2" customWidth="1"/>
    <col min="4" max="4" width="8.140625" style="2" customWidth="1"/>
    <col min="5" max="7" width="10.7109375" style="2" customWidth="1"/>
    <col min="8" max="9" width="9.57421875" style="2" customWidth="1"/>
    <col min="10" max="10" width="11.421875" style="2" customWidth="1"/>
    <col min="11" max="11" width="10.7109375" style="2" customWidth="1"/>
    <col min="12" max="12" width="12.7109375" style="2" customWidth="1"/>
    <col min="13" max="14" width="9.00390625" style="2" customWidth="1"/>
    <col min="15" max="16384" width="9.140625" style="2" customWidth="1"/>
  </cols>
  <sheetData>
    <row r="1" spans="1:14" s="1" customFormat="1" ht="20.25" customHeight="1">
      <c r="A1" s="49" t="s">
        <v>40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4.25">
      <c r="A2" s="50" t="s">
        <v>0</v>
      </c>
      <c r="B2" s="50" t="s">
        <v>2</v>
      </c>
      <c r="C2" s="50" t="s">
        <v>3</v>
      </c>
      <c r="D2" s="50" t="s">
        <v>4</v>
      </c>
      <c r="E2" s="50" t="s">
        <v>5</v>
      </c>
      <c r="F2" s="50"/>
      <c r="G2" s="50"/>
      <c r="H2" s="50"/>
      <c r="I2" s="50"/>
      <c r="J2" s="50"/>
      <c r="K2" s="50"/>
      <c r="L2" s="50"/>
      <c r="M2" s="50"/>
      <c r="N2" s="50"/>
      <c r="O2" s="13"/>
    </row>
    <row r="3" spans="1:15" ht="15.75" customHeight="1">
      <c r="A3" s="50"/>
      <c r="B3" s="50"/>
      <c r="C3" s="50"/>
      <c r="D3" s="50"/>
      <c r="E3" s="50" t="s">
        <v>39</v>
      </c>
      <c r="F3" s="50"/>
      <c r="G3" s="50"/>
      <c r="H3" s="50"/>
      <c r="I3" s="50"/>
      <c r="J3" s="50" t="s">
        <v>41</v>
      </c>
      <c r="K3" s="50"/>
      <c r="L3" s="50"/>
      <c r="M3" s="50"/>
      <c r="N3" s="50"/>
      <c r="O3" s="13"/>
    </row>
    <row r="4" spans="1:15" ht="47.25" customHeight="1">
      <c r="A4" s="50"/>
      <c r="B4" s="50"/>
      <c r="C4" s="50"/>
      <c r="D4" s="50"/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10</v>
      </c>
      <c r="O4" s="13"/>
    </row>
    <row r="5" spans="1:15" ht="14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  <c r="O5" s="13"/>
    </row>
    <row r="6" spans="1:15" ht="22.5" customHeight="1">
      <c r="A6" s="45" t="s">
        <v>19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13"/>
    </row>
    <row r="7" spans="1:58" s="10" customFormat="1" ht="21.75" customHeight="1">
      <c r="A7" s="43" t="s">
        <v>20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7"/>
      <c r="AF7" s="7"/>
      <c r="AG7" s="7"/>
      <c r="AH7" s="7"/>
      <c r="AI7" s="6"/>
      <c r="AJ7" s="7"/>
      <c r="AK7" s="7"/>
      <c r="AL7" s="7"/>
      <c r="AM7" s="7"/>
      <c r="AN7" s="6"/>
      <c r="AO7" s="7"/>
      <c r="AP7" s="7"/>
      <c r="AQ7" s="7"/>
      <c r="AR7" s="7"/>
      <c r="AS7" s="6"/>
      <c r="AT7" s="7"/>
      <c r="AU7" s="7"/>
      <c r="AV7" s="7"/>
      <c r="AW7" s="7"/>
      <c r="AX7" s="6"/>
      <c r="AY7" s="7"/>
      <c r="AZ7" s="7"/>
      <c r="BA7" s="7"/>
      <c r="BB7" s="7"/>
      <c r="BC7" s="8"/>
      <c r="BD7" s="9"/>
      <c r="BF7" s="9"/>
    </row>
    <row r="8" spans="1:58" s="10" customFormat="1" ht="30" customHeight="1">
      <c r="A8" s="19" t="s">
        <v>11</v>
      </c>
      <c r="B8" s="24" t="s">
        <v>17</v>
      </c>
      <c r="C8" s="21" t="s">
        <v>1</v>
      </c>
      <c r="D8" s="22" t="s">
        <v>34</v>
      </c>
      <c r="E8" s="21">
        <f>F8+G8+H8</f>
        <v>170000</v>
      </c>
      <c r="F8" s="21">
        <v>17000</v>
      </c>
      <c r="G8" s="21">
        <v>153000</v>
      </c>
      <c r="H8" s="21">
        <v>0</v>
      </c>
      <c r="I8" s="21">
        <v>0</v>
      </c>
      <c r="J8" s="21">
        <f>K8+L8+M8</f>
        <v>654546</v>
      </c>
      <c r="K8" s="21">
        <v>62910</v>
      </c>
      <c r="L8" s="21">
        <v>495269</v>
      </c>
      <c r="M8" s="21">
        <v>96367</v>
      </c>
      <c r="N8" s="21">
        <v>0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4"/>
      <c r="AE8" s="5"/>
      <c r="AF8" s="5"/>
      <c r="AG8" s="5"/>
      <c r="AH8" s="5"/>
      <c r="AI8" s="4"/>
      <c r="AJ8" s="5"/>
      <c r="AK8" s="5"/>
      <c r="AL8" s="5"/>
      <c r="AM8" s="5"/>
      <c r="AN8" s="4"/>
      <c r="AO8" s="5"/>
      <c r="AP8" s="5"/>
      <c r="AQ8" s="5"/>
      <c r="AR8" s="5"/>
      <c r="AS8" s="4"/>
      <c r="AT8" s="5"/>
      <c r="AU8" s="5"/>
      <c r="AV8" s="5"/>
      <c r="AW8" s="5"/>
      <c r="AX8" s="4"/>
      <c r="AY8" s="5"/>
      <c r="AZ8" s="5"/>
      <c r="BA8" s="5"/>
      <c r="BB8" s="5"/>
      <c r="BC8" s="8"/>
      <c r="BF8" s="11"/>
    </row>
    <row r="9" spans="1:58" s="10" customFormat="1" ht="30" customHeight="1">
      <c r="A9" s="52" t="s">
        <v>12</v>
      </c>
      <c r="B9" s="54" t="s">
        <v>15</v>
      </c>
      <c r="C9" s="21" t="s">
        <v>1</v>
      </c>
      <c r="D9" s="21" t="s">
        <v>34</v>
      </c>
      <c r="E9" s="21">
        <f>F9+G9+H9</f>
        <v>320000</v>
      </c>
      <c r="F9" s="21">
        <v>16000</v>
      </c>
      <c r="G9" s="21">
        <v>304000</v>
      </c>
      <c r="H9" s="21">
        <v>0</v>
      </c>
      <c r="I9" s="21">
        <v>0</v>
      </c>
      <c r="J9" s="21">
        <f>K9+L9+M9</f>
        <v>1230520</v>
      </c>
      <c r="K9" s="21">
        <f>65723+5762-377+49</f>
        <v>71157</v>
      </c>
      <c r="L9" s="21">
        <f>973109+923</f>
        <v>974032</v>
      </c>
      <c r="M9" s="21">
        <v>185331</v>
      </c>
      <c r="N9" s="21">
        <v>0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4"/>
      <c r="AE9" s="5"/>
      <c r="AF9" s="5"/>
      <c r="AG9" s="5"/>
      <c r="AH9" s="5"/>
      <c r="AI9" s="4"/>
      <c r="AJ9" s="5"/>
      <c r="AK9" s="5"/>
      <c r="AL9" s="5"/>
      <c r="AM9" s="5"/>
      <c r="AN9" s="4"/>
      <c r="AO9" s="5"/>
      <c r="AP9" s="5"/>
      <c r="AQ9" s="5"/>
      <c r="AR9" s="5"/>
      <c r="AS9" s="4"/>
      <c r="AT9" s="5"/>
      <c r="AU9" s="5"/>
      <c r="AV9" s="5"/>
      <c r="AW9" s="5"/>
      <c r="AX9" s="4"/>
      <c r="AY9" s="5"/>
      <c r="AZ9" s="5"/>
      <c r="BA9" s="5"/>
      <c r="BB9" s="5"/>
      <c r="BC9" s="8"/>
      <c r="BF9" s="11"/>
    </row>
    <row r="10" spans="1:58" s="10" customFormat="1" ht="30" customHeight="1">
      <c r="A10" s="53"/>
      <c r="B10" s="55"/>
      <c r="C10" s="21" t="s">
        <v>28</v>
      </c>
      <c r="D10" s="22">
        <v>2018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8493</v>
      </c>
      <c r="K10" s="21">
        <v>849</v>
      </c>
      <c r="L10" s="21">
        <v>7644</v>
      </c>
      <c r="M10" s="21">
        <v>0</v>
      </c>
      <c r="N10" s="21">
        <v>0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4"/>
      <c r="AE10" s="5"/>
      <c r="AF10" s="5"/>
      <c r="AG10" s="5"/>
      <c r="AH10" s="5"/>
      <c r="AI10" s="4"/>
      <c r="AJ10" s="5"/>
      <c r="AK10" s="5"/>
      <c r="AL10" s="5"/>
      <c r="AM10" s="5"/>
      <c r="AN10" s="4"/>
      <c r="AO10" s="5"/>
      <c r="AP10" s="5"/>
      <c r="AQ10" s="5"/>
      <c r="AR10" s="5"/>
      <c r="AS10" s="4"/>
      <c r="AT10" s="5"/>
      <c r="AU10" s="5"/>
      <c r="AV10" s="5"/>
      <c r="AW10" s="5"/>
      <c r="AX10" s="4"/>
      <c r="AY10" s="5"/>
      <c r="AZ10" s="5"/>
      <c r="BA10" s="5"/>
      <c r="BB10" s="5"/>
      <c r="BC10" s="8"/>
      <c r="BF10" s="11"/>
    </row>
    <row r="11" spans="1:58" s="10" customFormat="1" ht="30" customHeight="1">
      <c r="A11" s="36" t="s">
        <v>42</v>
      </c>
      <c r="B11" s="37" t="s">
        <v>43</v>
      </c>
      <c r="C11" s="21" t="s">
        <v>1</v>
      </c>
      <c r="D11" s="22">
        <v>2019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299</v>
      </c>
      <c r="K11" s="21">
        <v>15</v>
      </c>
      <c r="L11" s="21">
        <v>284</v>
      </c>
      <c r="M11" s="21">
        <v>0</v>
      </c>
      <c r="N11" s="21">
        <v>0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4"/>
      <c r="AE11" s="5"/>
      <c r="AF11" s="5"/>
      <c r="AG11" s="5"/>
      <c r="AH11" s="5"/>
      <c r="AI11" s="4"/>
      <c r="AJ11" s="5"/>
      <c r="AK11" s="5"/>
      <c r="AL11" s="5"/>
      <c r="AM11" s="5"/>
      <c r="AN11" s="4"/>
      <c r="AO11" s="5"/>
      <c r="AP11" s="5"/>
      <c r="AQ11" s="5"/>
      <c r="AR11" s="5"/>
      <c r="AS11" s="4"/>
      <c r="AT11" s="5"/>
      <c r="AU11" s="5"/>
      <c r="AV11" s="5"/>
      <c r="AW11" s="5"/>
      <c r="AX11" s="4"/>
      <c r="AY11" s="5"/>
      <c r="AZ11" s="5"/>
      <c r="BA11" s="5"/>
      <c r="BB11" s="5"/>
      <c r="BC11" s="8"/>
      <c r="BF11" s="11"/>
    </row>
    <row r="12" spans="1:58" s="10" customFormat="1" ht="20.25" customHeight="1">
      <c r="A12" s="40" t="s">
        <v>14</v>
      </c>
      <c r="B12" s="40"/>
      <c r="C12" s="21"/>
      <c r="D12" s="21"/>
      <c r="E12" s="21">
        <f>F12+G12</f>
        <v>490000</v>
      </c>
      <c r="F12" s="21">
        <f>F8+F9</f>
        <v>33000</v>
      </c>
      <c r="G12" s="21">
        <f>G8+G9</f>
        <v>457000</v>
      </c>
      <c r="H12" s="21">
        <v>0</v>
      </c>
      <c r="I12" s="21">
        <v>0</v>
      </c>
      <c r="J12" s="21">
        <f>SUM(J8:J11)</f>
        <v>1893858</v>
      </c>
      <c r="K12" s="21">
        <f>K8+K9+K10+K11</f>
        <v>134931</v>
      </c>
      <c r="L12" s="21">
        <f>L9+L8+L10+L11</f>
        <v>1477229</v>
      </c>
      <c r="M12" s="21">
        <f>M8+M9+M10</f>
        <v>281698</v>
      </c>
      <c r="N12" s="21">
        <v>0</v>
      </c>
      <c r="O12" s="5"/>
      <c r="P12" s="1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4"/>
      <c r="AE12" s="5"/>
      <c r="AF12" s="5"/>
      <c r="AG12" s="5"/>
      <c r="AH12" s="5"/>
      <c r="AI12" s="4"/>
      <c r="AJ12" s="5"/>
      <c r="AK12" s="5"/>
      <c r="AL12" s="5"/>
      <c r="AM12" s="5"/>
      <c r="AN12" s="4"/>
      <c r="AO12" s="5"/>
      <c r="AP12" s="5"/>
      <c r="AQ12" s="5"/>
      <c r="AR12" s="5"/>
      <c r="AS12" s="4"/>
      <c r="AT12" s="5"/>
      <c r="AU12" s="5"/>
      <c r="AV12" s="5"/>
      <c r="AW12" s="5"/>
      <c r="AX12" s="4"/>
      <c r="AY12" s="5"/>
      <c r="AZ12" s="5"/>
      <c r="BA12" s="5"/>
      <c r="BB12" s="5"/>
      <c r="BC12" s="8"/>
      <c r="BF12" s="11"/>
    </row>
    <row r="13" spans="1:15" ht="21" customHeight="1">
      <c r="A13" s="44" t="s">
        <v>21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13"/>
    </row>
    <row r="14" spans="1:58" s="10" customFormat="1" ht="45" customHeight="1">
      <c r="A14" s="19" t="s">
        <v>13</v>
      </c>
      <c r="B14" s="24" t="s">
        <v>16</v>
      </c>
      <c r="C14" s="21" t="s">
        <v>1</v>
      </c>
      <c r="D14" s="21"/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4"/>
      <c r="AE14" s="5"/>
      <c r="AF14" s="5"/>
      <c r="AG14" s="5"/>
      <c r="AH14" s="5"/>
      <c r="AI14" s="4"/>
      <c r="AJ14" s="5"/>
      <c r="AK14" s="5"/>
      <c r="AL14" s="5"/>
      <c r="AM14" s="5"/>
      <c r="AN14" s="4"/>
      <c r="AO14" s="5"/>
      <c r="AP14" s="5"/>
      <c r="AQ14" s="5"/>
      <c r="AR14" s="5"/>
      <c r="AS14" s="4"/>
      <c r="AT14" s="5"/>
      <c r="AU14" s="5"/>
      <c r="AV14" s="5"/>
      <c r="AW14" s="5"/>
      <c r="AX14" s="4"/>
      <c r="AY14" s="5"/>
      <c r="AZ14" s="5"/>
      <c r="BA14" s="5"/>
      <c r="BB14" s="5"/>
      <c r="BC14" s="8"/>
      <c r="BF14" s="11"/>
    </row>
    <row r="15" spans="1:58" s="10" customFormat="1" ht="20.25" customHeight="1">
      <c r="A15" s="40" t="s">
        <v>14</v>
      </c>
      <c r="B15" s="40"/>
      <c r="C15" s="21"/>
      <c r="D15" s="21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4"/>
      <c r="AE15" s="5"/>
      <c r="AF15" s="5"/>
      <c r="AG15" s="5"/>
      <c r="AH15" s="5"/>
      <c r="AI15" s="4"/>
      <c r="AJ15" s="5"/>
      <c r="AK15" s="5"/>
      <c r="AL15" s="5"/>
      <c r="AM15" s="5"/>
      <c r="AN15" s="4"/>
      <c r="AO15" s="5"/>
      <c r="AP15" s="5"/>
      <c r="AQ15" s="5"/>
      <c r="AR15" s="5"/>
      <c r="AS15" s="4"/>
      <c r="AT15" s="5"/>
      <c r="AU15" s="5"/>
      <c r="AV15" s="5"/>
      <c r="AW15" s="5"/>
      <c r="AX15" s="4"/>
      <c r="AY15" s="5"/>
      <c r="AZ15" s="5"/>
      <c r="BA15" s="5"/>
      <c r="BB15" s="5"/>
      <c r="BC15" s="8"/>
      <c r="BF15" s="11"/>
    </row>
    <row r="16" spans="1:58" s="10" customFormat="1" ht="33" customHeight="1">
      <c r="A16" s="46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8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4"/>
      <c r="AE16" s="5"/>
      <c r="AF16" s="5"/>
      <c r="AG16" s="5"/>
      <c r="AH16" s="5"/>
      <c r="AI16" s="4"/>
      <c r="AJ16" s="5"/>
      <c r="AK16" s="5"/>
      <c r="AL16" s="5"/>
      <c r="AM16" s="5"/>
      <c r="AN16" s="4"/>
      <c r="AO16" s="5"/>
      <c r="AP16" s="5"/>
      <c r="AQ16" s="5"/>
      <c r="AR16" s="5"/>
      <c r="AS16" s="4"/>
      <c r="AT16" s="5"/>
      <c r="AU16" s="5"/>
      <c r="AV16" s="5"/>
      <c r="AW16" s="5"/>
      <c r="AX16" s="4"/>
      <c r="AY16" s="5"/>
      <c r="AZ16" s="5"/>
      <c r="BA16" s="5"/>
      <c r="BB16" s="5"/>
      <c r="BC16" s="8"/>
      <c r="BF16" s="11"/>
    </row>
    <row r="17" spans="1:58" s="10" customFormat="1" ht="84.75" customHeight="1">
      <c r="A17" s="19" t="s">
        <v>30</v>
      </c>
      <c r="B17" s="24" t="s">
        <v>31</v>
      </c>
      <c r="C17" s="21" t="s">
        <v>1</v>
      </c>
      <c r="D17" s="22">
        <v>2018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330</v>
      </c>
      <c r="K17" s="21">
        <v>330</v>
      </c>
      <c r="L17" s="21">
        <v>0</v>
      </c>
      <c r="M17" s="21">
        <v>0</v>
      </c>
      <c r="N17" s="21">
        <v>0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4"/>
      <c r="AE17" s="5"/>
      <c r="AF17" s="5"/>
      <c r="AG17" s="5"/>
      <c r="AH17" s="5"/>
      <c r="AI17" s="4"/>
      <c r="AJ17" s="5"/>
      <c r="AK17" s="5"/>
      <c r="AL17" s="5"/>
      <c r="AM17" s="5"/>
      <c r="AN17" s="4"/>
      <c r="AO17" s="5"/>
      <c r="AP17" s="5"/>
      <c r="AQ17" s="5"/>
      <c r="AR17" s="5"/>
      <c r="AS17" s="4"/>
      <c r="AT17" s="5"/>
      <c r="AU17" s="5"/>
      <c r="AV17" s="5"/>
      <c r="AW17" s="5"/>
      <c r="AX17" s="4"/>
      <c r="AY17" s="5"/>
      <c r="AZ17" s="5"/>
      <c r="BA17" s="5"/>
      <c r="BB17" s="5"/>
      <c r="BC17" s="8"/>
      <c r="BF17" s="11"/>
    </row>
    <row r="18" spans="1:58" s="10" customFormat="1" ht="20.25" customHeight="1">
      <c r="A18" s="46" t="s">
        <v>14</v>
      </c>
      <c r="B18" s="48"/>
      <c r="C18" s="21"/>
      <c r="D18" s="21"/>
      <c r="E18" s="21">
        <f aca="true" t="shared" si="0" ref="E18:N18">SUM(E17)</f>
        <v>0</v>
      </c>
      <c r="F18" s="21">
        <f t="shared" si="0"/>
        <v>0</v>
      </c>
      <c r="G18" s="21">
        <f t="shared" si="0"/>
        <v>0</v>
      </c>
      <c r="H18" s="21">
        <f t="shared" si="0"/>
        <v>0</v>
      </c>
      <c r="I18" s="21">
        <f t="shared" si="0"/>
        <v>0</v>
      </c>
      <c r="J18" s="21">
        <f t="shared" si="0"/>
        <v>330</v>
      </c>
      <c r="K18" s="21">
        <f t="shared" si="0"/>
        <v>330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4"/>
      <c r="AE18" s="5"/>
      <c r="AF18" s="5"/>
      <c r="AG18" s="5"/>
      <c r="AH18" s="5"/>
      <c r="AI18" s="4"/>
      <c r="AJ18" s="5"/>
      <c r="AK18" s="5"/>
      <c r="AL18" s="5"/>
      <c r="AM18" s="5"/>
      <c r="AN18" s="4"/>
      <c r="AO18" s="5"/>
      <c r="AP18" s="5"/>
      <c r="AQ18" s="5"/>
      <c r="AR18" s="5"/>
      <c r="AS18" s="4"/>
      <c r="AT18" s="5"/>
      <c r="AU18" s="5"/>
      <c r="AV18" s="5"/>
      <c r="AW18" s="5"/>
      <c r="AX18" s="4"/>
      <c r="AY18" s="5"/>
      <c r="AZ18" s="5"/>
      <c r="BA18" s="5"/>
      <c r="BB18" s="5"/>
      <c r="BC18" s="8"/>
      <c r="BF18" s="11"/>
    </row>
    <row r="19" spans="1:58" s="33" customFormat="1" ht="20.25" customHeight="1">
      <c r="A19" s="41" t="s">
        <v>33</v>
      </c>
      <c r="B19" s="42"/>
      <c r="C19" s="28"/>
      <c r="D19" s="28"/>
      <c r="E19" s="28">
        <f aca="true" t="shared" si="1" ref="E19:N19">E12+E18</f>
        <v>490000</v>
      </c>
      <c r="F19" s="28">
        <f t="shared" si="1"/>
        <v>33000</v>
      </c>
      <c r="G19" s="28">
        <f t="shared" si="1"/>
        <v>457000</v>
      </c>
      <c r="H19" s="28">
        <f t="shared" si="1"/>
        <v>0</v>
      </c>
      <c r="I19" s="28">
        <f t="shared" si="1"/>
        <v>0</v>
      </c>
      <c r="J19" s="28">
        <f>J12+J18</f>
        <v>1894188</v>
      </c>
      <c r="K19" s="28">
        <f t="shared" si="1"/>
        <v>135261</v>
      </c>
      <c r="L19" s="28">
        <f t="shared" si="1"/>
        <v>1477229</v>
      </c>
      <c r="M19" s="28">
        <f t="shared" si="1"/>
        <v>281698</v>
      </c>
      <c r="N19" s="28">
        <f t="shared" si="1"/>
        <v>0</v>
      </c>
      <c r="O19" s="30"/>
      <c r="P19" s="29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  <c r="AE19" s="30"/>
      <c r="AF19" s="30"/>
      <c r="AG19" s="30"/>
      <c r="AH19" s="30"/>
      <c r="AI19" s="31"/>
      <c r="AJ19" s="30"/>
      <c r="AK19" s="30"/>
      <c r="AL19" s="30"/>
      <c r="AM19" s="30"/>
      <c r="AN19" s="31"/>
      <c r="AO19" s="30"/>
      <c r="AP19" s="30"/>
      <c r="AQ19" s="30"/>
      <c r="AR19" s="30"/>
      <c r="AS19" s="31"/>
      <c r="AT19" s="30"/>
      <c r="AU19" s="30"/>
      <c r="AV19" s="30"/>
      <c r="AW19" s="30"/>
      <c r="AX19" s="31"/>
      <c r="AY19" s="30"/>
      <c r="AZ19" s="30"/>
      <c r="BA19" s="30"/>
      <c r="BB19" s="30"/>
      <c r="BC19" s="32"/>
      <c r="BF19" s="34"/>
    </row>
    <row r="20" spans="1:58" s="10" customFormat="1" ht="20.25" customHeight="1">
      <c r="A20" s="27"/>
      <c r="B20" s="27"/>
      <c r="C20" s="21" t="s">
        <v>1</v>
      </c>
      <c r="D20" s="21"/>
      <c r="E20" s="21">
        <f>F20+G20+H20+I20</f>
        <v>490000</v>
      </c>
      <c r="F20" s="21">
        <f>F8+F9+F14+F17</f>
        <v>33000</v>
      </c>
      <c r="G20" s="21">
        <f>G8+G9+G14+G17</f>
        <v>457000</v>
      </c>
      <c r="H20" s="21">
        <f>H8+H9+H14+H17</f>
        <v>0</v>
      </c>
      <c r="I20" s="21">
        <f>I8+I9+I14+I17</f>
        <v>0</v>
      </c>
      <c r="J20" s="21">
        <f>K20+L20+M20+N20</f>
        <v>1885695</v>
      </c>
      <c r="K20" s="21">
        <f>K8+K9+K14+K17+K11</f>
        <v>134412</v>
      </c>
      <c r="L20" s="21">
        <f>L8+L9+L14+L17+L11</f>
        <v>1469585</v>
      </c>
      <c r="M20" s="21">
        <f>M8+M9+M14+M17</f>
        <v>281698</v>
      </c>
      <c r="N20" s="21">
        <f>N8+N9+N14+N17</f>
        <v>0</v>
      </c>
      <c r="O20" s="5"/>
      <c r="P20" s="12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4"/>
      <c r="AE20" s="5"/>
      <c r="AF20" s="5"/>
      <c r="AG20" s="5"/>
      <c r="AH20" s="5"/>
      <c r="AI20" s="4"/>
      <c r="AJ20" s="5"/>
      <c r="AK20" s="5"/>
      <c r="AL20" s="5"/>
      <c r="AM20" s="5"/>
      <c r="AN20" s="4"/>
      <c r="AO20" s="5"/>
      <c r="AP20" s="5"/>
      <c r="AQ20" s="5"/>
      <c r="AR20" s="5"/>
      <c r="AS20" s="4"/>
      <c r="AT20" s="5"/>
      <c r="AU20" s="5"/>
      <c r="AV20" s="5"/>
      <c r="AW20" s="5"/>
      <c r="AX20" s="4"/>
      <c r="AY20" s="5"/>
      <c r="AZ20" s="5"/>
      <c r="BA20" s="5"/>
      <c r="BB20" s="5"/>
      <c r="BC20" s="8"/>
      <c r="BF20" s="11"/>
    </row>
    <row r="21" spans="1:58" s="10" customFormat="1" ht="20.25" customHeight="1">
      <c r="A21" s="27"/>
      <c r="B21" s="27"/>
      <c r="C21" s="21" t="s">
        <v>28</v>
      </c>
      <c r="D21" s="21"/>
      <c r="E21" s="21">
        <f>F21+G21+H21+I21</f>
        <v>0</v>
      </c>
      <c r="F21" s="21">
        <f>F10</f>
        <v>0</v>
      </c>
      <c r="G21" s="21">
        <f>G10</f>
        <v>0</v>
      </c>
      <c r="H21" s="21">
        <f>H10</f>
        <v>0</v>
      </c>
      <c r="I21" s="21">
        <f>I10</f>
        <v>0</v>
      </c>
      <c r="J21" s="21">
        <f>K21+L21+M21+N21</f>
        <v>8493</v>
      </c>
      <c r="K21" s="21">
        <f>K10</f>
        <v>849</v>
      </c>
      <c r="L21" s="21">
        <f>L10</f>
        <v>7644</v>
      </c>
      <c r="M21" s="21">
        <f>M10</f>
        <v>0</v>
      </c>
      <c r="N21" s="21">
        <f>N10</f>
        <v>0</v>
      </c>
      <c r="O21" s="5"/>
      <c r="P21" s="12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4"/>
      <c r="AE21" s="5"/>
      <c r="AF21" s="5"/>
      <c r="AG21" s="5"/>
      <c r="AH21" s="5"/>
      <c r="AI21" s="4"/>
      <c r="AJ21" s="5"/>
      <c r="AK21" s="5"/>
      <c r="AL21" s="5"/>
      <c r="AM21" s="5"/>
      <c r="AN21" s="4"/>
      <c r="AO21" s="5"/>
      <c r="AP21" s="5"/>
      <c r="AQ21" s="5"/>
      <c r="AR21" s="5"/>
      <c r="AS21" s="4"/>
      <c r="AT21" s="5"/>
      <c r="AU21" s="5"/>
      <c r="AV21" s="5"/>
      <c r="AW21" s="5"/>
      <c r="AX21" s="4"/>
      <c r="AY21" s="5"/>
      <c r="AZ21" s="5"/>
      <c r="BA21" s="5"/>
      <c r="BB21" s="5"/>
      <c r="BC21" s="8"/>
      <c r="BF21" s="11"/>
    </row>
    <row r="22" spans="1:15" ht="8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4" ht="33" customHeight="1">
      <c r="A23" s="56" t="s">
        <v>35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2:13" ht="14.25">
      <c r="B24" s="13"/>
      <c r="C24" s="13"/>
      <c r="D24" s="15"/>
      <c r="E24" s="15"/>
      <c r="F24" s="15"/>
      <c r="G24" s="15"/>
      <c r="H24" s="15"/>
      <c r="I24" s="13"/>
      <c r="J24" s="13"/>
      <c r="K24" s="13"/>
      <c r="L24" s="13"/>
      <c r="M24" s="13"/>
    </row>
    <row r="25" spans="2:13" ht="14.25">
      <c r="B25" s="13"/>
      <c r="C25" s="13"/>
      <c r="D25" s="13"/>
      <c r="E25" s="13"/>
      <c r="F25" s="13"/>
      <c r="G25" s="13"/>
      <c r="H25" s="13"/>
      <c r="I25" s="14"/>
      <c r="J25" s="13"/>
      <c r="K25" s="13"/>
      <c r="L25" s="13"/>
      <c r="M25" s="13"/>
    </row>
    <row r="26" ht="14.25">
      <c r="E26" s="3"/>
    </row>
    <row r="27" ht="14.25">
      <c r="E27" s="3"/>
    </row>
  </sheetData>
  <sheetProtection/>
  <mergeCells count="19">
    <mergeCell ref="A7:N7"/>
    <mergeCell ref="A23:N23"/>
    <mergeCell ref="A16:N16"/>
    <mergeCell ref="A18:B18"/>
    <mergeCell ref="A19:B19"/>
    <mergeCell ref="B9:B10"/>
    <mergeCell ref="A9:A10"/>
    <mergeCell ref="A13:N13"/>
    <mergeCell ref="A15:B15"/>
    <mergeCell ref="A12:B12"/>
    <mergeCell ref="A6:N6"/>
    <mergeCell ref="A1:N1"/>
    <mergeCell ref="A2:A4"/>
    <mergeCell ref="B2:B4"/>
    <mergeCell ref="C2:C4"/>
    <mergeCell ref="D2:D4"/>
    <mergeCell ref="E2:N2"/>
    <mergeCell ref="E3:I3"/>
    <mergeCell ref="J3:N3"/>
  </mergeCells>
  <printOptions horizontalCentered="1"/>
  <pageMargins left="0.2755905511811024" right="0.3937007874015748" top="1.0236220472440944" bottom="0.52" header="0.31496062992125984" footer="0.31496062992125984"/>
  <pageSetup firstPageNumber="6" useFirstPageNumber="1" horizontalDpi="600" verticalDpi="600" orientation="landscape" paperSize="9" scale="73" r:id="rId1"/>
  <headerFooter differentFirst="1">
    <oddHeader>&amp;C&amp;"Times New Roman,обычный"&amp;10&amp;P</oddHeader>
    <firstHeader>&amp;C&amp;"Times New Roman,обычный"&amp;10&amp;P&amp;R&amp;"Times New Roman,обычный"&amp;10Приложение 2
к постановлению администрации
 городского округа Тольятти
от____________№_________</firstHeader>
  </headerFooter>
  <rowBreaks count="1" manualBreakCount="1">
    <brk id="25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2019-12-17T12:06:16Z</cp:lastPrinted>
  <dcterms:created xsi:type="dcterms:W3CDTF">2016-09-27T05:07:00Z</dcterms:created>
  <dcterms:modified xsi:type="dcterms:W3CDTF">2019-12-17T12:06:51Z</dcterms:modified>
  <cp:category/>
  <cp:version/>
  <cp:contentType/>
  <cp:contentStatus/>
</cp:coreProperties>
</file>