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ПРОГНОЗЫ\ПРОГНОЗЫ СРЕДНЕСРОЧНЫЕ\2027-2029\Прогноз в Думу\"/>
    </mc:Choice>
  </mc:AlternateContent>
  <bookViews>
    <workbookView xWindow="0" yWindow="0" windowWidth="28800" windowHeight="12030"/>
  </bookViews>
  <sheets>
    <sheet name="Все" sheetId="12" r:id="rId1"/>
  </sheets>
  <definedNames>
    <definedName name="_xlnm.Print_Titles" localSheetId="0">Все!$5:$7</definedName>
    <definedName name="_xlnm.Print_Area" localSheetId="0">Все!$A$1:$L$112</definedName>
  </definedNames>
  <calcPr calcId="162913" fullPrecision="0"/>
</workbook>
</file>

<file path=xl/calcChain.xml><?xml version="1.0" encoding="utf-8"?>
<calcChain xmlns="http://schemas.openxmlformats.org/spreadsheetml/2006/main">
  <c r="K46" i="12" l="1"/>
  <c r="L54" i="12"/>
  <c r="K54" i="12"/>
  <c r="L49" i="12"/>
  <c r="K52" i="12"/>
  <c r="L52" i="12"/>
  <c r="L53" i="12"/>
  <c r="K53" i="12"/>
  <c r="L50" i="12"/>
  <c r="L51" i="12"/>
  <c r="K51" i="12"/>
  <c r="L46" i="12"/>
  <c r="K49" i="12"/>
  <c r="D39" i="12" l="1"/>
  <c r="E39" i="12"/>
  <c r="F39" i="12"/>
  <c r="G39" i="12"/>
  <c r="H39" i="12"/>
  <c r="I39" i="12"/>
  <c r="J39" i="12"/>
  <c r="C39" i="12"/>
  <c r="L36" i="12"/>
  <c r="K36" i="12"/>
  <c r="L55" i="12" l="1"/>
  <c r="K55" i="12"/>
  <c r="L91" i="12"/>
  <c r="K91" i="12"/>
  <c r="L90" i="12"/>
  <c r="K90" i="12"/>
  <c r="L88" i="12"/>
  <c r="K88" i="12"/>
  <c r="L87" i="12"/>
  <c r="K87" i="12"/>
  <c r="L86" i="12"/>
  <c r="K86" i="12"/>
  <c r="L85" i="12"/>
  <c r="K85" i="12"/>
  <c r="L98" i="12"/>
  <c r="K98" i="12"/>
  <c r="L99" i="12"/>
  <c r="K99" i="12"/>
  <c r="D77" i="12" l="1"/>
  <c r="K10" i="12" l="1"/>
  <c r="L10" i="12"/>
  <c r="K11" i="12"/>
  <c r="L11" i="12"/>
  <c r="K12" i="12"/>
  <c r="L12" i="12"/>
  <c r="K13" i="12"/>
  <c r="L13" i="12"/>
  <c r="K14" i="12"/>
  <c r="L14" i="12"/>
  <c r="K16" i="12"/>
  <c r="L16" i="12"/>
  <c r="K17" i="12"/>
  <c r="L17" i="12"/>
  <c r="K20" i="12"/>
  <c r="L20" i="12"/>
  <c r="K21" i="12"/>
  <c r="L21" i="12"/>
  <c r="K24" i="12"/>
  <c r="L24" i="12"/>
  <c r="K25" i="12"/>
  <c r="L25" i="12"/>
  <c r="K27" i="12"/>
  <c r="L27" i="12"/>
  <c r="K28" i="12"/>
  <c r="L28" i="12"/>
  <c r="K30" i="12"/>
  <c r="L30" i="12"/>
  <c r="K31" i="12"/>
  <c r="L31" i="12"/>
  <c r="K33" i="12"/>
  <c r="L33" i="12"/>
  <c r="K37" i="12"/>
  <c r="L37" i="12"/>
  <c r="K39" i="12"/>
  <c r="L39" i="12"/>
  <c r="K40" i="12"/>
  <c r="L40" i="12"/>
  <c r="L43" i="12" l="1"/>
  <c r="L42" i="12"/>
  <c r="K76" i="12" l="1"/>
  <c r="L73" i="12"/>
  <c r="K73" i="12"/>
  <c r="F77" i="12" l="1"/>
  <c r="E77" i="12"/>
  <c r="J77" i="12" l="1"/>
  <c r="I77" i="12"/>
  <c r="H77" i="12"/>
  <c r="G77" i="12"/>
  <c r="K71" i="12"/>
  <c r="L102" i="12"/>
  <c r="K102" i="12"/>
  <c r="L95" i="12"/>
  <c r="K95" i="12"/>
  <c r="L94" i="12"/>
  <c r="K94" i="12"/>
  <c r="L76" i="12"/>
  <c r="L75" i="12"/>
  <c r="K75" i="12"/>
  <c r="L70" i="12"/>
  <c r="K70" i="12"/>
  <c r="L69" i="12"/>
  <c r="K69" i="12"/>
  <c r="K68" i="12"/>
  <c r="L68" i="12"/>
  <c r="L65" i="12"/>
  <c r="K65" i="12"/>
  <c r="L62" i="12"/>
  <c r="K62" i="12"/>
  <c r="K64" i="12"/>
  <c r="L64" i="12"/>
  <c r="L47" i="12"/>
  <c r="K47" i="12"/>
  <c r="L57" i="12"/>
  <c r="K57" i="12"/>
  <c r="K42" i="12"/>
  <c r="K43" i="12"/>
  <c r="K50" i="12"/>
  <c r="K66" i="12"/>
  <c r="L66" i="12"/>
  <c r="L82" i="12"/>
  <c r="K82" i="12"/>
  <c r="L80" i="12"/>
  <c r="K80" i="12"/>
  <c r="L79" i="12"/>
  <c r="K79" i="12"/>
  <c r="L105" i="12"/>
  <c r="K105" i="12"/>
  <c r="L104" i="12"/>
  <c r="K104" i="12"/>
  <c r="K101" i="12"/>
  <c r="L101" i="12"/>
  <c r="L96" i="12"/>
  <c r="K96" i="12"/>
  <c r="L77" i="12" l="1"/>
  <c r="K77" i="12"/>
  <c r="K72" i="12"/>
  <c r="L71" i="12"/>
  <c r="L72" i="12"/>
</calcChain>
</file>

<file path=xl/sharedStrings.xml><?xml version="1.0" encoding="utf-8"?>
<sst xmlns="http://schemas.openxmlformats.org/spreadsheetml/2006/main" count="265" uniqueCount="126">
  <si>
    <t>ПРОГНОЗ</t>
  </si>
  <si>
    <t>1 вариант</t>
  </si>
  <si>
    <t>2 вариант</t>
  </si>
  <si>
    <t>декабрь к декабрю</t>
  </si>
  <si>
    <t>%</t>
  </si>
  <si>
    <t>в % к предыдущему году</t>
  </si>
  <si>
    <t>тыс.тонн</t>
  </si>
  <si>
    <t>тыс.человек</t>
  </si>
  <si>
    <t>Заработная плата</t>
  </si>
  <si>
    <t>Оборот розничной торговли</t>
  </si>
  <si>
    <t>млн. пассажиро-километров</t>
  </si>
  <si>
    <t>млн. тонно-километров</t>
  </si>
  <si>
    <t>Связь</t>
  </si>
  <si>
    <t>Образование</t>
  </si>
  <si>
    <t>Численность детей в дошкольных образовательных учреждениях</t>
  </si>
  <si>
    <t>человек</t>
  </si>
  <si>
    <t>Обеспеченность:</t>
  </si>
  <si>
    <t>Общедоступными библиотеками</t>
  </si>
  <si>
    <t>учреждений на 10 тыс. населения</t>
  </si>
  <si>
    <t>Культура</t>
  </si>
  <si>
    <t>Учреждениями культурно-досугового типа</t>
  </si>
  <si>
    <t>Объем вредных веществ, выбрасываемых в атмосферный воздух стационарными источниками загрязнения</t>
  </si>
  <si>
    <t>Охрана окружающей среды</t>
  </si>
  <si>
    <t xml:space="preserve">  объем отгруженных товаров </t>
  </si>
  <si>
    <t xml:space="preserve">   индекс производства</t>
  </si>
  <si>
    <t xml:space="preserve">тыс.кв.м общей площади </t>
  </si>
  <si>
    <t>Физическая культура и спорт</t>
  </si>
  <si>
    <t>Объем сброса загрязненных сточных вод в поверхностные водные объекты</t>
  </si>
  <si>
    <t>тыс.куб.м</t>
  </si>
  <si>
    <t xml:space="preserve">в том числе по видам экономической деятельности: </t>
  </si>
  <si>
    <t>среднегодовой</t>
  </si>
  <si>
    <t>рублей</t>
  </si>
  <si>
    <t>Показатели</t>
  </si>
  <si>
    <t>Инвестиции в основной капитал</t>
  </si>
  <si>
    <t>Индекс потребительских цен:</t>
  </si>
  <si>
    <t>Индекс-дефлятор инвестиций</t>
  </si>
  <si>
    <t>Объем отгруженных товаров собственного производства, выполненных работ и услуг собственными силами по видам экономической деятельности (разделы C,D,Е)</t>
  </si>
  <si>
    <t>Индекс производства по видам экономической деятельности (разделы C,D,E)</t>
  </si>
  <si>
    <t>РАЗДЕЛ D. Обеспечение электрической энергией, газом и паром; кондиционирование воздуха</t>
  </si>
  <si>
    <t>РАЗДЕЛ E. Водоснабжение; водоотведение, организация сбора и утилизации отходов, деятельность по ликвидации загрязнений</t>
  </si>
  <si>
    <t xml:space="preserve"> Раздел C Обрабатывающие производства:</t>
  </si>
  <si>
    <t>Количество субъектов малого и среднего предпринимательства</t>
  </si>
  <si>
    <t>Малое и среднее предпринимательство</t>
  </si>
  <si>
    <t xml:space="preserve">Пассажирооборот  транспорта общего пользования </t>
  </si>
  <si>
    <t>Приложение к Постановлению администрации городского округа Тольятти от___________№___________</t>
  </si>
  <si>
    <t>Доля населения, систематически занимающихся физической культурой и спортом, в общей численности населения в возрасте 3-79 лет</t>
  </si>
  <si>
    <t>Уровень фактической обеспеченности населения объектами спорта от нормативной потребности</t>
  </si>
  <si>
    <t>Индекс-дефлятор оборота розничной торговли</t>
  </si>
  <si>
    <t>Промышленное производство ("Обрабатывающие производства"; "Обеспечение электрической энергией, газом и паром; кондиционирование воздуха"; "Водоснабжение; водоотведение, организация сбора и утилизации отходов, деятельность по ликвидации загрязнений")</t>
  </si>
  <si>
    <t>Численность детей, состоящих на учете для определения в дошкольные образовательные учреждения</t>
  </si>
  <si>
    <t>Доля обучающихся в дневных муниципальных общеобразовательных учреждениях, занимающихся в первую смену</t>
  </si>
  <si>
    <t>посещений на 1000 чел. населения</t>
  </si>
  <si>
    <t xml:space="preserve">Транспорт </t>
  </si>
  <si>
    <t>Индекс физического объема инвестиций в основной капитал</t>
  </si>
  <si>
    <t>Индекс физического объема оборота розничной торговли</t>
  </si>
  <si>
    <t xml:space="preserve">в % к предыдущему году </t>
  </si>
  <si>
    <t xml:space="preserve">млн.рублей </t>
  </si>
  <si>
    <t>млн.рублей</t>
  </si>
  <si>
    <t>тыс.единиц</t>
  </si>
  <si>
    <t>Индекс-дефлятор промышленности                                                          (разделы C,D,E)</t>
  </si>
  <si>
    <t>Единица измерения</t>
  </si>
  <si>
    <t xml:space="preserve">Объем инвестиций в основной капитал организаций за счет всех источников финансирования </t>
  </si>
  <si>
    <t>Грузооборот транспорта  (без трубопроводного )</t>
  </si>
  <si>
    <t>Прибыль прибыльных организаций до налогообложения</t>
  </si>
  <si>
    <t>в т.ч. в возрасте 3-6 лет</t>
  </si>
  <si>
    <t xml:space="preserve">Потребительский рынок товаров </t>
  </si>
  <si>
    <t>Примечания:</t>
  </si>
  <si>
    <t>Реальная начисленная заработная плата работников организаций, не относящихся к субъектам малого предпринимательства</t>
  </si>
  <si>
    <t xml:space="preserve">Ввод в действие жилых домов (квартир) за счет всех источников финансирования </t>
  </si>
  <si>
    <t xml:space="preserve"> в том числе:</t>
  </si>
  <si>
    <t xml:space="preserve">Численность трудовых ресурсов </t>
  </si>
  <si>
    <t>трудоспособное население в трудоспособном возрасте</t>
  </si>
  <si>
    <t>иностранные трудовые мигранты</t>
  </si>
  <si>
    <t>Распределение трудовых ресурсов:</t>
  </si>
  <si>
    <t>тыс. человек</t>
  </si>
  <si>
    <t xml:space="preserve">Финансы </t>
  </si>
  <si>
    <t>Среднемесячная номинальная начисленная заработная плата работников организаций, не относящихся к субъектам малого предпринимательства</t>
  </si>
  <si>
    <t>Среднесписочная численность работников организаций, не относящихся к субъектам малого предпринимательства (без внешних совместителей)</t>
  </si>
  <si>
    <t xml:space="preserve">учащиеся в трудоспособном возрасте, обучающиеся с отрывом от производства </t>
  </si>
  <si>
    <t xml:space="preserve">лица старше и моложе трудоспособного возраста, занятые в экономике </t>
  </si>
  <si>
    <t xml:space="preserve">численность занятых в экономике </t>
  </si>
  <si>
    <t xml:space="preserve">Уровень официальной безработицы относительно населения в трудоспособном возрасте </t>
  </si>
  <si>
    <t xml:space="preserve">численность безработных, зарегистрированных в службе занятости населения </t>
  </si>
  <si>
    <t>прочие категории лиц в трудоспособном возрасте, не занятые трудовой деятельностью и учебой</t>
  </si>
  <si>
    <t xml:space="preserve">Число посещений социокультурных мероприятий </t>
  </si>
  <si>
    <t>млн. рублей</t>
  </si>
  <si>
    <t xml:space="preserve">Собственные средства </t>
  </si>
  <si>
    <t>Привлеченные средства</t>
  </si>
  <si>
    <t>Распределение инвестиций в основной капитал по источникам финансирования:</t>
  </si>
  <si>
    <t xml:space="preserve">  из них бюджетные средства:</t>
  </si>
  <si>
    <t>Фонд заработной платы работников (с учетом малых предприятий)</t>
  </si>
  <si>
    <t>Демография и занятость населения (среднегодовые значения показателей)</t>
  </si>
  <si>
    <t xml:space="preserve">  -средства федерального бюджета</t>
  </si>
  <si>
    <t xml:space="preserve">  -средства областного бюджета</t>
  </si>
  <si>
    <t xml:space="preserve"> -средства бюджета городского округа</t>
  </si>
  <si>
    <t>из них: количество индивидуальных предпринимателей</t>
  </si>
  <si>
    <t>10 Производство пищевых продуктов:</t>
  </si>
  <si>
    <t>20 Производство химических веществ и химических продуктов:</t>
  </si>
  <si>
    <t>29 Производство автотранспортных средств, прицепов и полуприцепов:</t>
  </si>
  <si>
    <t>Прочие виды экономической деятельности раздела С</t>
  </si>
  <si>
    <t>-</t>
  </si>
  <si>
    <t>2027 год</t>
  </si>
  <si>
    <t>2028 год</t>
  </si>
  <si>
    <t>Прогноз на среднесрочный период&lt;*&gt;</t>
  </si>
  <si>
    <t>&lt;*&gt; количество и наименование вариантов прогноза ежегодно уточняется в соответствии со  Сценарными условиями социально-экономического развития Самарской области на очередной среднесрочный период, либо с утвержденным Прогнозом социально-экономического развития Самарской области (Российской Федерации) на аналогичный среднесрочный период;</t>
  </si>
  <si>
    <t xml:space="preserve">&lt;**&gt; по основным видам промышленной деятельности в городском округе Тольятти, сведения по которым предоставляются Территориальным органом Федеральной службы государственной статистики по Самарской области; </t>
  </si>
  <si>
    <t>&lt;***&gt; данные приведены по группировке видов экономической деятельности "Деятельность в области информации и связи";</t>
  </si>
  <si>
    <t>Охват дополнительным образованием детей в возрасте 5-18 лет&lt;****&gt;</t>
  </si>
  <si>
    <t>Объем услуг связи &lt;***&gt;</t>
  </si>
  <si>
    <t>из них&lt;**&gt;:</t>
  </si>
  <si>
    <t>Обеспеченность детей в возрасте 1-6 лет местами в дошкольных образовательных учреждениях (число детей 1-6 лет, приходящихся на 1 место в дошкольных образовательных учреждениях, за исключением детей в возрасте  5-6 лет, обучающихся в школах)</t>
  </si>
  <si>
    <r>
      <t>СОЦИАЛЬНО-ЭКОНОМИЧЕСКОГО РАЗВИТИЯ ГОРОДСКОГО ОКРУГА ТОЛЬЯТТИ НА 2027</t>
    </r>
    <r>
      <rPr>
        <b/>
        <sz val="10"/>
        <rFont val="Times New Roman"/>
        <family val="1"/>
      </rPr>
      <t xml:space="preserve"> ГОД И  ПЛАНОВЫЙ ПЕРИОД </t>
    </r>
    <r>
      <rPr>
        <b/>
        <sz val="10"/>
        <rFont val="Times New Roman"/>
        <family val="1"/>
        <charset val="204"/>
      </rPr>
      <t>2028 и 2029</t>
    </r>
    <r>
      <rPr>
        <b/>
        <sz val="10"/>
        <rFont val="Times New Roman"/>
        <family val="1"/>
      </rPr>
      <t xml:space="preserve"> ГОДОВ</t>
    </r>
  </si>
  <si>
    <t>2025 год</t>
  </si>
  <si>
    <t>2026 год (оценка)</t>
  </si>
  <si>
    <t>2029 год</t>
  </si>
  <si>
    <t>2029 год к 2026 году, %</t>
  </si>
  <si>
    <t>Показатели инфляции (в соответствии со сценарными условиями социально-экономического развития Самарской области на 2027 год и плановый период 2028 и 2029 годов)</t>
  </si>
  <si>
    <r>
      <t>Численность занятых у субъектов малого и среднего предпринимательства, включая индивидуальных предпринимателей и самозанятых граждан</t>
    </r>
    <r>
      <rPr>
        <vertAlign val="superscript"/>
        <sz val="10"/>
        <rFont val="Times New Roman"/>
        <family val="1"/>
        <charset val="204"/>
      </rPr>
      <t>1</t>
    </r>
  </si>
  <si>
    <r>
      <t>Численность постоянного населения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</t>
    </r>
  </si>
  <si>
    <r>
      <t>Естественный прирост (убыль)</t>
    </r>
    <r>
      <rPr>
        <vertAlign val="superscript"/>
        <sz val="10"/>
        <rFont val="Times New Roman"/>
        <family val="1"/>
        <charset val="204"/>
      </rPr>
      <t>2</t>
    </r>
  </si>
  <si>
    <r>
      <t>Миграционный прирост (убыль)</t>
    </r>
    <r>
      <rPr>
        <vertAlign val="superscript"/>
        <sz val="10"/>
        <rFont val="Times New Roman"/>
        <family val="1"/>
        <charset val="204"/>
      </rPr>
      <t>2</t>
    </r>
  </si>
  <si>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- времено приостановлен расчет показателя.</t>
    </r>
  </si>
  <si>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- отсутствуют полные и актуальные сведения;</t>
    </r>
  </si>
  <si>
    <t>&lt;****&gt; по отраслям "Образование", "Культура", "Физкультура и спорт";</t>
  </si>
  <si>
    <r>
      <t>Численность детей в возрасте 1-6 лет</t>
    </r>
    <r>
      <rPr>
        <vertAlign val="superscript"/>
        <sz val="10"/>
        <rFont val="Times New Roman"/>
        <family val="1"/>
        <charset val="204"/>
      </rPr>
      <t>2</t>
    </r>
  </si>
  <si>
    <r>
      <t>Численность детей в возрасте 7-17 лет</t>
    </r>
    <r>
      <rPr>
        <vertAlign val="superscript"/>
        <sz val="10"/>
        <rFont val="Times New Roman"/>
        <family val="1"/>
        <charset val="20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</si>
</sst>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"/>
    <numFmt numFmtId="166" formatCode="0.0%"/>
    <numFmt numFmtId="167" formatCode="_-* #,##0.00_р_._-;\-* #,##0.00_р_._-;_-* &quot;-&quot;??_р_._-;_-@_-"/>
  </numFmts>
  <fonts count="1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Arial Cyr"/>
      <charset val="204"/>
    </font>
    <font>
      <sz val="10"/>
      <color indexed="8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</font>
    <font>
      <i/>
      <sz val="10"/>
      <name val="Arial Cyr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theme="8" tint="-0.249977111117893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vertAlign val="superscript"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3" fillId="0" borderId="0" applyFont="0" applyFill="0" applyBorder="0" applyAlignment="0" applyProtection="0"/>
    <xf numFmtId="0" fontId="14" fillId="0" borderId="0"/>
    <xf numFmtId="0" fontId="15" fillId="0" borderId="0"/>
    <xf numFmtId="0" fontId="17" fillId="0" borderId="0" applyNumberFormat="0" applyFill="0" applyBorder="0" applyAlignment="0" applyProtection="0"/>
    <xf numFmtId="0" fontId="15" fillId="0" borderId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90">
    <xf numFmtId="0" fontId="0" fillId="0" borderId="0" xfId="0"/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5" fontId="4" fillId="0" borderId="0" xfId="0" applyNumberFormat="1" applyFont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 indent="2"/>
    </xf>
    <xf numFmtId="0" fontId="4" fillId="3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/>
    </xf>
    <xf numFmtId="165" fontId="4" fillId="0" borderId="1" xfId="1" applyNumberFormat="1" applyFont="1" applyFill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 indent="1"/>
    </xf>
    <xf numFmtId="164" fontId="6" fillId="0" borderId="1" xfId="0" applyNumberFormat="1" applyFont="1" applyBorder="1" applyAlignment="1">
      <alignment horizontal="left" vertical="center" wrapText="1" indent="1"/>
    </xf>
    <xf numFmtId="164" fontId="4" fillId="0" borderId="1" xfId="0" applyNumberFormat="1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left" vertical="center" wrapText="1" indent="2"/>
    </xf>
    <xf numFmtId="165" fontId="4" fillId="0" borderId="1" xfId="0" applyNumberFormat="1" applyFont="1" applyBorder="1" applyAlignment="1">
      <alignment horizontal="left" vertical="center" wrapText="1" indent="1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 indent="1"/>
    </xf>
    <xf numFmtId="49" fontId="4" fillId="3" borderId="1" xfId="0" applyNumberFormat="1" applyFont="1" applyFill="1" applyBorder="1" applyAlignment="1">
      <alignment horizontal="left" vertical="center" wrapText="1" indent="2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top" wrapText="1"/>
    </xf>
    <xf numFmtId="0" fontId="4" fillId="3" borderId="0" xfId="0" applyFont="1" applyFill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 indent="1"/>
    </xf>
    <xf numFmtId="3" fontId="4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165" fontId="5" fillId="0" borderId="1" xfId="0" applyNumberFormat="1" applyFont="1" applyBorder="1" applyAlignment="1">
      <alignment horizontal="left" vertical="center" wrapText="1" indent="2"/>
    </xf>
    <xf numFmtId="164" fontId="4" fillId="0" borderId="1" xfId="1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164" fontId="4" fillId="3" borderId="0" xfId="0" applyNumberFormat="1" applyFont="1" applyFill="1" applyAlignment="1">
      <alignment vertical="center" wrapText="1"/>
    </xf>
    <xf numFmtId="165" fontId="4" fillId="0" borderId="1" xfId="0" applyNumberFormat="1" applyFont="1" applyBorder="1" applyAlignment="1">
      <alignment vertical="center" wrapText="1"/>
    </xf>
    <xf numFmtId="166" fontId="4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165" fontId="4" fillId="3" borderId="1" xfId="1" applyNumberFormat="1" applyFont="1" applyFill="1" applyBorder="1" applyAlignment="1">
      <alignment horizontal="center" vertical="center" wrapText="1"/>
    </xf>
    <xf numFmtId="165" fontId="4" fillId="3" borderId="0" xfId="0" applyNumberFormat="1" applyFont="1" applyFill="1" applyAlignment="1">
      <alignment vertical="center" wrapText="1"/>
    </xf>
    <xf numFmtId="4" fontId="4" fillId="3" borderId="1" xfId="3" applyNumberFormat="1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164" fontId="16" fillId="3" borderId="1" xfId="0" applyNumberFormat="1" applyFont="1" applyFill="1" applyBorder="1" applyAlignment="1">
      <alignment horizontal="center" vertical="center" wrapText="1"/>
    </xf>
    <xf numFmtId="164" fontId="16" fillId="3" borderId="1" xfId="0" applyNumberFormat="1" applyFont="1" applyFill="1" applyBorder="1" applyAlignment="1">
      <alignment horizontal="left" vertical="center" wrapText="1" indent="1"/>
    </xf>
    <xf numFmtId="164" fontId="4" fillId="3" borderId="1" xfId="3" applyNumberFormat="1" applyFont="1" applyFill="1" applyBorder="1" applyAlignment="1">
      <alignment horizontal="center" vertical="center" wrapText="1"/>
    </xf>
    <xf numFmtId="166" fontId="4" fillId="0" borderId="0" xfId="0" applyNumberFormat="1" applyFont="1" applyAlignment="1">
      <alignment vertical="center" wrapText="1"/>
    </xf>
    <xf numFmtId="3" fontId="4" fillId="3" borderId="4" xfId="3" applyNumberFormat="1" applyFont="1" applyFill="1" applyBorder="1" applyAlignment="1">
      <alignment horizontal="center" vertical="center" wrapText="1"/>
    </xf>
    <xf numFmtId="3" fontId="4" fillId="3" borderId="1" xfId="3" applyNumberFormat="1" applyFont="1" applyFill="1" applyBorder="1" applyAlignment="1">
      <alignment horizontal="center" vertical="center" wrapText="1"/>
    </xf>
    <xf numFmtId="3" fontId="4" fillId="3" borderId="1" xfId="3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7" fillId="0" borderId="0" xfId="0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8">
    <cellStyle name="Гиперссылка 2" xfId="4"/>
    <cellStyle name="Обычный" xfId="0" builtinId="0"/>
    <cellStyle name="Обычный 2" xfId="3"/>
    <cellStyle name="Обычный 3" xfId="2"/>
    <cellStyle name="Обычный 4" xfId="5"/>
    <cellStyle name="Процентный" xfId="1" builtinId="5"/>
    <cellStyle name="Финансовый 2" xfId="6"/>
    <cellStyle name="Финансовый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2"/>
  <sheetViews>
    <sheetView tabSelected="1" view="pageBreakPreview" zoomScale="110" zoomScaleNormal="110" zoomScaleSheetLayoutView="110" zoomScalePageLayoutView="89" workbookViewId="0">
      <pane ySplit="7" topLeftCell="A71" activePane="bottomLeft" state="frozen"/>
      <selection pane="bottomLeft" activeCell="N73" sqref="N73"/>
    </sheetView>
  </sheetViews>
  <sheetFormatPr defaultColWidth="9.140625" defaultRowHeight="12.75" x14ac:dyDescent="0.2"/>
  <cols>
    <col min="1" max="1" width="41.42578125" style="13" customWidth="1"/>
    <col min="2" max="2" width="13.140625" style="35" customWidth="1"/>
    <col min="3" max="12" width="10.5703125" style="13" customWidth="1"/>
    <col min="13" max="14" width="11.140625" style="13" bestFit="1" customWidth="1"/>
    <col min="15" max="16384" width="9.140625" style="13"/>
  </cols>
  <sheetData>
    <row r="1" spans="1:19" s="5" customFormat="1" ht="30" customHeight="1" x14ac:dyDescent="0.2">
      <c r="B1" s="34"/>
      <c r="H1" s="85" t="s">
        <v>44</v>
      </c>
      <c r="I1" s="86"/>
      <c r="J1" s="86"/>
      <c r="K1" s="86"/>
      <c r="L1" s="86"/>
      <c r="M1" s="83"/>
      <c r="N1" s="84"/>
      <c r="O1" s="84"/>
      <c r="P1" s="84"/>
      <c r="Q1" s="84"/>
      <c r="R1" s="84"/>
      <c r="S1" s="84"/>
    </row>
    <row r="2" spans="1:19" ht="20.100000000000001" customHeight="1" x14ac:dyDescent="0.2">
      <c r="A2" s="87" t="s">
        <v>0</v>
      </c>
      <c r="B2" s="87"/>
      <c r="C2" s="87"/>
      <c r="D2" s="87"/>
      <c r="E2" s="87"/>
      <c r="F2" s="87"/>
      <c r="G2" s="87"/>
      <c r="H2" s="87"/>
      <c r="I2" s="87"/>
      <c r="J2" s="87"/>
      <c r="K2" s="88"/>
      <c r="L2" s="88"/>
    </row>
    <row r="3" spans="1:19" ht="20.100000000000001" customHeight="1" x14ac:dyDescent="0.2">
      <c r="A3" s="89" t="s">
        <v>111</v>
      </c>
      <c r="B3" s="89"/>
      <c r="C3" s="89"/>
      <c r="D3" s="89"/>
      <c r="E3" s="89"/>
      <c r="F3" s="89"/>
      <c r="G3" s="89"/>
      <c r="H3" s="89"/>
      <c r="I3" s="89"/>
      <c r="J3" s="89"/>
      <c r="K3" s="88"/>
      <c r="L3" s="88"/>
    </row>
    <row r="4" spans="1:19" ht="20.100000000000001" customHeight="1" x14ac:dyDescent="0.2">
      <c r="A4" s="32"/>
      <c r="B4" s="32"/>
      <c r="C4" s="32"/>
      <c r="D4" s="32"/>
      <c r="E4" s="32"/>
      <c r="F4" s="32"/>
      <c r="G4" s="32"/>
      <c r="H4" s="32"/>
      <c r="I4" s="32"/>
      <c r="J4" s="32"/>
      <c r="K4" s="33"/>
      <c r="L4" s="33"/>
    </row>
    <row r="5" spans="1:19" s="1" customFormat="1" ht="20.100000000000001" customHeight="1" x14ac:dyDescent="0.2">
      <c r="A5" s="71" t="s">
        <v>32</v>
      </c>
      <c r="B5" s="71" t="s">
        <v>60</v>
      </c>
      <c r="C5" s="71" t="s">
        <v>112</v>
      </c>
      <c r="D5" s="71" t="s">
        <v>113</v>
      </c>
      <c r="E5" s="71" t="s">
        <v>103</v>
      </c>
      <c r="F5" s="71"/>
      <c r="G5" s="71"/>
      <c r="H5" s="71"/>
      <c r="I5" s="71"/>
      <c r="J5" s="71"/>
      <c r="K5" s="71"/>
      <c r="L5" s="71"/>
    </row>
    <row r="6" spans="1:19" s="1" customFormat="1" ht="30" customHeight="1" x14ac:dyDescent="0.2">
      <c r="A6" s="71"/>
      <c r="B6" s="71"/>
      <c r="C6" s="71"/>
      <c r="D6" s="71"/>
      <c r="E6" s="71" t="s">
        <v>101</v>
      </c>
      <c r="F6" s="71"/>
      <c r="G6" s="71" t="s">
        <v>102</v>
      </c>
      <c r="H6" s="71"/>
      <c r="I6" s="71" t="s">
        <v>114</v>
      </c>
      <c r="J6" s="71"/>
      <c r="K6" s="71" t="s">
        <v>115</v>
      </c>
      <c r="L6" s="71"/>
    </row>
    <row r="7" spans="1:19" s="1" customFormat="1" ht="20.100000000000001" customHeight="1" x14ac:dyDescent="0.2">
      <c r="A7" s="71"/>
      <c r="B7" s="71"/>
      <c r="C7" s="71"/>
      <c r="D7" s="71"/>
      <c r="E7" s="41" t="s">
        <v>1</v>
      </c>
      <c r="F7" s="41" t="s">
        <v>2</v>
      </c>
      <c r="G7" s="41" t="s">
        <v>1</v>
      </c>
      <c r="H7" s="41" t="s">
        <v>2</v>
      </c>
      <c r="I7" s="41" t="s">
        <v>1</v>
      </c>
      <c r="J7" s="41" t="s">
        <v>2</v>
      </c>
      <c r="K7" s="41" t="s">
        <v>1</v>
      </c>
      <c r="L7" s="41" t="s">
        <v>2</v>
      </c>
    </row>
    <row r="8" spans="1:19" s="1" customFormat="1" ht="20.100000000000001" customHeight="1" x14ac:dyDescent="0.2">
      <c r="A8" s="71" t="s">
        <v>116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</row>
    <row r="9" spans="1:19" ht="20.100000000000001" customHeight="1" x14ac:dyDescent="0.2">
      <c r="A9" s="17" t="s">
        <v>34</v>
      </c>
      <c r="B9" s="2"/>
      <c r="C9" s="2"/>
      <c r="D9" s="6"/>
      <c r="E9" s="6"/>
      <c r="F9" s="6"/>
      <c r="G9" s="6"/>
      <c r="H9" s="6"/>
      <c r="I9" s="6"/>
      <c r="J9" s="6"/>
      <c r="K9" s="3"/>
      <c r="L9" s="3"/>
    </row>
    <row r="10" spans="1:19" s="1" customFormat="1" ht="20.100000000000001" customHeight="1" x14ac:dyDescent="0.2">
      <c r="A10" s="15" t="s">
        <v>30</v>
      </c>
      <c r="B10" s="2" t="s">
        <v>4</v>
      </c>
      <c r="C10" s="8">
        <v>109.9</v>
      </c>
      <c r="D10" s="8">
        <v>106.8</v>
      </c>
      <c r="E10" s="8">
        <v>104.6</v>
      </c>
      <c r="F10" s="8">
        <v>104.6</v>
      </c>
      <c r="G10" s="8">
        <v>104</v>
      </c>
      <c r="H10" s="8">
        <v>104</v>
      </c>
      <c r="I10" s="8">
        <v>104</v>
      </c>
      <c r="J10" s="8">
        <v>104</v>
      </c>
      <c r="K10" s="6">
        <f t="shared" ref="K10:K11" si="0">E10*G10%*I10%</f>
        <v>113.1</v>
      </c>
      <c r="L10" s="6">
        <f t="shared" ref="L10:L11" si="1">F10*H10%*J10%</f>
        <v>113.1</v>
      </c>
      <c r="M10" s="54"/>
    </row>
    <row r="11" spans="1:19" s="1" customFormat="1" ht="20.100000000000001" customHeight="1" x14ac:dyDescent="0.2">
      <c r="A11" s="15" t="s">
        <v>3</v>
      </c>
      <c r="B11" s="2" t="s">
        <v>4</v>
      </c>
      <c r="C11" s="8">
        <v>107.1</v>
      </c>
      <c r="D11" s="8">
        <v>106.5</v>
      </c>
      <c r="E11" s="8">
        <v>104</v>
      </c>
      <c r="F11" s="8">
        <v>104</v>
      </c>
      <c r="G11" s="8">
        <v>104</v>
      </c>
      <c r="H11" s="8">
        <v>104</v>
      </c>
      <c r="I11" s="8">
        <v>104</v>
      </c>
      <c r="J11" s="8">
        <v>104</v>
      </c>
      <c r="K11" s="6">
        <f t="shared" si="0"/>
        <v>112.5</v>
      </c>
      <c r="L11" s="6">
        <f t="shared" si="1"/>
        <v>112.5</v>
      </c>
    </row>
    <row r="12" spans="1:19" s="1" customFormat="1" ht="30" customHeight="1" x14ac:dyDescent="0.2">
      <c r="A12" s="16" t="s">
        <v>59</v>
      </c>
      <c r="B12" s="2" t="s">
        <v>4</v>
      </c>
      <c r="C12" s="8">
        <v>105.2</v>
      </c>
      <c r="D12" s="8">
        <v>108.4</v>
      </c>
      <c r="E12" s="8">
        <v>104.8</v>
      </c>
      <c r="F12" s="8">
        <v>104.8</v>
      </c>
      <c r="G12" s="8">
        <v>104.4</v>
      </c>
      <c r="H12" s="8">
        <v>104.4</v>
      </c>
      <c r="I12" s="8">
        <v>104</v>
      </c>
      <c r="J12" s="8">
        <v>104</v>
      </c>
      <c r="K12" s="6">
        <f t="shared" ref="K12:L14" si="2">E12*G12%*I12%</f>
        <v>113.8</v>
      </c>
      <c r="L12" s="6">
        <f t="shared" si="2"/>
        <v>113.8</v>
      </c>
    </row>
    <row r="13" spans="1:19" ht="20.100000000000001" customHeight="1" x14ac:dyDescent="0.2">
      <c r="A13" s="17" t="s">
        <v>35</v>
      </c>
      <c r="B13" s="2" t="s">
        <v>4</v>
      </c>
      <c r="C13" s="8">
        <v>108.9</v>
      </c>
      <c r="D13" s="8">
        <v>110.3</v>
      </c>
      <c r="E13" s="8">
        <v>105.6</v>
      </c>
      <c r="F13" s="8">
        <v>105.1</v>
      </c>
      <c r="G13" s="8">
        <v>105</v>
      </c>
      <c r="H13" s="8">
        <v>104.8</v>
      </c>
      <c r="I13" s="8">
        <v>104.7</v>
      </c>
      <c r="J13" s="8">
        <v>104.3</v>
      </c>
      <c r="K13" s="6">
        <f t="shared" si="2"/>
        <v>116.1</v>
      </c>
      <c r="L13" s="6">
        <f t="shared" si="2"/>
        <v>114.9</v>
      </c>
    </row>
    <row r="14" spans="1:19" ht="20.100000000000001" customHeight="1" x14ac:dyDescent="0.2">
      <c r="A14" s="17" t="s">
        <v>47</v>
      </c>
      <c r="B14" s="2" t="s">
        <v>4</v>
      </c>
      <c r="C14" s="8">
        <v>108.7</v>
      </c>
      <c r="D14" s="8">
        <v>106.5</v>
      </c>
      <c r="E14" s="8">
        <v>103.5</v>
      </c>
      <c r="F14" s="8">
        <v>103.5</v>
      </c>
      <c r="G14" s="8">
        <v>103.8</v>
      </c>
      <c r="H14" s="8">
        <v>103.8</v>
      </c>
      <c r="I14" s="8">
        <v>104</v>
      </c>
      <c r="J14" s="8">
        <v>104</v>
      </c>
      <c r="K14" s="6">
        <f t="shared" si="2"/>
        <v>111.7</v>
      </c>
      <c r="L14" s="6">
        <f t="shared" si="2"/>
        <v>111.7</v>
      </c>
    </row>
    <row r="15" spans="1:19" ht="30" customHeight="1" x14ac:dyDescent="0.2">
      <c r="A15" s="76" t="s">
        <v>48</v>
      </c>
      <c r="B15" s="76"/>
      <c r="C15" s="76"/>
      <c r="D15" s="76"/>
      <c r="E15" s="76"/>
      <c r="F15" s="76"/>
      <c r="G15" s="76"/>
      <c r="H15" s="76"/>
      <c r="I15" s="76"/>
      <c r="J15" s="76"/>
      <c r="K15" s="77"/>
      <c r="L15" s="77"/>
    </row>
    <row r="16" spans="1:19" ht="54.95" customHeight="1" x14ac:dyDescent="0.2">
      <c r="A16" s="18" t="s">
        <v>36</v>
      </c>
      <c r="B16" s="2" t="s">
        <v>56</v>
      </c>
      <c r="C16" s="8">
        <v>890123.8</v>
      </c>
      <c r="D16" s="8">
        <v>981362.9</v>
      </c>
      <c r="E16" s="8">
        <v>1017316</v>
      </c>
      <c r="F16" s="8">
        <v>1045664.1</v>
      </c>
      <c r="G16" s="8">
        <v>1075150.6000000001</v>
      </c>
      <c r="H16" s="8">
        <v>1126237.3</v>
      </c>
      <c r="I16" s="8">
        <v>1132548</v>
      </c>
      <c r="J16" s="8">
        <v>1217895.7</v>
      </c>
      <c r="K16" s="6">
        <f>I16/D16*100</f>
        <v>115.4</v>
      </c>
      <c r="L16" s="6">
        <f>J16/D16*100</f>
        <v>124.1</v>
      </c>
    </row>
    <row r="17" spans="1:12" s="4" customFormat="1" ht="39.950000000000003" customHeight="1" x14ac:dyDescent="0.2">
      <c r="A17" s="19" t="s">
        <v>37</v>
      </c>
      <c r="B17" s="8" t="s">
        <v>5</v>
      </c>
      <c r="C17" s="7">
        <v>84</v>
      </c>
      <c r="D17" s="7">
        <v>103.1</v>
      </c>
      <c r="E17" s="7">
        <v>98.9</v>
      </c>
      <c r="F17" s="7">
        <v>101.7</v>
      </c>
      <c r="G17" s="7">
        <v>101.2</v>
      </c>
      <c r="H17" s="7">
        <v>103.2</v>
      </c>
      <c r="I17" s="7">
        <v>101.3</v>
      </c>
      <c r="J17" s="7">
        <v>104</v>
      </c>
      <c r="K17" s="6">
        <f>E17%*G17%*I17%*100</f>
        <v>101.4</v>
      </c>
      <c r="L17" s="6">
        <f>F17%*H17%*J17%*100</f>
        <v>109.2</v>
      </c>
    </row>
    <row r="18" spans="1:12" s="4" customFormat="1" ht="30" customHeight="1" x14ac:dyDescent="0.2">
      <c r="A18" s="19" t="s">
        <v>29</v>
      </c>
      <c r="B18" s="8"/>
      <c r="C18" s="7"/>
      <c r="D18" s="7"/>
      <c r="E18" s="7"/>
      <c r="F18" s="7"/>
      <c r="G18" s="7"/>
      <c r="H18" s="7"/>
      <c r="I18" s="7"/>
      <c r="J18" s="7"/>
      <c r="K18" s="6"/>
      <c r="L18" s="6"/>
    </row>
    <row r="19" spans="1:12" ht="20.100000000000001" customHeight="1" x14ac:dyDescent="0.2">
      <c r="A19" s="21" t="s">
        <v>40</v>
      </c>
      <c r="B19" s="8"/>
      <c r="C19" s="8"/>
      <c r="D19" s="8"/>
      <c r="E19" s="8"/>
      <c r="F19" s="8"/>
      <c r="G19" s="8"/>
      <c r="H19" s="8"/>
      <c r="I19" s="8"/>
      <c r="J19" s="8"/>
      <c r="K19" s="6"/>
      <c r="L19" s="6"/>
    </row>
    <row r="20" spans="1:12" ht="20.100000000000001" customHeight="1" x14ac:dyDescent="0.2">
      <c r="A20" s="22" t="s">
        <v>23</v>
      </c>
      <c r="B20" s="8" t="s">
        <v>56</v>
      </c>
      <c r="C20" s="8">
        <v>843118.5</v>
      </c>
      <c r="D20" s="8">
        <v>928379.5</v>
      </c>
      <c r="E20" s="8">
        <v>963622.7</v>
      </c>
      <c r="F20" s="8">
        <v>990288.1</v>
      </c>
      <c r="G20" s="8">
        <v>1020435.5</v>
      </c>
      <c r="H20" s="8">
        <v>1068016.8</v>
      </c>
      <c r="I20" s="8">
        <v>1076711.7</v>
      </c>
      <c r="J20" s="8">
        <v>1156740.8</v>
      </c>
      <c r="K20" s="6">
        <f t="shared" ref="K20:K39" si="3">I20/D20*100</f>
        <v>116</v>
      </c>
      <c r="L20" s="6">
        <f t="shared" ref="L20:L39" si="4">J20/D20*100</f>
        <v>124.6</v>
      </c>
    </row>
    <row r="21" spans="1:12" s="4" customFormat="1" ht="39.950000000000003" customHeight="1" x14ac:dyDescent="0.2">
      <c r="A21" s="23" t="s">
        <v>24</v>
      </c>
      <c r="B21" s="6" t="s">
        <v>5</v>
      </c>
      <c r="C21" s="7">
        <v>84.1</v>
      </c>
      <c r="D21" s="7">
        <v>103.1</v>
      </c>
      <c r="E21" s="7">
        <v>99.1</v>
      </c>
      <c r="F21" s="7">
        <v>101.8</v>
      </c>
      <c r="G21" s="7">
        <v>101.5</v>
      </c>
      <c r="H21" s="7">
        <v>103.3</v>
      </c>
      <c r="I21" s="7">
        <v>101.4</v>
      </c>
      <c r="J21" s="7">
        <v>104.1</v>
      </c>
      <c r="K21" s="6">
        <f>E21%*G21%*I21%*100</f>
        <v>102</v>
      </c>
      <c r="L21" s="6">
        <f>F21%*H21%*J21%*100</f>
        <v>109.5</v>
      </c>
    </row>
    <row r="22" spans="1:12" s="4" customFormat="1" ht="20.100000000000001" customHeight="1" x14ac:dyDescent="0.2">
      <c r="A22" s="24" t="s">
        <v>109</v>
      </c>
      <c r="B22" s="6"/>
      <c r="C22" s="7"/>
      <c r="D22" s="7"/>
      <c r="E22" s="7"/>
      <c r="F22" s="7"/>
      <c r="G22" s="7"/>
      <c r="H22" s="7"/>
      <c r="I22" s="7"/>
      <c r="J22" s="7"/>
      <c r="K22" s="6"/>
      <c r="L22" s="6"/>
    </row>
    <row r="23" spans="1:12" s="4" customFormat="1" ht="20.100000000000001" customHeight="1" x14ac:dyDescent="0.2">
      <c r="A23" s="48" t="s">
        <v>96</v>
      </c>
      <c r="B23" s="6"/>
      <c r="C23" s="7"/>
      <c r="D23" s="7"/>
      <c r="E23" s="7"/>
      <c r="F23" s="7"/>
      <c r="G23" s="7"/>
      <c r="H23" s="7"/>
      <c r="I23" s="7"/>
      <c r="J23" s="7"/>
      <c r="K23" s="6"/>
      <c r="L23" s="6"/>
    </row>
    <row r="24" spans="1:12" s="4" customFormat="1" ht="20.100000000000001" customHeight="1" x14ac:dyDescent="0.2">
      <c r="A24" s="24" t="s">
        <v>23</v>
      </c>
      <c r="B24" s="6" t="s">
        <v>56</v>
      </c>
      <c r="C24" s="49">
        <v>72227.7</v>
      </c>
      <c r="D24" s="49">
        <v>93904</v>
      </c>
      <c r="E24" s="49">
        <v>99134.5</v>
      </c>
      <c r="F24" s="49">
        <v>102050.2</v>
      </c>
      <c r="G24" s="49">
        <v>105886.6</v>
      </c>
      <c r="H24" s="49">
        <v>113233.9</v>
      </c>
      <c r="I24" s="49">
        <v>112324.5</v>
      </c>
      <c r="J24" s="49">
        <v>123651.4</v>
      </c>
      <c r="K24" s="6">
        <f t="shared" si="3"/>
        <v>119.6</v>
      </c>
      <c r="L24" s="6">
        <f t="shared" si="4"/>
        <v>131.69999999999999</v>
      </c>
    </row>
    <row r="25" spans="1:12" s="4" customFormat="1" ht="39.950000000000003" customHeight="1" x14ac:dyDescent="0.2">
      <c r="A25" s="24" t="s">
        <v>24</v>
      </c>
      <c r="B25" s="6" t="s">
        <v>5</v>
      </c>
      <c r="C25" s="7">
        <v>115.8</v>
      </c>
      <c r="D25" s="7">
        <v>122.9</v>
      </c>
      <c r="E25" s="7">
        <v>102</v>
      </c>
      <c r="F25" s="7">
        <v>105</v>
      </c>
      <c r="G25" s="7">
        <v>103</v>
      </c>
      <c r="H25" s="7">
        <v>107</v>
      </c>
      <c r="I25" s="7">
        <v>102</v>
      </c>
      <c r="J25" s="7">
        <v>105</v>
      </c>
      <c r="K25" s="6">
        <f>E25%*G25%*I25%*100</f>
        <v>107.2</v>
      </c>
      <c r="L25" s="6">
        <f>F25%*H25%*J25%*100</f>
        <v>118</v>
      </c>
    </row>
    <row r="26" spans="1:12" s="4" customFormat="1" ht="30" customHeight="1" x14ac:dyDescent="0.2">
      <c r="A26" s="48" t="s">
        <v>97</v>
      </c>
      <c r="B26" s="6"/>
      <c r="C26" s="7"/>
      <c r="D26" s="7"/>
      <c r="E26" s="7"/>
      <c r="F26" s="7"/>
      <c r="G26" s="7"/>
      <c r="H26" s="7"/>
      <c r="I26" s="7"/>
      <c r="J26" s="7"/>
      <c r="K26" s="6"/>
      <c r="L26" s="6"/>
    </row>
    <row r="27" spans="1:12" s="4" customFormat="1" ht="20.100000000000001" customHeight="1" x14ac:dyDescent="0.2">
      <c r="A27" s="24" t="s">
        <v>23</v>
      </c>
      <c r="B27" s="6" t="s">
        <v>56</v>
      </c>
      <c r="C27" s="49">
        <v>208034.5</v>
      </c>
      <c r="D27" s="49">
        <v>211155</v>
      </c>
      <c r="E27" s="49">
        <v>217614.2</v>
      </c>
      <c r="F27" s="49">
        <v>219812.4</v>
      </c>
      <c r="G27" s="49">
        <v>225187.20000000001</v>
      </c>
      <c r="H27" s="49">
        <v>230890.9</v>
      </c>
      <c r="I27" s="49">
        <v>233969.5</v>
      </c>
      <c r="J27" s="49">
        <v>244693.6</v>
      </c>
      <c r="K27" s="6">
        <f t="shared" si="3"/>
        <v>110.8</v>
      </c>
      <c r="L27" s="6">
        <f t="shared" si="4"/>
        <v>115.9</v>
      </c>
    </row>
    <row r="28" spans="1:12" s="4" customFormat="1" ht="39.950000000000003" customHeight="1" x14ac:dyDescent="0.2">
      <c r="A28" s="24" t="s">
        <v>24</v>
      </c>
      <c r="B28" s="6" t="s">
        <v>5</v>
      </c>
      <c r="C28" s="7">
        <v>106.7</v>
      </c>
      <c r="D28" s="7">
        <v>94.3</v>
      </c>
      <c r="E28" s="7">
        <v>99</v>
      </c>
      <c r="F28" s="7">
        <v>100</v>
      </c>
      <c r="G28" s="7">
        <v>99.5</v>
      </c>
      <c r="H28" s="7">
        <v>101</v>
      </c>
      <c r="I28" s="7">
        <v>100</v>
      </c>
      <c r="J28" s="7">
        <v>102</v>
      </c>
      <c r="K28" s="6">
        <f>E28%*G28%*I28%*100</f>
        <v>98.5</v>
      </c>
      <c r="L28" s="6">
        <f>F28%*H28%*J28%*100</f>
        <v>103</v>
      </c>
    </row>
    <row r="29" spans="1:12" s="4" customFormat="1" ht="30" customHeight="1" x14ac:dyDescent="0.2">
      <c r="A29" s="48" t="s">
        <v>98</v>
      </c>
      <c r="B29" s="6"/>
      <c r="C29" s="7"/>
      <c r="D29" s="7"/>
      <c r="E29" s="7"/>
      <c r="F29" s="7"/>
      <c r="G29" s="7"/>
      <c r="H29" s="7"/>
      <c r="I29" s="7"/>
      <c r="J29" s="7"/>
      <c r="K29" s="6"/>
      <c r="L29" s="6"/>
    </row>
    <row r="30" spans="1:12" s="4" customFormat="1" ht="20.100000000000001" customHeight="1" x14ac:dyDescent="0.2">
      <c r="A30" s="24" t="s">
        <v>23</v>
      </c>
      <c r="B30" s="6" t="s">
        <v>56</v>
      </c>
      <c r="C30" s="49">
        <v>464379.5</v>
      </c>
      <c r="D30" s="49">
        <v>512675</v>
      </c>
      <c r="E30" s="49">
        <v>529049.80000000005</v>
      </c>
      <c r="F30" s="49">
        <v>547944.5</v>
      </c>
      <c r="G30" s="49">
        <v>563885.6</v>
      </c>
      <c r="H30" s="49">
        <v>593203.6</v>
      </c>
      <c r="I30" s="49">
        <v>597571</v>
      </c>
      <c r="J30" s="49">
        <v>648401.19999999995</v>
      </c>
      <c r="K30" s="6">
        <f t="shared" si="3"/>
        <v>116.6</v>
      </c>
      <c r="L30" s="6">
        <f t="shared" si="4"/>
        <v>126.5</v>
      </c>
    </row>
    <row r="31" spans="1:12" s="4" customFormat="1" ht="39.950000000000003" customHeight="1" x14ac:dyDescent="0.2">
      <c r="A31" s="24" t="s">
        <v>24</v>
      </c>
      <c r="B31" s="6" t="s">
        <v>5</v>
      </c>
      <c r="C31" s="7">
        <v>62.4</v>
      </c>
      <c r="D31" s="7">
        <v>103.2</v>
      </c>
      <c r="E31" s="7">
        <v>98</v>
      </c>
      <c r="F31" s="7">
        <v>101.5</v>
      </c>
      <c r="G31" s="7">
        <v>101.8</v>
      </c>
      <c r="H31" s="7">
        <v>103.4</v>
      </c>
      <c r="I31" s="7">
        <v>101.8</v>
      </c>
      <c r="J31" s="7">
        <v>105</v>
      </c>
      <c r="K31" s="6">
        <f>E31%*G31%*I31%*100</f>
        <v>101.6</v>
      </c>
      <c r="L31" s="6">
        <f>F31%*H31%*J31%*100</f>
        <v>110.2</v>
      </c>
    </row>
    <row r="32" spans="1:12" s="4" customFormat="1" ht="30" customHeight="1" x14ac:dyDescent="0.2">
      <c r="A32" s="48" t="s">
        <v>99</v>
      </c>
      <c r="B32" s="6"/>
      <c r="C32" s="49"/>
      <c r="D32" s="49"/>
      <c r="E32" s="49"/>
      <c r="F32" s="49"/>
      <c r="G32" s="49"/>
      <c r="H32" s="49"/>
      <c r="I32" s="49"/>
      <c r="J32" s="49"/>
      <c r="K32" s="52"/>
      <c r="L32" s="52"/>
    </row>
    <row r="33" spans="1:14" s="4" customFormat="1" ht="20.100000000000001" customHeight="1" x14ac:dyDescent="0.2">
      <c r="A33" s="24" t="s">
        <v>23</v>
      </c>
      <c r="B33" s="6" t="s">
        <v>56</v>
      </c>
      <c r="C33" s="49">
        <v>98476.800000000003</v>
      </c>
      <c r="D33" s="49">
        <v>110645.5</v>
      </c>
      <c r="E33" s="49">
        <v>117824.2</v>
      </c>
      <c r="F33" s="49">
        <v>120481</v>
      </c>
      <c r="G33" s="49">
        <v>125476.1</v>
      </c>
      <c r="H33" s="49">
        <v>130688.4</v>
      </c>
      <c r="I33" s="49">
        <v>132846.70000000001</v>
      </c>
      <c r="J33" s="49">
        <v>139994.6</v>
      </c>
      <c r="K33" s="6">
        <f>I33/D33*100</f>
        <v>120.1</v>
      </c>
      <c r="L33" s="6">
        <f>J33/D33*100</f>
        <v>126.5</v>
      </c>
    </row>
    <row r="34" spans="1:14" s="4" customFormat="1" ht="39.950000000000003" customHeight="1" x14ac:dyDescent="0.2">
      <c r="A34" s="24" t="s">
        <v>24</v>
      </c>
      <c r="B34" s="6" t="s">
        <v>5</v>
      </c>
      <c r="C34" s="7" t="s">
        <v>100</v>
      </c>
      <c r="D34" s="7" t="s">
        <v>100</v>
      </c>
      <c r="E34" s="7" t="s">
        <v>100</v>
      </c>
      <c r="F34" s="7" t="s">
        <v>100</v>
      </c>
      <c r="G34" s="7" t="s">
        <v>100</v>
      </c>
      <c r="H34" s="7" t="s">
        <v>100</v>
      </c>
      <c r="I34" s="7" t="s">
        <v>100</v>
      </c>
      <c r="J34" s="7" t="s">
        <v>100</v>
      </c>
      <c r="K34" s="7" t="s">
        <v>100</v>
      </c>
      <c r="L34" s="7" t="s">
        <v>100</v>
      </c>
    </row>
    <row r="35" spans="1:14" ht="39.950000000000003" customHeight="1" x14ac:dyDescent="0.2">
      <c r="A35" s="21" t="s">
        <v>38</v>
      </c>
      <c r="B35" s="8"/>
      <c r="C35" s="49"/>
      <c r="D35" s="49"/>
      <c r="E35" s="49"/>
      <c r="F35" s="49"/>
      <c r="G35" s="49"/>
      <c r="H35" s="49"/>
      <c r="I35" s="49"/>
      <c r="J35" s="49"/>
      <c r="K35" s="52"/>
      <c r="L35" s="6"/>
    </row>
    <row r="36" spans="1:14" ht="20.100000000000001" customHeight="1" x14ac:dyDescent="0.2">
      <c r="A36" s="20" t="s">
        <v>23</v>
      </c>
      <c r="B36" s="8" t="s">
        <v>56</v>
      </c>
      <c r="C36" s="49">
        <v>31197</v>
      </c>
      <c r="D36" s="49">
        <v>33262.5</v>
      </c>
      <c r="E36" s="49">
        <v>33779.699999999997</v>
      </c>
      <c r="F36" s="49">
        <v>34846.5</v>
      </c>
      <c r="G36" s="49">
        <v>34212.1</v>
      </c>
      <c r="H36" s="49">
        <v>36763.1</v>
      </c>
      <c r="I36" s="49">
        <v>34513.199999999997</v>
      </c>
      <c r="J36" s="49">
        <v>38616</v>
      </c>
      <c r="K36" s="6">
        <f>I36/D36*100</f>
        <v>103.8</v>
      </c>
      <c r="L36" s="6">
        <f>J36/D36*100</f>
        <v>116.1</v>
      </c>
    </row>
    <row r="37" spans="1:14" s="4" customFormat="1" ht="39.950000000000003" customHeight="1" x14ac:dyDescent="0.2">
      <c r="A37" s="25" t="s">
        <v>24</v>
      </c>
      <c r="B37" s="6" t="s">
        <v>5</v>
      </c>
      <c r="C37" s="7">
        <v>87.6</v>
      </c>
      <c r="D37" s="7">
        <v>97.7</v>
      </c>
      <c r="E37" s="7">
        <v>95</v>
      </c>
      <c r="F37" s="7">
        <v>98</v>
      </c>
      <c r="G37" s="7">
        <v>96</v>
      </c>
      <c r="H37" s="7">
        <v>100</v>
      </c>
      <c r="I37" s="7">
        <v>97</v>
      </c>
      <c r="J37" s="7">
        <v>101</v>
      </c>
      <c r="K37" s="6">
        <f>E37%*G37%*I37%*100</f>
        <v>88.5</v>
      </c>
      <c r="L37" s="6">
        <f>F37%*H37%*J37%*100</f>
        <v>99</v>
      </c>
    </row>
    <row r="38" spans="1:14" ht="39.950000000000003" customHeight="1" x14ac:dyDescent="0.2">
      <c r="A38" s="21" t="s">
        <v>39</v>
      </c>
      <c r="B38" s="8"/>
      <c r="C38" s="8"/>
      <c r="D38" s="8"/>
      <c r="E38" s="8"/>
      <c r="F38" s="8"/>
      <c r="G38" s="8"/>
      <c r="H38" s="8"/>
      <c r="I38" s="8"/>
      <c r="J38" s="8"/>
      <c r="K38" s="6"/>
      <c r="L38" s="6"/>
    </row>
    <row r="39" spans="1:14" ht="20.100000000000001" customHeight="1" x14ac:dyDescent="0.2">
      <c r="A39" s="22" t="s">
        <v>23</v>
      </c>
      <c r="B39" s="8" t="s">
        <v>56</v>
      </c>
      <c r="C39" s="8">
        <f>C16-C20-C36</f>
        <v>15808.3</v>
      </c>
      <c r="D39" s="8">
        <f t="shared" ref="D39:J39" si="5">D16-D20-D36</f>
        <v>19720.900000000001</v>
      </c>
      <c r="E39" s="8">
        <f t="shared" si="5"/>
        <v>19913.599999999999</v>
      </c>
      <c r="F39" s="8">
        <f t="shared" si="5"/>
        <v>20529.5</v>
      </c>
      <c r="G39" s="8">
        <f t="shared" si="5"/>
        <v>20503</v>
      </c>
      <c r="H39" s="8">
        <f t="shared" si="5"/>
        <v>21457.4</v>
      </c>
      <c r="I39" s="8">
        <f t="shared" si="5"/>
        <v>21323.1</v>
      </c>
      <c r="J39" s="8">
        <f t="shared" si="5"/>
        <v>22538.9</v>
      </c>
      <c r="K39" s="6">
        <f t="shared" si="3"/>
        <v>108.1</v>
      </c>
      <c r="L39" s="6">
        <f t="shared" si="4"/>
        <v>114.3</v>
      </c>
    </row>
    <row r="40" spans="1:14" s="4" customFormat="1" ht="39.950000000000003" customHeight="1" x14ac:dyDescent="0.2">
      <c r="A40" s="19" t="s">
        <v>24</v>
      </c>
      <c r="B40" s="7" t="s">
        <v>5</v>
      </c>
      <c r="C40" s="7">
        <v>77.099999999999994</v>
      </c>
      <c r="D40" s="7">
        <v>113</v>
      </c>
      <c r="E40" s="7">
        <v>97</v>
      </c>
      <c r="F40" s="7">
        <v>100</v>
      </c>
      <c r="G40" s="7">
        <v>99</v>
      </c>
      <c r="H40" s="7">
        <v>100.5</v>
      </c>
      <c r="I40" s="7">
        <v>100</v>
      </c>
      <c r="J40" s="7">
        <v>101</v>
      </c>
      <c r="K40" s="6">
        <f>E40%*G40%*I40%*100</f>
        <v>96</v>
      </c>
      <c r="L40" s="6">
        <f>F40%*H40%*J40%*100</f>
        <v>101.5</v>
      </c>
    </row>
    <row r="41" spans="1:14" ht="20.100000000000001" customHeight="1" x14ac:dyDescent="0.2">
      <c r="A41" s="71" t="s">
        <v>42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</row>
    <row r="42" spans="1:14" ht="30" customHeight="1" x14ac:dyDescent="0.2">
      <c r="A42" s="26" t="s">
        <v>41</v>
      </c>
      <c r="B42" s="27" t="s">
        <v>58</v>
      </c>
      <c r="C42" s="60">
        <v>32.5</v>
      </c>
      <c r="D42" s="60">
        <v>32.799999999999997</v>
      </c>
      <c r="E42" s="61">
        <v>32</v>
      </c>
      <c r="F42" s="61">
        <v>32.799999999999997</v>
      </c>
      <c r="G42" s="61">
        <v>32.1</v>
      </c>
      <c r="H42" s="61">
        <v>32.9</v>
      </c>
      <c r="I42" s="60">
        <v>32.299999999999997</v>
      </c>
      <c r="J42" s="60">
        <v>33</v>
      </c>
      <c r="K42" s="8">
        <f>I42/D42*100</f>
        <v>98.5</v>
      </c>
      <c r="L42" s="8">
        <f>J42/D42*100</f>
        <v>100.6</v>
      </c>
    </row>
    <row r="43" spans="1:14" ht="30" customHeight="1" x14ac:dyDescent="0.2">
      <c r="A43" s="42" t="s">
        <v>95</v>
      </c>
      <c r="B43" s="27" t="s">
        <v>7</v>
      </c>
      <c r="C43" s="60">
        <v>18.7</v>
      </c>
      <c r="D43" s="60">
        <v>19.8</v>
      </c>
      <c r="E43" s="61">
        <v>19</v>
      </c>
      <c r="F43" s="61">
        <v>19.8</v>
      </c>
      <c r="G43" s="61">
        <v>19.100000000000001</v>
      </c>
      <c r="H43" s="61">
        <v>19.899999999999999</v>
      </c>
      <c r="I43" s="60">
        <v>19.3</v>
      </c>
      <c r="J43" s="60">
        <v>20</v>
      </c>
      <c r="K43" s="8">
        <f t="shared" ref="K43" si="6">I43/D43*100</f>
        <v>97.5</v>
      </c>
      <c r="L43" s="8">
        <f>J43/D43*100</f>
        <v>101</v>
      </c>
    </row>
    <row r="44" spans="1:14" s="10" customFormat="1" ht="54.95" customHeight="1" x14ac:dyDescent="0.2">
      <c r="A44" s="31" t="s">
        <v>117</v>
      </c>
      <c r="B44" s="11" t="s">
        <v>74</v>
      </c>
      <c r="C44" s="12" t="s">
        <v>100</v>
      </c>
      <c r="D44" s="12" t="s">
        <v>100</v>
      </c>
      <c r="E44" s="12" t="s">
        <v>100</v>
      </c>
      <c r="F44" s="12" t="s">
        <v>100</v>
      </c>
      <c r="G44" s="12" t="s">
        <v>100</v>
      </c>
      <c r="H44" s="12" t="s">
        <v>100</v>
      </c>
      <c r="I44" s="12" t="s">
        <v>100</v>
      </c>
      <c r="J44" s="12" t="s">
        <v>100</v>
      </c>
      <c r="K44" s="12" t="s">
        <v>100</v>
      </c>
      <c r="L44" s="12" t="s">
        <v>100</v>
      </c>
      <c r="M44" s="51"/>
      <c r="N44" s="51"/>
    </row>
    <row r="45" spans="1:14" s="56" customFormat="1" ht="20.100000000000001" customHeight="1" x14ac:dyDescent="0.2">
      <c r="A45" s="73" t="s">
        <v>33</v>
      </c>
      <c r="B45" s="73"/>
      <c r="C45" s="73"/>
      <c r="D45" s="73"/>
      <c r="E45" s="73"/>
      <c r="F45" s="73"/>
      <c r="G45" s="73"/>
      <c r="H45" s="73"/>
      <c r="I45" s="73"/>
      <c r="J45" s="73"/>
      <c r="K45" s="74"/>
      <c r="L45" s="74"/>
    </row>
    <row r="46" spans="1:14" s="10" customFormat="1" ht="39.950000000000003" customHeight="1" x14ac:dyDescent="0.2">
      <c r="A46" s="31" t="s">
        <v>61</v>
      </c>
      <c r="B46" s="11" t="s">
        <v>57</v>
      </c>
      <c r="C46" s="8">
        <v>104529.1</v>
      </c>
      <c r="D46" s="8">
        <v>102497.8</v>
      </c>
      <c r="E46" s="8">
        <v>97413.9</v>
      </c>
      <c r="F46" s="8">
        <v>108802.4</v>
      </c>
      <c r="G46" s="8">
        <v>102796</v>
      </c>
      <c r="H46" s="8">
        <v>116077.4</v>
      </c>
      <c r="I46" s="8">
        <v>108703.7</v>
      </c>
      <c r="J46" s="8">
        <v>124095.4</v>
      </c>
      <c r="K46" s="12">
        <f>I46/D46*100</f>
        <v>106.1</v>
      </c>
      <c r="L46" s="12">
        <f>J46/D46*100</f>
        <v>121.1</v>
      </c>
    </row>
    <row r="47" spans="1:14" s="10" customFormat="1" ht="39.950000000000003" customHeight="1" x14ac:dyDescent="0.2">
      <c r="A47" s="31" t="s">
        <v>53</v>
      </c>
      <c r="B47" s="57" t="s">
        <v>55</v>
      </c>
      <c r="C47" s="8">
        <v>119.7</v>
      </c>
      <c r="D47" s="8">
        <v>88.9</v>
      </c>
      <c r="E47" s="8">
        <v>90</v>
      </c>
      <c r="F47" s="8">
        <v>101</v>
      </c>
      <c r="G47" s="8">
        <v>100.5</v>
      </c>
      <c r="H47" s="8">
        <v>101.8</v>
      </c>
      <c r="I47" s="8">
        <v>101</v>
      </c>
      <c r="J47" s="8">
        <v>102.5</v>
      </c>
      <c r="K47" s="9">
        <f>E47*G47%*I47%</f>
        <v>91.4</v>
      </c>
      <c r="L47" s="9">
        <f>F47*H47%*J47%</f>
        <v>105.4</v>
      </c>
    </row>
    <row r="48" spans="1:14" s="10" customFormat="1" ht="30" customHeight="1" x14ac:dyDescent="0.2">
      <c r="A48" s="31" t="s">
        <v>88</v>
      </c>
      <c r="B48" s="11"/>
      <c r="C48" s="8"/>
      <c r="D48" s="8"/>
      <c r="F48" s="8"/>
      <c r="G48" s="8"/>
      <c r="H48" s="8"/>
      <c r="I48" s="8"/>
      <c r="J48" s="8"/>
      <c r="K48" s="12"/>
      <c r="L48" s="12"/>
    </row>
    <row r="49" spans="1:15" s="10" customFormat="1" ht="20.100000000000001" customHeight="1" x14ac:dyDescent="0.2">
      <c r="A49" s="28" t="s">
        <v>86</v>
      </c>
      <c r="B49" s="11" t="s">
        <v>57</v>
      </c>
      <c r="C49" s="8">
        <v>77755.8</v>
      </c>
      <c r="D49" s="8">
        <v>80763.7</v>
      </c>
      <c r="E49" s="8">
        <v>76454.8</v>
      </c>
      <c r="F49" s="8">
        <v>85183.5</v>
      </c>
      <c r="G49" s="8">
        <v>80679.199999999997</v>
      </c>
      <c r="H49" s="8">
        <v>90870.2</v>
      </c>
      <c r="I49" s="8">
        <v>85870.399999999994</v>
      </c>
      <c r="J49" s="8">
        <v>97142.6</v>
      </c>
      <c r="K49" s="12">
        <f>I49/D49*100</f>
        <v>106.3</v>
      </c>
      <c r="L49" s="12">
        <f>J49/D49*100</f>
        <v>120.3</v>
      </c>
    </row>
    <row r="50" spans="1:15" s="10" customFormat="1" ht="20.100000000000001" customHeight="1" x14ac:dyDescent="0.2">
      <c r="A50" s="28" t="s">
        <v>87</v>
      </c>
      <c r="B50" s="11" t="s">
        <v>57</v>
      </c>
      <c r="C50" s="8">
        <v>26773.3</v>
      </c>
      <c r="D50" s="8">
        <v>21734.1</v>
      </c>
      <c r="E50" s="8">
        <v>20959.099999999999</v>
      </c>
      <c r="F50" s="8">
        <v>23618.9</v>
      </c>
      <c r="G50" s="8">
        <v>22116.799999999999</v>
      </c>
      <c r="H50" s="8">
        <v>25207.200000000001</v>
      </c>
      <c r="I50" s="8">
        <v>22833.3</v>
      </c>
      <c r="J50" s="8">
        <v>26952.799999999999</v>
      </c>
      <c r="K50" s="12">
        <f t="shared" ref="K50" si="7">I50/D50*100</f>
        <v>105.1</v>
      </c>
      <c r="L50" s="12">
        <f>J50/D50*100</f>
        <v>124</v>
      </c>
    </row>
    <row r="51" spans="1:15" s="10" customFormat="1" ht="20.100000000000001" customHeight="1" x14ac:dyDescent="0.2">
      <c r="A51" s="28" t="s">
        <v>89</v>
      </c>
      <c r="B51" s="11" t="s">
        <v>57</v>
      </c>
      <c r="C51" s="50">
        <v>6018</v>
      </c>
      <c r="D51" s="8">
        <v>5946.1</v>
      </c>
      <c r="E51" s="50">
        <v>5654.1</v>
      </c>
      <c r="F51" s="50">
        <v>6312.9</v>
      </c>
      <c r="G51" s="50">
        <v>5966.4</v>
      </c>
      <c r="H51" s="50">
        <v>6737.4</v>
      </c>
      <c r="I51" s="50">
        <v>6306.3</v>
      </c>
      <c r="J51" s="50">
        <v>7204</v>
      </c>
      <c r="K51" s="12">
        <f t="shared" ref="K51:K53" si="8">I51/D51*100</f>
        <v>106.1</v>
      </c>
      <c r="L51" s="12">
        <f t="shared" ref="L51:L53" si="9">J51/D51*100</f>
        <v>121.2</v>
      </c>
    </row>
    <row r="52" spans="1:15" s="10" customFormat="1" ht="20.100000000000001" customHeight="1" x14ac:dyDescent="0.2">
      <c r="A52" s="29" t="s">
        <v>92</v>
      </c>
      <c r="B52" s="11" t="s">
        <v>57</v>
      </c>
      <c r="C52" s="8">
        <v>2564.6</v>
      </c>
      <c r="D52" s="8">
        <v>2533.1</v>
      </c>
      <c r="E52" s="8">
        <v>2408.6</v>
      </c>
      <c r="F52" s="8">
        <v>2689.3</v>
      </c>
      <c r="G52" s="8">
        <v>2541.6999999999998</v>
      </c>
      <c r="H52" s="8">
        <v>2870.1</v>
      </c>
      <c r="I52" s="8">
        <v>2680.2</v>
      </c>
      <c r="J52" s="12">
        <v>3061.8</v>
      </c>
      <c r="K52" s="12">
        <f t="shared" si="8"/>
        <v>105.8</v>
      </c>
      <c r="L52" s="12">
        <f t="shared" si="9"/>
        <v>120.9</v>
      </c>
    </row>
    <row r="53" spans="1:15" s="10" customFormat="1" ht="20.100000000000001" customHeight="1" x14ac:dyDescent="0.2">
      <c r="A53" s="29" t="s">
        <v>93</v>
      </c>
      <c r="B53" s="11" t="s">
        <v>57</v>
      </c>
      <c r="C53" s="8">
        <v>2731</v>
      </c>
      <c r="D53" s="8">
        <v>2889.8</v>
      </c>
      <c r="E53" s="8">
        <v>2747.9</v>
      </c>
      <c r="F53" s="8">
        <v>3068.1</v>
      </c>
      <c r="G53" s="8">
        <v>2899.7</v>
      </c>
      <c r="H53" s="8">
        <v>3274.4</v>
      </c>
      <c r="I53" s="8">
        <v>3077.5</v>
      </c>
      <c r="J53" s="8">
        <v>3515.5</v>
      </c>
      <c r="K53" s="12">
        <f t="shared" si="8"/>
        <v>106.5</v>
      </c>
      <c r="L53" s="12">
        <f t="shared" si="9"/>
        <v>121.7</v>
      </c>
    </row>
    <row r="54" spans="1:15" s="10" customFormat="1" ht="20.100000000000001" customHeight="1" x14ac:dyDescent="0.2">
      <c r="A54" s="29" t="s">
        <v>94</v>
      </c>
      <c r="B54" s="11" t="s">
        <v>57</v>
      </c>
      <c r="C54" s="8">
        <v>722.4</v>
      </c>
      <c r="D54" s="8">
        <v>523.20000000000005</v>
      </c>
      <c r="E54" s="8">
        <v>497.6</v>
      </c>
      <c r="F54" s="8">
        <v>555.5</v>
      </c>
      <c r="G54" s="8">
        <v>525</v>
      </c>
      <c r="H54" s="8">
        <v>592.9</v>
      </c>
      <c r="I54" s="8">
        <v>548.6</v>
      </c>
      <c r="J54" s="8">
        <v>626.70000000000005</v>
      </c>
      <c r="K54" s="12">
        <f>I54/D54*100</f>
        <v>104.9</v>
      </c>
      <c r="L54" s="12">
        <f>J54/D54*100</f>
        <v>119.8</v>
      </c>
    </row>
    <row r="55" spans="1:15" s="10" customFormat="1" ht="39.950000000000003" customHeight="1" x14ac:dyDescent="0.2">
      <c r="A55" s="31" t="s">
        <v>68</v>
      </c>
      <c r="B55" s="11" t="s">
        <v>25</v>
      </c>
      <c r="C55" s="9">
        <v>124.7</v>
      </c>
      <c r="D55" s="9">
        <v>73.8</v>
      </c>
      <c r="E55" s="9">
        <v>84.7</v>
      </c>
      <c r="F55" s="9">
        <v>122.9</v>
      </c>
      <c r="G55" s="9">
        <v>101.2</v>
      </c>
      <c r="H55" s="9">
        <v>132</v>
      </c>
      <c r="I55" s="9">
        <v>101.2</v>
      </c>
      <c r="J55" s="9">
        <v>132.19999999999999</v>
      </c>
      <c r="K55" s="12">
        <f>I55/D55*100</f>
        <v>137.1</v>
      </c>
      <c r="L55" s="12">
        <f>J55/D55*100</f>
        <v>179.1</v>
      </c>
      <c r="O55" s="58"/>
    </row>
    <row r="56" spans="1:15" s="10" customFormat="1" ht="20.100000000000001" customHeight="1" x14ac:dyDescent="0.2">
      <c r="A56" s="73" t="s">
        <v>75</v>
      </c>
      <c r="B56" s="73"/>
      <c r="C56" s="73"/>
      <c r="D56" s="73"/>
      <c r="E56" s="73"/>
      <c r="F56" s="73"/>
      <c r="G56" s="73"/>
      <c r="H56" s="73"/>
      <c r="I56" s="73"/>
      <c r="J56" s="73"/>
      <c r="K56" s="74"/>
      <c r="L56" s="74"/>
    </row>
    <row r="57" spans="1:15" s="10" customFormat="1" ht="30" customHeight="1" x14ac:dyDescent="0.2">
      <c r="A57" s="31" t="s">
        <v>63</v>
      </c>
      <c r="B57" s="11" t="s">
        <v>57</v>
      </c>
      <c r="C57" s="43">
        <v>78141</v>
      </c>
      <c r="D57" s="43">
        <v>88467</v>
      </c>
      <c r="E57" s="43">
        <v>92448</v>
      </c>
      <c r="F57" s="43">
        <v>95191</v>
      </c>
      <c r="G57" s="43">
        <v>98180</v>
      </c>
      <c r="H57" s="43">
        <v>103568</v>
      </c>
      <c r="I57" s="43">
        <v>104071</v>
      </c>
      <c r="J57" s="43">
        <v>111646</v>
      </c>
      <c r="K57" s="12">
        <f>I57/D57*100</f>
        <v>117.6</v>
      </c>
      <c r="L57" s="12">
        <f t="shared" ref="L57" si="10">J57/D57*100</f>
        <v>126.2</v>
      </c>
    </row>
    <row r="58" spans="1:15" s="10" customFormat="1" ht="20.100000000000001" customHeight="1" x14ac:dyDescent="0.2">
      <c r="A58" s="76" t="s">
        <v>91</v>
      </c>
      <c r="B58" s="76"/>
      <c r="C58" s="76"/>
      <c r="D58" s="76"/>
      <c r="E58" s="76"/>
      <c r="F58" s="76"/>
      <c r="G58" s="76"/>
      <c r="H58" s="76"/>
      <c r="I58" s="76"/>
      <c r="J58" s="76"/>
      <c r="K58" s="77"/>
      <c r="L58" s="77"/>
    </row>
    <row r="59" spans="1:15" s="10" customFormat="1" ht="20.100000000000001" customHeight="1" x14ac:dyDescent="0.2">
      <c r="A59" s="31" t="s">
        <v>118</v>
      </c>
      <c r="B59" s="11" t="s">
        <v>7</v>
      </c>
      <c r="C59" s="12" t="s">
        <v>100</v>
      </c>
      <c r="D59" s="12" t="s">
        <v>100</v>
      </c>
      <c r="E59" s="12" t="s">
        <v>100</v>
      </c>
      <c r="F59" s="12" t="s">
        <v>100</v>
      </c>
      <c r="G59" s="12" t="s">
        <v>100</v>
      </c>
      <c r="H59" s="12" t="s">
        <v>100</v>
      </c>
      <c r="I59" s="12" t="s">
        <v>100</v>
      </c>
      <c r="J59" s="12" t="s">
        <v>100</v>
      </c>
      <c r="K59" s="9" t="s">
        <v>100</v>
      </c>
      <c r="L59" s="9" t="s">
        <v>100</v>
      </c>
    </row>
    <row r="60" spans="1:15" s="10" customFormat="1" ht="20.100000000000001" customHeight="1" x14ac:dyDescent="0.2">
      <c r="A60" s="31" t="s">
        <v>119</v>
      </c>
      <c r="B60" s="11" t="s">
        <v>7</v>
      </c>
      <c r="C60" s="69" t="s">
        <v>100</v>
      </c>
      <c r="D60" s="69" t="s">
        <v>100</v>
      </c>
      <c r="E60" s="69" t="s">
        <v>100</v>
      </c>
      <c r="F60" s="69" t="s">
        <v>100</v>
      </c>
      <c r="G60" s="69" t="s">
        <v>100</v>
      </c>
      <c r="H60" s="69" t="s">
        <v>100</v>
      </c>
      <c r="I60" s="69" t="s">
        <v>100</v>
      </c>
      <c r="J60" s="69" t="s">
        <v>100</v>
      </c>
      <c r="K60" s="9" t="s">
        <v>100</v>
      </c>
      <c r="L60" s="9" t="s">
        <v>100</v>
      </c>
    </row>
    <row r="61" spans="1:15" s="10" customFormat="1" ht="20.100000000000001" customHeight="1" x14ac:dyDescent="0.2">
      <c r="A61" s="31" t="s">
        <v>120</v>
      </c>
      <c r="B61" s="11" t="s">
        <v>7</v>
      </c>
      <c r="C61" s="69" t="s">
        <v>100</v>
      </c>
      <c r="D61" s="69" t="s">
        <v>100</v>
      </c>
      <c r="E61" s="69" t="s">
        <v>100</v>
      </c>
      <c r="F61" s="69" t="s">
        <v>100</v>
      </c>
      <c r="G61" s="69" t="s">
        <v>100</v>
      </c>
      <c r="H61" s="69" t="s">
        <v>100</v>
      </c>
      <c r="I61" s="69" t="s">
        <v>100</v>
      </c>
      <c r="J61" s="69" t="s">
        <v>100</v>
      </c>
      <c r="K61" s="9" t="s">
        <v>100</v>
      </c>
      <c r="L61" s="9" t="s">
        <v>100</v>
      </c>
    </row>
    <row r="62" spans="1:15" s="10" customFormat="1" ht="20.100000000000001" customHeight="1" x14ac:dyDescent="0.2">
      <c r="A62" s="31" t="s">
        <v>70</v>
      </c>
      <c r="B62" s="11" t="s">
        <v>7</v>
      </c>
      <c r="C62" s="12">
        <v>415.9</v>
      </c>
      <c r="D62" s="12">
        <v>415.7</v>
      </c>
      <c r="E62" s="12">
        <v>415.4</v>
      </c>
      <c r="F62" s="12">
        <v>416.2</v>
      </c>
      <c r="G62" s="12">
        <v>416</v>
      </c>
      <c r="H62" s="12">
        <v>417.8</v>
      </c>
      <c r="I62" s="12">
        <v>416</v>
      </c>
      <c r="J62" s="12">
        <v>418.3</v>
      </c>
      <c r="K62" s="9">
        <f>I62/D62*100</f>
        <v>100.1</v>
      </c>
      <c r="L62" s="9">
        <f>J62/D62*100</f>
        <v>100.6</v>
      </c>
    </row>
    <row r="63" spans="1:15" s="40" customFormat="1" ht="20.100000000000001" customHeight="1" x14ac:dyDescent="0.2">
      <c r="A63" s="16" t="s">
        <v>69</v>
      </c>
      <c r="B63" s="16"/>
      <c r="C63" s="62"/>
      <c r="D63" s="62"/>
      <c r="E63" s="62"/>
      <c r="F63" s="62"/>
      <c r="G63" s="62"/>
      <c r="H63" s="62"/>
      <c r="I63" s="62"/>
      <c r="J63" s="62"/>
      <c r="K63" s="9"/>
      <c r="L63" s="9"/>
    </row>
    <row r="64" spans="1:15" s="40" customFormat="1" ht="30" customHeight="1" x14ac:dyDescent="0.2">
      <c r="A64" s="16" t="s">
        <v>71</v>
      </c>
      <c r="B64" s="16" t="s">
        <v>7</v>
      </c>
      <c r="C64" s="12">
        <v>372.5</v>
      </c>
      <c r="D64" s="12">
        <v>373.5</v>
      </c>
      <c r="E64" s="12">
        <v>375.2</v>
      </c>
      <c r="F64" s="12">
        <v>375.4</v>
      </c>
      <c r="G64" s="12">
        <v>377.4</v>
      </c>
      <c r="H64" s="12">
        <v>378.1</v>
      </c>
      <c r="I64" s="12">
        <v>377.3</v>
      </c>
      <c r="J64" s="12">
        <v>378.1</v>
      </c>
      <c r="K64" s="9">
        <f>I64/D64*100</f>
        <v>101</v>
      </c>
      <c r="L64" s="9">
        <f>J64/D64*100</f>
        <v>101.2</v>
      </c>
    </row>
    <row r="65" spans="1:14" s="40" customFormat="1" ht="20.100000000000001" customHeight="1" x14ac:dyDescent="0.2">
      <c r="A65" s="16" t="s">
        <v>72</v>
      </c>
      <c r="B65" s="16" t="s">
        <v>7</v>
      </c>
      <c r="C65" s="12">
        <v>12.5</v>
      </c>
      <c r="D65" s="12">
        <v>12</v>
      </c>
      <c r="E65" s="12">
        <v>10.8</v>
      </c>
      <c r="F65" s="12">
        <v>11.3</v>
      </c>
      <c r="G65" s="12">
        <v>10</v>
      </c>
      <c r="H65" s="12">
        <v>10.7</v>
      </c>
      <c r="I65" s="12">
        <v>10.4</v>
      </c>
      <c r="J65" s="12">
        <v>11.5</v>
      </c>
      <c r="K65" s="9">
        <f>I65/D65*100</f>
        <v>86.7</v>
      </c>
      <c r="L65" s="9">
        <f>J65/D65*100</f>
        <v>95.8</v>
      </c>
    </row>
    <row r="66" spans="1:14" s="40" customFormat="1" ht="30" customHeight="1" x14ac:dyDescent="0.2">
      <c r="A66" s="16" t="s">
        <v>79</v>
      </c>
      <c r="B66" s="16" t="s">
        <v>7</v>
      </c>
      <c r="C66" s="12">
        <v>30.9</v>
      </c>
      <c r="D66" s="12">
        <v>30.2</v>
      </c>
      <c r="E66" s="12">
        <v>29.4</v>
      </c>
      <c r="F66" s="12">
        <v>29.5</v>
      </c>
      <c r="G66" s="12">
        <v>28.6</v>
      </c>
      <c r="H66" s="12">
        <v>29</v>
      </c>
      <c r="I66" s="12">
        <v>28.3</v>
      </c>
      <c r="J66" s="12">
        <v>28.7</v>
      </c>
      <c r="K66" s="9">
        <f t="shared" ref="K66" si="11">I66/D66*100</f>
        <v>93.7</v>
      </c>
      <c r="L66" s="9">
        <f t="shared" ref="L66" si="12">J66/D66*100</f>
        <v>95</v>
      </c>
    </row>
    <row r="67" spans="1:14" s="40" customFormat="1" ht="20.100000000000001" customHeight="1" x14ac:dyDescent="0.2">
      <c r="A67" s="31" t="s">
        <v>73</v>
      </c>
      <c r="B67" s="16"/>
      <c r="C67" s="63"/>
      <c r="D67" s="63"/>
      <c r="E67" s="63"/>
      <c r="F67" s="63"/>
      <c r="G67" s="63"/>
      <c r="H67" s="63"/>
      <c r="I67" s="63"/>
      <c r="J67" s="63"/>
      <c r="K67" s="63"/>
      <c r="L67" s="9"/>
    </row>
    <row r="68" spans="1:14" s="10" customFormat="1" ht="20.100000000000001" customHeight="1" x14ac:dyDescent="0.2">
      <c r="A68" s="16" t="s">
        <v>80</v>
      </c>
      <c r="B68" s="11" t="s">
        <v>7</v>
      </c>
      <c r="C68" s="12">
        <v>352.7</v>
      </c>
      <c r="D68" s="12">
        <v>352</v>
      </c>
      <c r="E68" s="12">
        <v>351.3</v>
      </c>
      <c r="F68" s="12">
        <v>352</v>
      </c>
      <c r="G68" s="12">
        <v>350.9</v>
      </c>
      <c r="H68" s="12">
        <v>352.5</v>
      </c>
      <c r="I68" s="12">
        <v>350.6</v>
      </c>
      <c r="J68" s="12">
        <v>352.8</v>
      </c>
      <c r="K68" s="9">
        <f t="shared" ref="K68:K71" si="13">I68/D68*100</f>
        <v>99.6</v>
      </c>
      <c r="L68" s="9">
        <f t="shared" ref="L68:L71" si="14">J68/D68*100</f>
        <v>100.2</v>
      </c>
      <c r="M68" s="51"/>
      <c r="N68" s="51"/>
    </row>
    <row r="69" spans="1:14" s="10" customFormat="1" ht="30" customHeight="1" x14ac:dyDescent="0.2">
      <c r="A69" s="16" t="s">
        <v>78</v>
      </c>
      <c r="B69" s="11" t="s">
        <v>7</v>
      </c>
      <c r="C69" s="12">
        <v>36.5</v>
      </c>
      <c r="D69" s="12">
        <v>37.200000000000003</v>
      </c>
      <c r="E69" s="12">
        <v>37.4</v>
      </c>
      <c r="F69" s="12">
        <v>37.9</v>
      </c>
      <c r="G69" s="12">
        <v>38.4</v>
      </c>
      <c r="H69" s="12">
        <v>39.1</v>
      </c>
      <c r="I69" s="12">
        <v>39.700000000000003</v>
      </c>
      <c r="J69" s="12">
        <v>40.5</v>
      </c>
      <c r="K69" s="9">
        <f t="shared" si="13"/>
        <v>106.7</v>
      </c>
      <c r="L69" s="9">
        <f t="shared" si="14"/>
        <v>108.9</v>
      </c>
    </row>
    <row r="70" spans="1:14" s="10" customFormat="1" ht="30" customHeight="1" x14ac:dyDescent="0.2">
      <c r="A70" s="16" t="s">
        <v>82</v>
      </c>
      <c r="B70" s="11" t="s">
        <v>7</v>
      </c>
      <c r="C70" s="12">
        <v>0.6</v>
      </c>
      <c r="D70" s="12">
        <v>0.6</v>
      </c>
      <c r="E70" s="12">
        <v>0.9</v>
      </c>
      <c r="F70" s="12">
        <v>0.7</v>
      </c>
      <c r="G70" s="12">
        <v>0.9</v>
      </c>
      <c r="H70" s="12">
        <v>0.7</v>
      </c>
      <c r="I70" s="12">
        <v>0.9</v>
      </c>
      <c r="J70" s="12">
        <v>0.7</v>
      </c>
      <c r="K70" s="9">
        <f t="shared" si="13"/>
        <v>150</v>
      </c>
      <c r="L70" s="9">
        <f t="shared" si="14"/>
        <v>116.7</v>
      </c>
    </row>
    <row r="71" spans="1:14" s="10" customFormat="1" ht="39.950000000000003" customHeight="1" x14ac:dyDescent="0.2">
      <c r="A71" s="16" t="s">
        <v>83</v>
      </c>
      <c r="B71" s="11" t="s">
        <v>7</v>
      </c>
      <c r="C71" s="12">
        <v>26.1</v>
      </c>
      <c r="D71" s="12">
        <v>25.9</v>
      </c>
      <c r="E71" s="12">
        <v>25.8</v>
      </c>
      <c r="F71" s="12">
        <v>25.6</v>
      </c>
      <c r="G71" s="12">
        <v>25.8</v>
      </c>
      <c r="H71" s="12">
        <v>25.5</v>
      </c>
      <c r="I71" s="12">
        <v>24.8</v>
      </c>
      <c r="J71" s="12">
        <v>24.3</v>
      </c>
      <c r="K71" s="9">
        <f t="shared" si="13"/>
        <v>95.8</v>
      </c>
      <c r="L71" s="9">
        <f t="shared" si="14"/>
        <v>93.8</v>
      </c>
    </row>
    <row r="72" spans="1:14" ht="30" customHeight="1" x14ac:dyDescent="0.2">
      <c r="A72" s="31" t="s">
        <v>81</v>
      </c>
      <c r="B72" s="2" t="s">
        <v>4</v>
      </c>
      <c r="C72" s="55">
        <v>0.16</v>
      </c>
      <c r="D72" s="55">
        <v>0.16</v>
      </c>
      <c r="E72" s="55">
        <v>0.24</v>
      </c>
      <c r="F72" s="55">
        <v>0.19</v>
      </c>
      <c r="G72" s="55">
        <v>0.24</v>
      </c>
      <c r="H72" s="55">
        <v>0.19</v>
      </c>
      <c r="I72" s="55">
        <v>0.24</v>
      </c>
      <c r="J72" s="55">
        <v>0.19</v>
      </c>
      <c r="K72" s="9">
        <f>I72/D72*100</f>
        <v>150</v>
      </c>
      <c r="L72" s="9">
        <f>J72/D72*100</f>
        <v>118.8</v>
      </c>
    </row>
    <row r="73" spans="1:14" ht="54.95" customHeight="1" x14ac:dyDescent="0.2">
      <c r="A73" s="31" t="s">
        <v>77</v>
      </c>
      <c r="B73" s="2" t="s">
        <v>7</v>
      </c>
      <c r="C73" s="9">
        <v>150</v>
      </c>
      <c r="D73" s="9">
        <v>148.5</v>
      </c>
      <c r="E73" s="9">
        <v>147.6</v>
      </c>
      <c r="F73" s="9">
        <v>148.4</v>
      </c>
      <c r="G73" s="9">
        <v>146.69999999999999</v>
      </c>
      <c r="H73" s="9">
        <v>148.30000000000001</v>
      </c>
      <c r="I73" s="9">
        <v>146.1</v>
      </c>
      <c r="J73" s="9">
        <v>148.30000000000001</v>
      </c>
      <c r="K73" s="9">
        <f>I73/D73*100</f>
        <v>98.4</v>
      </c>
      <c r="L73" s="9">
        <f>J73/D73*100</f>
        <v>99.9</v>
      </c>
      <c r="M73" s="4"/>
      <c r="N73" s="4"/>
    </row>
    <row r="74" spans="1:14" ht="20.100000000000001" customHeight="1" x14ac:dyDescent="0.2">
      <c r="A74" s="71" t="s">
        <v>8</v>
      </c>
      <c r="B74" s="71"/>
      <c r="C74" s="71"/>
      <c r="D74" s="71"/>
      <c r="E74" s="71"/>
      <c r="F74" s="71"/>
      <c r="G74" s="71"/>
      <c r="H74" s="71"/>
      <c r="I74" s="71"/>
      <c r="J74" s="71"/>
      <c r="K74" s="72"/>
      <c r="L74" s="72"/>
    </row>
    <row r="75" spans="1:14" s="10" customFormat="1" ht="30" customHeight="1" x14ac:dyDescent="0.2">
      <c r="A75" s="31" t="s">
        <v>90</v>
      </c>
      <c r="B75" s="11" t="s">
        <v>85</v>
      </c>
      <c r="C75" s="43">
        <v>197811</v>
      </c>
      <c r="D75" s="43">
        <v>208957</v>
      </c>
      <c r="E75" s="43">
        <v>220636</v>
      </c>
      <c r="F75" s="43">
        <v>223997</v>
      </c>
      <c r="G75" s="43">
        <v>233179</v>
      </c>
      <c r="H75" s="43">
        <v>239669</v>
      </c>
      <c r="I75" s="43">
        <v>247606</v>
      </c>
      <c r="J75" s="43">
        <v>257404</v>
      </c>
      <c r="K75" s="9">
        <f>I75/D75*100</f>
        <v>118.5</v>
      </c>
      <c r="L75" s="9">
        <f>J75/D75*100</f>
        <v>123.2</v>
      </c>
    </row>
    <row r="76" spans="1:14" ht="54.95" customHeight="1" x14ac:dyDescent="0.2">
      <c r="A76" s="31" t="s">
        <v>76</v>
      </c>
      <c r="B76" s="2" t="s">
        <v>31</v>
      </c>
      <c r="C76" s="43">
        <v>88306</v>
      </c>
      <c r="D76" s="43">
        <v>94220</v>
      </c>
      <c r="E76" s="43">
        <v>100100</v>
      </c>
      <c r="F76" s="43">
        <v>101100</v>
      </c>
      <c r="G76" s="43">
        <v>106400</v>
      </c>
      <c r="H76" s="43">
        <v>108300</v>
      </c>
      <c r="I76" s="43">
        <v>113400</v>
      </c>
      <c r="J76" s="43">
        <v>116300</v>
      </c>
      <c r="K76" s="9">
        <f>I76/D76*100</f>
        <v>120.4</v>
      </c>
      <c r="L76" s="9">
        <f>J76/D76*100</f>
        <v>123.4</v>
      </c>
      <c r="M76" s="4"/>
      <c r="N76" s="4"/>
    </row>
    <row r="77" spans="1:14" ht="39.950000000000003" customHeight="1" x14ac:dyDescent="0.2">
      <c r="A77" s="31" t="s">
        <v>67</v>
      </c>
      <c r="B77" s="2" t="s">
        <v>5</v>
      </c>
      <c r="C77" s="9">
        <v>98.6</v>
      </c>
      <c r="D77" s="9">
        <f>D76/C76/D10*10000</f>
        <v>99.9</v>
      </c>
      <c r="E77" s="9">
        <f>E76/D76/E10*10000</f>
        <v>101.6</v>
      </c>
      <c r="F77" s="9">
        <f>F76/D76/F10*10000</f>
        <v>102.6</v>
      </c>
      <c r="G77" s="9">
        <f>G76/E76/G10*10000</f>
        <v>102.2</v>
      </c>
      <c r="H77" s="9">
        <f>H76/F76/H10*10000</f>
        <v>103</v>
      </c>
      <c r="I77" s="9">
        <f>I76/G76/I10*10000</f>
        <v>102.5</v>
      </c>
      <c r="J77" s="9">
        <f>J76/H76/J10*10000</f>
        <v>103.3</v>
      </c>
      <c r="K77" s="9">
        <f>E77*G77%*I77%</f>
        <v>106.4</v>
      </c>
      <c r="L77" s="9">
        <f>F77*H77%*J77%</f>
        <v>109.2</v>
      </c>
    </row>
    <row r="78" spans="1:14" ht="20.100000000000001" customHeight="1" x14ac:dyDescent="0.2">
      <c r="A78" s="71" t="s">
        <v>52</v>
      </c>
      <c r="B78" s="71"/>
      <c r="C78" s="71"/>
      <c r="D78" s="71"/>
      <c r="E78" s="71"/>
      <c r="F78" s="71"/>
      <c r="G78" s="71"/>
      <c r="H78" s="71"/>
      <c r="I78" s="71"/>
      <c r="J78" s="71"/>
      <c r="K78" s="72"/>
      <c r="L78" s="72"/>
    </row>
    <row r="79" spans="1:14" s="10" customFormat="1" ht="39.950000000000003" customHeight="1" x14ac:dyDescent="0.2">
      <c r="A79" s="31" t="s">
        <v>43</v>
      </c>
      <c r="B79" s="11" t="s">
        <v>10</v>
      </c>
      <c r="C79" s="12">
        <v>435.6</v>
      </c>
      <c r="D79" s="12">
        <v>387.8</v>
      </c>
      <c r="E79" s="12">
        <v>387</v>
      </c>
      <c r="F79" s="12">
        <v>387.8</v>
      </c>
      <c r="G79" s="12">
        <v>386.7</v>
      </c>
      <c r="H79" s="12">
        <v>388.4</v>
      </c>
      <c r="I79" s="12">
        <v>386.3</v>
      </c>
      <c r="J79" s="12">
        <v>388.7</v>
      </c>
      <c r="K79" s="6">
        <f t="shared" ref="K79:K82" si="15">I79/D79*100</f>
        <v>99.6</v>
      </c>
      <c r="L79" s="6">
        <f t="shared" ref="L79:L82" si="16">J79/D79*100</f>
        <v>100.2</v>
      </c>
    </row>
    <row r="80" spans="1:14" s="10" customFormat="1" ht="30" customHeight="1" x14ac:dyDescent="0.2">
      <c r="A80" s="31" t="s">
        <v>62</v>
      </c>
      <c r="B80" s="11" t="s">
        <v>11</v>
      </c>
      <c r="C80" s="9">
        <v>255</v>
      </c>
      <c r="D80" s="12">
        <v>259.5</v>
      </c>
      <c r="E80" s="11">
        <v>257.3</v>
      </c>
      <c r="F80" s="11">
        <v>264.3</v>
      </c>
      <c r="G80" s="11">
        <v>261.10000000000002</v>
      </c>
      <c r="H80" s="11">
        <v>273</v>
      </c>
      <c r="I80" s="9">
        <v>264.8</v>
      </c>
      <c r="J80" s="9">
        <v>284.2</v>
      </c>
      <c r="K80" s="6">
        <f t="shared" si="15"/>
        <v>102</v>
      </c>
      <c r="L80" s="6">
        <f t="shared" si="16"/>
        <v>109.5</v>
      </c>
    </row>
    <row r="81" spans="1:12" ht="20.100000000000001" customHeight="1" x14ac:dyDescent="0.2">
      <c r="A81" s="71" t="s">
        <v>12</v>
      </c>
      <c r="B81" s="71"/>
      <c r="C81" s="71"/>
      <c r="D81" s="71"/>
      <c r="E81" s="71"/>
      <c r="F81" s="71"/>
      <c r="G81" s="71"/>
      <c r="H81" s="71"/>
      <c r="I81" s="71"/>
      <c r="J81" s="71"/>
      <c r="K81" s="72"/>
      <c r="L81" s="72"/>
    </row>
    <row r="82" spans="1:12" s="10" customFormat="1" ht="20.100000000000001" customHeight="1" x14ac:dyDescent="0.2">
      <c r="A82" s="31" t="s">
        <v>108</v>
      </c>
      <c r="B82" s="11" t="s">
        <v>57</v>
      </c>
      <c r="C82" s="12">
        <v>5846.7</v>
      </c>
      <c r="D82" s="12">
        <v>7279.1</v>
      </c>
      <c r="E82" s="12">
        <v>8159.9</v>
      </c>
      <c r="F82" s="12">
        <v>8553</v>
      </c>
      <c r="G82" s="12">
        <v>9008.5</v>
      </c>
      <c r="H82" s="12">
        <v>9759</v>
      </c>
      <c r="I82" s="12">
        <v>10161.6</v>
      </c>
      <c r="J82" s="12">
        <v>11496.1</v>
      </c>
      <c r="K82" s="6">
        <f t="shared" si="15"/>
        <v>139.6</v>
      </c>
      <c r="L82" s="6">
        <f t="shared" si="16"/>
        <v>157.9</v>
      </c>
    </row>
    <row r="83" spans="1:12" ht="20.100000000000001" customHeight="1" x14ac:dyDescent="0.2">
      <c r="A83" s="82" t="s">
        <v>13</v>
      </c>
      <c r="B83" s="82"/>
      <c r="C83" s="71"/>
      <c r="D83" s="71"/>
      <c r="E83" s="71"/>
      <c r="F83" s="71"/>
      <c r="G83" s="71"/>
      <c r="H83" s="71"/>
      <c r="I83" s="71"/>
      <c r="J83" s="71"/>
      <c r="K83" s="72"/>
      <c r="L83" s="72"/>
    </row>
    <row r="84" spans="1:12" ht="20.100000000000001" customHeight="1" x14ac:dyDescent="0.2">
      <c r="A84" s="3" t="s">
        <v>124</v>
      </c>
      <c r="B84" s="2" t="s">
        <v>15</v>
      </c>
      <c r="C84" s="66" t="s">
        <v>100</v>
      </c>
      <c r="D84" s="66" t="s">
        <v>100</v>
      </c>
      <c r="E84" s="66" t="s">
        <v>100</v>
      </c>
      <c r="F84" s="66" t="s">
        <v>100</v>
      </c>
      <c r="G84" s="66" t="s">
        <v>100</v>
      </c>
      <c r="H84" s="66" t="s">
        <v>100</v>
      </c>
      <c r="I84" s="66" t="s">
        <v>100</v>
      </c>
      <c r="J84" s="66" t="s">
        <v>100</v>
      </c>
      <c r="K84" s="66" t="s">
        <v>100</v>
      </c>
      <c r="L84" s="66" t="s">
        <v>100</v>
      </c>
    </row>
    <row r="85" spans="1:12" ht="30" customHeight="1" x14ac:dyDescent="0.2">
      <c r="A85" s="3" t="s">
        <v>14</v>
      </c>
      <c r="B85" s="2" t="s">
        <v>15</v>
      </c>
      <c r="C85" s="68">
        <v>24552</v>
      </c>
      <c r="D85" s="68">
        <v>22890</v>
      </c>
      <c r="E85" s="68">
        <v>21900</v>
      </c>
      <c r="F85" s="68">
        <v>22000</v>
      </c>
      <c r="G85" s="68">
        <v>20550</v>
      </c>
      <c r="H85" s="68">
        <v>20650</v>
      </c>
      <c r="I85" s="68">
        <v>20130</v>
      </c>
      <c r="J85" s="68">
        <v>20220</v>
      </c>
      <c r="K85" s="6">
        <f t="shared" ref="K85:K91" si="17">I85/D85*100</f>
        <v>87.9</v>
      </c>
      <c r="L85" s="6">
        <f t="shared" ref="L85:L91" si="18">J85/D85*100</f>
        <v>88.3</v>
      </c>
    </row>
    <row r="86" spans="1:12" ht="39.950000000000003" customHeight="1" x14ac:dyDescent="0.2">
      <c r="A86" s="3" t="s">
        <v>49</v>
      </c>
      <c r="B86" s="2" t="s">
        <v>15</v>
      </c>
      <c r="C86" s="68">
        <v>5411</v>
      </c>
      <c r="D86" s="68">
        <v>4000</v>
      </c>
      <c r="E86" s="68">
        <v>3800</v>
      </c>
      <c r="F86" s="68">
        <v>3750</v>
      </c>
      <c r="G86" s="68">
        <v>3550</v>
      </c>
      <c r="H86" s="68">
        <v>3500</v>
      </c>
      <c r="I86" s="68">
        <v>3450</v>
      </c>
      <c r="J86" s="68">
        <v>3400</v>
      </c>
      <c r="K86" s="6">
        <f t="shared" si="17"/>
        <v>86.3</v>
      </c>
      <c r="L86" s="6">
        <f t="shared" si="18"/>
        <v>85</v>
      </c>
    </row>
    <row r="87" spans="1:12" ht="20.100000000000001" customHeight="1" x14ac:dyDescent="0.2">
      <c r="A87" s="3" t="s">
        <v>64</v>
      </c>
      <c r="B87" s="2" t="s">
        <v>15</v>
      </c>
      <c r="C87" s="68">
        <v>311</v>
      </c>
      <c r="D87" s="68">
        <v>205</v>
      </c>
      <c r="E87" s="68">
        <v>205</v>
      </c>
      <c r="F87" s="68">
        <v>200</v>
      </c>
      <c r="G87" s="68">
        <v>195</v>
      </c>
      <c r="H87" s="68">
        <v>190</v>
      </c>
      <c r="I87" s="68">
        <v>185</v>
      </c>
      <c r="J87" s="68">
        <v>180</v>
      </c>
      <c r="K87" s="6">
        <f t="shared" si="17"/>
        <v>90.2</v>
      </c>
      <c r="L87" s="6">
        <f t="shared" si="18"/>
        <v>87.8</v>
      </c>
    </row>
    <row r="88" spans="1:12" ht="80.099999999999994" customHeight="1" x14ac:dyDescent="0.2">
      <c r="A88" s="3" t="s">
        <v>110</v>
      </c>
      <c r="B88" s="2" t="s">
        <v>15</v>
      </c>
      <c r="C88" s="59">
        <v>0.83</v>
      </c>
      <c r="D88" s="59">
        <v>0.77</v>
      </c>
      <c r="E88" s="59">
        <v>0.72</v>
      </c>
      <c r="F88" s="59">
        <v>0.71</v>
      </c>
      <c r="G88" s="59">
        <v>0.67</v>
      </c>
      <c r="H88" s="59">
        <v>0.66</v>
      </c>
      <c r="I88" s="59">
        <v>0.66</v>
      </c>
      <c r="J88" s="59">
        <v>0.65</v>
      </c>
      <c r="K88" s="9">
        <f t="shared" si="17"/>
        <v>85.7</v>
      </c>
      <c r="L88" s="9">
        <f t="shared" si="18"/>
        <v>84.4</v>
      </c>
    </row>
    <row r="89" spans="1:12" ht="20.100000000000001" customHeight="1" x14ac:dyDescent="0.2">
      <c r="A89" s="3" t="s">
        <v>125</v>
      </c>
      <c r="B89" s="2" t="s">
        <v>15</v>
      </c>
      <c r="C89" s="67" t="s">
        <v>100</v>
      </c>
      <c r="D89" s="68" t="s">
        <v>100</v>
      </c>
      <c r="E89" s="68" t="s">
        <v>100</v>
      </c>
      <c r="F89" s="68" t="s">
        <v>100</v>
      </c>
      <c r="G89" s="68" t="s">
        <v>100</v>
      </c>
      <c r="H89" s="68" t="s">
        <v>100</v>
      </c>
      <c r="I89" s="68" t="s">
        <v>100</v>
      </c>
      <c r="J89" s="68" t="s">
        <v>100</v>
      </c>
      <c r="K89" s="68" t="s">
        <v>100</v>
      </c>
      <c r="L89" s="68" t="s">
        <v>100</v>
      </c>
    </row>
    <row r="90" spans="1:12" ht="39.950000000000003" customHeight="1" x14ac:dyDescent="0.2">
      <c r="A90" s="3" t="s">
        <v>50</v>
      </c>
      <c r="B90" s="2" t="s">
        <v>4</v>
      </c>
      <c r="C90" s="64">
        <v>97</v>
      </c>
      <c r="D90" s="64">
        <v>97.7</v>
      </c>
      <c r="E90" s="64">
        <v>97.9</v>
      </c>
      <c r="F90" s="64">
        <v>98</v>
      </c>
      <c r="G90" s="64">
        <v>98.1</v>
      </c>
      <c r="H90" s="64">
        <v>98.2</v>
      </c>
      <c r="I90" s="64">
        <v>98.1</v>
      </c>
      <c r="J90" s="64">
        <v>98.2</v>
      </c>
      <c r="K90" s="6">
        <f t="shared" si="17"/>
        <v>100.4</v>
      </c>
      <c r="L90" s="6">
        <f t="shared" si="18"/>
        <v>100.5</v>
      </c>
    </row>
    <row r="91" spans="1:12" ht="30" customHeight="1" x14ac:dyDescent="0.2">
      <c r="A91" s="3" t="s">
        <v>107</v>
      </c>
      <c r="B91" s="2" t="s">
        <v>4</v>
      </c>
      <c r="C91" s="64">
        <v>107.7</v>
      </c>
      <c r="D91" s="64">
        <v>100</v>
      </c>
      <c r="E91" s="64">
        <v>97</v>
      </c>
      <c r="F91" s="64">
        <v>100</v>
      </c>
      <c r="G91" s="64">
        <v>97</v>
      </c>
      <c r="H91" s="64">
        <v>100</v>
      </c>
      <c r="I91" s="64">
        <v>97</v>
      </c>
      <c r="J91" s="64">
        <v>100</v>
      </c>
      <c r="K91" s="6">
        <f t="shared" si="17"/>
        <v>97</v>
      </c>
      <c r="L91" s="6">
        <f t="shared" si="18"/>
        <v>100</v>
      </c>
    </row>
    <row r="92" spans="1:12" ht="20.100000000000001" customHeight="1" x14ac:dyDescent="0.2">
      <c r="A92" s="71" t="s">
        <v>19</v>
      </c>
      <c r="B92" s="71"/>
      <c r="C92" s="71"/>
      <c r="D92" s="71"/>
      <c r="E92" s="71"/>
      <c r="F92" s="71"/>
      <c r="G92" s="71"/>
      <c r="H92" s="71"/>
      <c r="I92" s="71"/>
      <c r="J92" s="71"/>
      <c r="K92" s="72"/>
      <c r="L92" s="72"/>
    </row>
    <row r="93" spans="1:12" ht="20.100000000000001" customHeight="1" x14ac:dyDescent="0.2">
      <c r="A93" s="30" t="s">
        <v>16</v>
      </c>
      <c r="B93" s="2"/>
      <c r="C93" s="3"/>
      <c r="D93" s="3"/>
      <c r="E93" s="3"/>
      <c r="F93" s="3"/>
      <c r="G93" s="3"/>
      <c r="H93" s="3"/>
      <c r="I93" s="3"/>
      <c r="J93" s="3"/>
      <c r="K93" s="6"/>
      <c r="L93" s="6"/>
    </row>
    <row r="94" spans="1:12" ht="39.950000000000003" customHeight="1" x14ac:dyDescent="0.2">
      <c r="A94" s="38" t="s">
        <v>17</v>
      </c>
      <c r="B94" s="2" t="s">
        <v>18</v>
      </c>
      <c r="C94" s="46">
        <v>0.65</v>
      </c>
      <c r="D94" s="46">
        <v>0.66</v>
      </c>
      <c r="E94" s="46">
        <v>0.66</v>
      </c>
      <c r="F94" s="46">
        <v>0.66</v>
      </c>
      <c r="G94" s="46">
        <v>0.67</v>
      </c>
      <c r="H94" s="46">
        <v>0.67</v>
      </c>
      <c r="I94" s="46">
        <v>0.68</v>
      </c>
      <c r="J94" s="46">
        <v>0.68</v>
      </c>
      <c r="K94" s="6">
        <f>I94/D94*100</f>
        <v>103</v>
      </c>
      <c r="L94" s="6">
        <f>J94/D94*100</f>
        <v>103</v>
      </c>
    </row>
    <row r="95" spans="1:12" ht="39.950000000000003" customHeight="1" x14ac:dyDescent="0.2">
      <c r="A95" s="38" t="s">
        <v>20</v>
      </c>
      <c r="B95" s="2" t="s">
        <v>18</v>
      </c>
      <c r="C95" s="45">
        <v>0.08</v>
      </c>
      <c r="D95" s="45">
        <v>0.08</v>
      </c>
      <c r="E95" s="45">
        <v>0.08</v>
      </c>
      <c r="F95" s="45">
        <v>0.08</v>
      </c>
      <c r="G95" s="45">
        <v>0.08</v>
      </c>
      <c r="H95" s="45">
        <v>0.08</v>
      </c>
      <c r="I95" s="45">
        <v>0.08</v>
      </c>
      <c r="J95" s="45">
        <v>0.08</v>
      </c>
      <c r="K95" s="6">
        <f>I95/D95*100</f>
        <v>100</v>
      </c>
      <c r="L95" s="6">
        <f>J95/D95*100</f>
        <v>100</v>
      </c>
    </row>
    <row r="96" spans="1:12" ht="39.950000000000003" customHeight="1" x14ac:dyDescent="0.2">
      <c r="A96" s="39" t="s">
        <v>84</v>
      </c>
      <c r="B96" s="37" t="s">
        <v>51</v>
      </c>
      <c r="C96" s="44">
        <v>7899</v>
      </c>
      <c r="D96" s="44">
        <v>9013</v>
      </c>
      <c r="E96" s="44">
        <v>8480</v>
      </c>
      <c r="F96" s="44">
        <v>9419</v>
      </c>
      <c r="G96" s="44">
        <v>8857</v>
      </c>
      <c r="H96" s="44">
        <v>9829</v>
      </c>
      <c r="I96" s="44">
        <v>9241</v>
      </c>
      <c r="J96" s="44">
        <v>10246</v>
      </c>
      <c r="K96" s="6">
        <f t="shared" ref="K96" si="19">I96/D96*100</f>
        <v>102.5</v>
      </c>
      <c r="L96" s="6">
        <f t="shared" ref="L96" si="20">J96/D96*100</f>
        <v>113.7</v>
      </c>
    </row>
    <row r="97" spans="1:14" ht="20.100000000000001" customHeight="1" x14ac:dyDescent="0.2">
      <c r="A97" s="81" t="s">
        <v>26</v>
      </c>
      <c r="B97" s="81"/>
      <c r="C97" s="71"/>
      <c r="D97" s="71"/>
      <c r="E97" s="71"/>
      <c r="F97" s="71"/>
      <c r="G97" s="71"/>
      <c r="H97" s="71"/>
      <c r="I97" s="71"/>
      <c r="J97" s="71"/>
      <c r="K97" s="72"/>
      <c r="L97" s="72"/>
    </row>
    <row r="98" spans="1:14" s="10" customFormat="1" ht="39.950000000000003" customHeight="1" x14ac:dyDescent="0.2">
      <c r="A98" s="31" t="s">
        <v>45</v>
      </c>
      <c r="B98" s="11" t="s">
        <v>4</v>
      </c>
      <c r="C98" s="9">
        <v>58.3</v>
      </c>
      <c r="D98" s="9">
        <v>60.8</v>
      </c>
      <c r="E98" s="9">
        <v>62.3</v>
      </c>
      <c r="F98" s="9">
        <v>63.3</v>
      </c>
      <c r="G98" s="9">
        <v>64.8</v>
      </c>
      <c r="H98" s="9">
        <v>65.8</v>
      </c>
      <c r="I98" s="9">
        <v>67.3</v>
      </c>
      <c r="J98" s="9">
        <v>68.3</v>
      </c>
      <c r="K98" s="6">
        <f>I98/D98*100</f>
        <v>110.7</v>
      </c>
      <c r="L98" s="6">
        <f>J98/D98*100</f>
        <v>112.3</v>
      </c>
    </row>
    <row r="99" spans="1:14" s="10" customFormat="1" ht="30" customHeight="1" x14ac:dyDescent="0.2">
      <c r="A99" s="31" t="s">
        <v>46</v>
      </c>
      <c r="B99" s="11" t="s">
        <v>4</v>
      </c>
      <c r="C99" s="9">
        <v>44.8</v>
      </c>
      <c r="D99" s="9">
        <v>45.5</v>
      </c>
      <c r="E99" s="9">
        <v>46.2</v>
      </c>
      <c r="F99" s="9">
        <v>46.4</v>
      </c>
      <c r="G99" s="9">
        <v>46.8</v>
      </c>
      <c r="H99" s="9">
        <v>47.1</v>
      </c>
      <c r="I99" s="9">
        <v>47.3</v>
      </c>
      <c r="J99" s="9">
        <v>47.9</v>
      </c>
      <c r="K99" s="6">
        <f>I99/D99*100</f>
        <v>104</v>
      </c>
      <c r="L99" s="6">
        <f>J99/D99*100</f>
        <v>105.3</v>
      </c>
    </row>
    <row r="100" spans="1:14" ht="20.100000000000001" customHeight="1" x14ac:dyDescent="0.2">
      <c r="A100" s="71" t="s">
        <v>65</v>
      </c>
      <c r="B100" s="71"/>
      <c r="C100" s="71"/>
      <c r="D100" s="71"/>
      <c r="E100" s="71"/>
      <c r="F100" s="71"/>
      <c r="G100" s="71"/>
      <c r="H100" s="71"/>
      <c r="I100" s="71"/>
      <c r="J100" s="71"/>
      <c r="K100" s="72"/>
      <c r="L100" s="72"/>
    </row>
    <row r="101" spans="1:14" ht="20.100000000000001" customHeight="1" x14ac:dyDescent="0.2">
      <c r="A101" s="30" t="s">
        <v>9</v>
      </c>
      <c r="B101" s="11" t="s">
        <v>57</v>
      </c>
      <c r="C101" s="12">
        <v>311957.09999999998</v>
      </c>
      <c r="D101" s="12">
        <v>333025</v>
      </c>
      <c r="E101" s="12">
        <v>342136</v>
      </c>
      <c r="F101" s="12">
        <v>347923</v>
      </c>
      <c r="G101" s="12">
        <v>357594</v>
      </c>
      <c r="H101" s="12">
        <v>369648</v>
      </c>
      <c r="I101" s="12">
        <v>375520</v>
      </c>
      <c r="J101" s="12">
        <v>394492</v>
      </c>
      <c r="K101" s="12">
        <f>I101/D101*100</f>
        <v>112.8</v>
      </c>
      <c r="L101" s="12">
        <f>J101/D101*100</f>
        <v>118.5</v>
      </c>
    </row>
    <row r="102" spans="1:14" ht="39.950000000000003" customHeight="1" x14ac:dyDescent="0.2">
      <c r="A102" s="30" t="s">
        <v>54</v>
      </c>
      <c r="B102" s="7" t="s">
        <v>55</v>
      </c>
      <c r="C102" s="47">
        <v>94.7</v>
      </c>
      <c r="D102" s="47">
        <v>100.3</v>
      </c>
      <c r="E102" s="47">
        <v>99.2</v>
      </c>
      <c r="F102" s="47">
        <v>101</v>
      </c>
      <c r="G102" s="47">
        <v>100.7</v>
      </c>
      <c r="H102" s="47">
        <v>102.3</v>
      </c>
      <c r="I102" s="47">
        <v>101</v>
      </c>
      <c r="J102" s="47">
        <v>102.6</v>
      </c>
      <c r="K102" s="6">
        <f>E102*G102%*I102%</f>
        <v>100.9</v>
      </c>
      <c r="L102" s="6">
        <f>F102*H102%*J102%</f>
        <v>106</v>
      </c>
    </row>
    <row r="103" spans="1:14" ht="20.100000000000001" customHeight="1" x14ac:dyDescent="0.2">
      <c r="A103" s="71" t="s">
        <v>22</v>
      </c>
      <c r="B103" s="71"/>
      <c r="C103" s="71"/>
      <c r="D103" s="71"/>
      <c r="E103" s="71"/>
      <c r="F103" s="71"/>
      <c r="G103" s="71"/>
      <c r="H103" s="71"/>
      <c r="I103" s="71"/>
      <c r="J103" s="71"/>
      <c r="K103" s="72"/>
      <c r="L103" s="72"/>
    </row>
    <row r="104" spans="1:14" ht="39.950000000000003" customHeight="1" x14ac:dyDescent="0.2">
      <c r="A104" s="30" t="s">
        <v>21</v>
      </c>
      <c r="B104" s="2" t="s">
        <v>6</v>
      </c>
      <c r="C104" s="9">
        <v>31.2</v>
      </c>
      <c r="D104" s="9">
        <v>31.1</v>
      </c>
      <c r="E104" s="9">
        <v>31</v>
      </c>
      <c r="F104" s="9">
        <v>30.2</v>
      </c>
      <c r="G104" s="9">
        <v>31</v>
      </c>
      <c r="H104" s="9">
        <v>29.4</v>
      </c>
      <c r="I104" s="9">
        <v>30.9</v>
      </c>
      <c r="J104" s="9">
        <v>28.7</v>
      </c>
      <c r="K104" s="12">
        <f>I104/D104*100</f>
        <v>99.4</v>
      </c>
      <c r="L104" s="12">
        <f>J104/D104*100</f>
        <v>92.3</v>
      </c>
      <c r="M104" s="65"/>
      <c r="N104" s="65"/>
    </row>
    <row r="105" spans="1:14" ht="30" customHeight="1" x14ac:dyDescent="0.2">
      <c r="A105" s="3" t="s">
        <v>27</v>
      </c>
      <c r="B105" s="2" t="s">
        <v>28</v>
      </c>
      <c r="C105" s="43">
        <v>114600</v>
      </c>
      <c r="D105" s="43">
        <v>114371</v>
      </c>
      <c r="E105" s="43">
        <v>114142</v>
      </c>
      <c r="F105" s="43">
        <v>112312</v>
      </c>
      <c r="G105" s="43">
        <v>113800</v>
      </c>
      <c r="H105" s="43">
        <v>110178</v>
      </c>
      <c r="I105" s="43">
        <v>113345</v>
      </c>
      <c r="J105" s="43">
        <v>107974</v>
      </c>
      <c r="K105" s="12">
        <f>I105/D105*100</f>
        <v>99.1</v>
      </c>
      <c r="L105" s="12">
        <f>J105/D105*100</f>
        <v>94.4</v>
      </c>
      <c r="M105" s="65"/>
      <c r="N105" s="65"/>
    </row>
    <row r="106" spans="1:14" ht="20.100000000000001" customHeight="1" x14ac:dyDescent="0.2">
      <c r="A106" s="13" t="s">
        <v>66</v>
      </c>
      <c r="C106" s="14"/>
      <c r="D106" s="14"/>
      <c r="E106" s="53"/>
      <c r="F106" s="53"/>
      <c r="G106" s="53"/>
      <c r="H106" s="53"/>
      <c r="I106" s="53"/>
      <c r="J106" s="53"/>
      <c r="K106" s="14"/>
      <c r="L106" s="14"/>
    </row>
    <row r="107" spans="1:14" ht="30" customHeight="1" x14ac:dyDescent="0.2">
      <c r="A107" s="70" t="s">
        <v>104</v>
      </c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</row>
    <row r="108" spans="1:14" ht="30" customHeight="1" x14ac:dyDescent="0.2">
      <c r="A108" s="70" t="s">
        <v>105</v>
      </c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36"/>
    </row>
    <row r="109" spans="1:14" ht="20.100000000000001" customHeight="1" x14ac:dyDescent="0.2">
      <c r="A109" s="75" t="s">
        <v>106</v>
      </c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36"/>
    </row>
    <row r="110" spans="1:14" ht="20.100000000000001" customHeight="1" x14ac:dyDescent="0.2">
      <c r="A110" s="75" t="s">
        <v>123</v>
      </c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</row>
    <row r="111" spans="1:14" ht="20.100000000000001" customHeight="1" x14ac:dyDescent="0.2">
      <c r="A111" s="78" t="s">
        <v>122</v>
      </c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</row>
    <row r="112" spans="1:14" ht="20.100000000000001" customHeight="1" x14ac:dyDescent="0.2">
      <c r="A112" s="75" t="s">
        <v>121</v>
      </c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</row>
  </sheetData>
  <mergeCells count="33">
    <mergeCell ref="M1:S1"/>
    <mergeCell ref="H1:L1"/>
    <mergeCell ref="A41:L41"/>
    <mergeCell ref="A2:L2"/>
    <mergeCell ref="A3:L3"/>
    <mergeCell ref="C5:C7"/>
    <mergeCell ref="D5:D7"/>
    <mergeCell ref="K6:L6"/>
    <mergeCell ref="E5:L5"/>
    <mergeCell ref="B5:B7"/>
    <mergeCell ref="G6:H6"/>
    <mergeCell ref="I6:J6"/>
    <mergeCell ref="A5:A7"/>
    <mergeCell ref="E6:F6"/>
    <mergeCell ref="A111:L111"/>
    <mergeCell ref="A110:L110"/>
    <mergeCell ref="A8:L8"/>
    <mergeCell ref="A103:L103"/>
    <mergeCell ref="A97:L97"/>
    <mergeCell ref="A74:L74"/>
    <mergeCell ref="A81:L81"/>
    <mergeCell ref="A78:L78"/>
    <mergeCell ref="A45:L45"/>
    <mergeCell ref="A92:L92"/>
    <mergeCell ref="A15:L15"/>
    <mergeCell ref="A83:L83"/>
    <mergeCell ref="A107:L107"/>
    <mergeCell ref="A100:L100"/>
    <mergeCell ref="A56:L56"/>
    <mergeCell ref="A108:L108"/>
    <mergeCell ref="A112:L112"/>
    <mergeCell ref="A109:L109"/>
    <mergeCell ref="A58:L58"/>
  </mergeCells>
  <phoneticPr fontId="8" type="noConversion"/>
  <printOptions horizontalCentered="1"/>
  <pageMargins left="0.39370078740157483" right="0.39370078740157483" top="0.59055118110236227" bottom="0.39370078740157483" header="0.19685039370078741" footer="0.15748031496062992"/>
  <pageSetup paperSize="9" scale="87" orientation="landscape" r:id="rId1"/>
  <headerFooter differentFirst="1" alignWithMargins="0">
    <oddHeader>&amp;C&amp;P</oddHeader>
    <firstHeader>&amp;C1</firstHeader>
  </headerFooter>
  <rowBreaks count="5" manualBreakCount="5">
    <brk id="22" max="11" man="1"/>
    <brk id="40" max="11" man="1"/>
    <brk id="59" max="11" man="1"/>
    <brk id="77" max="11" man="1"/>
    <brk id="9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Все</vt:lpstr>
      <vt:lpstr>Все!Заголовки_для_печати</vt:lpstr>
      <vt:lpstr>Все!Область_печати</vt:lpstr>
    </vt:vector>
  </TitlesOfParts>
  <Company>Мэрия городского округа Тольятти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Кончева Наталья Валериевна</cp:lastModifiedBy>
  <cp:lastPrinted>2026-10-08T09:09:16Z</cp:lastPrinted>
  <dcterms:created xsi:type="dcterms:W3CDTF">2008-08-29T06:35:59Z</dcterms:created>
  <dcterms:modified xsi:type="dcterms:W3CDTF">2026-10-08T09:10:59Z</dcterms:modified>
</cp:coreProperties>
</file>