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22980" windowHeight="9525"/>
  </bookViews>
  <sheets>
    <sheet name="Для С и Т" sheetId="1" r:id="rId1"/>
  </sheets>
  <definedNames>
    <definedName name="_xlnm.Print_Area" localSheetId="0">'Для С и Т'!$A$1:$U$9</definedName>
  </definedNames>
  <calcPr calcId="124519" fullPrecision="0"/>
</workbook>
</file>

<file path=xl/calcChain.xml><?xml version="1.0" encoding="utf-8"?>
<calcChain xmlns="http://schemas.openxmlformats.org/spreadsheetml/2006/main">
  <c r="E7" i="1"/>
  <c r="D7"/>
  <c r="C7"/>
  <c r="P8" l="1"/>
  <c r="O7"/>
  <c r="I8"/>
  <c r="I7"/>
  <c r="C16" l="1"/>
  <c r="P9"/>
  <c r="P7" s="1"/>
  <c r="B9"/>
  <c r="B8"/>
  <c r="B7" s="1"/>
  <c r="R7" l="1"/>
  <c r="U7" s="1"/>
  <c r="I9"/>
  <c r="L9"/>
  <c r="L8"/>
  <c r="L7"/>
  <c r="O8"/>
  <c r="O9"/>
  <c r="T7" l="1"/>
  <c r="S7" s="1"/>
  <c r="V7" l="1"/>
</calcChain>
</file>

<file path=xl/sharedStrings.xml><?xml version="1.0" encoding="utf-8"?>
<sst xmlns="http://schemas.openxmlformats.org/spreadsheetml/2006/main" count="41" uniqueCount="30">
  <si>
    <t>2020 год</t>
  </si>
  <si>
    <t>Общая численность детей в 1-4 классах (без учета обучающихся с ОВЗ, обеспечиваемых бесплатным двухразовым питанием, за счет средств муниципального бюджета)</t>
  </si>
  <si>
    <t>Кол-во детей 1 кл.  (без учета обучающихся с ОВЗ, обеспечиваемых бесплатным двухразовым питанием, за счет средств муниципального бюджета)</t>
  </si>
  <si>
    <r>
      <t xml:space="preserve">Кол-во детей 2-4 кл. (без учета обучающихся с ОВЗ, обеспечиваемых бесплатным двухразовым питанием, за счет средств муниципального бюджета)
</t>
    </r>
    <r>
      <rPr>
        <u/>
        <sz val="12"/>
        <color indexed="8"/>
        <rFont val="Times New Roman"/>
        <family val="1"/>
        <charset val="204"/>
      </rPr>
      <t>5 дней</t>
    </r>
  </si>
  <si>
    <r>
      <t xml:space="preserve">Кол-во детей 2-4 кл. (без учета обучающихся с ОВЗ, обеспечиваемых бесплатным двухразовым питанием, за счет средств муниципального бюджета)
 </t>
    </r>
    <r>
      <rPr>
        <u/>
        <sz val="12"/>
        <color indexed="8"/>
        <rFont val="Times New Roman"/>
        <family val="1"/>
        <charset val="204"/>
      </rPr>
      <t>6 дней</t>
    </r>
  </si>
  <si>
    <t>Средняя стоимость завтрака на 1 ребенка, руб.</t>
  </si>
  <si>
    <t>Кол-во учебных дней</t>
  </si>
  <si>
    <t xml:space="preserve">Объем средств на приобретение продуктов питания при организации завтраков (горячего питания), тыс. руб. </t>
  </si>
  <si>
    <t>в том числе</t>
  </si>
  <si>
    <t>на 01.09.2020</t>
  </si>
  <si>
    <t>1 класс</t>
  </si>
  <si>
    <t>2-4 класс (5 дней)</t>
  </si>
  <si>
    <t>2-4 класс (6 дней)</t>
  </si>
  <si>
    <t>2020 год
 (сент-дек)</t>
  </si>
  <si>
    <t>(сент-дек)</t>
  </si>
  <si>
    <t>(янв-авг)</t>
  </si>
  <si>
    <t>Всего в год</t>
  </si>
  <si>
    <t>в 1-ую смену</t>
  </si>
  <si>
    <t>во 2-ую смену</t>
  </si>
  <si>
    <t>УРОВЕНЬ СОФИНАНСИРОВАНИЯ с 15-ю знаками после запятой!!!</t>
  </si>
  <si>
    <t>областной бюджет</t>
  </si>
  <si>
    <t>федеральный бюджет</t>
  </si>
  <si>
    <t>Единый уровень софинансирования из областного бюджета</t>
  </si>
  <si>
    <t>за счет средста областного бюджета</t>
  </si>
  <si>
    <t>за счет средста федерального бюджета</t>
  </si>
  <si>
    <t>Муниципальная составляющая (софинансирование из местного бюджета)</t>
  </si>
  <si>
    <t>Объем средств, тыс. руб. исходя из уровня софинансирования из областного бюджета, тыс. руб.</t>
  </si>
  <si>
    <t>Г.о. Тольятти, ВСЕГО, в том числе:</t>
  </si>
  <si>
    <t>Приложение к ФЭО</t>
  </si>
  <si>
    <t>Расчет средств на обеспечение обучающихся начальных классов горячим питанием по городскому округу Тольятти</t>
  </si>
</sst>
</file>

<file path=xl/styles.xml><?xml version="1.0" encoding="utf-8"?>
<styleSheet xmlns="http://schemas.openxmlformats.org/spreadsheetml/2006/main">
  <numFmts count="7">
    <numFmt numFmtId="164" formatCode="_-* #,##0\ _₽_-;\-* #,##0\ _₽_-;_-* &quot;-&quot;\ _₽_-;_-@_-"/>
    <numFmt numFmtId="165" formatCode="_-* #,##0.00\ _₽_-;\-* #,##0.00\ _₽_-;_-* &quot;-&quot;\ _₽_-;_-@_-"/>
    <numFmt numFmtId="166" formatCode="_-* #,##0.000\ _₽_-;\-* #,##0.000\ _₽_-;_-* &quot;-&quot;\ _₽_-;_-@_-"/>
    <numFmt numFmtId="167" formatCode="_-* #,##0.00000\ _₽_-;\-* #,##0.00000\ _₽_-;_-* &quot;-&quot;\ _₽_-;_-@_-"/>
    <numFmt numFmtId="168" formatCode="_-* #,##0.000000\ _₽_-;\-* #,##0.000000\ _₽_-;_-* &quot;-&quot;\ _₽_-;_-@_-"/>
    <numFmt numFmtId="169" formatCode="0.000000000000000"/>
    <numFmt numFmtId="170" formatCode="_-* #,##0.00000_р_._-;\-* #,##0.00000_р_._-;_-* &quot;-&quot;??????_р_._-;_-@_-"/>
  </numFmts>
  <fonts count="1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6" fillId="0" borderId="1" xfId="0" applyFont="1" applyBorder="1"/>
    <xf numFmtId="164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6" fontId="7" fillId="0" borderId="1" xfId="0" applyNumberFormat="1" applyFont="1" applyBorder="1"/>
    <xf numFmtId="167" fontId="7" fillId="0" borderId="1" xfId="0" applyNumberFormat="1" applyFont="1" applyBorder="1"/>
    <xf numFmtId="167" fontId="7" fillId="2" borderId="1" xfId="0" applyNumberFormat="1" applyFont="1" applyFill="1" applyBorder="1"/>
    <xf numFmtId="0" fontId="14" fillId="0" borderId="1" xfId="0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168" fontId="11" fillId="0" borderId="1" xfId="0" applyNumberFormat="1" applyFont="1" applyBorder="1"/>
    <xf numFmtId="168" fontId="13" fillId="0" borderId="1" xfId="0" applyNumberFormat="1" applyFont="1" applyBorder="1"/>
    <xf numFmtId="0" fontId="6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Border="1"/>
    <xf numFmtId="164" fontId="6" fillId="0" borderId="0" xfId="0" applyNumberFormat="1" applyFont="1" applyBorder="1"/>
    <xf numFmtId="164" fontId="1" fillId="0" borderId="0" xfId="0" applyNumberFormat="1" applyFont="1"/>
    <xf numFmtId="0" fontId="12" fillId="0" borderId="0" xfId="0" applyFont="1"/>
    <xf numFmtId="0" fontId="10" fillId="0" borderId="1" xfId="0" applyFont="1" applyBorder="1" applyAlignment="1">
      <alignment wrapText="1"/>
    </xf>
    <xf numFmtId="167" fontId="8" fillId="0" borderId="1" xfId="0" applyNumberFormat="1" applyFont="1" applyBorder="1"/>
    <xf numFmtId="170" fontId="1" fillId="0" borderId="0" xfId="0" applyNumberFormat="1" applyFont="1"/>
    <xf numFmtId="0" fontId="1" fillId="0" borderId="0" xfId="0" applyFont="1" applyAlignment="1">
      <alignment horizontal="right"/>
    </xf>
    <xf numFmtId="167" fontId="10" fillId="0" borderId="1" xfId="0" applyNumberFormat="1" applyFont="1" applyBorder="1"/>
    <xf numFmtId="167" fontId="12" fillId="0" borderId="1" xfId="0" applyNumberFormat="1" applyFont="1" applyBorder="1"/>
    <xf numFmtId="169" fontId="12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17"/>
  <sheetViews>
    <sheetView tabSelected="1" view="pageBreakPreview" zoomScale="70" zoomScaleSheetLayoutView="70" workbookViewId="0">
      <selection activeCell="K13" sqref="K13"/>
    </sheetView>
  </sheetViews>
  <sheetFormatPr defaultColWidth="8.85546875" defaultRowHeight="18.75"/>
  <cols>
    <col min="1" max="1" width="20.5703125" style="1" customWidth="1"/>
    <col min="2" max="2" width="18.7109375" style="1" customWidth="1"/>
    <col min="3" max="3" width="13.7109375" style="1" customWidth="1"/>
    <col min="4" max="4" width="13.5703125" style="1" customWidth="1"/>
    <col min="5" max="5" width="13.85546875" style="1" customWidth="1"/>
    <col min="6" max="6" width="10.28515625" style="1" customWidth="1"/>
    <col min="7" max="7" width="9.7109375" style="1" customWidth="1"/>
    <col min="8" max="10" width="9.140625" style="1" customWidth="1"/>
    <col min="11" max="11" width="8.5703125" style="1" customWidth="1"/>
    <col min="12" max="12" width="9.28515625" style="1" customWidth="1"/>
    <col min="13" max="13" width="9.5703125" style="1" customWidth="1"/>
    <col min="14" max="14" width="9" style="1" customWidth="1"/>
    <col min="15" max="15" width="9.28515625" style="1" customWidth="1"/>
    <col min="16" max="16" width="19.7109375" style="2" customWidth="1"/>
    <col min="17" max="17" width="11.5703125" style="2" customWidth="1"/>
    <col min="18" max="18" width="19.5703125" style="2" customWidth="1"/>
    <col min="19" max="19" width="19" style="1" customWidth="1"/>
    <col min="20" max="20" width="19.85546875" style="1" customWidth="1"/>
    <col min="21" max="21" width="14.85546875" style="1" customWidth="1"/>
    <col min="22" max="22" width="14.140625" style="1" customWidth="1"/>
    <col min="23" max="16384" width="8.85546875" style="1"/>
  </cols>
  <sheetData>
    <row r="1" spans="1:22">
      <c r="U1" s="34" t="s">
        <v>28</v>
      </c>
    </row>
    <row r="2" spans="1:22" ht="22.5" customHeight="1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2">
      <c r="B3" s="40"/>
      <c r="C3" s="40"/>
      <c r="D3" s="40"/>
      <c r="E3" s="40"/>
    </row>
    <row r="4" spans="1:22" ht="219" customHeight="1">
      <c r="A4" s="4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9" t="s">
        <v>5</v>
      </c>
      <c r="G4" s="39" t="s">
        <v>6</v>
      </c>
      <c r="H4" s="39"/>
      <c r="I4" s="39"/>
      <c r="J4" s="39"/>
      <c r="K4" s="39"/>
      <c r="L4" s="39"/>
      <c r="M4" s="39"/>
      <c r="N4" s="39"/>
      <c r="O4" s="39"/>
      <c r="P4" s="4" t="s">
        <v>7</v>
      </c>
      <c r="Q4" s="38" t="s">
        <v>22</v>
      </c>
      <c r="R4" s="5" t="s">
        <v>26</v>
      </c>
      <c r="S4" s="39" t="s">
        <v>8</v>
      </c>
      <c r="T4" s="39"/>
      <c r="U4" s="6" t="s">
        <v>25</v>
      </c>
    </row>
    <row r="5" spans="1:22" s="8" customFormat="1" ht="17.45" customHeight="1">
      <c r="A5" s="41"/>
      <c r="B5" s="39" t="s">
        <v>9</v>
      </c>
      <c r="C5" s="39" t="s">
        <v>9</v>
      </c>
      <c r="D5" s="39" t="s">
        <v>9</v>
      </c>
      <c r="E5" s="39" t="s">
        <v>9</v>
      </c>
      <c r="F5" s="39"/>
      <c r="G5" s="39" t="s">
        <v>10</v>
      </c>
      <c r="H5" s="39"/>
      <c r="I5" s="39"/>
      <c r="J5" s="39" t="s">
        <v>11</v>
      </c>
      <c r="K5" s="39"/>
      <c r="L5" s="39"/>
      <c r="M5" s="39" t="s">
        <v>12</v>
      </c>
      <c r="N5" s="39"/>
      <c r="O5" s="39"/>
      <c r="P5" s="38" t="s">
        <v>13</v>
      </c>
      <c r="Q5" s="38"/>
      <c r="R5" s="38" t="s">
        <v>13</v>
      </c>
      <c r="S5" s="38" t="s">
        <v>23</v>
      </c>
      <c r="T5" s="38" t="s">
        <v>24</v>
      </c>
      <c r="U5" s="38" t="s">
        <v>13</v>
      </c>
    </row>
    <row r="6" spans="1:22" s="8" customFormat="1" ht="31.5">
      <c r="A6" s="41"/>
      <c r="B6" s="39"/>
      <c r="C6" s="39"/>
      <c r="D6" s="39"/>
      <c r="E6" s="39"/>
      <c r="F6" s="39"/>
      <c r="G6" s="7" t="s">
        <v>14</v>
      </c>
      <c r="H6" s="7" t="s">
        <v>15</v>
      </c>
      <c r="I6" s="7" t="s">
        <v>16</v>
      </c>
      <c r="J6" s="7" t="s">
        <v>14</v>
      </c>
      <c r="K6" s="7" t="s">
        <v>15</v>
      </c>
      <c r="L6" s="7" t="s">
        <v>16</v>
      </c>
      <c r="M6" s="7" t="s">
        <v>14</v>
      </c>
      <c r="N6" s="7" t="s">
        <v>15</v>
      </c>
      <c r="O6" s="7" t="s">
        <v>16</v>
      </c>
      <c r="P6" s="38"/>
      <c r="Q6" s="38"/>
      <c r="R6" s="38"/>
      <c r="S6" s="38"/>
      <c r="T6" s="38"/>
      <c r="U6" s="38"/>
    </row>
    <row r="7" spans="1:22" ht="48">
      <c r="A7" s="31" t="s">
        <v>27</v>
      </c>
      <c r="B7" s="10">
        <f>B8+B9</f>
        <v>32037</v>
      </c>
      <c r="C7" s="10">
        <f>C8+C9</f>
        <v>8097</v>
      </c>
      <c r="D7" s="10">
        <f>D8+D9</f>
        <v>22581</v>
      </c>
      <c r="E7" s="10">
        <f>E8+E9</f>
        <v>1359</v>
      </c>
      <c r="F7" s="11"/>
      <c r="G7" s="12">
        <v>72</v>
      </c>
      <c r="H7" s="13">
        <v>93</v>
      </c>
      <c r="I7" s="14">
        <f>SUM(G7:H7)</f>
        <v>165</v>
      </c>
      <c r="J7" s="12">
        <v>72</v>
      </c>
      <c r="K7" s="13">
        <v>98</v>
      </c>
      <c r="L7" s="14">
        <f t="shared" ref="L7:L9" si="0">SUM(J7:K7)</f>
        <v>170</v>
      </c>
      <c r="M7" s="12">
        <v>88</v>
      </c>
      <c r="N7" s="13">
        <v>116</v>
      </c>
      <c r="O7" s="14">
        <f>SUM(M7:N7)</f>
        <v>204</v>
      </c>
      <c r="P7" s="32">
        <f>P8+P9</f>
        <v>136384.90400000001</v>
      </c>
      <c r="Q7" s="15">
        <v>0.999</v>
      </c>
      <c r="R7" s="16">
        <f>P7*Q7</f>
        <v>136248.5191</v>
      </c>
      <c r="S7" s="35">
        <f>R7-T7</f>
        <v>47686.981720000003</v>
      </c>
      <c r="T7" s="36">
        <f>R7*0.649999999759172</f>
        <v>88561.537379999994</v>
      </c>
      <c r="U7" s="17">
        <f>P7-R7</f>
        <v>136.38489999999999</v>
      </c>
      <c r="V7" s="33">
        <f>U7+T7+S7-P7</f>
        <v>0</v>
      </c>
    </row>
    <row r="8" spans="1:22" ht="24.6" customHeight="1">
      <c r="A8" s="18" t="s">
        <v>17</v>
      </c>
      <c r="B8" s="19">
        <f>C8+D8+E8</f>
        <v>28446</v>
      </c>
      <c r="C8" s="20">
        <v>8097</v>
      </c>
      <c r="D8" s="9">
        <v>19195</v>
      </c>
      <c r="E8" s="9">
        <v>1154</v>
      </c>
      <c r="F8" s="11">
        <v>57</v>
      </c>
      <c r="G8" s="12">
        <v>72</v>
      </c>
      <c r="H8" s="13">
        <v>93</v>
      </c>
      <c r="I8" s="14">
        <f>SUM(G8:H8)</f>
        <v>165</v>
      </c>
      <c r="J8" s="12">
        <v>72</v>
      </c>
      <c r="K8" s="13">
        <v>98</v>
      </c>
      <c r="L8" s="14">
        <f t="shared" si="0"/>
        <v>170</v>
      </c>
      <c r="M8" s="12">
        <v>88</v>
      </c>
      <c r="N8" s="13">
        <v>116</v>
      </c>
      <c r="O8" s="14">
        <f t="shared" ref="O8:O9" si="1">SUM(M8:N8)</f>
        <v>204</v>
      </c>
      <c r="P8" s="16">
        <f>(C8*G8*F8+D8*J8*F8+E8*M8*F8)/1000</f>
        <v>117794.83199999999</v>
      </c>
      <c r="Q8" s="15"/>
      <c r="R8" s="16"/>
      <c r="S8" s="21"/>
      <c r="T8" s="22"/>
      <c r="U8" s="17"/>
    </row>
    <row r="9" spans="1:22" ht="24.6" customHeight="1">
      <c r="A9" s="18" t="s">
        <v>18</v>
      </c>
      <c r="B9" s="19">
        <f>C9+D9+E9</f>
        <v>3591</v>
      </c>
      <c r="C9" s="20">
        <v>0</v>
      </c>
      <c r="D9" s="9">
        <v>3386</v>
      </c>
      <c r="E9" s="9">
        <v>205</v>
      </c>
      <c r="F9" s="11">
        <v>71</v>
      </c>
      <c r="G9" s="12">
        <v>72</v>
      </c>
      <c r="H9" s="13">
        <v>93</v>
      </c>
      <c r="I9" s="14">
        <f t="shared" ref="I9" si="2">SUM(G9:H9)</f>
        <v>165</v>
      </c>
      <c r="J9" s="12">
        <v>72</v>
      </c>
      <c r="K9" s="13">
        <v>98</v>
      </c>
      <c r="L9" s="14">
        <f t="shared" si="0"/>
        <v>170</v>
      </c>
      <c r="M9" s="12">
        <v>88</v>
      </c>
      <c r="N9" s="13">
        <v>116</v>
      </c>
      <c r="O9" s="14">
        <f t="shared" si="1"/>
        <v>204</v>
      </c>
      <c r="P9" s="16">
        <f>(C9*G9*F9+D9*J9*F9+E9*M9*F9)/1000</f>
        <v>18590.072</v>
      </c>
      <c r="Q9" s="15"/>
      <c r="R9" s="16"/>
      <c r="S9" s="21"/>
      <c r="T9" s="22"/>
      <c r="U9" s="17"/>
    </row>
    <row r="10" spans="1:22" ht="22.15" customHeight="1">
      <c r="A10" s="23"/>
      <c r="B10" s="24"/>
      <c r="C10" s="23"/>
      <c r="D10" s="23"/>
      <c r="E10" s="23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27"/>
      <c r="R10" s="27"/>
      <c r="S10" s="28"/>
      <c r="T10" s="29"/>
    </row>
    <row r="11" spans="1:22" ht="22.15" customHeight="1">
      <c r="A11" s="23"/>
      <c r="B11" s="24"/>
      <c r="C11" s="23"/>
      <c r="D11" s="23"/>
      <c r="E11" s="23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7"/>
      <c r="R11" s="27"/>
      <c r="S11" s="28"/>
      <c r="T11" s="29"/>
    </row>
    <row r="13" spans="1:22">
      <c r="A13" s="30" t="s">
        <v>19</v>
      </c>
      <c r="B13" s="30"/>
      <c r="C13" s="30"/>
      <c r="D13" s="30"/>
      <c r="E13" s="30"/>
      <c r="F13" s="30"/>
      <c r="G13" s="30"/>
    </row>
    <row r="14" spans="1:22">
      <c r="A14" s="30"/>
      <c r="B14" s="30"/>
      <c r="C14" s="30"/>
      <c r="D14" s="30"/>
      <c r="E14" s="30"/>
      <c r="F14" s="30"/>
      <c r="G14" s="30"/>
    </row>
    <row r="15" spans="1:22">
      <c r="A15" s="30" t="s">
        <v>20</v>
      </c>
      <c r="B15" s="30"/>
      <c r="C15" s="37">
        <v>35.000000024082802</v>
      </c>
      <c r="D15" s="37"/>
      <c r="E15" s="37"/>
      <c r="F15" s="37"/>
      <c r="G15" s="37"/>
    </row>
    <row r="16" spans="1:22">
      <c r="A16" s="30" t="s">
        <v>21</v>
      </c>
      <c r="B16" s="30"/>
      <c r="C16" s="37">
        <f>100-C15</f>
        <v>64.999999975917206</v>
      </c>
      <c r="D16" s="37"/>
      <c r="E16" s="37"/>
      <c r="F16" s="37"/>
      <c r="G16" s="37"/>
    </row>
    <row r="17" spans="7:13">
      <c r="G17" s="1">
        <v>78</v>
      </c>
      <c r="J17" s="1">
        <v>78</v>
      </c>
      <c r="M17" s="1">
        <v>94</v>
      </c>
    </row>
  </sheetData>
  <mergeCells count="21">
    <mergeCell ref="B3:E3"/>
    <mergeCell ref="A4:A6"/>
    <mergeCell ref="F4:F6"/>
    <mergeCell ref="G4:O4"/>
    <mergeCell ref="A2:U2"/>
    <mergeCell ref="S4:T4"/>
    <mergeCell ref="B5:B6"/>
    <mergeCell ref="C5:C6"/>
    <mergeCell ref="D5:D6"/>
    <mergeCell ref="E5:E6"/>
    <mergeCell ref="G5:I5"/>
    <mergeCell ref="J5:L5"/>
    <mergeCell ref="M5:O5"/>
    <mergeCell ref="P5:P6"/>
    <mergeCell ref="R5:R6"/>
    <mergeCell ref="Q4:Q6"/>
    <mergeCell ref="C15:G15"/>
    <mergeCell ref="C16:G16"/>
    <mergeCell ref="U5:U6"/>
    <mergeCell ref="S5:S6"/>
    <mergeCell ref="T5:T6"/>
  </mergeCells>
  <printOptions horizontalCentered="1"/>
  <pageMargins left="0.19685039370078741" right="0.19685039370078741" top="0.52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 и Т</vt:lpstr>
      <vt:lpstr>'Для С и 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Ельчанинова</dc:creator>
  <cp:lastModifiedBy>Клокова</cp:lastModifiedBy>
  <cp:lastPrinted>2020-10-12T10:50:03Z</cp:lastPrinted>
  <dcterms:created xsi:type="dcterms:W3CDTF">2020-09-15T04:17:03Z</dcterms:created>
  <dcterms:modified xsi:type="dcterms:W3CDTF">2020-10-12T10:51:15Z</dcterms:modified>
</cp:coreProperties>
</file>