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er\TEMP\Мониторинг КФМ 2025\Отчет главе\Новая папка\"/>
    </mc:Choice>
  </mc:AlternateContent>
  <xr:revisionPtr revIDLastSave="0" documentId="13_ncr:1_{C476875D-8DC6-4866-B37B-754C7F5B61DD}" xr6:coauthVersionLast="47" xr6:coauthVersionMax="47" xr10:uidLastSave="{00000000-0000-0000-0000-000000000000}"/>
  <bookViews>
    <workbookView xWindow="-120" yWindow="-120" windowWidth="29040" windowHeight="15840" tabRatio="602" activeTab="5" xr2:uid="{00000000-000D-0000-FFFF-FFFF00000000}"/>
  </bookViews>
  <sheets>
    <sheet name="1 ГРУППА" sheetId="1" r:id="rId1"/>
    <sheet name="2 ГРУППА " sheetId="7" r:id="rId2"/>
    <sheet name="3 ГРУППА" sheetId="3" r:id="rId3"/>
    <sheet name="4 ГРУППА" sheetId="5" r:id="rId4"/>
    <sheet name="5 ГРУППА" sheetId="6" r:id="rId5"/>
    <sheet name="Лист1" sheetId="9" r:id="rId6"/>
  </sheets>
  <definedNames>
    <definedName name="_xlnm._FilterDatabase" localSheetId="0" hidden="1">'1 ГРУППА'!$A$8:$S$20</definedName>
    <definedName name="_xlnm.Print_Titles" localSheetId="0">'1 ГРУППА'!$8:$10</definedName>
    <definedName name="_xlnm.Print_Area" localSheetId="1">'2 ГРУППА '!$A$4:$C$18</definedName>
    <definedName name="_xlnm.Print_Area" localSheetId="2">'3 ГРУППА'!$A$1:$G$14</definedName>
    <definedName name="_xlnm.Print_Area" localSheetId="4">'5 ГРУППА'!$A$1:$D$16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7" i="3" l="1"/>
  <c r="D11" i="7"/>
  <c r="E12" i="6"/>
  <c r="Y13" i="1"/>
  <c r="E14" i="6"/>
  <c r="E13" i="6"/>
  <c r="E11" i="6"/>
  <c r="E10" i="6"/>
  <c r="E9" i="6"/>
  <c r="AA12" i="5"/>
  <c r="AA11" i="5"/>
  <c r="AA10" i="5"/>
  <c r="AA9" i="5"/>
  <c r="AA8" i="5"/>
  <c r="AA7" i="5"/>
  <c r="H13" i="3"/>
  <c r="H12" i="3"/>
  <c r="H11" i="3"/>
  <c r="H10" i="3"/>
  <c r="H8" i="3"/>
  <c r="D15" i="7"/>
  <c r="D14" i="7"/>
  <c r="D13" i="7"/>
  <c r="D12" i="7"/>
  <c r="D10" i="7"/>
  <c r="Y17" i="1"/>
  <c r="Y16" i="1"/>
  <c r="Y15" i="1"/>
  <c r="Y14" i="1"/>
  <c r="Y12" i="1"/>
  <c r="E8" i="6"/>
  <c r="AA6" i="5"/>
  <c r="D9" i="7"/>
  <c r="Y11" i="1"/>
  <c r="X11" i="1" l="1"/>
  <c r="U19" i="1" l="1"/>
  <c r="U20" i="1" l="1"/>
</calcChain>
</file>

<file path=xl/sharedStrings.xml><?xml version="1.0" encoding="utf-8"?>
<sst xmlns="http://schemas.openxmlformats.org/spreadsheetml/2006/main" count="153" uniqueCount="89">
  <si>
    <t>Код</t>
  </si>
  <si>
    <t>Всего</t>
  </si>
  <si>
    <t>Сумма (тыс.руб.)</t>
  </si>
  <si>
    <t xml:space="preserve">В том числе средства выше-стоящих бюджетов </t>
  </si>
  <si>
    <t>перемещение, сокращение</t>
  </si>
  <si>
    <t>доп. потребность</t>
  </si>
  <si>
    <t>экономия</t>
  </si>
  <si>
    <t>обл. и федер.</t>
  </si>
  <si>
    <t xml:space="preserve">1. Показатели, характеризующие качество и своевременность представления документов, необходимых для формирования и исполнения  бюджета городского округа </t>
  </si>
  <si>
    <t>2. Показатели, характеризующие качество планирования бюджетных расходов</t>
  </si>
  <si>
    <t>"1" -  означает наличие  информации по показателю; пустая графа означает  отсутствие информации по показателю</t>
  </si>
  <si>
    <t>Организационное управление городского округа Тольятти</t>
  </si>
  <si>
    <t xml:space="preserve">
Наименование главного администратора </t>
  </si>
  <si>
    <t>Наименование показателя качества и его весовой коэффициент</t>
  </si>
  <si>
    <t>Департамент дорожного хозяйства и транспорта  администрации городского округа</t>
  </si>
  <si>
    <t>Департамент образования администрации городского округа</t>
  </si>
  <si>
    <t xml:space="preserve">Департамент городского хозяйства администрации городского округа </t>
  </si>
  <si>
    <t xml:space="preserve">Организационное управление администрации городского округа </t>
  </si>
  <si>
    <t xml:space="preserve">Департамент дорожного хозяйства и транспорта администрации городского округа </t>
  </si>
  <si>
    <t xml:space="preserve">Департамент образования администрации городского округа </t>
  </si>
  <si>
    <t>Организационное управление администрации городского округа</t>
  </si>
  <si>
    <t>Доля освоенных на конец отчетного финансового года бюджетных ассигнований (без учета безвозмездных поступлений), Р3.1</t>
  </si>
  <si>
    <t xml:space="preserve">Нарушение порядка составления, утверждения и ведения бюджетных смет,  Р3.4
</t>
  </si>
  <si>
    <t xml:space="preserve">
Наименование главного администратора</t>
  </si>
  <si>
    <t>3.  Показатели, характеризующие качество исполнения бюджета городского округа по расходам</t>
  </si>
  <si>
    <t>Департамент городского хозяйства администрации городского округа</t>
  </si>
  <si>
    <t xml:space="preserve">Управление взаимодействия с общественностью администрации городского округа </t>
  </si>
  <si>
    <t>Управление взаимодействия с общественностью администрации городского округа</t>
  </si>
  <si>
    <t xml:space="preserve">Департамент образования администрации городского округа  </t>
  </si>
  <si>
    <t xml:space="preserve">Департамент городского хозяйства администрации городского округа  </t>
  </si>
  <si>
    <t>Департамент дорожного хозяйства и транспорта администрации городского округа</t>
  </si>
  <si>
    <t xml:space="preserve">Управление взаимодействия с общественностью городского округа </t>
  </si>
  <si>
    <t>&lt;*&gt; Оценка производится при наличии финансового обеспечения муниципальных  программ</t>
  </si>
  <si>
    <t>Приложение 4</t>
  </si>
  <si>
    <t xml:space="preserve">Соблюдение учреждениями сроков представления документов, необходимых для завершения операций по расходам  бюджета городского округа  в текущем финансовом году, установленных постановлением администрации городского округа, P1.2
</t>
  </si>
  <si>
    <t xml:space="preserve">Соблюдение учреждением размера отклонения объема перечислений от открытого кассового плана, установленного Порядком составления и ведения кассового плана исполнения бюджета городского округа, (без учета безвозмездных поступлений), Р1.4.
</t>
  </si>
  <si>
    <t xml:space="preserve">Качество составления кассового плана по расходам на текущий месяц учреждениями в отчетном периоде (без учета безвозмездных поступлений) , Р1.3.
</t>
  </si>
  <si>
    <t>Отсутствие просроченной кредиторской задолженности, Р3.2</t>
  </si>
  <si>
    <t xml:space="preserve">Эффективность использования учреждениями субсидий, иных межбюджетных трансфертов, предоставляемых из вышестоящего бюджета, Р3.3
</t>
  </si>
  <si>
    <t>Соблюдение  учреждениями сроков представления документов, материалов,  требований к ним, установленных главным распорядителем бюджетных средств при формировании  бюджета городского округа, Р 1.1</t>
  </si>
  <si>
    <t xml:space="preserve">Обоснованность объемов бюджетных ассигнований учреждениями при формировании проекта бюджета городского округа на очередной финансовый год и плановый период, Р2.1
</t>
  </si>
  <si>
    <t>Своевременность представления учреждениями бюджетной отчетности, Р4.1</t>
  </si>
  <si>
    <t>Точность подготовки учреждениями бюджетной отчетности, Р4.2</t>
  </si>
  <si>
    <t>Обеспечение размещения муниципальными учреждениями городского округа  информации на официальном сайте в сети Интернет (www.bus.gov.ru) в соответствии с требованиями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утвержденного приказом Министерства финансов РФ от 21.07.2011 N 86н, Р4.3</t>
  </si>
  <si>
    <t>Отсутствие штрафных санкций, связанных с нарушением условий предоставления (расходования) и (или) нецелевого использования межбюджетных трансфертов, Р 4.4</t>
  </si>
  <si>
    <t>Наличие утвержденного Порядка осуществления внутреннего финансового аудита, Р4.5</t>
  </si>
  <si>
    <t>Наличие протокола(ов) департамента финансов по результатам контроля, предусмотренного частью 5 статьи 99 Федерального закона от 05.04.2013г. №44-ФЗ "О контрактной системе в сфере закупок товаров, работ, услуг для обеспечения государственных и муниципальных нужд", в части превышения объема финансового обеспечения, включенного в планы-графики, над объемом финансового обеспечения для осуществления закупок, утвержденным и доведенным до заказчика, Р5.1</t>
  </si>
  <si>
    <t>Нарушения, выявленные у учреждений в ходе контрольных мероприятий органом администрации городского округа, являющемся органом внутреннего муниципального финансового контроля,  в отчетном периоде, Р5.2</t>
  </si>
  <si>
    <t xml:space="preserve">                                                                                                  к Положению
о  проведении департаментом финансов администрации городского округа Тольятти 
мониторинга качества финансового менеджмента</t>
  </si>
  <si>
    <t>Нарушение срока постановки на учет бюджетных обязательств, установленного Порядком учета бюджетных обязательств, принятых получателями средств бюджета городского округа, Р3.5</t>
  </si>
  <si>
    <t xml:space="preserve">5.  Показатели, характеризующие осуществление закупок товаров, работ и услуг для обеспечения муниципальных нужд городского округа </t>
  </si>
  <si>
    <r>
      <t xml:space="preserve">Показатели качества финансового </t>
    </r>
    <r>
      <rPr>
        <b/>
        <sz val="18"/>
        <color rgb="FFFF0000"/>
        <rFont val="Times New Roman"/>
        <family val="1"/>
        <charset val="204"/>
      </rPr>
      <t>менеджмента муниципальных казенных учреждений</t>
    </r>
    <r>
      <rPr>
        <b/>
        <sz val="18"/>
        <rFont val="Times New Roman"/>
        <family val="1"/>
        <charset val="204"/>
      </rPr>
      <t xml:space="preserve"> городского округа Тольятти (далее - учреждения, городской округ), информация по которым представляется главными распорядителями бюджетных средств, главными администраторами доходов бюджета, главными администраторами источников финансирования дефицита бюджета городского округа (далее -  главный администратор)  в отношении находящихся в их ведомственном подчинении   учреждений </t>
    </r>
  </si>
  <si>
    <t xml:space="preserve">Нарушения требований  к управлению (распоряжению, учету и контролю) за использованием муниципальной собственности, выявленные у учреждения в ходе контрольных мероприятий органами муниципального финансового контроля в отчетном периоде, Р4.6
по состоянию на 1 января года, следующего за отчетным периодом, P 4.6
</t>
  </si>
  <si>
    <t>4. Показатели, характеризующие качество ведения бюджетного учета, составления бюджетной отчетности и управления активами</t>
  </si>
  <si>
    <t xml:space="preserve">Департамент общественной безопасности </t>
  </si>
  <si>
    <t>Приложение № 3</t>
  </si>
  <si>
    <t>Приложение 8
к Положению
о проведении департаментом финансов
администрации городского округа Тольятти
мониторинга качества финансового менеджмента</t>
  </si>
  <si>
    <t xml:space="preserve">Отчет 
о результатах мониторинга качества финансового менеджмента муниципальных казенных учреждений </t>
  </si>
  <si>
    <t xml:space="preserve"> городского округа Тольятти (далее – учреждение) за 2025 год</t>
  </si>
  <si>
    <t>№ п/п</t>
  </si>
  <si>
    <t>Наименование главного администратора средств бюджета городского округа Тольятти</t>
  </si>
  <si>
    <t xml:space="preserve">Наименование учреждения </t>
  </si>
  <si>
    <t xml:space="preserve">Интегральная оценка показателей качества финансового менеджмента учреждения </t>
  </si>
  <si>
    <t xml:space="preserve">Уровень качества финансового менеджмента учреждения, Q (в порядке снижения качества финансового менеджмента), % </t>
  </si>
  <si>
    <t xml:space="preserve">Рейтинговая оценка уровня качества финансового менеджмента учреждений, R (в порядке снижения качества финансового менеджмента) </t>
  </si>
  <si>
    <t>Высокий уровень качества финансового менеджмента</t>
  </si>
  <si>
    <t>-</t>
  </si>
  <si>
    <t>Средний уровень качества финансового менеджмента</t>
  </si>
  <si>
    <t>МКУ "Тольяттинский архив"</t>
  </si>
  <si>
    <t>I место</t>
  </si>
  <si>
    <t>МКУ "Центр хозяйственно-транспортного обеспечения"</t>
  </si>
  <si>
    <t>II место</t>
  </si>
  <si>
    <t>МКУ "Тольяттинское лесничество"</t>
  </si>
  <si>
    <t xml:space="preserve">МКУ "Центр организации дорожного движения городского округа Тольятти"        </t>
  </si>
  <si>
    <t>III место</t>
  </si>
  <si>
    <t>МКУ "Ритуал"</t>
  </si>
  <si>
    <t>IV место</t>
  </si>
  <si>
    <t xml:space="preserve">МКОУ дополнительного профессионального образования "Ресурсный центр" городского округа Тольятти                                                            </t>
  </si>
  <si>
    <t>Департамент общественной безопасности администрации городского округа</t>
  </si>
  <si>
    <t xml:space="preserve">МКУ "Центр профилактики правонарушений"                                         </t>
  </si>
  <si>
    <t>V место</t>
  </si>
  <si>
    <t>МКУ "ЦП общественных инициатив"</t>
  </si>
  <si>
    <t>VI место</t>
  </si>
  <si>
    <t>Низкий уровень качества финансового менеджмента</t>
  </si>
  <si>
    <t xml:space="preserve">МКУ "Центр гражданской защиты городского округа Тольятти"                  </t>
  </si>
  <si>
    <t>VII место</t>
  </si>
  <si>
    <t>Руководитель</t>
  </si>
  <si>
    <t>департамента финансов</t>
  </si>
  <si>
    <t>Л.А.Миронова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</si>
</sst>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#,##0.0"/>
    <numFmt numFmtId="166" formatCode="0.0"/>
    <numFmt numFmtId="167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trike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129">
    <xf numFmtId="0" fontId="0" fillId="0" borderId="0" xfId="0"/>
    <xf numFmtId="49" fontId="10" fillId="0" borderId="1" xfId="4" applyNumberFormat="1" applyFont="1" applyFill="1" applyBorder="1" applyAlignment="1">
      <alignment horizontal="center" vertical="center" wrapText="1"/>
    </xf>
    <xf numFmtId="49" fontId="7" fillId="0" borderId="3" xfId="4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166" fontId="7" fillId="0" borderId="1" xfId="4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/>
    </xf>
    <xf numFmtId="49" fontId="6" fillId="0" borderId="1" xfId="4" applyNumberFormat="1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6" fillId="0" borderId="0" xfId="0" applyFont="1"/>
    <xf numFmtId="0" fontId="13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66" fontId="7" fillId="0" borderId="1" xfId="0" applyNumberFormat="1" applyFont="1" applyBorder="1" applyAlignment="1">
      <alignment horizontal="center" vertical="center"/>
    </xf>
    <xf numFmtId="166" fontId="11" fillId="0" borderId="0" xfId="0" applyNumberFormat="1" applyFont="1"/>
    <xf numFmtId="166" fontId="0" fillId="0" borderId="0" xfId="0" applyNumberFormat="1" applyAlignment="1">
      <alignment horizontal="left"/>
    </xf>
    <xf numFmtId="0" fontId="13" fillId="0" borderId="9" xfId="0" applyFont="1" applyBorder="1"/>
    <xf numFmtId="0" fontId="12" fillId="0" borderId="8" xfId="0" applyFont="1" applyBorder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2" borderId="0" xfId="0" applyFont="1" applyFill="1"/>
    <xf numFmtId="0" fontId="0" fillId="2" borderId="0" xfId="0" applyFill="1"/>
    <xf numFmtId="165" fontId="19" fillId="2" borderId="1" xfId="0" applyNumberFormat="1" applyFont="1" applyFill="1" applyBorder="1" applyAlignment="1">
      <alignment horizontal="center" vertical="center" wrapText="1"/>
    </xf>
    <xf numFmtId="166" fontId="20" fillId="2" borderId="0" xfId="0" applyNumberFormat="1" applyFont="1" applyFill="1"/>
    <xf numFmtId="166" fontId="19" fillId="0" borderId="3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6" fontId="21" fillId="2" borderId="0" xfId="0" applyNumberFormat="1" applyFont="1" applyFill="1"/>
    <xf numFmtId="0" fontId="0" fillId="4" borderId="0" xfId="0" applyFill="1"/>
    <xf numFmtId="0" fontId="22" fillId="0" borderId="0" xfId="0" applyFont="1"/>
    <xf numFmtId="0" fontId="24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5" fontId="0" fillId="2" borderId="0" xfId="0" applyNumberFormat="1" applyFill="1"/>
    <xf numFmtId="0" fontId="6" fillId="0" borderId="1" xfId="0" applyFont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0" borderId="1" xfId="4" applyFont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6" fillId="0" borderId="1" xfId="5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left" vertical="center" wrapText="1"/>
    </xf>
    <xf numFmtId="2" fontId="6" fillId="0" borderId="1" xfId="5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15" fillId="0" borderId="9" xfId="0" applyFont="1" applyBorder="1"/>
    <xf numFmtId="0" fontId="16" fillId="0" borderId="9" xfId="0" applyFont="1" applyBorder="1"/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49" fontId="6" fillId="0" borderId="2" xfId="4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6" xfId="0" applyBorder="1"/>
    <xf numFmtId="0" fontId="15" fillId="0" borderId="0" xfId="0" applyFont="1"/>
    <xf numFmtId="0" fontId="16" fillId="0" borderId="0" xfId="0" applyFont="1"/>
    <xf numFmtId="0" fontId="6" fillId="0" borderId="9" xfId="0" applyFont="1" applyBorder="1"/>
    <xf numFmtId="0" fontId="13" fillId="0" borderId="9" xfId="0" applyFont="1" applyBorder="1"/>
    <xf numFmtId="0" fontId="2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3" xfId="4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7" xr:uid="{00000000-0005-0000-0000-000003000000}"/>
    <cellStyle name="Обычный 8" xfId="3" xr:uid="{00000000-0005-0000-0000-000004000000}"/>
    <cellStyle name="Процентный" xfId="4" builtinId="5"/>
    <cellStyle name="Финансовый [0]" xfId="5" builtinId="6"/>
    <cellStyle name="Финансовый [0]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2"/>
  <sheetViews>
    <sheetView showZeros="0" topLeftCell="A7" zoomScale="80" zoomScaleNormal="80" zoomScaleSheetLayoutView="100" workbookViewId="0">
      <selection activeCell="W13" sqref="W13"/>
    </sheetView>
  </sheetViews>
  <sheetFormatPr defaultColWidth="9.140625" defaultRowHeight="15.75" x14ac:dyDescent="0.2"/>
  <cols>
    <col min="1" max="1" width="52.42578125" style="20" customWidth="1"/>
    <col min="2" max="2" width="11.5703125" style="21" customWidth="1"/>
    <col min="3" max="3" width="30.42578125" style="21" customWidth="1"/>
    <col min="4" max="4" width="32" style="21" customWidth="1"/>
    <col min="5" max="5" width="22.5703125" style="21" customWidth="1"/>
    <col min="6" max="6" width="16.5703125" style="23" hidden="1" customWidth="1"/>
    <col min="7" max="7" width="17.42578125" style="23" hidden="1" customWidth="1"/>
    <col min="8" max="8" width="21.42578125" style="23" hidden="1" customWidth="1"/>
    <col min="9" max="9" width="15" style="23" hidden="1" customWidth="1"/>
    <col min="10" max="10" width="16.140625" style="23" hidden="1" customWidth="1"/>
    <col min="11" max="11" width="10.42578125" style="23" hidden="1" customWidth="1"/>
    <col min="12" max="12" width="16.5703125" style="23" hidden="1" customWidth="1"/>
    <col min="13" max="13" width="17.85546875" style="23" hidden="1" customWidth="1"/>
    <col min="14" max="14" width="21.42578125" style="23" hidden="1" customWidth="1"/>
    <col min="15" max="15" width="19.85546875" style="23" hidden="1" customWidth="1"/>
    <col min="16" max="16" width="19.140625" style="23" hidden="1" customWidth="1"/>
    <col min="17" max="17" width="2.5703125" style="23" hidden="1" customWidth="1"/>
    <col min="18" max="18" width="2.85546875" style="23" hidden="1" customWidth="1"/>
    <col min="19" max="19" width="2.140625" style="23" hidden="1" customWidth="1"/>
    <col min="20" max="20" width="2.85546875" style="23" hidden="1" customWidth="1"/>
    <col min="21" max="21" width="2.42578125" style="23" hidden="1" customWidth="1"/>
    <col min="22" max="22" width="2.5703125" style="23" hidden="1" customWidth="1"/>
    <col min="23" max="23" width="28.42578125" style="23" customWidth="1"/>
    <col min="24" max="24" width="15.42578125" hidden="1" customWidth="1"/>
  </cols>
  <sheetData>
    <row r="1" spans="1:32" s="49" customFormat="1" ht="22.7" customHeight="1" x14ac:dyDescent="0.2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32" ht="54" customHeight="1" x14ac:dyDescent="0.2">
      <c r="A2" s="92" t="s">
        <v>48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32" ht="12.2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32" ht="131.25" customHeight="1" x14ac:dyDescent="0.3">
      <c r="A4" s="96" t="s">
        <v>51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32" ht="39.7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32" ht="46.5" customHeight="1" x14ac:dyDescent="0.2">
      <c r="A6" s="93" t="s">
        <v>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32" ht="31.7" customHeight="1" x14ac:dyDescent="0.2">
      <c r="A7" s="88" t="s">
        <v>12</v>
      </c>
      <c r="B7" s="91" t="s">
        <v>0</v>
      </c>
      <c r="C7" s="93" t="s">
        <v>13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32" ht="29.25" customHeight="1" x14ac:dyDescent="0.2">
      <c r="A8" s="89"/>
      <c r="B8" s="89"/>
      <c r="C8" s="87" t="s">
        <v>39</v>
      </c>
      <c r="D8" s="87" t="s">
        <v>34</v>
      </c>
      <c r="E8" s="87" t="s">
        <v>36</v>
      </c>
      <c r="F8" s="86" t="s">
        <v>2</v>
      </c>
      <c r="G8" s="86"/>
      <c r="H8" s="87" t="s">
        <v>4</v>
      </c>
      <c r="I8" s="87" t="s">
        <v>5</v>
      </c>
      <c r="J8" s="87" t="s">
        <v>6</v>
      </c>
      <c r="K8" s="87" t="s">
        <v>7</v>
      </c>
      <c r="L8" s="86" t="s">
        <v>2</v>
      </c>
      <c r="M8" s="86"/>
      <c r="N8" s="87" t="s">
        <v>4</v>
      </c>
      <c r="O8" s="87" t="s">
        <v>5</v>
      </c>
      <c r="P8" s="87" t="s">
        <v>6</v>
      </c>
      <c r="Q8" s="87" t="s">
        <v>7</v>
      </c>
      <c r="R8" s="86" t="s">
        <v>2</v>
      </c>
      <c r="S8" s="86"/>
      <c r="T8" s="87" t="s">
        <v>4</v>
      </c>
      <c r="U8" s="87" t="s">
        <v>5</v>
      </c>
      <c r="V8" s="87" t="s">
        <v>6</v>
      </c>
      <c r="W8" s="87" t="s">
        <v>35</v>
      </c>
      <c r="X8" s="83"/>
    </row>
    <row r="9" spans="1:32" ht="56.25" customHeight="1" x14ac:dyDescent="0.2">
      <c r="A9" s="89"/>
      <c r="B9" s="89"/>
      <c r="C9" s="95"/>
      <c r="D9" s="87"/>
      <c r="E9" s="87"/>
      <c r="F9" s="86" t="s">
        <v>1</v>
      </c>
      <c r="G9" s="86" t="s">
        <v>3</v>
      </c>
      <c r="H9" s="87"/>
      <c r="I9" s="87"/>
      <c r="J9" s="87"/>
      <c r="K9" s="87"/>
      <c r="L9" s="86" t="s">
        <v>1</v>
      </c>
      <c r="M9" s="86" t="s">
        <v>3</v>
      </c>
      <c r="N9" s="87"/>
      <c r="O9" s="87"/>
      <c r="P9" s="87"/>
      <c r="Q9" s="87"/>
      <c r="R9" s="86" t="s">
        <v>1</v>
      </c>
      <c r="S9" s="86" t="s">
        <v>3</v>
      </c>
      <c r="T9" s="87"/>
      <c r="U9" s="87"/>
      <c r="V9" s="87"/>
      <c r="W9" s="95"/>
      <c r="X9" s="83"/>
    </row>
    <row r="10" spans="1:32" ht="102.75" customHeight="1" x14ac:dyDescent="0.2">
      <c r="A10" s="90"/>
      <c r="B10" s="90"/>
      <c r="C10" s="95"/>
      <c r="D10" s="87"/>
      <c r="E10" s="87"/>
      <c r="F10" s="86"/>
      <c r="G10" s="86"/>
      <c r="H10" s="87"/>
      <c r="I10" s="87"/>
      <c r="J10" s="87"/>
      <c r="K10" s="87"/>
      <c r="L10" s="86"/>
      <c r="M10" s="86"/>
      <c r="N10" s="87"/>
      <c r="O10" s="87"/>
      <c r="P10" s="87"/>
      <c r="Q10" s="87"/>
      <c r="R10" s="86"/>
      <c r="S10" s="86"/>
      <c r="T10" s="87"/>
      <c r="U10" s="87"/>
      <c r="V10" s="87"/>
      <c r="W10" s="95"/>
      <c r="X10" s="83"/>
      <c r="AF10" s="8"/>
    </row>
    <row r="11" spans="1:32" ht="23.25" customHeight="1" x14ac:dyDescent="0.2">
      <c r="A11" s="2"/>
      <c r="B11" s="9"/>
      <c r="C11" s="10">
        <v>0.8</v>
      </c>
      <c r="D11" s="11">
        <v>1</v>
      </c>
      <c r="E11" s="10">
        <v>0.5</v>
      </c>
      <c r="F11" s="12"/>
      <c r="G11" s="12"/>
      <c r="H11" s="10"/>
      <c r="I11" s="10"/>
      <c r="J11" s="10"/>
      <c r="K11" s="10"/>
      <c r="L11" s="12"/>
      <c r="M11" s="12"/>
      <c r="N11" s="10"/>
      <c r="O11" s="10"/>
      <c r="P11" s="10"/>
      <c r="Q11" s="10"/>
      <c r="R11" s="12"/>
      <c r="S11" s="12"/>
      <c r="T11" s="10"/>
      <c r="U11" s="10"/>
      <c r="V11" s="10"/>
      <c r="W11" s="11">
        <v>0.8</v>
      </c>
      <c r="X11" s="45">
        <f>C11+D11+E11+W11</f>
        <v>3.0999999999999996</v>
      </c>
      <c r="Y11" s="52">
        <f>SUM(C11:W11)</f>
        <v>3.0999999999999996</v>
      </c>
    </row>
    <row r="12" spans="1:32" ht="54" customHeight="1" x14ac:dyDescent="0.25">
      <c r="A12" s="17" t="s">
        <v>54</v>
      </c>
      <c r="B12" s="5">
        <v>906</v>
      </c>
      <c r="C12" s="14">
        <v>1</v>
      </c>
      <c r="D12" s="14">
        <v>1</v>
      </c>
      <c r="E12" s="14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>
        <v>1</v>
      </c>
      <c r="Y12" s="53">
        <f>C12*C11+D12*D11+E12*E11+W12*W11</f>
        <v>3.0999999999999996</v>
      </c>
    </row>
    <row r="13" spans="1:32" ht="54" customHeight="1" x14ac:dyDescent="0.25">
      <c r="A13" s="17" t="s">
        <v>14</v>
      </c>
      <c r="B13" s="5">
        <v>909</v>
      </c>
      <c r="C13" s="14">
        <v>1</v>
      </c>
      <c r="D13" s="14">
        <v>1</v>
      </c>
      <c r="E13" s="14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>
        <v>1</v>
      </c>
      <c r="Y13" s="53">
        <f>C13*C11+D13*D11+E13*E11+W13*W11</f>
        <v>3.0999999999999996</v>
      </c>
    </row>
    <row r="14" spans="1:32" ht="54" customHeight="1" x14ac:dyDescent="0.25">
      <c r="A14" s="13" t="s">
        <v>15</v>
      </c>
      <c r="B14" s="14">
        <v>913</v>
      </c>
      <c r="C14" s="14">
        <v>1</v>
      </c>
      <c r="D14" s="14">
        <v>1</v>
      </c>
      <c r="E14" s="14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v>1</v>
      </c>
      <c r="Y14" s="53">
        <f>C14*C11+D14*D11+E14*E11+W14*W11</f>
        <v>3.0999999999999996</v>
      </c>
    </row>
    <row r="15" spans="1:32" ht="54" customHeight="1" x14ac:dyDescent="0.25">
      <c r="A15" s="16" t="s">
        <v>16</v>
      </c>
      <c r="B15" s="14">
        <v>920</v>
      </c>
      <c r="C15" s="14">
        <v>1</v>
      </c>
      <c r="D15" s="14">
        <v>1</v>
      </c>
      <c r="E15" s="14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v>1</v>
      </c>
      <c r="Y15" s="53">
        <f>C15*C11+D15*D11+E15*E11+W15*W11</f>
        <v>3.0999999999999996</v>
      </c>
    </row>
    <row r="16" spans="1:32" ht="54" customHeight="1" x14ac:dyDescent="0.25">
      <c r="A16" s="13" t="s">
        <v>17</v>
      </c>
      <c r="B16" s="18">
        <v>923</v>
      </c>
      <c r="C16" s="14">
        <v>1</v>
      </c>
      <c r="D16" s="14">
        <v>1</v>
      </c>
      <c r="E16" s="14"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>
        <v>1</v>
      </c>
      <c r="Y16" s="53">
        <f>C16*C11+D16*D11+E16*E11+W16*W11</f>
        <v>3.0999999999999996</v>
      </c>
    </row>
    <row r="17" spans="1:25" ht="54" customHeight="1" x14ac:dyDescent="0.25">
      <c r="A17" s="19" t="s">
        <v>26</v>
      </c>
      <c r="B17" s="15">
        <v>924</v>
      </c>
      <c r="C17" s="14">
        <v>1</v>
      </c>
      <c r="D17" s="14">
        <v>1</v>
      </c>
      <c r="E17" s="14">
        <v>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v>1</v>
      </c>
      <c r="Y17" s="53">
        <f>C17*C11+D17*D11+E17*E11+W17*W11</f>
        <v>3.0999999999999996</v>
      </c>
    </row>
    <row r="18" spans="1:25" ht="33" customHeight="1" x14ac:dyDescent="0.25">
      <c r="A18" s="84" t="s">
        <v>10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 spans="1:25" ht="33" customHeight="1" x14ac:dyDescent="0.2">
      <c r="F19" s="22"/>
      <c r="G19" s="22"/>
      <c r="R19" s="22"/>
      <c r="U19" s="22" t="e">
        <f>U17-A18</f>
        <v>#VALUE!</v>
      </c>
    </row>
    <row r="20" spans="1:25" ht="33" customHeight="1" x14ac:dyDescent="0.2">
      <c r="U20" s="22" t="e">
        <f>U19+T17</f>
        <v>#VALUE!</v>
      </c>
    </row>
    <row r="21" spans="1:25" ht="33" customHeight="1" x14ac:dyDescent="0.2"/>
    <row r="22" spans="1:25" ht="33" customHeight="1" x14ac:dyDescent="0.2"/>
    <row r="23" spans="1:25" ht="33" customHeight="1" x14ac:dyDescent="0.2"/>
    <row r="24" spans="1:25" ht="33" customHeight="1" x14ac:dyDescent="0.2"/>
    <row r="25" spans="1:25" ht="33" customHeight="1" x14ac:dyDescent="0.2"/>
    <row r="26" spans="1:25" ht="33" customHeight="1" x14ac:dyDescent="0.2"/>
    <row r="27" spans="1:25" ht="33" customHeight="1" x14ac:dyDescent="0.2"/>
    <row r="28" spans="1:25" ht="33" customHeight="1" x14ac:dyDescent="0.2"/>
    <row r="29" spans="1:25" ht="33" customHeight="1" x14ac:dyDescent="0.2"/>
    <row r="30" spans="1:25" ht="33" customHeight="1" x14ac:dyDescent="0.2"/>
    <row r="31" spans="1:25" ht="33" customHeight="1" x14ac:dyDescent="0.2"/>
    <row r="32" spans="1:25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  <row r="97" ht="33" customHeight="1" x14ac:dyDescent="0.2"/>
    <row r="98" ht="33" customHeight="1" x14ac:dyDescent="0.2"/>
    <row r="99" ht="33" customHeight="1" x14ac:dyDescent="0.2"/>
    <row r="100" ht="33" customHeight="1" x14ac:dyDescent="0.2"/>
    <row r="101" ht="33" customHeight="1" x14ac:dyDescent="0.2"/>
    <row r="102" ht="33" customHeight="1" x14ac:dyDescent="0.2"/>
    <row r="103" ht="33" customHeight="1" x14ac:dyDescent="0.2"/>
    <row r="104" ht="33" customHeight="1" x14ac:dyDescent="0.2"/>
    <row r="105" ht="33" customHeight="1" x14ac:dyDescent="0.2"/>
    <row r="106" ht="33" customHeight="1" x14ac:dyDescent="0.2"/>
    <row r="107" ht="33" customHeight="1" x14ac:dyDescent="0.2"/>
    <row r="108" ht="33" customHeight="1" x14ac:dyDescent="0.2"/>
    <row r="109" ht="33" customHeight="1" x14ac:dyDescent="0.2"/>
    <row r="110" ht="33" customHeight="1" x14ac:dyDescent="0.2"/>
    <row r="111" ht="33" customHeight="1" x14ac:dyDescent="0.2"/>
    <row r="112" ht="33" customHeight="1" x14ac:dyDescent="0.2"/>
    <row r="113" ht="33" customHeight="1" x14ac:dyDescent="0.2"/>
    <row r="114" ht="33" customHeight="1" x14ac:dyDescent="0.2"/>
    <row r="115" ht="33" customHeight="1" x14ac:dyDescent="0.2"/>
    <row r="116" ht="33" customHeight="1" x14ac:dyDescent="0.2"/>
    <row r="117" ht="33" customHeight="1" x14ac:dyDescent="0.2"/>
    <row r="118" ht="33" customHeight="1" x14ac:dyDescent="0.2"/>
    <row r="119" ht="33" customHeight="1" x14ac:dyDescent="0.2"/>
    <row r="120" ht="33" customHeight="1" x14ac:dyDescent="0.2"/>
    <row r="121" ht="33" customHeight="1" x14ac:dyDescent="0.2"/>
    <row r="122" ht="33" customHeight="1" x14ac:dyDescent="0.2"/>
    <row r="123" ht="33" customHeight="1" x14ac:dyDescent="0.2"/>
    <row r="124" ht="33" customHeight="1" x14ac:dyDescent="0.2"/>
    <row r="125" ht="33" customHeight="1" x14ac:dyDescent="0.2"/>
    <row r="126" ht="33" customHeight="1" x14ac:dyDescent="0.2"/>
    <row r="127" ht="33" customHeight="1" x14ac:dyDescent="0.2"/>
    <row r="128" ht="33" customHeight="1" x14ac:dyDescent="0.2"/>
    <row r="129" ht="33" customHeight="1" x14ac:dyDescent="0.2"/>
    <row r="130" ht="33" customHeight="1" x14ac:dyDescent="0.2"/>
    <row r="131" ht="33" customHeight="1" x14ac:dyDescent="0.2"/>
    <row r="132" ht="33" customHeight="1" x14ac:dyDescent="0.2"/>
    <row r="133" ht="33" customHeight="1" x14ac:dyDescent="0.2"/>
    <row r="134" ht="33" customHeight="1" x14ac:dyDescent="0.2"/>
    <row r="135" ht="33" customHeight="1" x14ac:dyDescent="0.2"/>
    <row r="136" ht="33" customHeight="1" x14ac:dyDescent="0.2"/>
    <row r="137" ht="33" customHeight="1" x14ac:dyDescent="0.2"/>
    <row r="138" ht="33" customHeight="1" x14ac:dyDescent="0.2"/>
    <row r="139" ht="33" customHeight="1" x14ac:dyDescent="0.2"/>
    <row r="140" ht="33" customHeight="1" x14ac:dyDescent="0.2"/>
    <row r="141" ht="33" customHeight="1" x14ac:dyDescent="0.2"/>
    <row r="142" ht="33" customHeight="1" x14ac:dyDescent="0.2"/>
    <row r="143" ht="33" customHeight="1" x14ac:dyDescent="0.2"/>
    <row r="144" ht="33" customHeight="1" x14ac:dyDescent="0.2"/>
    <row r="145" ht="33" customHeight="1" x14ac:dyDescent="0.2"/>
    <row r="146" ht="33" customHeight="1" x14ac:dyDescent="0.2"/>
    <row r="147" ht="33" customHeight="1" x14ac:dyDescent="0.2"/>
    <row r="148" ht="33" customHeight="1" x14ac:dyDescent="0.2"/>
    <row r="149" ht="33" customHeight="1" x14ac:dyDescent="0.2"/>
    <row r="150" ht="33" customHeight="1" x14ac:dyDescent="0.2"/>
    <row r="151" ht="33" customHeight="1" x14ac:dyDescent="0.2"/>
    <row r="152" ht="33" customHeight="1" x14ac:dyDescent="0.2"/>
    <row r="153" ht="33" customHeight="1" x14ac:dyDescent="0.2"/>
    <row r="154" ht="33" customHeight="1" x14ac:dyDescent="0.2"/>
    <row r="155" ht="33" customHeight="1" x14ac:dyDescent="0.2"/>
    <row r="156" ht="33" customHeight="1" x14ac:dyDescent="0.2"/>
    <row r="157" ht="33" customHeight="1" x14ac:dyDescent="0.2"/>
    <row r="158" ht="33" customHeight="1" x14ac:dyDescent="0.2"/>
    <row r="159" ht="33" customHeight="1" x14ac:dyDescent="0.2"/>
    <row r="160" ht="33" customHeight="1" x14ac:dyDescent="0.2"/>
    <row r="161" ht="33" customHeight="1" x14ac:dyDescent="0.2"/>
    <row r="162" ht="33" customHeight="1" x14ac:dyDescent="0.2"/>
    <row r="163" ht="33" customHeight="1" x14ac:dyDescent="0.2"/>
    <row r="164" ht="33" customHeight="1" x14ac:dyDescent="0.2"/>
    <row r="165" ht="33" customHeight="1" x14ac:dyDescent="0.2"/>
    <row r="166" ht="33" customHeight="1" x14ac:dyDescent="0.2"/>
    <row r="167" ht="33" customHeight="1" x14ac:dyDescent="0.2"/>
    <row r="168" ht="33" customHeight="1" x14ac:dyDescent="0.2"/>
    <row r="169" ht="33" customHeight="1" x14ac:dyDescent="0.2"/>
    <row r="170" ht="33" customHeight="1" x14ac:dyDescent="0.2"/>
    <row r="171" ht="33" customHeight="1" x14ac:dyDescent="0.2"/>
    <row r="172" ht="33" customHeight="1" x14ac:dyDescent="0.2"/>
    <row r="173" ht="33" customHeight="1" x14ac:dyDescent="0.2"/>
    <row r="174" ht="33" customHeight="1" x14ac:dyDescent="0.2"/>
    <row r="175" ht="33" customHeight="1" x14ac:dyDescent="0.2"/>
    <row r="176" ht="33" customHeight="1" x14ac:dyDescent="0.2"/>
    <row r="177" ht="33" customHeight="1" x14ac:dyDescent="0.2"/>
    <row r="178" ht="33" customHeight="1" x14ac:dyDescent="0.2"/>
    <row r="179" ht="33" customHeight="1" x14ac:dyDescent="0.2"/>
    <row r="180" ht="33" customHeight="1" x14ac:dyDescent="0.2"/>
    <row r="181" ht="33" customHeight="1" x14ac:dyDescent="0.2"/>
    <row r="182" ht="33" customHeight="1" x14ac:dyDescent="0.2"/>
    <row r="183" ht="33" customHeight="1" x14ac:dyDescent="0.2"/>
    <row r="184" ht="33" customHeight="1" x14ac:dyDescent="0.2"/>
    <row r="185" ht="33" customHeight="1" x14ac:dyDescent="0.2"/>
    <row r="186" ht="33" customHeight="1" x14ac:dyDescent="0.2"/>
    <row r="187" ht="33" customHeight="1" x14ac:dyDescent="0.2"/>
    <row r="188" ht="33" customHeight="1" x14ac:dyDescent="0.2"/>
    <row r="189" ht="33" customHeight="1" x14ac:dyDescent="0.2"/>
    <row r="190" ht="33" customHeight="1" x14ac:dyDescent="0.2"/>
    <row r="191" ht="33" customHeight="1" x14ac:dyDescent="0.2"/>
    <row r="192" ht="33" customHeight="1" x14ac:dyDescent="0.2"/>
    <row r="193" ht="33" customHeight="1" x14ac:dyDescent="0.2"/>
    <row r="194" ht="33" customHeight="1" x14ac:dyDescent="0.2"/>
    <row r="195" ht="33" customHeight="1" x14ac:dyDescent="0.2"/>
    <row r="196" ht="33" customHeight="1" x14ac:dyDescent="0.2"/>
    <row r="197" ht="33" customHeight="1" x14ac:dyDescent="0.2"/>
    <row r="198" ht="33" customHeight="1" x14ac:dyDescent="0.2"/>
    <row r="199" ht="33" customHeight="1" x14ac:dyDescent="0.2"/>
    <row r="200" ht="33" customHeight="1" x14ac:dyDescent="0.2"/>
    <row r="201" ht="33" customHeight="1" x14ac:dyDescent="0.2"/>
    <row r="202" ht="33" customHeight="1" x14ac:dyDescent="0.2"/>
    <row r="203" ht="33" customHeight="1" x14ac:dyDescent="0.2"/>
    <row r="204" ht="33" customHeight="1" x14ac:dyDescent="0.2"/>
    <row r="205" ht="33" customHeight="1" x14ac:dyDescent="0.2"/>
    <row r="206" ht="33" customHeight="1" x14ac:dyDescent="0.2"/>
    <row r="207" ht="33" customHeight="1" x14ac:dyDescent="0.2"/>
    <row r="208" ht="33" customHeight="1" x14ac:dyDescent="0.2"/>
    <row r="209" ht="33" customHeight="1" x14ac:dyDescent="0.2"/>
    <row r="210" ht="33" customHeight="1" x14ac:dyDescent="0.2"/>
    <row r="211" ht="33" customHeight="1" x14ac:dyDescent="0.2"/>
    <row r="212" ht="33" customHeight="1" x14ac:dyDescent="0.2"/>
    <row r="213" ht="33" customHeight="1" x14ac:dyDescent="0.2"/>
    <row r="214" ht="33" customHeight="1" x14ac:dyDescent="0.2"/>
    <row r="215" ht="33" customHeight="1" x14ac:dyDescent="0.2"/>
    <row r="216" ht="33" customHeight="1" x14ac:dyDescent="0.2"/>
    <row r="217" ht="33" customHeight="1" x14ac:dyDescent="0.2"/>
    <row r="218" ht="33" customHeight="1" x14ac:dyDescent="0.2"/>
    <row r="219" ht="33" customHeight="1" x14ac:dyDescent="0.2"/>
    <row r="220" ht="33" customHeight="1" x14ac:dyDescent="0.2"/>
    <row r="221" ht="33" customHeight="1" x14ac:dyDescent="0.2"/>
    <row r="222" ht="33" customHeight="1" x14ac:dyDescent="0.2"/>
    <row r="223" ht="33" customHeight="1" x14ac:dyDescent="0.2"/>
    <row r="224" ht="33" customHeight="1" x14ac:dyDescent="0.2"/>
    <row r="225" ht="33" customHeight="1" x14ac:dyDescent="0.2"/>
    <row r="226" ht="33" customHeight="1" x14ac:dyDescent="0.2"/>
    <row r="227" ht="33" customHeight="1" x14ac:dyDescent="0.2"/>
    <row r="228" ht="33" customHeight="1" x14ac:dyDescent="0.2"/>
    <row r="229" ht="33" customHeight="1" x14ac:dyDescent="0.2"/>
    <row r="230" ht="33" customHeight="1" x14ac:dyDescent="0.2"/>
    <row r="231" ht="33" customHeight="1" x14ac:dyDescent="0.2"/>
    <row r="232" ht="33" customHeight="1" x14ac:dyDescent="0.2"/>
    <row r="233" ht="33" customHeight="1" x14ac:dyDescent="0.2"/>
    <row r="234" ht="33" customHeight="1" x14ac:dyDescent="0.2"/>
    <row r="235" ht="33" customHeight="1" x14ac:dyDescent="0.2"/>
    <row r="236" ht="33" customHeight="1" x14ac:dyDescent="0.2"/>
    <row r="237" ht="33" customHeight="1" x14ac:dyDescent="0.2"/>
    <row r="238" ht="33" customHeight="1" x14ac:dyDescent="0.2"/>
    <row r="239" ht="33" customHeight="1" x14ac:dyDescent="0.2"/>
    <row r="240" ht="33" customHeight="1" x14ac:dyDescent="0.2"/>
    <row r="241" ht="33" customHeight="1" x14ac:dyDescent="0.2"/>
    <row r="242" ht="33" customHeight="1" x14ac:dyDescent="0.2"/>
    <row r="243" ht="33" customHeight="1" x14ac:dyDescent="0.2"/>
    <row r="244" ht="33" customHeight="1" x14ac:dyDescent="0.2"/>
    <row r="245" ht="33" customHeight="1" x14ac:dyDescent="0.2"/>
    <row r="246" ht="33" customHeight="1" x14ac:dyDescent="0.2"/>
    <row r="247" ht="33" customHeight="1" x14ac:dyDescent="0.2"/>
    <row r="248" ht="33" customHeight="1" x14ac:dyDescent="0.2"/>
    <row r="249" ht="33" customHeight="1" x14ac:dyDescent="0.2"/>
    <row r="250" ht="33" customHeight="1" x14ac:dyDescent="0.2"/>
    <row r="251" ht="33" customHeight="1" x14ac:dyDescent="0.2"/>
    <row r="252" ht="33" customHeight="1" x14ac:dyDescent="0.2"/>
    <row r="253" ht="33" customHeight="1" x14ac:dyDescent="0.2"/>
    <row r="254" ht="33" customHeight="1" x14ac:dyDescent="0.2"/>
    <row r="255" ht="33" customHeight="1" x14ac:dyDescent="0.2"/>
    <row r="256" ht="33" customHeight="1" x14ac:dyDescent="0.2"/>
    <row r="257" ht="33" customHeight="1" x14ac:dyDescent="0.2"/>
    <row r="258" ht="33" customHeight="1" x14ac:dyDescent="0.2"/>
    <row r="259" ht="33" customHeight="1" x14ac:dyDescent="0.2"/>
    <row r="260" ht="33" customHeight="1" x14ac:dyDescent="0.2"/>
    <row r="261" ht="33" customHeight="1" x14ac:dyDescent="0.2"/>
    <row r="262" ht="33" customHeight="1" x14ac:dyDescent="0.2"/>
    <row r="263" ht="33" customHeight="1" x14ac:dyDescent="0.2"/>
    <row r="264" ht="33" customHeight="1" x14ac:dyDescent="0.2"/>
    <row r="265" ht="33" customHeight="1" x14ac:dyDescent="0.2"/>
    <row r="266" ht="33" customHeight="1" x14ac:dyDescent="0.2"/>
    <row r="267" ht="33" customHeight="1" x14ac:dyDescent="0.2"/>
    <row r="268" ht="33" customHeight="1" x14ac:dyDescent="0.2"/>
    <row r="269" ht="33" customHeight="1" x14ac:dyDescent="0.2"/>
    <row r="270" ht="33" customHeight="1" x14ac:dyDescent="0.2"/>
    <row r="271" ht="33" customHeight="1" x14ac:dyDescent="0.2"/>
    <row r="272" ht="33" customHeight="1" x14ac:dyDescent="0.2"/>
    <row r="273" ht="33" customHeight="1" x14ac:dyDescent="0.2"/>
    <row r="274" ht="33" customHeight="1" x14ac:dyDescent="0.2"/>
    <row r="275" ht="33" customHeight="1" x14ac:dyDescent="0.2"/>
    <row r="276" ht="33" customHeight="1" x14ac:dyDescent="0.2"/>
    <row r="277" ht="33" customHeight="1" x14ac:dyDescent="0.2"/>
    <row r="278" ht="33" customHeight="1" x14ac:dyDescent="0.2"/>
    <row r="279" ht="33" customHeight="1" x14ac:dyDescent="0.2"/>
    <row r="280" ht="33" customHeight="1" x14ac:dyDescent="0.2"/>
    <row r="281" ht="33" customHeight="1" x14ac:dyDescent="0.2"/>
    <row r="282" ht="33" customHeight="1" x14ac:dyDescent="0.2"/>
    <row r="283" ht="33" customHeight="1" x14ac:dyDescent="0.2"/>
    <row r="284" ht="33" customHeight="1" x14ac:dyDescent="0.2"/>
    <row r="285" ht="33" customHeight="1" x14ac:dyDescent="0.2"/>
    <row r="286" ht="33" customHeight="1" x14ac:dyDescent="0.2"/>
    <row r="287" ht="33" customHeight="1" x14ac:dyDescent="0.2"/>
    <row r="288" ht="33" customHeight="1" x14ac:dyDescent="0.2"/>
    <row r="289" ht="33" customHeight="1" x14ac:dyDescent="0.2"/>
    <row r="290" ht="33" customHeight="1" x14ac:dyDescent="0.2"/>
    <row r="291" ht="33" customHeight="1" x14ac:dyDescent="0.2"/>
    <row r="292" ht="33" customHeight="1" x14ac:dyDescent="0.2"/>
    <row r="293" ht="33" customHeight="1" x14ac:dyDescent="0.2"/>
    <row r="294" ht="33" customHeight="1" x14ac:dyDescent="0.2"/>
    <row r="295" ht="33" customHeight="1" x14ac:dyDescent="0.2"/>
    <row r="296" ht="33" customHeight="1" x14ac:dyDescent="0.2"/>
    <row r="297" ht="33" customHeight="1" x14ac:dyDescent="0.2"/>
    <row r="298" ht="33" customHeight="1" x14ac:dyDescent="0.2"/>
    <row r="299" ht="33" customHeight="1" x14ac:dyDescent="0.2"/>
    <row r="300" ht="33" customHeight="1" x14ac:dyDescent="0.2"/>
    <row r="301" ht="33" customHeight="1" x14ac:dyDescent="0.2"/>
    <row r="302" ht="33" customHeight="1" x14ac:dyDescent="0.2"/>
    <row r="303" ht="33" customHeight="1" x14ac:dyDescent="0.2"/>
    <row r="304" ht="33" customHeight="1" x14ac:dyDescent="0.2"/>
    <row r="305" ht="33" customHeight="1" x14ac:dyDescent="0.2"/>
    <row r="306" ht="33" customHeight="1" x14ac:dyDescent="0.2"/>
    <row r="307" ht="33" customHeight="1" x14ac:dyDescent="0.2"/>
    <row r="308" ht="33" customHeight="1" x14ac:dyDescent="0.2"/>
    <row r="309" ht="33" customHeight="1" x14ac:dyDescent="0.2"/>
    <row r="310" ht="33" customHeight="1" x14ac:dyDescent="0.2"/>
    <row r="311" ht="33" customHeight="1" x14ac:dyDescent="0.2"/>
    <row r="312" ht="33" customHeight="1" x14ac:dyDescent="0.2"/>
    <row r="313" ht="33" customHeight="1" x14ac:dyDescent="0.2"/>
    <row r="314" ht="33" customHeight="1" x14ac:dyDescent="0.2"/>
    <row r="315" ht="33" customHeight="1" x14ac:dyDescent="0.2"/>
    <row r="316" ht="33" customHeight="1" x14ac:dyDescent="0.2"/>
    <row r="317" ht="33" customHeight="1" x14ac:dyDescent="0.2"/>
    <row r="318" ht="33" customHeight="1" x14ac:dyDescent="0.2"/>
    <row r="319" ht="33" customHeight="1" x14ac:dyDescent="0.2"/>
    <row r="320" ht="33" customHeight="1" x14ac:dyDescent="0.2"/>
    <row r="321" ht="33" customHeight="1" x14ac:dyDescent="0.2"/>
    <row r="322" ht="33" customHeight="1" x14ac:dyDescent="0.2"/>
    <row r="323" ht="33" customHeight="1" x14ac:dyDescent="0.2"/>
    <row r="324" ht="33" customHeight="1" x14ac:dyDescent="0.2"/>
    <row r="325" ht="33" customHeight="1" x14ac:dyDescent="0.2"/>
    <row r="326" ht="33" customHeight="1" x14ac:dyDescent="0.2"/>
    <row r="327" ht="33" customHeight="1" x14ac:dyDescent="0.2"/>
    <row r="328" ht="33" customHeight="1" x14ac:dyDescent="0.2"/>
    <row r="329" ht="33" customHeight="1" x14ac:dyDescent="0.2"/>
    <row r="330" ht="33" customHeight="1" x14ac:dyDescent="0.2"/>
    <row r="331" ht="33" customHeight="1" x14ac:dyDescent="0.2"/>
    <row r="332" ht="33" customHeight="1" x14ac:dyDescent="0.2"/>
  </sheetData>
  <mergeCells count="33">
    <mergeCell ref="A1:W1"/>
    <mergeCell ref="W8:W10"/>
    <mergeCell ref="A6:W6"/>
    <mergeCell ref="C8:C10"/>
    <mergeCell ref="D8:D10"/>
    <mergeCell ref="L8:M8"/>
    <mergeCell ref="L9:L10"/>
    <mergeCell ref="M9:M10"/>
    <mergeCell ref="H8:H10"/>
    <mergeCell ref="A4:W4"/>
    <mergeCell ref="T8:T10"/>
    <mergeCell ref="R8:S8"/>
    <mergeCell ref="Q8:Q10"/>
    <mergeCell ref="A2:W2"/>
    <mergeCell ref="C7:W7"/>
    <mergeCell ref="F8:G8"/>
    <mergeCell ref="R9:R10"/>
    <mergeCell ref="X8:X10"/>
    <mergeCell ref="A18:W18"/>
    <mergeCell ref="S9:S10"/>
    <mergeCell ref="I8:I10"/>
    <mergeCell ref="A7:A10"/>
    <mergeCell ref="K8:K10"/>
    <mergeCell ref="G9:G10"/>
    <mergeCell ref="U8:U10"/>
    <mergeCell ref="V8:V10"/>
    <mergeCell ref="E8:E10"/>
    <mergeCell ref="N8:N10"/>
    <mergeCell ref="O8:O10"/>
    <mergeCell ref="J8:J10"/>
    <mergeCell ref="F9:F10"/>
    <mergeCell ref="B7:B10"/>
    <mergeCell ref="P8:P10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53" fitToWidth="0" fitToHeight="0" orientation="portrait" r:id="rId1"/>
  <headerFooter differentFirst="1" alignWithMargins="0">
    <oddHeader>&amp;C&amp;12&amp;P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showGridLines="0" topLeftCell="A4" zoomScale="85" zoomScaleNormal="85" workbookViewId="0">
      <selection activeCell="C11" sqref="C11"/>
    </sheetView>
  </sheetViews>
  <sheetFormatPr defaultColWidth="9.140625" defaultRowHeight="12.75" x14ac:dyDescent="0.2"/>
  <cols>
    <col min="1" max="1" width="75.42578125" customWidth="1"/>
    <col min="2" max="2" width="20.42578125" customWidth="1"/>
    <col min="3" max="3" width="35.42578125" customWidth="1"/>
  </cols>
  <sheetData>
    <row r="1" spans="1:4" ht="12.75" customHeight="1" x14ac:dyDescent="0.25">
      <c r="A1" s="97"/>
      <c r="B1" s="97"/>
      <c r="C1" s="97"/>
    </row>
    <row r="2" spans="1:4" ht="63" hidden="1" customHeight="1" x14ac:dyDescent="0.25">
      <c r="A2" s="98"/>
      <c r="B2" s="98"/>
      <c r="C2" s="98"/>
    </row>
    <row r="3" spans="1:4" ht="16.5" hidden="1" x14ac:dyDescent="0.25">
      <c r="A3" s="97"/>
      <c r="B3" s="97"/>
      <c r="C3" s="97"/>
    </row>
    <row r="4" spans="1:4" ht="44.45" customHeight="1" x14ac:dyDescent="0.2">
      <c r="A4" s="93" t="s">
        <v>9</v>
      </c>
      <c r="B4" s="93"/>
      <c r="C4" s="93"/>
    </row>
    <row r="5" spans="1:4" ht="60.75" customHeight="1" x14ac:dyDescent="0.2">
      <c r="A5" s="99" t="s">
        <v>12</v>
      </c>
      <c r="B5" s="100" t="s">
        <v>0</v>
      </c>
      <c r="C5" s="91" t="s">
        <v>40</v>
      </c>
    </row>
    <row r="6" spans="1:4" s="7" customFormat="1" ht="15.75" customHeight="1" x14ac:dyDescent="0.2">
      <c r="A6" s="89"/>
      <c r="B6" s="101"/>
      <c r="C6" s="103"/>
    </row>
    <row r="7" spans="1:4" s="7" customFormat="1" ht="15" customHeight="1" x14ac:dyDescent="0.2">
      <c r="A7" s="89"/>
      <c r="B7" s="101"/>
      <c r="C7" s="103"/>
    </row>
    <row r="8" spans="1:4" s="7" customFormat="1" ht="19.5" customHeight="1" x14ac:dyDescent="0.2">
      <c r="A8" s="90"/>
      <c r="B8" s="102"/>
      <c r="C8" s="104"/>
      <c r="D8"/>
    </row>
    <row r="9" spans="1:4" s="27" customFormat="1" ht="30.2" customHeight="1" x14ac:dyDescent="0.25">
      <c r="A9" s="3"/>
      <c r="B9" s="25"/>
      <c r="C9" s="26">
        <v>2</v>
      </c>
      <c r="D9" s="54">
        <f>C9</f>
        <v>2</v>
      </c>
    </row>
    <row r="10" spans="1:4" ht="39.75" customHeight="1" x14ac:dyDescent="0.25">
      <c r="A10" s="17" t="s">
        <v>54</v>
      </c>
      <c r="B10" s="5">
        <v>906</v>
      </c>
      <c r="C10" s="28">
        <v>1</v>
      </c>
      <c r="D10" s="53">
        <f>C10*C9</f>
        <v>2</v>
      </c>
    </row>
    <row r="11" spans="1:4" ht="39.75" customHeight="1" x14ac:dyDescent="0.25">
      <c r="A11" s="17" t="s">
        <v>18</v>
      </c>
      <c r="B11" s="5">
        <v>909</v>
      </c>
      <c r="C11" s="63">
        <v>1</v>
      </c>
      <c r="D11" s="53">
        <f>C11*C9</f>
        <v>2</v>
      </c>
    </row>
    <row r="12" spans="1:4" ht="39.75" customHeight="1" x14ac:dyDescent="0.25">
      <c r="A12" s="13" t="s">
        <v>19</v>
      </c>
      <c r="B12" s="14">
        <v>913</v>
      </c>
      <c r="C12" s="28">
        <v>1</v>
      </c>
      <c r="D12" s="53">
        <f>C12*C9</f>
        <v>2</v>
      </c>
    </row>
    <row r="13" spans="1:4" ht="39.75" customHeight="1" x14ac:dyDescent="0.25">
      <c r="A13" s="16" t="s">
        <v>16</v>
      </c>
      <c r="B13" s="14">
        <v>920</v>
      </c>
      <c r="C13" s="28">
        <v>1</v>
      </c>
      <c r="D13" s="53">
        <f>C13*C9</f>
        <v>2</v>
      </c>
    </row>
    <row r="14" spans="1:4" ht="39.75" customHeight="1" x14ac:dyDescent="0.25">
      <c r="A14" s="13" t="s">
        <v>20</v>
      </c>
      <c r="B14" s="15">
        <v>923</v>
      </c>
      <c r="C14" s="28">
        <v>1</v>
      </c>
      <c r="D14" s="53">
        <f>C14*C9</f>
        <v>2</v>
      </c>
    </row>
    <row r="15" spans="1:4" ht="39.75" customHeight="1" x14ac:dyDescent="0.25">
      <c r="A15" s="19" t="s">
        <v>27</v>
      </c>
      <c r="B15" s="15">
        <v>924</v>
      </c>
      <c r="C15" s="28">
        <v>1</v>
      </c>
      <c r="D15" s="53">
        <f>C15*C9</f>
        <v>2</v>
      </c>
    </row>
    <row r="16" spans="1:4" ht="15.75" x14ac:dyDescent="0.25">
      <c r="A16" s="29"/>
      <c r="B16" s="30"/>
      <c r="C16" s="31"/>
    </row>
    <row r="17" spans="1:3" ht="15.75" x14ac:dyDescent="0.25">
      <c r="A17" s="50" t="s">
        <v>10</v>
      </c>
      <c r="B17" s="33"/>
      <c r="C17" s="33"/>
    </row>
    <row r="18" spans="1:3" x14ac:dyDescent="0.2">
      <c r="A18" s="51" t="s">
        <v>32</v>
      </c>
      <c r="B18" s="33"/>
      <c r="C18" s="33"/>
    </row>
  </sheetData>
  <mergeCells count="7">
    <mergeCell ref="A1:C1"/>
    <mergeCell ref="A2:C2"/>
    <mergeCell ref="A3:C3"/>
    <mergeCell ref="A4:C4"/>
    <mergeCell ref="A5:A8"/>
    <mergeCell ref="B5:B8"/>
    <mergeCell ref="C5:C8"/>
  </mergeCells>
  <pageMargins left="0.70866141732283472" right="0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4"/>
  <sheetViews>
    <sheetView zoomScale="80" zoomScaleNormal="80" zoomScaleSheetLayoutView="70" workbookViewId="0">
      <pane ySplit="7" topLeftCell="A8" activePane="bottomLeft" state="frozen"/>
      <selection pane="bottomLeft" activeCell="C9" sqref="C9"/>
    </sheetView>
  </sheetViews>
  <sheetFormatPr defaultColWidth="9.140625" defaultRowHeight="72" customHeight="1" x14ac:dyDescent="0.2"/>
  <cols>
    <col min="1" max="1" width="49.42578125" style="20" customWidth="1"/>
    <col min="2" max="2" width="10.5703125" style="21" customWidth="1"/>
    <col min="3" max="3" width="25.140625" style="23" customWidth="1"/>
    <col min="4" max="4" width="27.42578125" style="23" customWidth="1"/>
    <col min="5" max="5" width="29.85546875" style="23" customWidth="1"/>
    <col min="6" max="6" width="30.140625" style="23" customWidth="1"/>
    <col min="7" max="7" width="30.140625" customWidth="1"/>
  </cols>
  <sheetData>
    <row r="1" spans="1:25" ht="21.2" customHeight="1" x14ac:dyDescent="0.25">
      <c r="A1" s="97"/>
      <c r="B1" s="97"/>
      <c r="C1" s="97"/>
      <c r="D1" s="97"/>
      <c r="E1" s="97"/>
      <c r="F1" s="24"/>
    </row>
    <row r="2" spans="1:25" ht="31.7" customHeight="1" x14ac:dyDescent="0.2">
      <c r="A2" s="108" t="s">
        <v>24</v>
      </c>
      <c r="B2" s="109"/>
      <c r="C2" s="109"/>
      <c r="D2" s="109"/>
      <c r="E2" s="109"/>
      <c r="F2" s="109"/>
      <c r="G2" s="110"/>
    </row>
    <row r="3" spans="1:25" ht="31.7" customHeight="1" x14ac:dyDescent="0.2">
      <c r="A3" s="88" t="s">
        <v>23</v>
      </c>
      <c r="B3" s="106" t="s">
        <v>0</v>
      </c>
      <c r="C3" s="93" t="s">
        <v>13</v>
      </c>
      <c r="D3" s="87"/>
      <c r="E3" s="87"/>
      <c r="F3" s="87"/>
      <c r="G3" s="107"/>
    </row>
    <row r="4" spans="1:25" ht="72" customHeight="1" x14ac:dyDescent="0.2">
      <c r="A4" s="89"/>
      <c r="B4" s="101"/>
      <c r="C4" s="87" t="s">
        <v>21</v>
      </c>
      <c r="D4" s="87" t="s">
        <v>37</v>
      </c>
      <c r="E4" s="87" t="s">
        <v>38</v>
      </c>
      <c r="F4" s="87" t="s">
        <v>22</v>
      </c>
      <c r="G4" s="87" t="s">
        <v>49</v>
      </c>
    </row>
    <row r="5" spans="1:25" ht="69" customHeight="1" x14ac:dyDescent="0.2">
      <c r="A5" s="89"/>
      <c r="B5" s="101"/>
      <c r="C5" s="87"/>
      <c r="D5" s="87"/>
      <c r="E5" s="87"/>
      <c r="F5" s="87"/>
      <c r="G5" s="87"/>
    </row>
    <row r="6" spans="1:25" ht="7.5" hidden="1" customHeight="1" x14ac:dyDescent="0.2">
      <c r="A6" s="90"/>
      <c r="B6" s="102"/>
      <c r="C6" s="87"/>
      <c r="D6" s="87"/>
      <c r="E6" s="87"/>
      <c r="F6" s="87"/>
      <c r="G6" s="87"/>
    </row>
    <row r="7" spans="1:25" s="37" customFormat="1" ht="16.5" customHeight="1" x14ac:dyDescent="0.3">
      <c r="A7" s="6"/>
      <c r="B7" s="34"/>
      <c r="C7" s="35">
        <v>1.1000000000000001</v>
      </c>
      <c r="D7" s="36">
        <v>1</v>
      </c>
      <c r="E7" s="36">
        <v>1</v>
      </c>
      <c r="F7" s="36">
        <v>1</v>
      </c>
      <c r="G7" s="36">
        <v>1.3</v>
      </c>
      <c r="H7" s="55">
        <f>C7+D7+E7+F7+G7</f>
        <v>5.3999999999999995</v>
      </c>
    </row>
    <row r="8" spans="1:25" ht="60" customHeight="1" x14ac:dyDescent="0.25">
      <c r="A8" s="13" t="s">
        <v>54</v>
      </c>
      <c r="B8" s="14">
        <v>906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53">
        <f>C8*C7+D8*D7+E8*E7+F8*F7+G8*G7</f>
        <v>5.3999999999999995</v>
      </c>
    </row>
    <row r="9" spans="1:25" ht="51.75" customHeight="1" x14ac:dyDescent="0.25">
      <c r="A9" s="17" t="s">
        <v>18</v>
      </c>
      <c r="B9" s="5">
        <v>909</v>
      </c>
      <c r="C9" s="38">
        <v>0.996</v>
      </c>
      <c r="D9" s="38">
        <v>1</v>
      </c>
      <c r="E9" s="64">
        <v>1</v>
      </c>
      <c r="F9" s="38">
        <v>1</v>
      </c>
      <c r="G9" s="65">
        <v>1</v>
      </c>
      <c r="H9" s="68">
        <f>C9*C7+D9*D7+E9*E7+F9*F7+G9*G7</f>
        <v>5.3956</v>
      </c>
    </row>
    <row r="10" spans="1:25" ht="47.25" customHeight="1" x14ac:dyDescent="0.25">
      <c r="A10" s="13" t="s">
        <v>19</v>
      </c>
      <c r="B10" s="14">
        <v>913</v>
      </c>
      <c r="C10" s="38">
        <v>1</v>
      </c>
      <c r="D10" s="38">
        <v>1</v>
      </c>
      <c r="E10" s="38">
        <v>1</v>
      </c>
      <c r="F10" s="38">
        <v>1</v>
      </c>
      <c r="G10" s="38">
        <v>1</v>
      </c>
      <c r="H10" s="53">
        <f>C10*C7+D10*D7+E10*E7+F10*F7+G10*G7</f>
        <v>5.3999999999999995</v>
      </c>
    </row>
    <row r="11" spans="1:25" ht="60" customHeight="1" x14ac:dyDescent="0.25">
      <c r="A11" s="16" t="s">
        <v>25</v>
      </c>
      <c r="B11" s="14">
        <v>920</v>
      </c>
      <c r="C11" s="38">
        <v>1</v>
      </c>
      <c r="D11" s="38">
        <v>1</v>
      </c>
      <c r="E11" s="38">
        <v>1</v>
      </c>
      <c r="F11" s="38">
        <v>1</v>
      </c>
      <c r="G11" s="38">
        <v>1</v>
      </c>
      <c r="H11" s="53">
        <f>C11*C7+D11*D7+E11*E7+F11*F7+G11*G7</f>
        <v>5.3999999999999995</v>
      </c>
      <c r="I11" s="59"/>
    </row>
    <row r="12" spans="1:25" ht="32.25" customHeight="1" x14ac:dyDescent="0.25">
      <c r="A12" s="13" t="s">
        <v>17</v>
      </c>
      <c r="B12" s="34">
        <v>923</v>
      </c>
      <c r="C12" s="38">
        <v>1</v>
      </c>
      <c r="D12" s="38">
        <v>1</v>
      </c>
      <c r="E12" s="38">
        <v>1</v>
      </c>
      <c r="F12" s="38">
        <v>1</v>
      </c>
      <c r="G12" s="38">
        <v>1</v>
      </c>
      <c r="H12" s="53">
        <f>C12*C7+D12*D7+E12*E7+F12*F7+G12*G7</f>
        <v>5.3999999999999995</v>
      </c>
    </row>
    <row r="13" spans="1:25" ht="51" customHeight="1" x14ac:dyDescent="0.25">
      <c r="A13" s="19" t="s">
        <v>26</v>
      </c>
      <c r="B13" s="15">
        <v>924</v>
      </c>
      <c r="C13" s="38">
        <v>1</v>
      </c>
      <c r="D13" s="38">
        <v>1</v>
      </c>
      <c r="E13" s="38">
        <v>1</v>
      </c>
      <c r="F13" s="38">
        <v>1</v>
      </c>
      <c r="G13" s="38">
        <v>1</v>
      </c>
      <c r="H13" s="53">
        <f>C13*C7+D13*D7+E13*E7+F13*F7+G13*G7</f>
        <v>5.3999999999999995</v>
      </c>
    </row>
    <row r="14" spans="1:25" ht="39.200000000000003" customHeight="1" x14ac:dyDescent="0.25">
      <c r="A14" s="105" t="s">
        <v>10</v>
      </c>
      <c r="B14" s="105"/>
      <c r="C14" s="105"/>
      <c r="D14" s="105"/>
      <c r="E14" s="105"/>
      <c r="F14" s="105"/>
      <c r="G14" s="105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</sheetData>
  <mergeCells count="11">
    <mergeCell ref="A14:G14"/>
    <mergeCell ref="A1:E1"/>
    <mergeCell ref="B3:B6"/>
    <mergeCell ref="A3:A6"/>
    <mergeCell ref="C3:G3"/>
    <mergeCell ref="A2:G2"/>
    <mergeCell ref="F4:F6"/>
    <mergeCell ref="C4:C6"/>
    <mergeCell ref="D4:D6"/>
    <mergeCell ref="E4:E6"/>
    <mergeCell ref="G4:G6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4"/>
  <sheetViews>
    <sheetView topLeftCell="A4" zoomScale="80" zoomScaleNormal="80" zoomScaleSheetLayoutView="90" workbookViewId="0">
      <selection activeCell="Z8" sqref="Z8"/>
    </sheetView>
  </sheetViews>
  <sheetFormatPr defaultColWidth="9.140625" defaultRowHeight="15.75" x14ac:dyDescent="0.2"/>
  <cols>
    <col min="1" max="1" width="38.5703125" style="20" customWidth="1"/>
    <col min="2" max="2" width="11.42578125" style="21" customWidth="1"/>
    <col min="3" max="3" width="18.42578125" style="21" customWidth="1"/>
    <col min="4" max="4" width="15.42578125" style="21" customWidth="1"/>
    <col min="5" max="5" width="16.5703125" style="23" hidden="1" customWidth="1"/>
    <col min="6" max="6" width="17.42578125" style="23" hidden="1" customWidth="1"/>
    <col min="7" max="7" width="21.42578125" style="23" hidden="1" customWidth="1"/>
    <col min="8" max="8" width="15" style="23" hidden="1" customWidth="1"/>
    <col min="9" max="9" width="16.140625" style="23" hidden="1" customWidth="1"/>
    <col min="10" max="10" width="10.42578125" style="23" hidden="1" customWidth="1"/>
    <col min="11" max="11" width="16.5703125" style="23" hidden="1" customWidth="1"/>
    <col min="12" max="12" width="17.85546875" style="23" hidden="1" customWidth="1"/>
    <col min="13" max="13" width="21.42578125" style="23" hidden="1" customWidth="1"/>
    <col min="14" max="14" width="19.85546875" style="23" hidden="1" customWidth="1"/>
    <col min="15" max="15" width="19.140625" style="23" hidden="1" customWidth="1"/>
    <col min="16" max="16" width="23.5703125" style="23" hidden="1" customWidth="1"/>
    <col min="17" max="17" width="16.140625" style="23" hidden="1" customWidth="1"/>
    <col min="18" max="18" width="18.140625" style="23" hidden="1" customWidth="1"/>
    <col min="19" max="19" width="9.85546875" style="23" hidden="1" customWidth="1"/>
    <col min="20" max="20" width="11.42578125" style="23" hidden="1" customWidth="1"/>
    <col min="21" max="21" width="0" style="23" hidden="1" customWidth="1"/>
    <col min="22" max="22" width="1.42578125" style="23" hidden="1" customWidth="1"/>
    <col min="23" max="23" width="23.140625" style="23" customWidth="1"/>
    <col min="24" max="26" width="18.85546875" style="23" customWidth="1"/>
  </cols>
  <sheetData>
    <row r="1" spans="1:30" ht="33" customHeight="1" x14ac:dyDescent="0.2">
      <c r="A1" s="115" t="s">
        <v>53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30" x14ac:dyDescent="0.2">
      <c r="A2" s="118" t="s">
        <v>12</v>
      </c>
      <c r="B2" s="116" t="s">
        <v>0</v>
      </c>
      <c r="C2" s="93" t="s">
        <v>13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30" s="7" customFormat="1" ht="15.75" customHeight="1" x14ac:dyDescent="0.2">
      <c r="A3" s="95"/>
      <c r="B3" s="117"/>
      <c r="C3" s="87" t="s">
        <v>41</v>
      </c>
      <c r="D3" s="87" t="s">
        <v>42</v>
      </c>
      <c r="E3" s="86"/>
      <c r="F3" s="86"/>
      <c r="G3" s="87"/>
      <c r="H3" s="87"/>
      <c r="I3" s="87"/>
      <c r="J3" s="87"/>
      <c r="K3" s="86"/>
      <c r="L3" s="86"/>
      <c r="M3" s="87"/>
      <c r="N3" s="87"/>
      <c r="O3" s="87"/>
      <c r="P3" s="87"/>
      <c r="Q3" s="86"/>
      <c r="R3" s="86"/>
      <c r="S3" s="87"/>
      <c r="T3" s="87"/>
      <c r="U3" s="87"/>
      <c r="V3" s="87"/>
      <c r="W3" s="121" t="s">
        <v>43</v>
      </c>
      <c r="X3" s="87" t="s">
        <v>44</v>
      </c>
      <c r="Y3" s="87" t="s">
        <v>45</v>
      </c>
      <c r="Z3" s="119" t="s">
        <v>52</v>
      </c>
    </row>
    <row r="4" spans="1:30" s="7" customFormat="1" ht="12.75" customHeight="1" x14ac:dyDescent="0.2">
      <c r="A4" s="95"/>
      <c r="B4" s="117"/>
      <c r="C4" s="87"/>
      <c r="D4" s="87"/>
      <c r="E4" s="86"/>
      <c r="F4" s="86"/>
      <c r="G4" s="87"/>
      <c r="H4" s="87"/>
      <c r="I4" s="87"/>
      <c r="J4" s="87"/>
      <c r="K4" s="86"/>
      <c r="L4" s="86"/>
      <c r="M4" s="87"/>
      <c r="N4" s="87"/>
      <c r="O4" s="87"/>
      <c r="P4" s="87"/>
      <c r="Q4" s="86"/>
      <c r="R4" s="86"/>
      <c r="S4" s="87"/>
      <c r="T4" s="87"/>
      <c r="U4" s="87"/>
      <c r="V4" s="87"/>
      <c r="W4" s="121"/>
      <c r="X4" s="87"/>
      <c r="Y4" s="95"/>
      <c r="Z4" s="120"/>
    </row>
    <row r="5" spans="1:30" s="7" customFormat="1" ht="270.75" customHeight="1" x14ac:dyDescent="0.2">
      <c r="A5" s="95"/>
      <c r="B5" s="117"/>
      <c r="C5" s="87"/>
      <c r="D5" s="87"/>
      <c r="E5" s="86"/>
      <c r="F5" s="86"/>
      <c r="G5" s="87"/>
      <c r="H5" s="87"/>
      <c r="I5" s="87"/>
      <c r="J5" s="87"/>
      <c r="K5" s="86"/>
      <c r="L5" s="86"/>
      <c r="M5" s="87"/>
      <c r="N5" s="87"/>
      <c r="O5" s="87"/>
      <c r="P5" s="87"/>
      <c r="Q5" s="86"/>
      <c r="R5" s="86"/>
      <c r="S5" s="87"/>
      <c r="T5" s="87"/>
      <c r="U5" s="87"/>
      <c r="V5" s="87"/>
      <c r="W5" s="121"/>
      <c r="X5" s="87"/>
      <c r="Y5" s="95"/>
      <c r="Z5" s="120"/>
    </row>
    <row r="6" spans="1:30" s="7" customFormat="1" ht="24.75" customHeight="1" x14ac:dyDescent="0.2">
      <c r="A6" s="1"/>
      <c r="B6" s="39"/>
      <c r="C6" s="40">
        <v>0.6</v>
      </c>
      <c r="D6" s="41">
        <v>0.8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>
        <v>0.6</v>
      </c>
      <c r="X6" s="40">
        <v>1.3</v>
      </c>
      <c r="Y6" s="40">
        <v>1</v>
      </c>
      <c r="Z6" s="40">
        <v>1.2</v>
      </c>
      <c r="AA6" s="56">
        <f>SUM(C6:Z6)</f>
        <v>5.5</v>
      </c>
    </row>
    <row r="7" spans="1:30" ht="66.75" customHeight="1" x14ac:dyDescent="0.25">
      <c r="A7" s="17" t="s">
        <v>54</v>
      </c>
      <c r="B7" s="5">
        <v>906</v>
      </c>
      <c r="C7" s="14">
        <v>1</v>
      </c>
      <c r="D7" s="14">
        <v>1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>
        <v>1</v>
      </c>
      <c r="X7" s="14">
        <v>1</v>
      </c>
      <c r="Y7" s="14">
        <v>1</v>
      </c>
      <c r="Z7" s="14">
        <v>1</v>
      </c>
      <c r="AA7" s="57">
        <f>C7*C6+D7*D6+W7*W6+X7*X6+Y7*Y6+Z7*Z6</f>
        <v>5.5</v>
      </c>
    </row>
    <row r="8" spans="1:30" ht="59.25" customHeight="1" x14ac:dyDescent="0.25">
      <c r="A8" s="17" t="s">
        <v>18</v>
      </c>
      <c r="B8" s="5">
        <v>909</v>
      </c>
      <c r="C8" s="14">
        <v>1</v>
      </c>
      <c r="D8" s="14">
        <v>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>
        <v>1</v>
      </c>
      <c r="X8" s="14">
        <v>1</v>
      </c>
      <c r="Y8" s="14">
        <v>1</v>
      </c>
      <c r="Z8" s="14">
        <v>1</v>
      </c>
      <c r="AA8" s="57">
        <f>C8*C6+D8*D6+W8*W6+X8*X6+Y8*Y6+Z8*Z6</f>
        <v>5.5</v>
      </c>
    </row>
    <row r="9" spans="1:30" ht="59.25" customHeight="1" x14ac:dyDescent="0.25">
      <c r="A9" s="13" t="s">
        <v>28</v>
      </c>
      <c r="B9" s="14">
        <v>913</v>
      </c>
      <c r="C9" s="14">
        <v>1</v>
      </c>
      <c r="D9" s="14">
        <v>1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>
        <v>1</v>
      </c>
      <c r="X9" s="14"/>
      <c r="Y9" s="14">
        <v>1</v>
      </c>
      <c r="Z9" s="14">
        <v>1</v>
      </c>
      <c r="AA9" s="57">
        <f>C9*C6+D9*D6+W9*W6+X9*X6+Y9*Y6+Z9*Z6</f>
        <v>4.2</v>
      </c>
    </row>
    <row r="10" spans="1:30" ht="59.25" customHeight="1" x14ac:dyDescent="0.25">
      <c r="A10" s="16" t="s">
        <v>29</v>
      </c>
      <c r="B10" s="14">
        <v>920</v>
      </c>
      <c r="C10" s="14">
        <v>1</v>
      </c>
      <c r="D10" s="14">
        <v>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>
        <v>1</v>
      </c>
      <c r="X10" s="14">
        <v>1</v>
      </c>
      <c r="Y10" s="62">
        <v>1</v>
      </c>
      <c r="Z10" s="14">
        <v>1</v>
      </c>
      <c r="AA10" s="61">
        <f>C10*C6+D10*D6+W10*W6+X10*X6+Y10*Y6+Z10*Z6</f>
        <v>5.5</v>
      </c>
      <c r="AB10" s="60"/>
      <c r="AC10" s="60"/>
      <c r="AD10" s="60"/>
    </row>
    <row r="11" spans="1:30" ht="59.25" customHeight="1" x14ac:dyDescent="0.25">
      <c r="A11" s="13" t="s">
        <v>17</v>
      </c>
      <c r="B11" s="34">
        <v>923</v>
      </c>
      <c r="C11" s="14">
        <v>1</v>
      </c>
      <c r="D11" s="14"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>
        <v>1</v>
      </c>
      <c r="X11" s="14">
        <v>1</v>
      </c>
      <c r="Y11" s="14">
        <v>1</v>
      </c>
      <c r="Z11" s="14">
        <v>1</v>
      </c>
      <c r="AA11" s="57">
        <f>C11*C6+D11*D6+W11*W6+X11*X6+Y11*Y6+Z11*Z6</f>
        <v>5.5</v>
      </c>
    </row>
    <row r="12" spans="1:30" ht="59.25" customHeight="1" x14ac:dyDescent="0.25">
      <c r="A12" s="19" t="s">
        <v>26</v>
      </c>
      <c r="B12" s="15">
        <v>924</v>
      </c>
      <c r="C12" s="14">
        <v>1</v>
      </c>
      <c r="D12" s="14">
        <v>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>
        <v>1</v>
      </c>
      <c r="X12" s="14">
        <v>1</v>
      </c>
      <c r="Y12" s="14">
        <v>1</v>
      </c>
      <c r="Z12" s="14">
        <v>1</v>
      </c>
      <c r="AA12" s="57">
        <f>C12*C6+D12*D6+W12*W6+X12*X6+Y12*Y6+Z12*Z6</f>
        <v>5.5</v>
      </c>
    </row>
    <row r="13" spans="1:30" s="33" customFormat="1" x14ac:dyDescent="0.25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32"/>
      <c r="Y13" s="32"/>
      <c r="Z13" s="32"/>
    </row>
    <row r="14" spans="1:30" x14ac:dyDescent="0.25">
      <c r="A14" s="111" t="s">
        <v>10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</sheetData>
  <mergeCells count="33">
    <mergeCell ref="E4:E5"/>
    <mergeCell ref="F4:F5"/>
    <mergeCell ref="E3:F3"/>
    <mergeCell ref="A1:Z1"/>
    <mergeCell ref="C2:Z2"/>
    <mergeCell ref="B2:B5"/>
    <mergeCell ref="A2:A5"/>
    <mergeCell ref="X3:X5"/>
    <mergeCell ref="Y3:Y5"/>
    <mergeCell ref="Z3:Z5"/>
    <mergeCell ref="M3:M5"/>
    <mergeCell ref="W3:W5"/>
    <mergeCell ref="I3:I5"/>
    <mergeCell ref="J3:J5"/>
    <mergeCell ref="K3:L3"/>
    <mergeCell ref="Q4:Q5"/>
    <mergeCell ref="C3:C5"/>
    <mergeCell ref="G3:G5"/>
    <mergeCell ref="H3:H5"/>
    <mergeCell ref="A14:W14"/>
    <mergeCell ref="A13:W13"/>
    <mergeCell ref="U3:U5"/>
    <mergeCell ref="V3:V5"/>
    <mergeCell ref="N3:N5"/>
    <mergeCell ref="O3:O5"/>
    <mergeCell ref="P3:P5"/>
    <mergeCell ref="Q3:R3"/>
    <mergeCell ref="T3:T5"/>
    <mergeCell ref="L4:L5"/>
    <mergeCell ref="D3:D5"/>
    <mergeCell ref="S3:S5"/>
    <mergeCell ref="R4:R5"/>
    <mergeCell ref="K4:K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7"/>
  <sheetViews>
    <sheetView zoomScale="70" zoomScaleNormal="70" workbookViewId="0">
      <selection activeCell="C10" sqref="C10"/>
    </sheetView>
  </sheetViews>
  <sheetFormatPr defaultRowHeight="12.75" x14ac:dyDescent="0.2"/>
  <cols>
    <col min="1" max="1" width="36" customWidth="1"/>
    <col min="2" max="2" width="13.85546875" customWidth="1"/>
    <col min="3" max="3" width="42.42578125" customWidth="1"/>
    <col min="4" max="4" width="48.5703125" customWidth="1"/>
  </cols>
  <sheetData>
    <row r="2" spans="1:6" ht="16.5" x14ac:dyDescent="0.25">
      <c r="D2" s="42"/>
    </row>
    <row r="3" spans="1:6" ht="47.25" customHeight="1" x14ac:dyDescent="0.2">
      <c r="A3" s="93" t="s">
        <v>50</v>
      </c>
      <c r="B3" s="93"/>
      <c r="C3" s="93"/>
      <c r="D3" s="93"/>
    </row>
    <row r="4" spans="1:6" ht="18.75" x14ac:dyDescent="0.2">
      <c r="A4" s="88" t="s">
        <v>12</v>
      </c>
      <c r="B4" s="106" t="s">
        <v>0</v>
      </c>
      <c r="C4" s="108" t="s">
        <v>13</v>
      </c>
      <c r="D4" s="125"/>
    </row>
    <row r="5" spans="1:6" x14ac:dyDescent="0.2">
      <c r="A5" s="99"/>
      <c r="B5" s="100"/>
      <c r="C5" s="87" t="s">
        <v>46</v>
      </c>
      <c r="D5" s="122" t="s">
        <v>47</v>
      </c>
    </row>
    <row r="6" spans="1:6" x14ac:dyDescent="0.2">
      <c r="A6" s="99"/>
      <c r="B6" s="100"/>
      <c r="C6" s="87"/>
      <c r="D6" s="122"/>
    </row>
    <row r="7" spans="1:6" ht="200.25" customHeight="1" x14ac:dyDescent="0.2">
      <c r="A7" s="123"/>
      <c r="B7" s="124"/>
      <c r="C7" s="87"/>
      <c r="D7" s="122"/>
    </row>
    <row r="8" spans="1:6" s="44" customFormat="1" ht="15.75" x14ac:dyDescent="0.2">
      <c r="A8" s="4"/>
      <c r="B8" s="43"/>
      <c r="C8" s="11">
        <v>1.5</v>
      </c>
      <c r="D8" s="11">
        <v>1.2</v>
      </c>
      <c r="E8" s="58">
        <f>SUM(C8:D8)</f>
        <v>2.7</v>
      </c>
    </row>
    <row r="9" spans="1:6" ht="31.5" x14ac:dyDescent="0.25">
      <c r="A9" s="13" t="s">
        <v>54</v>
      </c>
      <c r="B9" s="14">
        <v>906</v>
      </c>
      <c r="C9" s="28">
        <v>1</v>
      </c>
      <c r="D9" s="28">
        <v>1</v>
      </c>
      <c r="E9" s="53">
        <f>C9*C8+D9*D8</f>
        <v>2.7</v>
      </c>
    </row>
    <row r="10" spans="1:6" ht="47.25" x14ac:dyDescent="0.25">
      <c r="A10" s="17" t="s">
        <v>30</v>
      </c>
      <c r="B10" s="5">
        <v>909</v>
      </c>
      <c r="C10" s="28">
        <v>1</v>
      </c>
      <c r="D10" s="28">
        <v>1</v>
      </c>
      <c r="E10" s="53">
        <f>C10*C8+D10*D8</f>
        <v>2.7</v>
      </c>
    </row>
    <row r="11" spans="1:6" ht="31.5" x14ac:dyDescent="0.25">
      <c r="A11" s="13" t="s">
        <v>19</v>
      </c>
      <c r="B11" s="14">
        <v>913</v>
      </c>
      <c r="C11" s="28">
        <v>1</v>
      </c>
      <c r="D11" s="28">
        <v>1</v>
      </c>
      <c r="E11" s="53">
        <f>C11*C8+D11*D8</f>
        <v>2.7</v>
      </c>
    </row>
    <row r="12" spans="1:6" ht="47.25" x14ac:dyDescent="0.25">
      <c r="A12" s="16" t="s">
        <v>16</v>
      </c>
      <c r="B12" s="14">
        <v>920</v>
      </c>
      <c r="C12" s="28">
        <v>1</v>
      </c>
      <c r="D12" s="28">
        <v>1</v>
      </c>
      <c r="E12" s="53">
        <f>C12*C8+D12*D8</f>
        <v>2.7</v>
      </c>
      <c r="F12" s="60"/>
    </row>
    <row r="13" spans="1:6" ht="31.5" x14ac:dyDescent="0.25">
      <c r="A13" s="13" t="s">
        <v>11</v>
      </c>
      <c r="B13" s="34">
        <v>923</v>
      </c>
      <c r="C13" s="28">
        <v>1</v>
      </c>
      <c r="D13" s="28">
        <v>1</v>
      </c>
      <c r="E13" s="53">
        <f>C13*C8+D13*D8</f>
        <v>2.7</v>
      </c>
    </row>
    <row r="14" spans="1:6" ht="47.25" x14ac:dyDescent="0.25">
      <c r="A14" s="19" t="s">
        <v>31</v>
      </c>
      <c r="B14" s="15">
        <v>924</v>
      </c>
      <c r="C14" s="28">
        <v>1</v>
      </c>
      <c r="D14" s="28">
        <v>1</v>
      </c>
      <c r="E14" s="53">
        <f>C14*C8+D14*D8</f>
        <v>2.7</v>
      </c>
    </row>
    <row r="15" spans="1:6" ht="15.75" x14ac:dyDescent="0.25">
      <c r="A15" s="29"/>
      <c r="B15" s="30"/>
      <c r="C15" s="31"/>
      <c r="D15" s="31"/>
    </row>
    <row r="16" spans="1:6" ht="15" customHeight="1" x14ac:dyDescent="0.25">
      <c r="A16" s="50" t="s">
        <v>10</v>
      </c>
      <c r="B16" s="33"/>
      <c r="C16" s="33"/>
      <c r="D16" s="33"/>
    </row>
    <row r="17" spans="1:3" x14ac:dyDescent="0.2">
      <c r="A17" s="33"/>
      <c r="B17" s="33"/>
      <c r="C17" s="33"/>
    </row>
  </sheetData>
  <mergeCells count="6">
    <mergeCell ref="A3:D3"/>
    <mergeCell ref="C5:C7"/>
    <mergeCell ref="D5:D7"/>
    <mergeCell ref="A4:A7"/>
    <mergeCell ref="B4:B7"/>
    <mergeCell ref="C4:D4"/>
  </mergeCells>
  <pageMargins left="0.70866141732283472" right="0.70866141732283472" top="0.74803149606299213" bottom="0.15748031496062992" header="0" footer="0"/>
  <pageSetup paperSize="9" scale="60" orientation="portrait" r:id="rId1"/>
  <headerFooter scaleWithDoc="0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3D9B-57D9-4278-ACCA-07CDDA42CF2C}">
  <dimension ref="A1:I34"/>
  <sheetViews>
    <sheetView tabSelected="1" topLeftCell="A6" workbookViewId="0">
      <selection activeCell="A7" sqref="A7:F23"/>
    </sheetView>
  </sheetViews>
  <sheetFormatPr defaultRowHeight="12.75" x14ac:dyDescent="0.2"/>
  <cols>
    <col min="1" max="1" width="6.7109375" customWidth="1"/>
    <col min="2" max="2" width="57.42578125" customWidth="1"/>
    <col min="3" max="3" width="45" customWidth="1"/>
    <col min="4" max="4" width="28.7109375" customWidth="1"/>
    <col min="5" max="5" width="34" customWidth="1"/>
    <col min="6" max="6" width="37.85546875" customWidth="1"/>
    <col min="9" max="9" width="39.42578125" customWidth="1"/>
  </cols>
  <sheetData>
    <row r="1" spans="1:9" ht="15.75" x14ac:dyDescent="0.2">
      <c r="A1" s="71"/>
      <c r="B1" s="71"/>
      <c r="C1" s="71"/>
      <c r="D1" s="71"/>
      <c r="E1" s="71"/>
      <c r="F1" s="67" t="s">
        <v>55</v>
      </c>
    </row>
    <row r="2" spans="1:9" ht="15.75" x14ac:dyDescent="0.2">
      <c r="A2" s="71"/>
      <c r="B2" s="71"/>
      <c r="C2" s="71"/>
      <c r="D2" s="71"/>
      <c r="E2" s="71"/>
      <c r="F2" s="67"/>
    </row>
    <row r="3" spans="1:9" ht="15.75" x14ac:dyDescent="0.2">
      <c r="A3" s="71"/>
      <c r="B3" s="71"/>
      <c r="C3" s="71"/>
      <c r="D3" s="71"/>
      <c r="E3" s="92" t="s">
        <v>56</v>
      </c>
      <c r="F3" s="92"/>
    </row>
    <row r="4" spans="1:9" ht="20.25" x14ac:dyDescent="0.2">
      <c r="A4" s="127" t="s">
        <v>57</v>
      </c>
      <c r="B4" s="127"/>
      <c r="C4" s="127"/>
      <c r="D4" s="127"/>
      <c r="E4" s="127"/>
      <c r="F4" s="127"/>
    </row>
    <row r="5" spans="1:9" ht="20.25" x14ac:dyDescent="0.2">
      <c r="A5" s="127" t="s">
        <v>58</v>
      </c>
      <c r="B5" s="127"/>
      <c r="C5" s="127"/>
      <c r="D5" s="127"/>
      <c r="E5" s="127"/>
      <c r="F5" s="127"/>
    </row>
    <row r="6" spans="1:9" ht="15.75" x14ac:dyDescent="0.2">
      <c r="A6" s="71"/>
      <c r="B6" s="71"/>
      <c r="C6" s="71"/>
      <c r="D6" s="71"/>
      <c r="E6" s="71"/>
      <c r="F6" s="71"/>
    </row>
    <row r="7" spans="1:9" x14ac:dyDescent="0.2">
      <c r="A7" s="87" t="s">
        <v>59</v>
      </c>
      <c r="B7" s="118" t="s">
        <v>60</v>
      </c>
      <c r="C7" s="118" t="s">
        <v>61</v>
      </c>
      <c r="D7" s="87" t="s">
        <v>62</v>
      </c>
      <c r="E7" s="122" t="s">
        <v>63</v>
      </c>
      <c r="F7" s="87" t="s">
        <v>64</v>
      </c>
    </row>
    <row r="8" spans="1:9" x14ac:dyDescent="0.2">
      <c r="A8" s="87"/>
      <c r="B8" s="118"/>
      <c r="C8" s="118"/>
      <c r="D8" s="87"/>
      <c r="E8" s="122"/>
      <c r="F8" s="87"/>
    </row>
    <row r="9" spans="1:9" x14ac:dyDescent="0.2">
      <c r="A9" s="87"/>
      <c r="B9" s="118"/>
      <c r="C9" s="118"/>
      <c r="D9" s="87"/>
      <c r="E9" s="122"/>
      <c r="F9" s="87"/>
    </row>
    <row r="10" spans="1:9" ht="43.5" customHeight="1" x14ac:dyDescent="0.2">
      <c r="A10" s="87"/>
      <c r="B10" s="118"/>
      <c r="C10" s="118"/>
      <c r="D10" s="87"/>
      <c r="E10" s="122"/>
      <c r="F10" s="87"/>
    </row>
    <row r="11" spans="1:9" ht="15.75" x14ac:dyDescent="0.2">
      <c r="A11" s="128" t="s">
        <v>65</v>
      </c>
      <c r="B11" s="128"/>
      <c r="C11" s="128"/>
      <c r="D11" s="128"/>
      <c r="E11" s="128"/>
      <c r="F11" s="128"/>
    </row>
    <row r="12" spans="1:9" ht="15.75" x14ac:dyDescent="0.2">
      <c r="A12" s="66"/>
      <c r="B12" s="66" t="s">
        <v>66</v>
      </c>
      <c r="C12" s="66" t="s">
        <v>66</v>
      </c>
      <c r="D12" s="66" t="s">
        <v>66</v>
      </c>
      <c r="E12" s="66" t="s">
        <v>66</v>
      </c>
      <c r="F12" s="66" t="s">
        <v>66</v>
      </c>
    </row>
    <row r="13" spans="1:9" ht="15.75" x14ac:dyDescent="0.2">
      <c r="A13" s="128" t="s">
        <v>67</v>
      </c>
      <c r="B13" s="128"/>
      <c r="C13" s="128"/>
      <c r="D13" s="128"/>
      <c r="E13" s="128"/>
      <c r="F13" s="128"/>
    </row>
    <row r="14" spans="1:9" ht="15.75" customHeight="1" x14ac:dyDescent="0.2">
      <c r="A14" s="69">
        <v>1</v>
      </c>
      <c r="B14" s="70" t="s">
        <v>11</v>
      </c>
      <c r="C14" s="69" t="s">
        <v>68</v>
      </c>
      <c r="D14" s="69">
        <v>14.6</v>
      </c>
      <c r="E14" s="72">
        <v>0.78</v>
      </c>
      <c r="F14" s="69" t="s">
        <v>69</v>
      </c>
      <c r="I14" s="82" t="s">
        <v>68</v>
      </c>
    </row>
    <row r="15" spans="1:9" ht="56.25" customHeight="1" x14ac:dyDescent="0.2">
      <c r="A15" s="69">
        <v>2</v>
      </c>
      <c r="B15" s="70" t="s">
        <v>11</v>
      </c>
      <c r="C15" s="69" t="s">
        <v>70</v>
      </c>
      <c r="D15" s="69">
        <v>14.44</v>
      </c>
      <c r="E15" s="72">
        <v>0.77</v>
      </c>
      <c r="F15" s="69" t="s">
        <v>71</v>
      </c>
      <c r="I15" s="82" t="s">
        <v>70</v>
      </c>
    </row>
    <row r="16" spans="1:9" ht="30" customHeight="1" x14ac:dyDescent="0.2">
      <c r="A16" s="81">
        <v>5</v>
      </c>
      <c r="B16" s="73" t="s">
        <v>16</v>
      </c>
      <c r="C16" s="75" t="s">
        <v>75</v>
      </c>
      <c r="D16" s="74">
        <v>13.4</v>
      </c>
      <c r="E16" s="72">
        <v>0.72</v>
      </c>
      <c r="F16" s="81" t="s">
        <v>74</v>
      </c>
      <c r="I16" s="75" t="s">
        <v>75</v>
      </c>
    </row>
    <row r="17" spans="1:9" ht="52.5" customHeight="1" x14ac:dyDescent="0.2">
      <c r="A17" s="66">
        <v>6</v>
      </c>
      <c r="B17" s="19" t="s">
        <v>19</v>
      </c>
      <c r="C17" s="66" t="s">
        <v>77</v>
      </c>
      <c r="D17" s="76">
        <v>12.3</v>
      </c>
      <c r="E17" s="72">
        <v>0.71</v>
      </c>
      <c r="F17" s="81" t="s">
        <v>76</v>
      </c>
      <c r="I17" s="82" t="s">
        <v>77</v>
      </c>
    </row>
    <row r="18" spans="1:9" ht="47.25" x14ac:dyDescent="0.2">
      <c r="A18" s="128" t="s">
        <v>83</v>
      </c>
      <c r="B18" s="128"/>
      <c r="C18" s="128"/>
      <c r="D18" s="128"/>
      <c r="E18" s="128"/>
      <c r="F18" s="128"/>
      <c r="I18" s="82" t="s">
        <v>73</v>
      </c>
    </row>
    <row r="19" spans="1:9" ht="31.5" x14ac:dyDescent="0.2">
      <c r="A19" s="66">
        <v>4</v>
      </c>
      <c r="B19" s="19" t="s">
        <v>30</v>
      </c>
      <c r="C19" s="66" t="s">
        <v>73</v>
      </c>
      <c r="D19" s="76">
        <v>12.3</v>
      </c>
      <c r="E19" s="72">
        <v>0.66</v>
      </c>
      <c r="F19" s="69" t="s">
        <v>80</v>
      </c>
      <c r="I19" s="82" t="s">
        <v>79</v>
      </c>
    </row>
    <row r="20" spans="1:9" ht="31.5" x14ac:dyDescent="0.2">
      <c r="A20" s="69">
        <v>7</v>
      </c>
      <c r="B20" s="77" t="s">
        <v>78</v>
      </c>
      <c r="C20" s="69" t="s">
        <v>79</v>
      </c>
      <c r="D20" s="78">
        <v>12.07</v>
      </c>
      <c r="E20" s="72">
        <v>0.65</v>
      </c>
      <c r="F20" s="81" t="s">
        <v>82</v>
      </c>
      <c r="I20" s="82" t="s">
        <v>84</v>
      </c>
    </row>
    <row r="21" spans="1:9" ht="31.5" x14ac:dyDescent="0.2">
      <c r="A21" s="69">
        <v>9</v>
      </c>
      <c r="B21" s="19" t="s">
        <v>78</v>
      </c>
      <c r="C21" s="69" t="s">
        <v>84</v>
      </c>
      <c r="D21" s="79">
        <v>12.239999999999998</v>
      </c>
      <c r="E21" s="72">
        <v>0.65</v>
      </c>
      <c r="F21" s="81" t="s">
        <v>82</v>
      </c>
      <c r="I21" s="82" t="s">
        <v>72</v>
      </c>
    </row>
    <row r="22" spans="1:9" ht="31.5" x14ac:dyDescent="0.2">
      <c r="A22" s="66">
        <v>3</v>
      </c>
      <c r="B22" s="73" t="s">
        <v>16</v>
      </c>
      <c r="C22" s="66" t="s">
        <v>72</v>
      </c>
      <c r="D22" s="79">
        <v>12.2</v>
      </c>
      <c r="E22" s="72">
        <v>0.65</v>
      </c>
      <c r="F22" s="81" t="s">
        <v>82</v>
      </c>
      <c r="I22" s="82" t="s">
        <v>81</v>
      </c>
    </row>
    <row r="23" spans="1:9" ht="31.5" x14ac:dyDescent="0.2">
      <c r="A23" s="66">
        <v>8</v>
      </c>
      <c r="B23" s="19" t="s">
        <v>31</v>
      </c>
      <c r="C23" s="66" t="s">
        <v>81</v>
      </c>
      <c r="D23" s="74">
        <v>11.8</v>
      </c>
      <c r="E23" s="72">
        <v>0.63</v>
      </c>
      <c r="F23" s="69" t="s">
        <v>85</v>
      </c>
    </row>
    <row r="24" spans="1:9" ht="15.75" x14ac:dyDescent="0.2">
      <c r="A24" s="71"/>
      <c r="B24" s="71"/>
      <c r="C24" s="71"/>
      <c r="D24" s="71"/>
      <c r="E24" s="71"/>
      <c r="F24" s="71"/>
    </row>
    <row r="25" spans="1:9" ht="15.75" x14ac:dyDescent="0.2">
      <c r="A25" s="71"/>
      <c r="B25" s="80"/>
    </row>
    <row r="26" spans="1:9" ht="15.75" x14ac:dyDescent="0.25">
      <c r="A26" s="126" t="s">
        <v>86</v>
      </c>
      <c r="B26" s="126"/>
      <c r="C26" s="32"/>
      <c r="D26" s="32"/>
      <c r="E26" s="32"/>
      <c r="F26" s="32"/>
    </row>
    <row r="27" spans="1:9" ht="15.75" x14ac:dyDescent="0.25">
      <c r="A27" s="126" t="s">
        <v>87</v>
      </c>
      <c r="B27" s="126"/>
      <c r="C27" s="32"/>
      <c r="D27" s="32"/>
      <c r="E27" s="32"/>
      <c r="F27" s="32" t="s">
        <v>88</v>
      </c>
    </row>
    <row r="28" spans="1:9" ht="15.75" x14ac:dyDescent="0.2">
      <c r="A28" s="71"/>
      <c r="B28" s="71"/>
      <c r="C28" s="71"/>
      <c r="D28" s="71"/>
      <c r="E28" s="71"/>
      <c r="F28" s="71"/>
    </row>
    <row r="29" spans="1:9" ht="15.75" x14ac:dyDescent="0.2">
      <c r="A29" s="71"/>
      <c r="B29" s="71"/>
      <c r="C29" s="71"/>
      <c r="D29" s="71"/>
      <c r="E29" s="71"/>
      <c r="F29" s="71"/>
    </row>
    <row r="30" spans="1:9" ht="15.75" x14ac:dyDescent="0.2">
      <c r="A30" s="71"/>
      <c r="B30" s="71"/>
      <c r="C30" s="71"/>
      <c r="D30" s="71"/>
      <c r="E30" s="71"/>
      <c r="F30" s="71"/>
    </row>
    <row r="31" spans="1:9" ht="15.75" x14ac:dyDescent="0.2">
      <c r="A31" s="71"/>
      <c r="B31" s="71"/>
      <c r="C31" s="71"/>
      <c r="D31" s="71"/>
      <c r="E31" s="71"/>
      <c r="F31" s="71"/>
    </row>
    <row r="32" spans="1:9" ht="15.75" x14ac:dyDescent="0.2">
      <c r="A32" s="71"/>
      <c r="B32" s="71"/>
      <c r="C32" s="71"/>
      <c r="D32" s="71"/>
      <c r="E32" s="71"/>
      <c r="F32" s="71"/>
    </row>
    <row r="33" spans="1:6" ht="15.75" x14ac:dyDescent="0.2">
      <c r="A33" s="71"/>
      <c r="B33" s="71"/>
      <c r="C33" s="71"/>
      <c r="D33" s="71"/>
      <c r="E33" s="71"/>
      <c r="F33" s="71"/>
    </row>
    <row r="34" spans="1:6" ht="15.75" x14ac:dyDescent="0.2">
      <c r="A34" s="71"/>
      <c r="B34" s="71"/>
      <c r="C34" s="71"/>
      <c r="D34" s="71"/>
      <c r="E34" s="71"/>
      <c r="F34" s="71"/>
    </row>
  </sheetData>
  <mergeCells count="14">
    <mergeCell ref="A27:B27"/>
    <mergeCell ref="E3:F3"/>
    <mergeCell ref="A4:F4"/>
    <mergeCell ref="A5:F5"/>
    <mergeCell ref="A7:A10"/>
    <mergeCell ref="B7:B10"/>
    <mergeCell ref="C7:C10"/>
    <mergeCell ref="D7:D10"/>
    <mergeCell ref="E7:E10"/>
    <mergeCell ref="F7:F10"/>
    <mergeCell ref="A11:F11"/>
    <mergeCell ref="A13:F13"/>
    <mergeCell ref="A18:F18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 ГРУППА</vt:lpstr>
      <vt:lpstr>2 ГРУППА </vt:lpstr>
      <vt:lpstr>3 ГРУППА</vt:lpstr>
      <vt:lpstr>4 ГРУППА</vt:lpstr>
      <vt:lpstr>5 ГРУППА</vt:lpstr>
      <vt:lpstr>Лист1</vt:lpstr>
      <vt:lpstr>'1 ГРУППА'!Заголовки_для_печати</vt:lpstr>
      <vt:lpstr>'2 ГРУППА '!Область_печати</vt:lpstr>
      <vt:lpstr>'3 ГРУППА'!Область_печати</vt:lpstr>
      <vt:lpstr>'5 ГРУППА'!Область_печати</vt:lpstr>
    </vt:vector>
  </TitlesOfParts>
  <Company>Мэрия городского округа г.Тольятти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Кунгурцев Валентин Евгеньевич</cp:lastModifiedBy>
  <cp:lastPrinted>2023-12-20T10:22:41Z</cp:lastPrinted>
  <dcterms:created xsi:type="dcterms:W3CDTF">2015-05-28T09:44:52Z</dcterms:created>
  <dcterms:modified xsi:type="dcterms:W3CDTF">2026-03-13T07:52:27Z</dcterms:modified>
</cp:coreProperties>
</file>