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5480" windowHeight="11475" tabRatio="868" firstSheet="1" activeTab="1"/>
  </bookViews>
  <sheets>
    <sheet name="Пр.1 род.плата к Пост" sheetId="1" r:id="rId1"/>
    <sheet name="Пр.1 род.плата ФЭО" sheetId="2" r:id="rId2"/>
    <sheet name="Пр.2 стоим норм пит ФЭО" sheetId="3" r:id="rId3"/>
    <sheet name="Пр.3 таб.1 детодни 2017г." sheetId="6" r:id="rId4"/>
    <sheet name="Пр.3 таб.2 Расчет прочих" sheetId="7" r:id="rId5"/>
    <sheet name="Пр.3 таб.3 Состав прочих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01Excel_BuiltIn__FilterDatabase_6_2" localSheetId="2">#REF!</definedName>
    <definedName name="_102Excel_BuiltIn__FilterDatabase_6_2" localSheetId="0">#REF!</definedName>
    <definedName name="_102Excel_BuiltIn__FilterDatabase_6_2" localSheetId="1">#REF!</definedName>
    <definedName name="_102Excel_BuiltIn__FilterDatabase_6_2" localSheetId="2">#REF!</definedName>
    <definedName name="_102Excel_BuiltIn__FilterDatabase_6_2" localSheetId="4">#REF!</definedName>
    <definedName name="_102Excel_BuiltIn__FilterDatabase_6_2">#REF!</definedName>
    <definedName name="_104Excel_BuiltIn__FilterDatabase_6_3" localSheetId="2">#REF!</definedName>
    <definedName name="_105Excel_BuiltIn__FilterDatabase_6_3" localSheetId="0">#REF!</definedName>
    <definedName name="_105Excel_BuiltIn__FilterDatabase_6_3" localSheetId="1">#REF!</definedName>
    <definedName name="_105Excel_BuiltIn__FilterDatabase_6_3" localSheetId="2">#REF!</definedName>
    <definedName name="_105Excel_BuiltIn__FilterDatabase_6_3" localSheetId="4">#REF!</definedName>
    <definedName name="_105Excel_BuiltIn__FilterDatabase_6_3">#REF!</definedName>
    <definedName name="_107Excel_BuiltIn__FilterDatabase_6_4" localSheetId="2">#REF!</definedName>
    <definedName name="_108Excel_BuiltIn__FilterDatabase_6_4" localSheetId="0">#REF!</definedName>
    <definedName name="_108Excel_BuiltIn__FilterDatabase_6_4" localSheetId="1">#REF!</definedName>
    <definedName name="_108Excel_BuiltIn__FilterDatabase_6_4" localSheetId="2">#REF!</definedName>
    <definedName name="_108Excel_BuiltIn__FilterDatabase_6_4" localSheetId="4">#REF!</definedName>
    <definedName name="_108Excel_BuiltIn__FilterDatabase_6_4">#REF!</definedName>
    <definedName name="_110Excel_BuiltIn__FilterDatabase_7_1" localSheetId="2">#REF!</definedName>
    <definedName name="_111Excel_BuiltIn__FilterDatabase_7_1" localSheetId="0">#REF!</definedName>
    <definedName name="_111Excel_BuiltIn__FilterDatabase_7_1" localSheetId="1">#REF!</definedName>
    <definedName name="_111Excel_BuiltIn__FilterDatabase_7_1" localSheetId="2">#REF!</definedName>
    <definedName name="_111Excel_BuiltIn__FilterDatabase_7_1" localSheetId="4">#REF!</definedName>
    <definedName name="_111Excel_BuiltIn__FilterDatabase_7_1">#REF!</definedName>
    <definedName name="_113Excel_BuiltIn__FilterDatabase_7_2" localSheetId="2">#REF!</definedName>
    <definedName name="_114Excel_BuiltIn__FilterDatabase_7_2" localSheetId="0">#REF!</definedName>
    <definedName name="_114Excel_BuiltIn__FilterDatabase_7_2" localSheetId="1">#REF!</definedName>
    <definedName name="_114Excel_BuiltIn__FilterDatabase_7_2" localSheetId="2">#REF!</definedName>
    <definedName name="_114Excel_BuiltIn__FilterDatabase_7_2" localSheetId="4">#REF!</definedName>
    <definedName name="_114Excel_BuiltIn__FilterDatabase_7_2">#REF!</definedName>
    <definedName name="_116Excel_BuiltIn__FilterDatabase_7_3" localSheetId="2">#REF!</definedName>
    <definedName name="_117Excel_BuiltIn__FilterDatabase_7_3" localSheetId="0">#REF!</definedName>
    <definedName name="_117Excel_BuiltIn__FilterDatabase_7_3" localSheetId="1">#REF!</definedName>
    <definedName name="_117Excel_BuiltIn__FilterDatabase_7_3" localSheetId="2">#REF!</definedName>
    <definedName name="_117Excel_BuiltIn__FilterDatabase_7_3" localSheetId="4">#REF!</definedName>
    <definedName name="_117Excel_BuiltIn__FilterDatabase_7_3">#REF!</definedName>
    <definedName name="_119Excel_BuiltIn__FilterDatabase_7_4" localSheetId="2">#REF!</definedName>
    <definedName name="_11APPT_19_4" localSheetId="2">#REF!</definedName>
    <definedName name="_120Excel_BuiltIn__FilterDatabase_7_4" localSheetId="0">#REF!</definedName>
    <definedName name="_120Excel_BuiltIn__FilterDatabase_7_4" localSheetId="1">#REF!</definedName>
    <definedName name="_120Excel_BuiltIn__FilterDatabase_7_4" localSheetId="2">#REF!</definedName>
    <definedName name="_120Excel_BuiltIn__FilterDatabase_7_4" localSheetId="4">#REF!</definedName>
    <definedName name="_120Excel_BuiltIn__FilterDatabase_7_4">#REF!</definedName>
    <definedName name="_122Excel_BuiltIn__FilterDatabase_9_1" localSheetId="2">#REF!</definedName>
    <definedName name="_123Excel_BuiltIn__FilterDatabase_9_1" localSheetId="0">#REF!</definedName>
    <definedName name="_123Excel_BuiltIn__FilterDatabase_9_1" localSheetId="1">#REF!</definedName>
    <definedName name="_123Excel_BuiltIn__FilterDatabase_9_1" localSheetId="2">#REF!</definedName>
    <definedName name="_123Excel_BuiltIn__FilterDatabase_9_1" localSheetId="4">#REF!</definedName>
    <definedName name="_123Excel_BuiltIn__FilterDatabase_9_1">#REF!</definedName>
    <definedName name="_125Excel_BuiltIn__FilterDatabase_9_2" localSheetId="2">#REF!</definedName>
    <definedName name="_126Excel_BuiltIn__FilterDatabase_9_2" localSheetId="0">#REF!</definedName>
    <definedName name="_126Excel_BuiltIn__FilterDatabase_9_2" localSheetId="1">#REF!</definedName>
    <definedName name="_126Excel_BuiltIn__FilterDatabase_9_2" localSheetId="2">#REF!</definedName>
    <definedName name="_126Excel_BuiltIn__FilterDatabase_9_2" localSheetId="4">#REF!</definedName>
    <definedName name="_126Excel_BuiltIn__FilterDatabase_9_2">#REF!</definedName>
    <definedName name="_128Excel_BuiltIn__FilterDatabase_9_3" localSheetId="2">#REF!</definedName>
    <definedName name="_129Excel_BuiltIn__FilterDatabase_9_3" localSheetId="0">#REF!</definedName>
    <definedName name="_129Excel_BuiltIn__FilterDatabase_9_3" localSheetId="1">#REF!</definedName>
    <definedName name="_129Excel_BuiltIn__FilterDatabase_9_3" localSheetId="2">#REF!</definedName>
    <definedName name="_129Excel_BuiltIn__FilterDatabase_9_3" localSheetId="4">#REF!</definedName>
    <definedName name="_129Excel_BuiltIn__FilterDatabase_9_3">#REF!</definedName>
    <definedName name="_12APPT_19_4" localSheetId="0">#REF!</definedName>
    <definedName name="_12APPT_19_4" localSheetId="1">#REF!</definedName>
    <definedName name="_12APPT_19_4" localSheetId="2">#REF!</definedName>
    <definedName name="_12APPT_19_4" localSheetId="4">#REF!</definedName>
    <definedName name="_12APPT_19_4">#REF!</definedName>
    <definedName name="_131Excel_BuiltIn__FilterDatabase_9_4" localSheetId="2">#REF!</definedName>
    <definedName name="_132Excel_BuiltIn__FilterDatabase_9_4" localSheetId="0">#REF!</definedName>
    <definedName name="_132Excel_BuiltIn__FilterDatabase_9_4" localSheetId="1">#REF!</definedName>
    <definedName name="_132Excel_BuiltIn__FilterDatabase_9_4" localSheetId="2">#REF!</definedName>
    <definedName name="_132Excel_BuiltIn__FilterDatabase_9_4" localSheetId="4">#REF!</definedName>
    <definedName name="_132Excel_BuiltIn__FilterDatabase_9_4">#REF!</definedName>
    <definedName name="_134Excel_BuiltIn_Print_Area_11_1" localSheetId="2">#REF!</definedName>
    <definedName name="_135Excel_BuiltIn_Print_Area_11_1" localSheetId="0">#REF!</definedName>
    <definedName name="_135Excel_BuiltIn_Print_Area_11_1" localSheetId="1">#REF!</definedName>
    <definedName name="_135Excel_BuiltIn_Print_Area_11_1" localSheetId="2">#REF!</definedName>
    <definedName name="_135Excel_BuiltIn_Print_Area_11_1" localSheetId="4">#REF!</definedName>
    <definedName name="_135Excel_BuiltIn_Print_Area_11_1">#REF!</definedName>
    <definedName name="_137Excel_BuiltIn_Print_Area_11_2" localSheetId="2">#REF!</definedName>
    <definedName name="_138Excel_BuiltIn_Print_Area_11_2" localSheetId="0">#REF!</definedName>
    <definedName name="_138Excel_BuiltIn_Print_Area_11_2" localSheetId="1">#REF!</definedName>
    <definedName name="_138Excel_BuiltIn_Print_Area_11_2" localSheetId="2">#REF!</definedName>
    <definedName name="_138Excel_BuiltIn_Print_Area_11_2" localSheetId="4">#REF!</definedName>
    <definedName name="_138Excel_BuiltIn_Print_Area_11_2">#REF!</definedName>
    <definedName name="_140Excel_BuiltIn_Print_Area_11_3" localSheetId="2">#REF!</definedName>
    <definedName name="_141Excel_BuiltIn_Print_Area_11_3" localSheetId="0">#REF!</definedName>
    <definedName name="_141Excel_BuiltIn_Print_Area_11_3" localSheetId="1">#REF!</definedName>
    <definedName name="_141Excel_BuiltIn_Print_Area_11_3" localSheetId="2">#REF!</definedName>
    <definedName name="_141Excel_BuiltIn_Print_Area_11_3" localSheetId="4">#REF!</definedName>
    <definedName name="_141Excel_BuiltIn_Print_Area_11_3">#REF!</definedName>
    <definedName name="_143Excel_BuiltIn_Print_Area_11_4" localSheetId="2">#REF!</definedName>
    <definedName name="_144Excel_BuiltIn_Print_Area_11_4" localSheetId="0">#REF!</definedName>
    <definedName name="_144Excel_BuiltIn_Print_Area_11_4" localSheetId="1">#REF!</definedName>
    <definedName name="_144Excel_BuiltIn_Print_Area_11_4" localSheetId="2">#REF!</definedName>
    <definedName name="_144Excel_BuiltIn_Print_Area_11_4" localSheetId="4">#REF!</definedName>
    <definedName name="_144Excel_BuiltIn_Print_Area_11_4">#REF!</definedName>
    <definedName name="_146Excel_BuiltIn_Print_Area_12_1" localSheetId="2">#REF!</definedName>
    <definedName name="_147Excel_BuiltIn_Print_Area_12_1" localSheetId="0">#REF!</definedName>
    <definedName name="_147Excel_BuiltIn_Print_Area_12_1" localSheetId="1">#REF!</definedName>
    <definedName name="_147Excel_BuiltIn_Print_Area_12_1" localSheetId="2">#REF!</definedName>
    <definedName name="_147Excel_BuiltIn_Print_Area_12_1" localSheetId="4">#REF!</definedName>
    <definedName name="_147Excel_BuiltIn_Print_Area_12_1">#REF!</definedName>
    <definedName name="_149Excel_BuiltIn_Print_Area_12_2" localSheetId="2">#REF!</definedName>
    <definedName name="_14APPT_21_1" localSheetId="2">#REF!</definedName>
    <definedName name="_150Excel_BuiltIn_Print_Area_12_2" localSheetId="0">#REF!</definedName>
    <definedName name="_150Excel_BuiltIn_Print_Area_12_2" localSheetId="1">#REF!</definedName>
    <definedName name="_150Excel_BuiltIn_Print_Area_12_2" localSheetId="2">#REF!</definedName>
    <definedName name="_150Excel_BuiltIn_Print_Area_12_2" localSheetId="4">#REF!</definedName>
    <definedName name="_150Excel_BuiltIn_Print_Area_12_2">#REF!</definedName>
    <definedName name="_152Excel_BuiltIn_Print_Area_12_3" localSheetId="2">#REF!</definedName>
    <definedName name="_153Excel_BuiltIn_Print_Area_12_3" localSheetId="0">#REF!</definedName>
    <definedName name="_153Excel_BuiltIn_Print_Area_12_3" localSheetId="1">#REF!</definedName>
    <definedName name="_153Excel_BuiltIn_Print_Area_12_3" localSheetId="2">#REF!</definedName>
    <definedName name="_153Excel_BuiltIn_Print_Area_12_3" localSheetId="4">#REF!</definedName>
    <definedName name="_153Excel_BuiltIn_Print_Area_12_3">#REF!</definedName>
    <definedName name="_155Excel_BuiltIn_Print_Area_12_4" localSheetId="2">#REF!</definedName>
    <definedName name="_156Excel_BuiltIn_Print_Area_12_4" localSheetId="0">#REF!</definedName>
    <definedName name="_156Excel_BuiltIn_Print_Area_12_4" localSheetId="1">#REF!</definedName>
    <definedName name="_156Excel_BuiltIn_Print_Area_12_4" localSheetId="2">#REF!</definedName>
    <definedName name="_156Excel_BuiltIn_Print_Area_12_4" localSheetId="4">#REF!</definedName>
    <definedName name="_156Excel_BuiltIn_Print_Area_12_4">#REF!</definedName>
    <definedName name="_158Excel_BuiltIn_Print_Area_3_1" localSheetId="2">#REF!</definedName>
    <definedName name="_159Excel_BuiltIn_Print_Area_3_1" localSheetId="0">#REF!</definedName>
    <definedName name="_159Excel_BuiltIn_Print_Area_3_1" localSheetId="1">#REF!</definedName>
    <definedName name="_159Excel_BuiltIn_Print_Area_3_1" localSheetId="2">#REF!</definedName>
    <definedName name="_159Excel_BuiltIn_Print_Area_3_1" localSheetId="4">#REF!</definedName>
    <definedName name="_159Excel_BuiltIn_Print_Area_3_1">#REF!</definedName>
    <definedName name="_15APPT_21_1" localSheetId="0">#REF!</definedName>
    <definedName name="_15APPT_21_1" localSheetId="1">#REF!</definedName>
    <definedName name="_15APPT_21_1" localSheetId="2">#REF!</definedName>
    <definedName name="_15APPT_21_1" localSheetId="4">#REF!</definedName>
    <definedName name="_15APPT_21_1">#REF!</definedName>
    <definedName name="_161Excel_BuiltIn_Print_Area_3_2" localSheetId="2">#REF!</definedName>
    <definedName name="_162Excel_BuiltIn_Print_Area_3_2" localSheetId="0">#REF!</definedName>
    <definedName name="_162Excel_BuiltIn_Print_Area_3_2" localSheetId="1">#REF!</definedName>
    <definedName name="_162Excel_BuiltIn_Print_Area_3_2" localSheetId="2">#REF!</definedName>
    <definedName name="_162Excel_BuiltIn_Print_Area_3_2" localSheetId="4">#REF!</definedName>
    <definedName name="_162Excel_BuiltIn_Print_Area_3_2">#REF!</definedName>
    <definedName name="_164Excel_BuiltIn_Print_Area_3_3" localSheetId="2">#REF!</definedName>
    <definedName name="_165Excel_BuiltIn_Print_Area_3_3" localSheetId="0">#REF!</definedName>
    <definedName name="_165Excel_BuiltIn_Print_Area_3_3" localSheetId="1">#REF!</definedName>
    <definedName name="_165Excel_BuiltIn_Print_Area_3_3" localSheetId="2">#REF!</definedName>
    <definedName name="_165Excel_BuiltIn_Print_Area_3_3" localSheetId="4">#REF!</definedName>
    <definedName name="_165Excel_BuiltIn_Print_Area_3_3">#REF!</definedName>
    <definedName name="_167Excel_BuiltIn_Print_Area_3_4" localSheetId="2">#REF!</definedName>
    <definedName name="_168Excel_BuiltIn_Print_Area_3_4" localSheetId="0">#REF!</definedName>
    <definedName name="_168Excel_BuiltIn_Print_Area_3_4" localSheetId="1">#REF!</definedName>
    <definedName name="_168Excel_BuiltIn_Print_Area_3_4" localSheetId="2">#REF!</definedName>
    <definedName name="_168Excel_BuiltIn_Print_Area_3_4" localSheetId="4">#REF!</definedName>
    <definedName name="_168Excel_BuiltIn_Print_Area_3_4">#REF!</definedName>
    <definedName name="_170Excel_BuiltIn_Print_Area_4_1" localSheetId="2">#REF!</definedName>
    <definedName name="_171Excel_BuiltIn_Print_Area_4_1" localSheetId="0">#REF!</definedName>
    <definedName name="_171Excel_BuiltIn_Print_Area_4_1" localSheetId="1">#REF!</definedName>
    <definedName name="_171Excel_BuiltIn_Print_Area_4_1" localSheetId="2">#REF!</definedName>
    <definedName name="_171Excel_BuiltIn_Print_Area_4_1" localSheetId="4">#REF!</definedName>
    <definedName name="_171Excel_BuiltIn_Print_Area_4_1">#REF!</definedName>
    <definedName name="_173Excel_BuiltIn_Print_Area_4_2" localSheetId="2">#REF!</definedName>
    <definedName name="_174Excel_BuiltIn_Print_Area_4_2" localSheetId="0">#REF!</definedName>
    <definedName name="_174Excel_BuiltIn_Print_Area_4_2" localSheetId="1">#REF!</definedName>
    <definedName name="_174Excel_BuiltIn_Print_Area_4_2" localSheetId="2">#REF!</definedName>
    <definedName name="_174Excel_BuiltIn_Print_Area_4_2" localSheetId="4">#REF!</definedName>
    <definedName name="_174Excel_BuiltIn_Print_Area_4_2">#REF!</definedName>
    <definedName name="_176Excel_BuiltIn_Print_Area_4_3" localSheetId="2">#REF!</definedName>
    <definedName name="_177Excel_BuiltIn_Print_Area_4_3" localSheetId="0">#REF!</definedName>
    <definedName name="_177Excel_BuiltIn_Print_Area_4_3" localSheetId="1">#REF!</definedName>
    <definedName name="_177Excel_BuiltIn_Print_Area_4_3" localSheetId="2">#REF!</definedName>
    <definedName name="_177Excel_BuiltIn_Print_Area_4_3" localSheetId="4">#REF!</definedName>
    <definedName name="_177Excel_BuiltIn_Print_Area_4_3">#REF!</definedName>
    <definedName name="_179Excel_BuiltIn_Print_Area_4_4" localSheetId="2">#REF!</definedName>
    <definedName name="_17APPT_21_2" localSheetId="2">#REF!</definedName>
    <definedName name="_180Excel_BuiltIn_Print_Area_4_4" localSheetId="0">#REF!</definedName>
    <definedName name="_180Excel_BuiltIn_Print_Area_4_4" localSheetId="1">#REF!</definedName>
    <definedName name="_180Excel_BuiltIn_Print_Area_4_4" localSheetId="2">#REF!</definedName>
    <definedName name="_180Excel_BuiltIn_Print_Area_4_4" localSheetId="4">#REF!</definedName>
    <definedName name="_180Excel_BuiltIn_Print_Area_4_4">#REF!</definedName>
    <definedName name="_182Excel_BuiltIn_Print_Area_5_1" localSheetId="2">#REF!</definedName>
    <definedName name="_183Excel_BuiltIn_Print_Area_5_1" localSheetId="0">#REF!</definedName>
    <definedName name="_183Excel_BuiltIn_Print_Area_5_1" localSheetId="1">#REF!</definedName>
    <definedName name="_183Excel_BuiltIn_Print_Area_5_1" localSheetId="2">#REF!</definedName>
    <definedName name="_183Excel_BuiltIn_Print_Area_5_1" localSheetId="4">#REF!</definedName>
    <definedName name="_183Excel_BuiltIn_Print_Area_5_1">#REF!</definedName>
    <definedName name="_185Excel_BuiltIn_Print_Area_5_2" localSheetId="2">#REF!</definedName>
    <definedName name="_186Excel_BuiltIn_Print_Area_5_2" localSheetId="0">#REF!</definedName>
    <definedName name="_186Excel_BuiltIn_Print_Area_5_2" localSheetId="1">#REF!</definedName>
    <definedName name="_186Excel_BuiltIn_Print_Area_5_2" localSheetId="2">#REF!</definedName>
    <definedName name="_186Excel_BuiltIn_Print_Area_5_2" localSheetId="4">#REF!</definedName>
    <definedName name="_186Excel_BuiltIn_Print_Area_5_2">#REF!</definedName>
    <definedName name="_188Excel_BuiltIn_Print_Area_5_3" localSheetId="2">#REF!</definedName>
    <definedName name="_189Excel_BuiltIn_Print_Area_5_3" localSheetId="0">#REF!</definedName>
    <definedName name="_189Excel_BuiltIn_Print_Area_5_3" localSheetId="1">#REF!</definedName>
    <definedName name="_189Excel_BuiltIn_Print_Area_5_3" localSheetId="2">#REF!</definedName>
    <definedName name="_189Excel_BuiltIn_Print_Area_5_3" localSheetId="4">#REF!</definedName>
    <definedName name="_189Excel_BuiltIn_Print_Area_5_3">#REF!</definedName>
    <definedName name="_18APPT_21_2" localSheetId="0">#REF!</definedName>
    <definedName name="_18APPT_21_2" localSheetId="1">#REF!</definedName>
    <definedName name="_18APPT_21_2" localSheetId="2">#REF!</definedName>
    <definedName name="_18APPT_21_2" localSheetId="4">#REF!</definedName>
    <definedName name="_18APPT_21_2">#REF!</definedName>
    <definedName name="_191Excel_BuiltIn_Print_Area_5_4" localSheetId="2">#REF!</definedName>
    <definedName name="_192Excel_BuiltIn_Print_Area_5_4" localSheetId="0">#REF!</definedName>
    <definedName name="_192Excel_BuiltIn_Print_Area_5_4" localSheetId="1">#REF!</definedName>
    <definedName name="_192Excel_BuiltIn_Print_Area_5_4" localSheetId="2">#REF!</definedName>
    <definedName name="_192Excel_BuiltIn_Print_Area_5_4" localSheetId="4">#REF!</definedName>
    <definedName name="_192Excel_BuiltIn_Print_Area_5_4">#REF!</definedName>
    <definedName name="_194Excel_BuiltIn_Print_Area_6_1" localSheetId="2">#REF!</definedName>
    <definedName name="_195Excel_BuiltIn_Print_Area_6_1" localSheetId="0">#REF!</definedName>
    <definedName name="_195Excel_BuiltIn_Print_Area_6_1" localSheetId="1">#REF!</definedName>
    <definedName name="_195Excel_BuiltIn_Print_Area_6_1" localSheetId="2">#REF!</definedName>
    <definedName name="_195Excel_BuiltIn_Print_Area_6_1" localSheetId="4">#REF!</definedName>
    <definedName name="_195Excel_BuiltIn_Print_Area_6_1">#REF!</definedName>
    <definedName name="_197Excel_BuiltIn_Print_Area_6_2" localSheetId="2">#REF!</definedName>
    <definedName name="_198Excel_BuiltIn_Print_Area_6_2" localSheetId="0">#REF!</definedName>
    <definedName name="_198Excel_BuiltIn_Print_Area_6_2" localSheetId="1">#REF!</definedName>
    <definedName name="_198Excel_BuiltIn_Print_Area_6_2" localSheetId="2">#REF!</definedName>
    <definedName name="_198Excel_BuiltIn_Print_Area_6_2" localSheetId="4">#REF!</definedName>
    <definedName name="_198Excel_BuiltIn_Print_Area_6_2">#REF!</definedName>
    <definedName name="_200Excel_BuiltIn_Print_Area_6_3" localSheetId="2">#REF!</definedName>
    <definedName name="_201Excel_BuiltIn_Print_Area_6_3" localSheetId="0">#REF!</definedName>
    <definedName name="_201Excel_BuiltIn_Print_Area_6_3" localSheetId="1">#REF!</definedName>
    <definedName name="_201Excel_BuiltIn_Print_Area_6_3" localSheetId="2">#REF!</definedName>
    <definedName name="_201Excel_BuiltIn_Print_Area_6_3" localSheetId="4">#REF!</definedName>
    <definedName name="_201Excel_BuiltIn_Print_Area_6_3">#REF!</definedName>
    <definedName name="_203Excel_BuiltIn_Print_Area_6_4" localSheetId="2">#REF!</definedName>
    <definedName name="_204Excel_BuiltIn_Print_Area_6_4" localSheetId="0">#REF!</definedName>
    <definedName name="_204Excel_BuiltIn_Print_Area_6_4" localSheetId="1">#REF!</definedName>
    <definedName name="_204Excel_BuiltIn_Print_Area_6_4" localSheetId="2">#REF!</definedName>
    <definedName name="_204Excel_BuiltIn_Print_Area_6_4" localSheetId="4">#REF!</definedName>
    <definedName name="_204Excel_BuiltIn_Print_Area_6_4">#REF!</definedName>
    <definedName name="_206Excel_BuiltIn_Print_Area_7_1" localSheetId="2">#REF!</definedName>
    <definedName name="_207Excel_BuiltIn_Print_Area_7_1" localSheetId="0">#REF!</definedName>
    <definedName name="_207Excel_BuiltIn_Print_Area_7_1" localSheetId="1">#REF!</definedName>
    <definedName name="_207Excel_BuiltIn_Print_Area_7_1" localSheetId="2">#REF!</definedName>
    <definedName name="_207Excel_BuiltIn_Print_Area_7_1" localSheetId="4">#REF!</definedName>
    <definedName name="_207Excel_BuiltIn_Print_Area_7_1">#REF!</definedName>
    <definedName name="_209Excel_BuiltIn_Print_Area_7_2" localSheetId="2">#REF!</definedName>
    <definedName name="_20APPT_21_3" localSheetId="2">#REF!</definedName>
    <definedName name="_210Excel_BuiltIn_Print_Area_7_2" localSheetId="0">#REF!</definedName>
    <definedName name="_210Excel_BuiltIn_Print_Area_7_2" localSheetId="1">#REF!</definedName>
    <definedName name="_210Excel_BuiltIn_Print_Area_7_2" localSheetId="2">#REF!</definedName>
    <definedName name="_210Excel_BuiltIn_Print_Area_7_2" localSheetId="4">#REF!</definedName>
    <definedName name="_210Excel_BuiltIn_Print_Area_7_2">#REF!</definedName>
    <definedName name="_212Excel_BuiltIn_Print_Area_7_3" localSheetId="2">#REF!</definedName>
    <definedName name="_213Excel_BuiltIn_Print_Area_7_3" localSheetId="0">#REF!</definedName>
    <definedName name="_213Excel_BuiltIn_Print_Area_7_3" localSheetId="1">#REF!</definedName>
    <definedName name="_213Excel_BuiltIn_Print_Area_7_3" localSheetId="2">#REF!</definedName>
    <definedName name="_213Excel_BuiltIn_Print_Area_7_3" localSheetId="4">#REF!</definedName>
    <definedName name="_213Excel_BuiltIn_Print_Area_7_3">#REF!</definedName>
    <definedName name="_215Excel_BuiltIn_Print_Area_7_4" localSheetId="2">#REF!</definedName>
    <definedName name="_216Excel_BuiltIn_Print_Area_7_4" localSheetId="0">#REF!</definedName>
    <definedName name="_216Excel_BuiltIn_Print_Area_7_4" localSheetId="1">#REF!</definedName>
    <definedName name="_216Excel_BuiltIn_Print_Area_7_4" localSheetId="2">#REF!</definedName>
    <definedName name="_216Excel_BuiltIn_Print_Area_7_4" localSheetId="4">#REF!</definedName>
    <definedName name="_216Excel_BuiltIn_Print_Area_7_4">#REF!</definedName>
    <definedName name="_218Excel_BuiltIn_Print_Area_8_1" localSheetId="2">#REF!</definedName>
    <definedName name="_219Excel_BuiltIn_Print_Area_8_1" localSheetId="0">#REF!</definedName>
    <definedName name="_219Excel_BuiltIn_Print_Area_8_1" localSheetId="1">#REF!</definedName>
    <definedName name="_219Excel_BuiltIn_Print_Area_8_1" localSheetId="2">#REF!</definedName>
    <definedName name="_219Excel_BuiltIn_Print_Area_8_1" localSheetId="4">#REF!</definedName>
    <definedName name="_219Excel_BuiltIn_Print_Area_8_1">#REF!</definedName>
    <definedName name="_21APPT_21_3" localSheetId="0">#REF!</definedName>
    <definedName name="_21APPT_21_3" localSheetId="1">#REF!</definedName>
    <definedName name="_21APPT_21_3" localSheetId="2">#REF!</definedName>
    <definedName name="_21APPT_21_3" localSheetId="4">#REF!</definedName>
    <definedName name="_21APPT_21_3">#REF!</definedName>
    <definedName name="_221Excel_BuiltIn_Print_Area_8_2" localSheetId="2">#REF!</definedName>
    <definedName name="_222Excel_BuiltIn_Print_Area_8_2" localSheetId="0">#REF!</definedName>
    <definedName name="_222Excel_BuiltIn_Print_Area_8_2" localSheetId="1">#REF!</definedName>
    <definedName name="_222Excel_BuiltIn_Print_Area_8_2" localSheetId="2">#REF!</definedName>
    <definedName name="_222Excel_BuiltIn_Print_Area_8_2" localSheetId="4">#REF!</definedName>
    <definedName name="_222Excel_BuiltIn_Print_Area_8_2">#REF!</definedName>
    <definedName name="_224Excel_BuiltIn_Print_Area_8_3" localSheetId="2">#REF!</definedName>
    <definedName name="_225Excel_BuiltIn_Print_Area_8_3" localSheetId="0">#REF!</definedName>
    <definedName name="_225Excel_BuiltIn_Print_Area_8_3" localSheetId="1">#REF!</definedName>
    <definedName name="_225Excel_BuiltIn_Print_Area_8_3" localSheetId="2">#REF!</definedName>
    <definedName name="_225Excel_BuiltIn_Print_Area_8_3" localSheetId="4">#REF!</definedName>
    <definedName name="_225Excel_BuiltIn_Print_Area_8_3">#REF!</definedName>
    <definedName name="_227Excel_BuiltIn_Print_Area_8_4" localSheetId="2">#REF!</definedName>
    <definedName name="_228Excel_BuiltIn_Print_Area_8_4" localSheetId="0">#REF!</definedName>
    <definedName name="_228Excel_BuiltIn_Print_Area_8_4" localSheetId="1">#REF!</definedName>
    <definedName name="_228Excel_BuiltIn_Print_Area_8_4" localSheetId="2">#REF!</definedName>
    <definedName name="_228Excel_BuiltIn_Print_Area_8_4" localSheetId="4">#REF!</definedName>
    <definedName name="_228Excel_BuiltIn_Print_Area_8_4">#REF!</definedName>
    <definedName name="_230Excel_BuiltIn_Print_Area_9_1" localSheetId="2">#REF!</definedName>
    <definedName name="_231Excel_BuiltIn_Print_Area_9_1" localSheetId="0">#REF!</definedName>
    <definedName name="_231Excel_BuiltIn_Print_Area_9_1" localSheetId="1">#REF!</definedName>
    <definedName name="_231Excel_BuiltIn_Print_Area_9_1" localSheetId="2">#REF!</definedName>
    <definedName name="_231Excel_BuiltIn_Print_Area_9_1" localSheetId="4">#REF!</definedName>
    <definedName name="_231Excel_BuiltIn_Print_Area_9_1">#REF!</definedName>
    <definedName name="_233Excel_BuiltIn_Print_Area_9_2" localSheetId="2">#REF!</definedName>
    <definedName name="_234Excel_BuiltIn_Print_Area_9_2" localSheetId="0">#REF!</definedName>
    <definedName name="_234Excel_BuiltIn_Print_Area_9_2" localSheetId="1">#REF!</definedName>
    <definedName name="_234Excel_BuiltIn_Print_Area_9_2" localSheetId="2">#REF!</definedName>
    <definedName name="_234Excel_BuiltIn_Print_Area_9_2" localSheetId="4">#REF!</definedName>
    <definedName name="_234Excel_BuiltIn_Print_Area_9_2">#REF!</definedName>
    <definedName name="_236Excel_BuiltIn_Print_Area_9_3" localSheetId="2">#REF!</definedName>
    <definedName name="_237Excel_BuiltIn_Print_Area_9_3" localSheetId="0">#REF!</definedName>
    <definedName name="_237Excel_BuiltIn_Print_Area_9_3" localSheetId="1">#REF!</definedName>
    <definedName name="_237Excel_BuiltIn_Print_Area_9_3" localSheetId="2">#REF!</definedName>
    <definedName name="_237Excel_BuiltIn_Print_Area_9_3" localSheetId="4">#REF!</definedName>
    <definedName name="_237Excel_BuiltIn_Print_Area_9_3">#REF!</definedName>
    <definedName name="_239Excel_BuiltIn_Print_Area_9_4" localSheetId="2">#REF!</definedName>
    <definedName name="_23APPT_21_4" localSheetId="2">#REF!</definedName>
    <definedName name="_240Excel_BuiltIn_Print_Area_9_4" localSheetId="0">#REF!</definedName>
    <definedName name="_240Excel_BuiltIn_Print_Area_9_4" localSheetId="1">#REF!</definedName>
    <definedName name="_240Excel_BuiltIn_Print_Area_9_4" localSheetId="2">#REF!</definedName>
    <definedName name="_240Excel_BuiltIn_Print_Area_9_4" localSheetId="4">#REF!</definedName>
    <definedName name="_240Excel_BuiltIn_Print_Area_9_4">#REF!</definedName>
    <definedName name="_242Excel_BuiltIn_Print_Titles_11_1" localSheetId="2">#REF!</definedName>
    <definedName name="_243Excel_BuiltIn_Print_Titles_11_1" localSheetId="0">#REF!</definedName>
    <definedName name="_243Excel_BuiltIn_Print_Titles_11_1" localSheetId="1">#REF!</definedName>
    <definedName name="_243Excel_BuiltIn_Print_Titles_11_1" localSheetId="2">#REF!</definedName>
    <definedName name="_243Excel_BuiltIn_Print_Titles_11_1" localSheetId="4">#REF!</definedName>
    <definedName name="_243Excel_BuiltIn_Print_Titles_11_1">#REF!</definedName>
    <definedName name="_245Excel_BuiltIn_Print_Titles_11_2" localSheetId="2">#REF!</definedName>
    <definedName name="_246Excel_BuiltIn_Print_Titles_11_2" localSheetId="0">#REF!</definedName>
    <definedName name="_246Excel_BuiltIn_Print_Titles_11_2" localSheetId="1">#REF!</definedName>
    <definedName name="_246Excel_BuiltIn_Print_Titles_11_2" localSheetId="2">#REF!</definedName>
    <definedName name="_246Excel_BuiltIn_Print_Titles_11_2" localSheetId="4">#REF!</definedName>
    <definedName name="_246Excel_BuiltIn_Print_Titles_11_2">#REF!</definedName>
    <definedName name="_248Excel_BuiltIn_Print_Titles_11_3" localSheetId="2">#REF!</definedName>
    <definedName name="_249Excel_BuiltIn_Print_Titles_11_3" localSheetId="0">#REF!</definedName>
    <definedName name="_249Excel_BuiltIn_Print_Titles_11_3" localSheetId="1">#REF!</definedName>
    <definedName name="_249Excel_BuiltIn_Print_Titles_11_3" localSheetId="2">#REF!</definedName>
    <definedName name="_249Excel_BuiltIn_Print_Titles_11_3" localSheetId="4">#REF!</definedName>
    <definedName name="_249Excel_BuiltIn_Print_Titles_11_3">#REF!</definedName>
    <definedName name="_24APPT_21_4" localSheetId="0">#REF!</definedName>
    <definedName name="_24APPT_21_4" localSheetId="1">#REF!</definedName>
    <definedName name="_24APPT_21_4" localSheetId="2">#REF!</definedName>
    <definedName name="_24APPT_21_4" localSheetId="4">#REF!</definedName>
    <definedName name="_24APPT_21_4">#REF!</definedName>
    <definedName name="_251Excel_BuiltIn_Print_Titles_11_4" localSheetId="2">#REF!</definedName>
    <definedName name="_252Excel_BuiltIn_Print_Titles_11_4" localSheetId="0">#REF!</definedName>
    <definedName name="_252Excel_BuiltIn_Print_Titles_11_4" localSheetId="1">#REF!</definedName>
    <definedName name="_252Excel_BuiltIn_Print_Titles_11_4" localSheetId="2">#REF!</definedName>
    <definedName name="_252Excel_BuiltIn_Print_Titles_11_4" localSheetId="4">#REF!</definedName>
    <definedName name="_252Excel_BuiltIn_Print_Titles_11_4">#REF!</definedName>
    <definedName name="_254Excel_BuiltIn_Print_Titles_12_1" localSheetId="2">#REF!</definedName>
    <definedName name="_255Excel_BuiltIn_Print_Titles_12_1" localSheetId="0">#REF!</definedName>
    <definedName name="_255Excel_BuiltIn_Print_Titles_12_1" localSheetId="1">#REF!</definedName>
    <definedName name="_255Excel_BuiltIn_Print_Titles_12_1" localSheetId="2">#REF!</definedName>
    <definedName name="_255Excel_BuiltIn_Print_Titles_12_1" localSheetId="4">#REF!</definedName>
    <definedName name="_255Excel_BuiltIn_Print_Titles_12_1">#REF!</definedName>
    <definedName name="_257Excel_BuiltIn_Print_Titles_12_2" localSheetId="2">#REF!</definedName>
    <definedName name="_258Excel_BuiltIn_Print_Titles_12_2" localSheetId="0">#REF!</definedName>
    <definedName name="_258Excel_BuiltIn_Print_Titles_12_2" localSheetId="1">#REF!</definedName>
    <definedName name="_258Excel_BuiltIn_Print_Titles_12_2" localSheetId="2">#REF!</definedName>
    <definedName name="_258Excel_BuiltIn_Print_Titles_12_2" localSheetId="4">#REF!</definedName>
    <definedName name="_258Excel_BuiltIn_Print_Titles_12_2">#REF!</definedName>
    <definedName name="_260Excel_BuiltIn_Print_Titles_12_3" localSheetId="2">#REF!</definedName>
    <definedName name="_261Excel_BuiltIn_Print_Titles_12_3" localSheetId="0">#REF!</definedName>
    <definedName name="_261Excel_BuiltIn_Print_Titles_12_3" localSheetId="1">#REF!</definedName>
    <definedName name="_261Excel_BuiltIn_Print_Titles_12_3" localSheetId="2">#REF!</definedName>
    <definedName name="_261Excel_BuiltIn_Print_Titles_12_3" localSheetId="4">#REF!</definedName>
    <definedName name="_261Excel_BuiltIn_Print_Titles_12_3">#REF!</definedName>
    <definedName name="_263Excel_BuiltIn_Print_Titles_12_4" localSheetId="2">#REF!</definedName>
    <definedName name="_264Excel_BuiltIn_Print_Titles_12_4" localSheetId="0">#REF!</definedName>
    <definedName name="_264Excel_BuiltIn_Print_Titles_12_4" localSheetId="1">#REF!</definedName>
    <definedName name="_264Excel_BuiltIn_Print_Titles_12_4" localSheetId="2">#REF!</definedName>
    <definedName name="_264Excel_BuiltIn_Print_Titles_12_4" localSheetId="4">#REF!</definedName>
    <definedName name="_264Excel_BuiltIn_Print_Titles_12_4">#REF!</definedName>
    <definedName name="_266Excel_BuiltIn_Print_Titles_2_1" localSheetId="2">#REF!</definedName>
    <definedName name="_267Excel_BuiltIn_Print_Titles_2_1" localSheetId="0">#REF!</definedName>
    <definedName name="_267Excel_BuiltIn_Print_Titles_2_1" localSheetId="1">#REF!</definedName>
    <definedName name="_267Excel_BuiltIn_Print_Titles_2_1" localSheetId="2">#REF!</definedName>
    <definedName name="_267Excel_BuiltIn_Print_Titles_2_1" localSheetId="4">#REF!</definedName>
    <definedName name="_267Excel_BuiltIn_Print_Titles_2_1">#REF!</definedName>
    <definedName name="_269Excel_BuiltIn_Print_Titles_2_2" localSheetId="2">#REF!</definedName>
    <definedName name="_26dd_1" localSheetId="2">#REF!+#REF!+#REF!+#REF!+#REF!</definedName>
    <definedName name="_270Excel_BuiltIn_Print_Titles_2_2" localSheetId="0">#REF!</definedName>
    <definedName name="_270Excel_BuiltIn_Print_Titles_2_2" localSheetId="1">#REF!</definedName>
    <definedName name="_270Excel_BuiltIn_Print_Titles_2_2" localSheetId="2">#REF!</definedName>
    <definedName name="_270Excel_BuiltIn_Print_Titles_2_2" localSheetId="4">#REF!</definedName>
    <definedName name="_270Excel_BuiltIn_Print_Titles_2_2">#REF!</definedName>
    <definedName name="_272Excel_BuiltIn_Print_Titles_2_3" localSheetId="2">#REF!</definedName>
    <definedName name="_273Excel_BuiltIn_Print_Titles_2_3" localSheetId="0">#REF!</definedName>
    <definedName name="_273Excel_BuiltIn_Print_Titles_2_3" localSheetId="1">#REF!</definedName>
    <definedName name="_273Excel_BuiltIn_Print_Titles_2_3" localSheetId="2">#REF!</definedName>
    <definedName name="_273Excel_BuiltIn_Print_Titles_2_3" localSheetId="4">#REF!</definedName>
    <definedName name="_273Excel_BuiltIn_Print_Titles_2_3">#REF!</definedName>
    <definedName name="_275Excel_BuiltIn_Print_Titles_2_4" localSheetId="2">#REF!</definedName>
    <definedName name="_276Excel_BuiltIn_Print_Titles_2_4" localSheetId="0">#REF!</definedName>
    <definedName name="_276Excel_BuiltIn_Print_Titles_2_4" localSheetId="1">#REF!</definedName>
    <definedName name="_276Excel_BuiltIn_Print_Titles_2_4" localSheetId="2">#REF!</definedName>
    <definedName name="_276Excel_BuiltIn_Print_Titles_2_4" localSheetId="4">#REF!</definedName>
    <definedName name="_276Excel_BuiltIn_Print_Titles_2_4">#REF!</definedName>
    <definedName name="_278Excel_BuiltIn_Print_Titles_2_1_1" localSheetId="2">#REF!</definedName>
    <definedName name="_279Excel_BuiltIn_Print_Titles_2_1_1" localSheetId="0">#REF!</definedName>
    <definedName name="_279Excel_BuiltIn_Print_Titles_2_1_1" localSheetId="1">#REF!</definedName>
    <definedName name="_279Excel_BuiltIn_Print_Titles_2_1_1" localSheetId="2">#REF!</definedName>
    <definedName name="_279Excel_BuiltIn_Print_Titles_2_1_1" localSheetId="4">#REF!</definedName>
    <definedName name="_279Excel_BuiltIn_Print_Titles_2_1_1">#REF!</definedName>
    <definedName name="_27dd_1" localSheetId="0">#REF!+#REF!+#REF!+#REF!+#REF!</definedName>
    <definedName name="_27dd_1" localSheetId="1">#REF!+#REF!+#REF!+#REF!+#REF!</definedName>
    <definedName name="_27dd_1" localSheetId="2">#REF!+#REF!+#REF!+#REF!+#REF!</definedName>
    <definedName name="_27dd_1" localSheetId="4">#REF!+#REF!+#REF!+#REF!+#REF!</definedName>
    <definedName name="_27dd_1">#REF!+#REF!+#REF!+#REF!+#REF!</definedName>
    <definedName name="_281Excel_BuiltIn_Print_Titles_2_1_2" localSheetId="2">#REF!</definedName>
    <definedName name="_282Excel_BuiltIn_Print_Titles_2_1_2" localSheetId="0">#REF!</definedName>
    <definedName name="_282Excel_BuiltIn_Print_Titles_2_1_2" localSheetId="1">#REF!</definedName>
    <definedName name="_282Excel_BuiltIn_Print_Titles_2_1_2" localSheetId="2">#REF!</definedName>
    <definedName name="_282Excel_BuiltIn_Print_Titles_2_1_2" localSheetId="4">#REF!</definedName>
    <definedName name="_282Excel_BuiltIn_Print_Titles_2_1_2">#REF!</definedName>
    <definedName name="_284Excel_BuiltIn_Print_Titles_2_1_3" localSheetId="2">#REF!</definedName>
    <definedName name="_285Excel_BuiltIn_Print_Titles_2_1_3" localSheetId="0">#REF!</definedName>
    <definedName name="_285Excel_BuiltIn_Print_Titles_2_1_3" localSheetId="1">#REF!</definedName>
    <definedName name="_285Excel_BuiltIn_Print_Titles_2_1_3" localSheetId="2">#REF!</definedName>
    <definedName name="_285Excel_BuiltIn_Print_Titles_2_1_3" localSheetId="4">#REF!</definedName>
    <definedName name="_285Excel_BuiltIn_Print_Titles_2_1_3">#REF!</definedName>
    <definedName name="_287Excel_BuiltIn_Print_Titles_2_1_4" localSheetId="2">#REF!</definedName>
    <definedName name="_288Excel_BuiltIn_Print_Titles_2_1_4" localSheetId="0">#REF!</definedName>
    <definedName name="_288Excel_BuiltIn_Print_Titles_2_1_4" localSheetId="1">#REF!</definedName>
    <definedName name="_288Excel_BuiltIn_Print_Titles_2_1_4" localSheetId="2">#REF!</definedName>
    <definedName name="_288Excel_BuiltIn_Print_Titles_2_1_4" localSheetId="4">#REF!</definedName>
    <definedName name="_288Excel_BuiltIn_Print_Titles_2_1_4">#REF!</definedName>
    <definedName name="_290Excel_BuiltIn_Print_Titles_4_1" localSheetId="2">#REF!</definedName>
    <definedName name="_291Excel_BuiltIn_Print_Titles_4_1" localSheetId="0">#REF!</definedName>
    <definedName name="_291Excel_BuiltIn_Print_Titles_4_1" localSheetId="1">#REF!</definedName>
    <definedName name="_291Excel_BuiltIn_Print_Titles_4_1" localSheetId="2">#REF!</definedName>
    <definedName name="_291Excel_BuiltIn_Print_Titles_4_1" localSheetId="4">#REF!</definedName>
    <definedName name="_291Excel_BuiltIn_Print_Titles_4_1">#REF!</definedName>
    <definedName name="_293Excel_BuiltIn_Print_Titles_4_2" localSheetId="2">#REF!</definedName>
    <definedName name="_294Excel_BuiltIn_Print_Titles_4_2" localSheetId="0">#REF!</definedName>
    <definedName name="_294Excel_BuiltIn_Print_Titles_4_2" localSheetId="1">#REF!</definedName>
    <definedName name="_294Excel_BuiltIn_Print_Titles_4_2" localSheetId="2">#REF!</definedName>
    <definedName name="_294Excel_BuiltIn_Print_Titles_4_2" localSheetId="4">#REF!</definedName>
    <definedName name="_294Excel_BuiltIn_Print_Titles_4_2">#REF!</definedName>
    <definedName name="_296Excel_BuiltIn_Print_Titles_4_3" localSheetId="2">#REF!</definedName>
    <definedName name="_297Excel_BuiltIn_Print_Titles_4_3" localSheetId="0">#REF!</definedName>
    <definedName name="_297Excel_BuiltIn_Print_Titles_4_3" localSheetId="1">#REF!</definedName>
    <definedName name="_297Excel_BuiltIn_Print_Titles_4_3" localSheetId="2">#REF!</definedName>
    <definedName name="_297Excel_BuiltIn_Print_Titles_4_3" localSheetId="4">#REF!</definedName>
    <definedName name="_297Excel_BuiltIn_Print_Titles_4_3">#REF!</definedName>
    <definedName name="_299Excel_BuiltIn_Print_Titles_4_4" localSheetId="2">#REF!</definedName>
    <definedName name="_29dd_2" localSheetId="2">#REF!+#REF!+#REF!+#REF!+#REF!</definedName>
    <definedName name="_2APPT_19_1" localSheetId="2">#REF!</definedName>
    <definedName name="_300Excel_BuiltIn_Print_Titles_4_4" localSheetId="0">#REF!</definedName>
    <definedName name="_300Excel_BuiltIn_Print_Titles_4_4" localSheetId="1">#REF!</definedName>
    <definedName name="_300Excel_BuiltIn_Print_Titles_4_4" localSheetId="2">#REF!</definedName>
    <definedName name="_300Excel_BuiltIn_Print_Titles_4_4" localSheetId="4">#REF!</definedName>
    <definedName name="_300Excel_BuiltIn_Print_Titles_4_4">#REF!</definedName>
    <definedName name="_302Excel_BuiltIn_Print_Titles_5_1" localSheetId="2">#REF!</definedName>
    <definedName name="_303Excel_BuiltIn_Print_Titles_5_1" localSheetId="0">#REF!</definedName>
    <definedName name="_303Excel_BuiltIn_Print_Titles_5_1" localSheetId="1">#REF!</definedName>
    <definedName name="_303Excel_BuiltIn_Print_Titles_5_1" localSheetId="2">#REF!</definedName>
    <definedName name="_303Excel_BuiltIn_Print_Titles_5_1" localSheetId="4">#REF!</definedName>
    <definedName name="_303Excel_BuiltIn_Print_Titles_5_1">#REF!</definedName>
    <definedName name="_305Excel_BuiltIn_Print_Titles_5_2" localSheetId="2">#REF!</definedName>
    <definedName name="_306Excel_BuiltIn_Print_Titles_5_2" localSheetId="0">#REF!</definedName>
    <definedName name="_306Excel_BuiltIn_Print_Titles_5_2" localSheetId="1">#REF!</definedName>
    <definedName name="_306Excel_BuiltIn_Print_Titles_5_2" localSheetId="2">#REF!</definedName>
    <definedName name="_306Excel_BuiltIn_Print_Titles_5_2" localSheetId="4">#REF!</definedName>
    <definedName name="_306Excel_BuiltIn_Print_Titles_5_2">#REF!</definedName>
    <definedName name="_308Excel_BuiltIn_Print_Titles_5_3" localSheetId="2">#REF!</definedName>
    <definedName name="_309Excel_BuiltIn_Print_Titles_5_3" localSheetId="0">#REF!</definedName>
    <definedName name="_309Excel_BuiltIn_Print_Titles_5_3" localSheetId="1">#REF!</definedName>
    <definedName name="_309Excel_BuiltIn_Print_Titles_5_3" localSheetId="2">#REF!</definedName>
    <definedName name="_309Excel_BuiltIn_Print_Titles_5_3" localSheetId="4">#REF!</definedName>
    <definedName name="_309Excel_BuiltIn_Print_Titles_5_3">#REF!</definedName>
    <definedName name="_30dd_2" localSheetId="0">#REF!+#REF!+#REF!+#REF!+#REF!</definedName>
    <definedName name="_30dd_2" localSheetId="1">#REF!+#REF!+#REF!+#REF!+#REF!</definedName>
    <definedName name="_30dd_2" localSheetId="2">#REF!+#REF!+#REF!+#REF!+#REF!</definedName>
    <definedName name="_30dd_2" localSheetId="4">#REF!+#REF!+#REF!+#REF!+#REF!</definedName>
    <definedName name="_30dd_2">#REF!+#REF!+#REF!+#REF!+#REF!</definedName>
    <definedName name="_311Excel_BuiltIn_Print_Titles_5_4" localSheetId="2">#REF!</definedName>
    <definedName name="_312Excel_BuiltIn_Print_Titles_5_4" localSheetId="0">#REF!</definedName>
    <definedName name="_312Excel_BuiltIn_Print_Titles_5_4" localSheetId="1">#REF!</definedName>
    <definedName name="_312Excel_BuiltIn_Print_Titles_5_4" localSheetId="2">#REF!</definedName>
    <definedName name="_312Excel_BuiltIn_Print_Titles_5_4" localSheetId="4">#REF!</definedName>
    <definedName name="_312Excel_BuiltIn_Print_Titles_5_4">#REF!</definedName>
    <definedName name="_314Excel_BuiltIn_Print_Titles_7_1" localSheetId="2">#REF!</definedName>
    <definedName name="_315Excel_BuiltIn_Print_Titles_7_1" localSheetId="0">#REF!</definedName>
    <definedName name="_315Excel_BuiltIn_Print_Titles_7_1" localSheetId="1">#REF!</definedName>
    <definedName name="_315Excel_BuiltIn_Print_Titles_7_1" localSheetId="2">#REF!</definedName>
    <definedName name="_315Excel_BuiltIn_Print_Titles_7_1" localSheetId="4">#REF!</definedName>
    <definedName name="_315Excel_BuiltIn_Print_Titles_7_1">#REF!</definedName>
    <definedName name="_317Excel_BuiltIn_Print_Titles_7_2" localSheetId="2">#REF!</definedName>
    <definedName name="_318Excel_BuiltIn_Print_Titles_7_2" localSheetId="0">#REF!</definedName>
    <definedName name="_318Excel_BuiltIn_Print_Titles_7_2" localSheetId="1">#REF!</definedName>
    <definedName name="_318Excel_BuiltIn_Print_Titles_7_2" localSheetId="2">#REF!</definedName>
    <definedName name="_318Excel_BuiltIn_Print_Titles_7_2" localSheetId="4">#REF!</definedName>
    <definedName name="_318Excel_BuiltIn_Print_Titles_7_2">#REF!</definedName>
    <definedName name="_320Excel_BuiltIn_Print_Titles_7_3" localSheetId="2">#REF!</definedName>
    <definedName name="_321Excel_BuiltIn_Print_Titles_7_3" localSheetId="0">#REF!</definedName>
    <definedName name="_321Excel_BuiltIn_Print_Titles_7_3" localSheetId="1">#REF!</definedName>
    <definedName name="_321Excel_BuiltIn_Print_Titles_7_3" localSheetId="2">#REF!</definedName>
    <definedName name="_321Excel_BuiltIn_Print_Titles_7_3" localSheetId="4">#REF!</definedName>
    <definedName name="_321Excel_BuiltIn_Print_Titles_7_3">#REF!</definedName>
    <definedName name="_323Excel_BuiltIn_Print_Titles_7_4" localSheetId="2">#REF!</definedName>
    <definedName name="_324Excel_BuiltIn_Print_Titles_7_4" localSheetId="0">#REF!</definedName>
    <definedName name="_324Excel_BuiltIn_Print_Titles_7_4" localSheetId="1">#REF!</definedName>
    <definedName name="_324Excel_BuiltIn_Print_Titles_7_4" localSheetId="2">#REF!</definedName>
    <definedName name="_324Excel_BuiltIn_Print_Titles_7_4" localSheetId="4">#REF!</definedName>
    <definedName name="_324Excel_BuiltIn_Print_Titles_7_4">#REF!</definedName>
    <definedName name="_326Excel_BuiltIn_Print_Titles_9_1" localSheetId="2">#REF!</definedName>
    <definedName name="_327Excel_BuiltIn_Print_Titles_9_1" localSheetId="0">#REF!</definedName>
    <definedName name="_327Excel_BuiltIn_Print_Titles_9_1" localSheetId="1">#REF!</definedName>
    <definedName name="_327Excel_BuiltIn_Print_Titles_9_1" localSheetId="2">#REF!</definedName>
    <definedName name="_327Excel_BuiltIn_Print_Titles_9_1" localSheetId="4">#REF!</definedName>
    <definedName name="_327Excel_BuiltIn_Print_Titles_9_1">#REF!</definedName>
    <definedName name="_329Excel_BuiltIn_Print_Titles_9_2" localSheetId="2">#REF!</definedName>
    <definedName name="_32dd_3" localSheetId="2">#REF!+#REF!+#REF!+#REF!+#REF!</definedName>
    <definedName name="_330Excel_BuiltIn_Print_Titles_9_2" localSheetId="0">#REF!</definedName>
    <definedName name="_330Excel_BuiltIn_Print_Titles_9_2" localSheetId="1">#REF!</definedName>
    <definedName name="_330Excel_BuiltIn_Print_Titles_9_2" localSheetId="2">#REF!</definedName>
    <definedName name="_330Excel_BuiltIn_Print_Titles_9_2" localSheetId="4">#REF!</definedName>
    <definedName name="_330Excel_BuiltIn_Print_Titles_9_2">#REF!</definedName>
    <definedName name="_332Excel_BuiltIn_Print_Titles_9_3" localSheetId="2">#REF!</definedName>
    <definedName name="_333Excel_BuiltIn_Print_Titles_9_3" localSheetId="0">#REF!</definedName>
    <definedName name="_333Excel_BuiltIn_Print_Titles_9_3" localSheetId="1">#REF!</definedName>
    <definedName name="_333Excel_BuiltIn_Print_Titles_9_3" localSheetId="2">#REF!</definedName>
    <definedName name="_333Excel_BuiltIn_Print_Titles_9_3" localSheetId="4">#REF!</definedName>
    <definedName name="_333Excel_BuiltIn_Print_Titles_9_3">#REF!</definedName>
    <definedName name="_335Excel_BuiltIn_Print_Titles_9_4" localSheetId="2">#REF!</definedName>
    <definedName name="_336Excel_BuiltIn_Print_Titles_9_4" localSheetId="0">#REF!</definedName>
    <definedName name="_336Excel_BuiltIn_Print_Titles_9_4" localSheetId="1">#REF!</definedName>
    <definedName name="_336Excel_BuiltIn_Print_Titles_9_4" localSheetId="2">#REF!</definedName>
    <definedName name="_336Excel_BuiltIn_Print_Titles_9_4" localSheetId="4">#REF!</definedName>
    <definedName name="_336Excel_BuiltIn_Print_Titles_9_4">#REF!</definedName>
    <definedName name="_338f_1" localSheetId="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39f_1" localSheetId="0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39f_1" localSheetId="1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39f_1" localSheetId="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39f_1" localSheetId="4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39f_1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3dd_3" localSheetId="0">#REF!+#REF!+#REF!+#REF!+#REF!</definedName>
    <definedName name="_33dd_3" localSheetId="1">#REF!+#REF!+#REF!+#REF!+#REF!</definedName>
    <definedName name="_33dd_3" localSheetId="2">#REF!+#REF!+#REF!+#REF!+#REF!</definedName>
    <definedName name="_33dd_3" localSheetId="4">#REF!+#REF!+#REF!+#REF!+#REF!</definedName>
    <definedName name="_33dd_3">#REF!+#REF!+#REF!+#REF!+#REF!</definedName>
    <definedName name="_341f_2" localSheetId="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2f_2" localSheetId="0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2f_2" localSheetId="1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2f_2" localSheetId="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2f_2" localSheetId="4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2f_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4f_3" localSheetId="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5f_3" localSheetId="0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5f_3" localSheetId="1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5f_3" localSheetId="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5f_3" localSheetId="4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5f_3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7f_4" localSheetId="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8f_4" localSheetId="0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8f_4" localSheetId="1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8f_4" localSheetId="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8f_4" localSheetId="4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48f_4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_350FIO_19_1" localSheetId="2">#REF!</definedName>
    <definedName name="_351FIO_19_1" localSheetId="0">#REF!</definedName>
    <definedName name="_351FIO_19_1" localSheetId="1">#REF!</definedName>
    <definedName name="_351FIO_19_1" localSheetId="2">#REF!</definedName>
    <definedName name="_351FIO_19_1" localSheetId="4">#REF!</definedName>
    <definedName name="_351FIO_19_1">#REF!</definedName>
    <definedName name="_353FIO_19_2" localSheetId="2">#REF!</definedName>
    <definedName name="_354FIO_19_2" localSheetId="0">#REF!</definedName>
    <definedName name="_354FIO_19_2" localSheetId="1">#REF!</definedName>
    <definedName name="_354FIO_19_2" localSheetId="2">#REF!</definedName>
    <definedName name="_354FIO_19_2" localSheetId="4">#REF!</definedName>
    <definedName name="_354FIO_19_2">#REF!</definedName>
    <definedName name="_356FIO_19_3" localSheetId="2">#REF!</definedName>
    <definedName name="_357FIO_19_3" localSheetId="0">#REF!</definedName>
    <definedName name="_357FIO_19_3" localSheetId="1">#REF!</definedName>
    <definedName name="_357FIO_19_3" localSheetId="2">#REF!</definedName>
    <definedName name="_357FIO_19_3" localSheetId="4">#REF!</definedName>
    <definedName name="_357FIO_19_3">#REF!</definedName>
    <definedName name="_359FIO_19_4" localSheetId="2">#REF!</definedName>
    <definedName name="_35dd_4" localSheetId="2">#REF!+#REF!+#REF!+#REF!+#REF!</definedName>
    <definedName name="_360FIO_19_4" localSheetId="0">#REF!</definedName>
    <definedName name="_360FIO_19_4" localSheetId="1">#REF!</definedName>
    <definedName name="_360FIO_19_4" localSheetId="2">#REF!</definedName>
    <definedName name="_360FIO_19_4" localSheetId="4">#REF!</definedName>
    <definedName name="_360FIO_19_4">#REF!</definedName>
    <definedName name="_362FIO_21_1" localSheetId="2">#REF!</definedName>
    <definedName name="_363FIO_21_1" localSheetId="0">#REF!</definedName>
    <definedName name="_363FIO_21_1" localSheetId="1">#REF!</definedName>
    <definedName name="_363FIO_21_1" localSheetId="2">#REF!</definedName>
    <definedName name="_363FIO_21_1" localSheetId="4">#REF!</definedName>
    <definedName name="_363FIO_21_1">#REF!</definedName>
    <definedName name="_365FIO_21_2" localSheetId="2">#REF!</definedName>
    <definedName name="_366FIO_21_2" localSheetId="0">#REF!</definedName>
    <definedName name="_366FIO_21_2" localSheetId="1">#REF!</definedName>
    <definedName name="_366FIO_21_2" localSheetId="2">#REF!</definedName>
    <definedName name="_366FIO_21_2" localSheetId="4">#REF!</definedName>
    <definedName name="_366FIO_21_2">#REF!</definedName>
    <definedName name="_368FIO_21_3" localSheetId="2">#REF!</definedName>
    <definedName name="_369FIO_21_3" localSheetId="0">#REF!</definedName>
    <definedName name="_369FIO_21_3" localSheetId="1">#REF!</definedName>
    <definedName name="_369FIO_21_3" localSheetId="2">#REF!</definedName>
    <definedName name="_369FIO_21_3" localSheetId="4">#REF!</definedName>
    <definedName name="_369FIO_21_3">#REF!</definedName>
    <definedName name="_36dd_4" localSheetId="0">#REF!+#REF!+#REF!+#REF!+#REF!</definedName>
    <definedName name="_36dd_4" localSheetId="1">#REF!+#REF!+#REF!+#REF!+#REF!</definedName>
    <definedName name="_36dd_4" localSheetId="2">#REF!+#REF!+#REF!+#REF!+#REF!</definedName>
    <definedName name="_36dd_4" localSheetId="4">#REF!+#REF!+#REF!+#REF!+#REF!</definedName>
    <definedName name="_36dd_4">#REF!+#REF!+#REF!+#REF!+#REF!</definedName>
    <definedName name="_371FIO_21_4" localSheetId="2">#REF!</definedName>
    <definedName name="_372FIO_21_4" localSheetId="0">#REF!</definedName>
    <definedName name="_372FIO_21_4" localSheetId="1">#REF!</definedName>
    <definedName name="_372FIO_21_4" localSheetId="2">#REF!</definedName>
    <definedName name="_372FIO_21_4" localSheetId="4">#REF!</definedName>
    <definedName name="_372FIO_21_4">#REF!</definedName>
    <definedName name="_374q_1" localSheetId="2">#REF!+#REF!+#REF!+#REF!+#REF!</definedName>
    <definedName name="_375q_1" localSheetId="0">#REF!+#REF!+#REF!+#REF!+#REF!</definedName>
    <definedName name="_375q_1" localSheetId="1">#REF!+#REF!+#REF!+#REF!+#REF!</definedName>
    <definedName name="_375q_1" localSheetId="2">#REF!+#REF!+#REF!+#REF!+#REF!</definedName>
    <definedName name="_375q_1" localSheetId="4">#REF!+#REF!+#REF!+#REF!+#REF!</definedName>
    <definedName name="_375q_1">#REF!+#REF!+#REF!+#REF!+#REF!</definedName>
    <definedName name="_377q_2" localSheetId="2">#REF!+#REF!+#REF!+#REF!+#REF!</definedName>
    <definedName name="_378q_2" localSheetId="0">#REF!+#REF!+#REF!+#REF!+#REF!</definedName>
    <definedName name="_378q_2" localSheetId="1">#REF!+#REF!+#REF!+#REF!+#REF!</definedName>
    <definedName name="_378q_2" localSheetId="2">#REF!+#REF!+#REF!+#REF!+#REF!</definedName>
    <definedName name="_378q_2" localSheetId="4">#REF!+#REF!+#REF!+#REF!+#REF!</definedName>
    <definedName name="_378q_2">#REF!+#REF!+#REF!+#REF!+#REF!</definedName>
    <definedName name="_380q_3" localSheetId="2">#REF!+#REF!+#REF!+#REF!+#REF!</definedName>
    <definedName name="_381q_3" localSheetId="0">#REF!+#REF!+#REF!+#REF!+#REF!</definedName>
    <definedName name="_381q_3" localSheetId="1">#REF!+#REF!+#REF!+#REF!+#REF!</definedName>
    <definedName name="_381q_3" localSheetId="2">#REF!+#REF!+#REF!+#REF!+#REF!</definedName>
    <definedName name="_381q_3" localSheetId="4">#REF!+#REF!+#REF!+#REF!+#REF!</definedName>
    <definedName name="_381q_3">#REF!+#REF!+#REF!+#REF!+#REF!</definedName>
    <definedName name="_383q_4" localSheetId="2">#REF!+#REF!+#REF!+#REF!+#REF!</definedName>
    <definedName name="_384q_4" localSheetId="0">#REF!+#REF!+#REF!+#REF!+#REF!</definedName>
    <definedName name="_384q_4" localSheetId="1">#REF!+#REF!+#REF!+#REF!+#REF!</definedName>
    <definedName name="_384q_4" localSheetId="2">#REF!+#REF!+#REF!+#REF!+#REF!</definedName>
    <definedName name="_384q_4" localSheetId="4">#REF!+#REF!+#REF!+#REF!+#REF!</definedName>
    <definedName name="_384q_4">#REF!+#REF!+#REF!+#REF!+#REF!</definedName>
    <definedName name="_386SIGN_19_1" localSheetId="2">#REF!</definedName>
    <definedName name="_387SIGN_19_1" localSheetId="0">#REF!</definedName>
    <definedName name="_387SIGN_19_1" localSheetId="1">#REF!</definedName>
    <definedName name="_387SIGN_19_1" localSheetId="2">#REF!</definedName>
    <definedName name="_387SIGN_19_1" localSheetId="4">#REF!</definedName>
    <definedName name="_387SIGN_19_1">#REF!</definedName>
    <definedName name="_389SIGN_19_2" localSheetId="2">#REF!</definedName>
    <definedName name="_38Excel_BuiltIn__FilterDatabase_11_1" localSheetId="2">#REF!</definedName>
    <definedName name="_390SIGN_19_2" localSheetId="0">#REF!</definedName>
    <definedName name="_390SIGN_19_2" localSheetId="1">#REF!</definedName>
    <definedName name="_390SIGN_19_2" localSheetId="2">#REF!</definedName>
    <definedName name="_390SIGN_19_2" localSheetId="4">#REF!</definedName>
    <definedName name="_390SIGN_19_2">#REF!</definedName>
    <definedName name="_392SIGN_19_3" localSheetId="2">#REF!</definedName>
    <definedName name="_393SIGN_19_3" localSheetId="0">#REF!</definedName>
    <definedName name="_393SIGN_19_3" localSheetId="1">#REF!</definedName>
    <definedName name="_393SIGN_19_3" localSheetId="2">#REF!</definedName>
    <definedName name="_393SIGN_19_3" localSheetId="4">#REF!</definedName>
    <definedName name="_393SIGN_19_3">#REF!</definedName>
    <definedName name="_395SIGN_19_4" localSheetId="2">#REF!</definedName>
    <definedName name="_396SIGN_19_4" localSheetId="0">#REF!</definedName>
    <definedName name="_396SIGN_19_4" localSheetId="1">#REF!</definedName>
    <definedName name="_396SIGN_19_4" localSheetId="2">#REF!</definedName>
    <definedName name="_396SIGN_19_4" localSheetId="4">#REF!</definedName>
    <definedName name="_396SIGN_19_4">#REF!</definedName>
    <definedName name="_398SIGN_21_1" localSheetId="2">#REF!</definedName>
    <definedName name="_399SIGN_21_1" localSheetId="0">#REF!</definedName>
    <definedName name="_399SIGN_21_1" localSheetId="1">#REF!</definedName>
    <definedName name="_399SIGN_21_1" localSheetId="2">#REF!</definedName>
    <definedName name="_399SIGN_21_1" localSheetId="4">#REF!</definedName>
    <definedName name="_399SIGN_21_1">#REF!</definedName>
    <definedName name="_39Excel_BuiltIn__FilterDatabase_11_1" localSheetId="0">#REF!</definedName>
    <definedName name="_39Excel_BuiltIn__FilterDatabase_11_1" localSheetId="1">#REF!</definedName>
    <definedName name="_39Excel_BuiltIn__FilterDatabase_11_1" localSheetId="2">#REF!</definedName>
    <definedName name="_39Excel_BuiltIn__FilterDatabase_11_1" localSheetId="4">#REF!</definedName>
    <definedName name="_39Excel_BuiltIn__FilterDatabase_11_1">#REF!</definedName>
    <definedName name="_3APPT_19_1" localSheetId="0">#REF!</definedName>
    <definedName name="_3APPT_19_1" localSheetId="1">#REF!</definedName>
    <definedName name="_3APPT_19_1" localSheetId="2">#REF!</definedName>
    <definedName name="_3APPT_19_1" localSheetId="4">#REF!</definedName>
    <definedName name="_3APPT_19_1">#REF!</definedName>
    <definedName name="_401SIGN_21_2" localSheetId="2">#REF!</definedName>
    <definedName name="_402SIGN_21_2" localSheetId="0">#REF!</definedName>
    <definedName name="_402SIGN_21_2" localSheetId="1">#REF!</definedName>
    <definedName name="_402SIGN_21_2" localSheetId="2">#REF!</definedName>
    <definedName name="_402SIGN_21_2" localSheetId="4">#REF!</definedName>
    <definedName name="_402SIGN_21_2">#REF!</definedName>
    <definedName name="_404SIGN_21_3" localSheetId="2">#REF!</definedName>
    <definedName name="_405SIGN_21_3" localSheetId="0">#REF!</definedName>
    <definedName name="_405SIGN_21_3" localSheetId="1">#REF!</definedName>
    <definedName name="_405SIGN_21_3" localSheetId="2">#REF!</definedName>
    <definedName name="_405SIGN_21_3" localSheetId="4">#REF!</definedName>
    <definedName name="_405SIGN_21_3">#REF!</definedName>
    <definedName name="_407SIGN_21_4" localSheetId="2">#REF!</definedName>
    <definedName name="_408SIGN_21_4" localSheetId="0">#REF!</definedName>
    <definedName name="_408SIGN_21_4" localSheetId="1">#REF!</definedName>
    <definedName name="_408SIGN_21_4" localSheetId="2">#REF!</definedName>
    <definedName name="_408SIGN_21_4" localSheetId="4">#REF!</definedName>
    <definedName name="_408SIGN_21_4">#REF!</definedName>
    <definedName name="_410год_1" localSheetId="2">#REF!+#REF!+#REF!+#REF!</definedName>
    <definedName name="_411год_1" localSheetId="0">#REF!+#REF!+#REF!+#REF!</definedName>
    <definedName name="_411год_1" localSheetId="1">#REF!+#REF!+#REF!+#REF!</definedName>
    <definedName name="_411год_1" localSheetId="2">#REF!+#REF!+#REF!+#REF!</definedName>
    <definedName name="_411год_1" localSheetId="4">#REF!+#REF!+#REF!+#REF!</definedName>
    <definedName name="_411год_1">#REF!+#REF!+#REF!+#REF!</definedName>
    <definedName name="_413год_2" localSheetId="2">#REF!+#REF!+#REF!+#REF!</definedName>
    <definedName name="_414год_2" localSheetId="0">#REF!+#REF!+#REF!+#REF!</definedName>
    <definedName name="_414год_2" localSheetId="1">#REF!+#REF!+#REF!+#REF!</definedName>
    <definedName name="_414год_2" localSheetId="2">#REF!+#REF!+#REF!+#REF!</definedName>
    <definedName name="_414год_2" localSheetId="4">#REF!+#REF!+#REF!+#REF!</definedName>
    <definedName name="_414год_2">#REF!+#REF!+#REF!+#REF!</definedName>
    <definedName name="_416год_3" localSheetId="2">#REF!+#REF!+#REF!+#REF!</definedName>
    <definedName name="_417год_3" localSheetId="0">#REF!+#REF!+#REF!+#REF!</definedName>
    <definedName name="_417год_3" localSheetId="1">#REF!+#REF!+#REF!+#REF!</definedName>
    <definedName name="_417год_3" localSheetId="2">#REF!+#REF!+#REF!+#REF!</definedName>
    <definedName name="_417год_3" localSheetId="4">#REF!+#REF!+#REF!+#REF!</definedName>
    <definedName name="_417год_3">#REF!+#REF!+#REF!+#REF!</definedName>
    <definedName name="_419год_4" localSheetId="2">#REF!+#REF!+#REF!+#REF!</definedName>
    <definedName name="_41Excel_BuiltIn__FilterDatabase_11_2" localSheetId="2">#REF!</definedName>
    <definedName name="_420год_4" localSheetId="0">#REF!+#REF!+#REF!+#REF!</definedName>
    <definedName name="_420год_4" localSheetId="1">#REF!+#REF!+#REF!+#REF!</definedName>
    <definedName name="_420год_4" localSheetId="2">#REF!+#REF!+#REF!+#REF!</definedName>
    <definedName name="_420год_4" localSheetId="4">#REF!+#REF!+#REF!+#REF!</definedName>
    <definedName name="_420год_4">#REF!+#REF!+#REF!+#REF!</definedName>
    <definedName name="_422ехсед_1" localSheetId="2">#REF!</definedName>
    <definedName name="_423ехсед_1" localSheetId="0">#REF!</definedName>
    <definedName name="_423ехсед_1" localSheetId="1">#REF!</definedName>
    <definedName name="_423ехсед_1" localSheetId="2">#REF!</definedName>
    <definedName name="_423ехсед_1" localSheetId="4">#REF!</definedName>
    <definedName name="_423ехсед_1">#REF!</definedName>
    <definedName name="_425ехсед_2" localSheetId="2">#REF!</definedName>
    <definedName name="_426ехсед_2" localSheetId="0">#REF!</definedName>
    <definedName name="_426ехсед_2" localSheetId="1">#REF!</definedName>
    <definedName name="_426ехсед_2" localSheetId="2">#REF!</definedName>
    <definedName name="_426ехсед_2" localSheetId="4">#REF!</definedName>
    <definedName name="_426ехсед_2">#REF!</definedName>
    <definedName name="_428ехсед_3" localSheetId="2">#REF!</definedName>
    <definedName name="_429ехсед_3" localSheetId="0">#REF!</definedName>
    <definedName name="_429ехсед_3" localSheetId="1">#REF!</definedName>
    <definedName name="_429ехсед_3" localSheetId="2">#REF!</definedName>
    <definedName name="_429ехсед_3" localSheetId="4">#REF!</definedName>
    <definedName name="_429ехсед_3">#REF!</definedName>
    <definedName name="_42Excel_BuiltIn__FilterDatabase_11_2" localSheetId="0">#REF!</definedName>
    <definedName name="_42Excel_BuiltIn__FilterDatabase_11_2" localSheetId="1">#REF!</definedName>
    <definedName name="_42Excel_BuiltIn__FilterDatabase_11_2" localSheetId="2">#REF!</definedName>
    <definedName name="_42Excel_BuiltIn__FilterDatabase_11_2" localSheetId="4">#REF!</definedName>
    <definedName name="_42Excel_BuiltIn__FilterDatabase_11_2">#REF!</definedName>
    <definedName name="_431ехсед_4" localSheetId="2">#REF!</definedName>
    <definedName name="_432ехсед_4" localSheetId="0">#REF!</definedName>
    <definedName name="_432ехсед_4" localSheetId="1">#REF!</definedName>
    <definedName name="_432ехсед_4" localSheetId="2">#REF!</definedName>
    <definedName name="_432ехсед_4" localSheetId="4">#REF!</definedName>
    <definedName name="_432ехсед_4">#REF!</definedName>
    <definedName name="_434й_1" localSheetId="2">#REF!</definedName>
    <definedName name="_435й_1" localSheetId="0">#REF!</definedName>
    <definedName name="_435й_1" localSheetId="1">#REF!</definedName>
    <definedName name="_435й_1" localSheetId="2">#REF!</definedName>
    <definedName name="_435й_1" localSheetId="4">#REF!</definedName>
    <definedName name="_435й_1">#REF!</definedName>
    <definedName name="_437й_2" localSheetId="2">#REF!</definedName>
    <definedName name="_438й_2" localSheetId="0">#REF!</definedName>
    <definedName name="_438й_2" localSheetId="1">#REF!</definedName>
    <definedName name="_438й_2" localSheetId="2">#REF!</definedName>
    <definedName name="_438й_2" localSheetId="4">#REF!</definedName>
    <definedName name="_438й_2">#REF!</definedName>
    <definedName name="_440й_3" localSheetId="2">#REF!</definedName>
    <definedName name="_441й_3" localSheetId="0">#REF!</definedName>
    <definedName name="_441й_3" localSheetId="1">#REF!</definedName>
    <definedName name="_441й_3" localSheetId="2">#REF!</definedName>
    <definedName name="_441й_3" localSheetId="4">#REF!</definedName>
    <definedName name="_441й_3">#REF!</definedName>
    <definedName name="_443й_4" localSheetId="2">#REF!</definedName>
    <definedName name="_444й_4" localSheetId="0">#REF!</definedName>
    <definedName name="_444й_4" localSheetId="1">#REF!</definedName>
    <definedName name="_444й_4" localSheetId="2">#REF!</definedName>
    <definedName name="_444й_4" localSheetId="4">#REF!</definedName>
    <definedName name="_444й_4">#REF!</definedName>
    <definedName name="_446ИТОГО_1" localSheetId="2">#REF!+#REF!+#REF!</definedName>
    <definedName name="_447ИТОГО_1" localSheetId="0">#REF!+#REF!+#REF!</definedName>
    <definedName name="_447ИТОГО_1" localSheetId="1">#REF!+#REF!+#REF!</definedName>
    <definedName name="_447ИТОГО_1" localSheetId="2">#REF!+#REF!+#REF!</definedName>
    <definedName name="_447ИТОГО_1" localSheetId="4">#REF!+#REF!+#REF!</definedName>
    <definedName name="_447ИТОГО_1">#REF!+#REF!+#REF!</definedName>
    <definedName name="_449ИТОГО_2" localSheetId="2">#REF!+#REF!+#REF!</definedName>
    <definedName name="_44Excel_BuiltIn__FilterDatabase_11_3" localSheetId="2">#REF!</definedName>
    <definedName name="_450ИТОГО_2" localSheetId="0">#REF!+#REF!+#REF!</definedName>
    <definedName name="_450ИТОГО_2" localSheetId="1">#REF!+#REF!+#REF!</definedName>
    <definedName name="_450ИТОГО_2" localSheetId="2">#REF!+#REF!+#REF!</definedName>
    <definedName name="_450ИТОГО_2" localSheetId="4">#REF!+#REF!+#REF!</definedName>
    <definedName name="_450ИТОГО_2">#REF!+#REF!+#REF!</definedName>
    <definedName name="_452ИТОГО_3" localSheetId="2">#REF!+#REF!+#REF!</definedName>
    <definedName name="_453ИТОГО_3" localSheetId="0">#REF!+#REF!+#REF!</definedName>
    <definedName name="_453ИТОГО_3" localSheetId="1">#REF!+#REF!+#REF!</definedName>
    <definedName name="_453ИТОГО_3" localSheetId="2">#REF!+#REF!+#REF!</definedName>
    <definedName name="_453ИТОГО_3" localSheetId="4">#REF!+#REF!+#REF!</definedName>
    <definedName name="_453ИТОГО_3">#REF!+#REF!+#REF!</definedName>
    <definedName name="_455ИТОГО_4" localSheetId="2">#REF!+#REF!+#REF!</definedName>
    <definedName name="_456ИТОГО_4" localSheetId="0">#REF!+#REF!+#REF!</definedName>
    <definedName name="_456ИТОГО_4" localSheetId="1">#REF!+#REF!+#REF!</definedName>
    <definedName name="_456ИТОГО_4" localSheetId="2">#REF!+#REF!+#REF!</definedName>
    <definedName name="_456ИТОГО_4" localSheetId="4">#REF!+#REF!+#REF!</definedName>
    <definedName name="_456ИТОГО_4">#REF!+#REF!+#REF!</definedName>
    <definedName name="_458Канц_1" localSheetId="2">#REF!+#REF!+#REF!+#REF!+#REF!</definedName>
    <definedName name="_459Канц_1" localSheetId="0">#REF!+#REF!+#REF!+#REF!+#REF!</definedName>
    <definedName name="_459Канц_1" localSheetId="1">#REF!+#REF!+#REF!+#REF!+#REF!</definedName>
    <definedName name="_459Канц_1" localSheetId="2">#REF!+#REF!+#REF!+#REF!+#REF!</definedName>
    <definedName name="_459Канц_1" localSheetId="4">#REF!+#REF!+#REF!+#REF!+#REF!</definedName>
    <definedName name="_459Канц_1">#REF!+#REF!+#REF!+#REF!+#REF!</definedName>
    <definedName name="_45Excel_BuiltIn__FilterDatabase_11_3" localSheetId="0">#REF!</definedName>
    <definedName name="_45Excel_BuiltIn__FilterDatabase_11_3" localSheetId="1">#REF!</definedName>
    <definedName name="_45Excel_BuiltIn__FilterDatabase_11_3" localSheetId="2">#REF!</definedName>
    <definedName name="_45Excel_BuiltIn__FilterDatabase_11_3" localSheetId="4">#REF!</definedName>
    <definedName name="_45Excel_BuiltIn__FilterDatabase_11_3">#REF!</definedName>
    <definedName name="_461Канц_2" localSheetId="2">#REF!+#REF!+#REF!+#REF!+#REF!</definedName>
    <definedName name="_462Канц_2" localSheetId="0">#REF!+#REF!+#REF!+#REF!+#REF!</definedName>
    <definedName name="_462Канц_2" localSheetId="1">#REF!+#REF!+#REF!+#REF!+#REF!</definedName>
    <definedName name="_462Канц_2" localSheetId="2">#REF!+#REF!+#REF!+#REF!+#REF!</definedName>
    <definedName name="_462Канц_2" localSheetId="4">#REF!+#REF!+#REF!+#REF!+#REF!</definedName>
    <definedName name="_462Канц_2">#REF!+#REF!+#REF!+#REF!+#REF!</definedName>
    <definedName name="_464Канц_3" localSheetId="2">#REF!+#REF!+#REF!+#REF!+#REF!</definedName>
    <definedName name="_465Канц_3" localSheetId="0">#REF!+#REF!+#REF!+#REF!+#REF!</definedName>
    <definedName name="_465Канц_3" localSheetId="1">#REF!+#REF!+#REF!+#REF!+#REF!</definedName>
    <definedName name="_465Канц_3" localSheetId="2">#REF!+#REF!+#REF!+#REF!+#REF!</definedName>
    <definedName name="_465Канц_3" localSheetId="4">#REF!+#REF!+#REF!+#REF!+#REF!</definedName>
    <definedName name="_465Канц_3">#REF!+#REF!+#REF!+#REF!+#REF!</definedName>
    <definedName name="_467Канц_4" localSheetId="2">#REF!+#REF!+#REF!+#REF!+#REF!</definedName>
    <definedName name="_468Канц_4" localSheetId="0">#REF!+#REF!+#REF!+#REF!+#REF!</definedName>
    <definedName name="_468Канц_4" localSheetId="1">#REF!+#REF!+#REF!+#REF!+#REF!</definedName>
    <definedName name="_468Канц_4" localSheetId="2">#REF!+#REF!+#REF!+#REF!+#REF!</definedName>
    <definedName name="_468Канц_4" localSheetId="4">#REF!+#REF!+#REF!+#REF!+#REF!</definedName>
    <definedName name="_468Канц_4">#REF!+#REF!+#REF!+#REF!+#REF!</definedName>
    <definedName name="_470квартал_1" localSheetId="2">SUM(#REF!)</definedName>
    <definedName name="_471квартал_1" localSheetId="0">SUM(#REF!)</definedName>
    <definedName name="_471квартал_1" localSheetId="1">SUM(#REF!)</definedName>
    <definedName name="_471квартал_1" localSheetId="2">SUM(#REF!)</definedName>
    <definedName name="_471квартал_1" localSheetId="4">SUM(#REF!)</definedName>
    <definedName name="_471квартал_1">SUM(#REF!)</definedName>
    <definedName name="_473квартал_2" localSheetId="2">SUM(#REF!)</definedName>
    <definedName name="_474квартал_2" localSheetId="0">SUM(#REF!)</definedName>
    <definedName name="_474квартал_2" localSheetId="1">SUM(#REF!)</definedName>
    <definedName name="_474квартал_2" localSheetId="2">SUM(#REF!)</definedName>
    <definedName name="_474квартал_2" localSheetId="4">SUM(#REF!)</definedName>
    <definedName name="_474квартал_2">SUM(#REF!)</definedName>
    <definedName name="_476квартал_3" localSheetId="2">SUM(#REF!)</definedName>
    <definedName name="_477квартал_3" localSheetId="0">SUM(#REF!)</definedName>
    <definedName name="_477квартал_3" localSheetId="1">SUM(#REF!)</definedName>
    <definedName name="_477квартал_3" localSheetId="2">SUM(#REF!)</definedName>
    <definedName name="_477квартал_3" localSheetId="4">SUM(#REF!)</definedName>
    <definedName name="_477квартал_3">SUM(#REF!)</definedName>
    <definedName name="_479квартал_4" localSheetId="2">SUM(#REF!)</definedName>
    <definedName name="_47Excel_BuiltIn__FilterDatabase_11_4" localSheetId="2">#REF!</definedName>
    <definedName name="_480квартал_4" localSheetId="0">SUM(#REF!)</definedName>
    <definedName name="_480квартал_4" localSheetId="1">SUM(#REF!)</definedName>
    <definedName name="_480квартал_4" localSheetId="2">SUM(#REF!)</definedName>
    <definedName name="_480квартал_4" localSheetId="4">SUM(#REF!)</definedName>
    <definedName name="_480квартал_4">SUM(#REF!)</definedName>
    <definedName name="_482лист_1" localSheetId="2">#REF!</definedName>
    <definedName name="_483лист_1" localSheetId="0">#REF!</definedName>
    <definedName name="_483лист_1" localSheetId="1">#REF!</definedName>
    <definedName name="_483лист_1" localSheetId="2">#REF!</definedName>
    <definedName name="_483лист_1" localSheetId="4">#REF!</definedName>
    <definedName name="_483лист_1">#REF!</definedName>
    <definedName name="_485лист_2" localSheetId="2">#REF!</definedName>
    <definedName name="_486лист_2" localSheetId="0">#REF!</definedName>
    <definedName name="_486лист_2" localSheetId="1">#REF!</definedName>
    <definedName name="_486лист_2" localSheetId="2">#REF!</definedName>
    <definedName name="_486лист_2" localSheetId="4">#REF!</definedName>
    <definedName name="_486лист_2">#REF!</definedName>
    <definedName name="_488лист_3" localSheetId="2">#REF!</definedName>
    <definedName name="_489лист_3" localSheetId="0">#REF!</definedName>
    <definedName name="_489лист_3" localSheetId="1">#REF!</definedName>
    <definedName name="_489лист_3" localSheetId="2">#REF!</definedName>
    <definedName name="_489лист_3" localSheetId="4">#REF!</definedName>
    <definedName name="_489лист_3">#REF!</definedName>
    <definedName name="_48Excel_BuiltIn__FilterDatabase_11_4" localSheetId="0">#REF!</definedName>
    <definedName name="_48Excel_BuiltIn__FilterDatabase_11_4" localSheetId="1">#REF!</definedName>
    <definedName name="_48Excel_BuiltIn__FilterDatabase_11_4" localSheetId="2">#REF!</definedName>
    <definedName name="_48Excel_BuiltIn__FilterDatabase_11_4" localSheetId="4">#REF!</definedName>
    <definedName name="_48Excel_BuiltIn__FilterDatabase_11_4">#REF!</definedName>
    <definedName name="_491лист_4" localSheetId="2">#REF!</definedName>
    <definedName name="_492лист_4" localSheetId="0">#REF!</definedName>
    <definedName name="_492лист_4" localSheetId="1">#REF!</definedName>
    <definedName name="_492лист_4" localSheetId="2">#REF!</definedName>
    <definedName name="_492лист_4" localSheetId="4">#REF!</definedName>
    <definedName name="_492лист_4">#REF!</definedName>
    <definedName name="_494мц_1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5мц_1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5мц_1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5мц_1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5мц_1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5мц_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7мц_2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8мц_2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8мц_2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8мц_2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8мц_2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498мц_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0мц_3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1мц_3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1мц_3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1мц_3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1мц_3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1мц_3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3мц_4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4мц_4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4мц_4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4мц_4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4мц_4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4мц_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06ннн_1" localSheetId="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07ннн_1" localSheetId="0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07ннн_1" localSheetId="1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07ннн_1" localSheetId="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07ннн_1" localSheetId="4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07ннн_1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09ннн_2" localSheetId="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0Excel_BuiltIn__FilterDatabase_12_1" localSheetId="2">#REF!</definedName>
    <definedName name="_510ннн_2" localSheetId="0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0ннн_2" localSheetId="1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0ннн_2" localSheetId="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0ннн_2" localSheetId="4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0ннн_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2ннн_3" localSheetId="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3ннн_3" localSheetId="0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3ннн_3" localSheetId="1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3ннн_3" localSheetId="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3ннн_3" localSheetId="4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3ннн_3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5ннн_4" localSheetId="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6ннн_4" localSheetId="0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6ннн_4" localSheetId="1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6ннн_4" localSheetId="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6ннн_4" localSheetId="4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6ннн_4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_518новое_1" localSheetId="2">#REF!</definedName>
    <definedName name="_519новое_1" localSheetId="0">#REF!</definedName>
    <definedName name="_519новое_1" localSheetId="1">#REF!</definedName>
    <definedName name="_519новое_1" localSheetId="2">#REF!</definedName>
    <definedName name="_519новое_1" localSheetId="4">#REF!</definedName>
    <definedName name="_519новое_1">#REF!</definedName>
    <definedName name="_51Excel_BuiltIn__FilterDatabase_12_1" localSheetId="0">#REF!</definedName>
    <definedName name="_51Excel_BuiltIn__FilterDatabase_12_1" localSheetId="1">#REF!</definedName>
    <definedName name="_51Excel_BuiltIn__FilterDatabase_12_1" localSheetId="2">#REF!</definedName>
    <definedName name="_51Excel_BuiltIn__FilterDatabase_12_1" localSheetId="4">#REF!</definedName>
    <definedName name="_51Excel_BuiltIn__FilterDatabase_12_1">#REF!</definedName>
    <definedName name="_521новое_2" localSheetId="2">#REF!</definedName>
    <definedName name="_522новое_2" localSheetId="0">#REF!</definedName>
    <definedName name="_522новое_2" localSheetId="1">#REF!</definedName>
    <definedName name="_522новое_2" localSheetId="2">#REF!</definedName>
    <definedName name="_522новое_2" localSheetId="4">#REF!</definedName>
    <definedName name="_522новое_2">#REF!</definedName>
    <definedName name="_524новое_3" localSheetId="2">#REF!</definedName>
    <definedName name="_525новое_3" localSheetId="0">#REF!</definedName>
    <definedName name="_525новое_3" localSheetId="1">#REF!</definedName>
    <definedName name="_525новое_3" localSheetId="2">#REF!</definedName>
    <definedName name="_525новое_3" localSheetId="4">#REF!</definedName>
    <definedName name="_525новое_3">#REF!</definedName>
    <definedName name="_527новое_4" localSheetId="2">#REF!</definedName>
    <definedName name="_528новое_4" localSheetId="0">#REF!</definedName>
    <definedName name="_528новое_4" localSheetId="1">#REF!</definedName>
    <definedName name="_528новое_4" localSheetId="2">#REF!</definedName>
    <definedName name="_528новое_4" localSheetId="4">#REF!</definedName>
    <definedName name="_528новое_4">#REF!</definedName>
    <definedName name="_530оооо_1" localSheetId="2">#REF!+#REF!+#REF!+#REF!+#REF!</definedName>
    <definedName name="_531оооо_1" localSheetId="0">#REF!+#REF!+#REF!+#REF!+#REF!</definedName>
    <definedName name="_531оооо_1" localSheetId="1">#REF!+#REF!+#REF!+#REF!+#REF!</definedName>
    <definedName name="_531оооо_1" localSheetId="2">#REF!+#REF!+#REF!+#REF!+#REF!</definedName>
    <definedName name="_531оооо_1" localSheetId="4">#REF!+#REF!+#REF!+#REF!+#REF!</definedName>
    <definedName name="_531оооо_1">#REF!+#REF!+#REF!+#REF!+#REF!</definedName>
    <definedName name="_533оооо_2" localSheetId="2">#REF!+#REF!+#REF!+#REF!+#REF!</definedName>
    <definedName name="_534оооо_2" localSheetId="0">#REF!+#REF!+#REF!+#REF!+#REF!</definedName>
    <definedName name="_534оооо_2" localSheetId="1">#REF!+#REF!+#REF!+#REF!+#REF!</definedName>
    <definedName name="_534оооо_2" localSheetId="2">#REF!+#REF!+#REF!+#REF!+#REF!</definedName>
    <definedName name="_534оооо_2" localSheetId="4">#REF!+#REF!+#REF!+#REF!+#REF!</definedName>
    <definedName name="_534оооо_2">#REF!+#REF!+#REF!+#REF!+#REF!</definedName>
    <definedName name="_536оооо_3" localSheetId="2">#REF!+#REF!+#REF!+#REF!+#REF!</definedName>
    <definedName name="_537оооо_3" localSheetId="0">#REF!+#REF!+#REF!+#REF!+#REF!</definedName>
    <definedName name="_537оооо_3" localSheetId="1">#REF!+#REF!+#REF!+#REF!+#REF!</definedName>
    <definedName name="_537оооо_3" localSheetId="2">#REF!+#REF!+#REF!+#REF!+#REF!</definedName>
    <definedName name="_537оооо_3" localSheetId="4">#REF!+#REF!+#REF!+#REF!+#REF!</definedName>
    <definedName name="_537оооо_3">#REF!+#REF!+#REF!+#REF!+#REF!</definedName>
    <definedName name="_539оооо_4" localSheetId="2">#REF!+#REF!+#REF!+#REF!+#REF!</definedName>
    <definedName name="_53Excel_BuiltIn__FilterDatabase_12_2" localSheetId="2">#REF!</definedName>
    <definedName name="_540оооо_4" localSheetId="0">#REF!+#REF!+#REF!+#REF!+#REF!</definedName>
    <definedName name="_540оооо_4" localSheetId="1">#REF!+#REF!+#REF!+#REF!+#REF!</definedName>
    <definedName name="_540оооо_4" localSheetId="2">#REF!+#REF!+#REF!+#REF!+#REF!</definedName>
    <definedName name="_540оооо_4" localSheetId="4">#REF!+#REF!+#REF!+#REF!+#REF!</definedName>
    <definedName name="_540оооо_4">#REF!+#REF!+#REF!+#REF!+#REF!</definedName>
    <definedName name="_542отклонения_1" localSheetId="2">#REF!-#REF!</definedName>
    <definedName name="_543отклонения_1" localSheetId="0">#REF!-#REF!</definedName>
    <definedName name="_543отклонения_1" localSheetId="1">#REF!-#REF!</definedName>
    <definedName name="_543отклонения_1" localSheetId="2">#REF!-#REF!</definedName>
    <definedName name="_543отклонения_1" localSheetId="4">#REF!-#REF!</definedName>
    <definedName name="_543отклонения_1">#REF!-#REF!</definedName>
    <definedName name="_545отклонения_2" localSheetId="2">#REF!-#REF!</definedName>
    <definedName name="_546отклонения_2" localSheetId="0">#REF!-#REF!</definedName>
    <definedName name="_546отклонения_2" localSheetId="1">#REF!-#REF!</definedName>
    <definedName name="_546отклонения_2" localSheetId="2">#REF!-#REF!</definedName>
    <definedName name="_546отклонения_2" localSheetId="4">#REF!-#REF!</definedName>
    <definedName name="_546отклонения_2">#REF!-#REF!</definedName>
    <definedName name="_548отклонения_3" localSheetId="2">#REF!-#REF!</definedName>
    <definedName name="_549отклонения_3" localSheetId="0">#REF!-#REF!</definedName>
    <definedName name="_549отклонения_3" localSheetId="1">#REF!-#REF!</definedName>
    <definedName name="_549отклонения_3" localSheetId="2">#REF!-#REF!</definedName>
    <definedName name="_549отклонения_3" localSheetId="4">#REF!-#REF!</definedName>
    <definedName name="_549отклонения_3">#REF!-#REF!</definedName>
    <definedName name="_54Excel_BuiltIn__FilterDatabase_12_2" localSheetId="0">#REF!</definedName>
    <definedName name="_54Excel_BuiltIn__FilterDatabase_12_2" localSheetId="1">#REF!</definedName>
    <definedName name="_54Excel_BuiltIn__FilterDatabase_12_2" localSheetId="2">#REF!</definedName>
    <definedName name="_54Excel_BuiltIn__FilterDatabase_12_2" localSheetId="4">#REF!</definedName>
    <definedName name="_54Excel_BuiltIn__FilterDatabase_12_2">#REF!</definedName>
    <definedName name="_551отклонения_4" localSheetId="2">#REF!-#REF!</definedName>
    <definedName name="_552отклонения_4" localSheetId="0">#REF!-#REF!</definedName>
    <definedName name="_552отклонения_4" localSheetId="1">#REF!-#REF!</definedName>
    <definedName name="_552отклонения_4" localSheetId="2">#REF!-#REF!</definedName>
    <definedName name="_552отклонения_4" localSheetId="4">#REF!-#REF!</definedName>
    <definedName name="_552отклонения_4">#REF!-#REF!</definedName>
    <definedName name="_554пит_1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5пит_1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5пит_1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5пит_1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5пит_1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5пит_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7пит_2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8пит_2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8пит_2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8пит_2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8пит_2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58пит_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0пит_3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1пит_3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1пит_3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1пит_3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1пит_3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1пит_3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3пит_4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4пит_4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4пит_4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4пит_4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4пит_4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4пит_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_566Расх_1" localSheetId="2">SUM(#REF!)</definedName>
    <definedName name="_567Расх_1" localSheetId="0">SUM(#REF!)</definedName>
    <definedName name="_567Расх_1" localSheetId="1">SUM(#REF!)</definedName>
    <definedName name="_567Расх_1" localSheetId="2">SUM(#REF!)</definedName>
    <definedName name="_567Расх_1" localSheetId="4">SUM(#REF!)</definedName>
    <definedName name="_567Расх_1">SUM(#REF!)</definedName>
    <definedName name="_569Расх_2" localSheetId="2">SUM(#REF!)</definedName>
    <definedName name="_56Excel_BuiltIn__FilterDatabase_12_3" localSheetId="2">#REF!</definedName>
    <definedName name="_570Расх_2" localSheetId="0">SUM(#REF!)</definedName>
    <definedName name="_570Расх_2" localSheetId="1">SUM(#REF!)</definedName>
    <definedName name="_570Расх_2" localSheetId="2">SUM(#REF!)</definedName>
    <definedName name="_570Расх_2" localSheetId="4">SUM(#REF!)</definedName>
    <definedName name="_570Расх_2">SUM(#REF!)</definedName>
    <definedName name="_572Расх_3" localSheetId="2">SUM(#REF!)</definedName>
    <definedName name="_573Расх_3" localSheetId="0">SUM(#REF!)</definedName>
    <definedName name="_573Расх_3" localSheetId="1">SUM(#REF!)</definedName>
    <definedName name="_573Расх_3" localSheetId="2">SUM(#REF!)</definedName>
    <definedName name="_573Расх_3" localSheetId="4">SUM(#REF!)</definedName>
    <definedName name="_573Расх_3">SUM(#REF!)</definedName>
    <definedName name="_575Расх_4" localSheetId="2">SUM(#REF!)</definedName>
    <definedName name="_576Расх_4" localSheetId="0">SUM(#REF!)</definedName>
    <definedName name="_576Расх_4" localSheetId="1">SUM(#REF!)</definedName>
    <definedName name="_576Расх_4" localSheetId="2">SUM(#REF!)</definedName>
    <definedName name="_576Расх_4" localSheetId="4">SUM(#REF!)</definedName>
    <definedName name="_576Расх_4">SUM(#REF!)</definedName>
    <definedName name="_578расходы_1" localSheetId="2">SUM(#REF!)</definedName>
    <definedName name="_579расходы_1" localSheetId="0">SUM(#REF!)</definedName>
    <definedName name="_579расходы_1" localSheetId="1">SUM(#REF!)</definedName>
    <definedName name="_579расходы_1" localSheetId="2">SUM(#REF!)</definedName>
    <definedName name="_579расходы_1" localSheetId="4">SUM(#REF!)</definedName>
    <definedName name="_579расходы_1">SUM(#REF!)</definedName>
    <definedName name="_57Excel_BuiltIn__FilterDatabase_12_3" localSheetId="0">#REF!</definedName>
    <definedName name="_57Excel_BuiltIn__FilterDatabase_12_3" localSheetId="1">#REF!</definedName>
    <definedName name="_57Excel_BuiltIn__FilterDatabase_12_3" localSheetId="2">#REF!</definedName>
    <definedName name="_57Excel_BuiltIn__FilterDatabase_12_3" localSheetId="4">#REF!</definedName>
    <definedName name="_57Excel_BuiltIn__FilterDatabase_12_3">#REF!</definedName>
    <definedName name="_581расходы_2" localSheetId="2">SUM(#REF!)</definedName>
    <definedName name="_582расходы_2" localSheetId="0">SUM(#REF!)</definedName>
    <definedName name="_582расходы_2" localSheetId="1">SUM(#REF!)</definedName>
    <definedName name="_582расходы_2" localSheetId="2">SUM(#REF!)</definedName>
    <definedName name="_582расходы_2" localSheetId="4">SUM(#REF!)</definedName>
    <definedName name="_582расходы_2">SUM(#REF!)</definedName>
    <definedName name="_584расходы_3" localSheetId="2">SUM(#REF!)</definedName>
    <definedName name="_585расходы_3" localSheetId="0">SUM(#REF!)</definedName>
    <definedName name="_585расходы_3" localSheetId="1">SUM(#REF!)</definedName>
    <definedName name="_585расходы_3" localSheetId="2">SUM(#REF!)</definedName>
    <definedName name="_585расходы_3" localSheetId="4">SUM(#REF!)</definedName>
    <definedName name="_585расходы_3">SUM(#REF!)</definedName>
    <definedName name="_587расходы_4" localSheetId="2">SUM(#REF!)</definedName>
    <definedName name="_588расходы_4" localSheetId="0">SUM(#REF!)</definedName>
    <definedName name="_588расходы_4" localSheetId="1">SUM(#REF!)</definedName>
    <definedName name="_588расходы_4" localSheetId="2">SUM(#REF!)</definedName>
    <definedName name="_588расходы_4" localSheetId="4">SUM(#REF!)</definedName>
    <definedName name="_588расходы_4">SUM(#REF!)</definedName>
    <definedName name="_590тепл_1" localSheetId="2">'[4]04901'!#REF!</definedName>
    <definedName name="_591тепл_1" localSheetId="0">'[4]04901'!#REF!</definedName>
    <definedName name="_591тепл_1" localSheetId="1">'[4]04901'!#REF!</definedName>
    <definedName name="_591тепл_1" localSheetId="2">'[4]04901'!#REF!</definedName>
    <definedName name="_591тепл_1" localSheetId="4">'[4]04901'!#REF!</definedName>
    <definedName name="_591тепл_1">'[4]04901'!#REF!</definedName>
    <definedName name="_593тепл_2" localSheetId="2">'[4]04901'!#REF!</definedName>
    <definedName name="_594тепл_2" localSheetId="0">'[4]04901'!#REF!</definedName>
    <definedName name="_594тепл_2" localSheetId="1">'[4]04901'!#REF!</definedName>
    <definedName name="_594тепл_2" localSheetId="2">'[4]04901'!#REF!</definedName>
    <definedName name="_594тепл_2" localSheetId="4">'[4]04901'!#REF!</definedName>
    <definedName name="_594тепл_2">'[4]04901'!#REF!</definedName>
    <definedName name="_596тепл_3" localSheetId="2">'[4]04901'!#REF!</definedName>
    <definedName name="_597тепл_3" localSheetId="0">'[4]04901'!#REF!</definedName>
    <definedName name="_597тепл_3" localSheetId="1">'[4]04901'!#REF!</definedName>
    <definedName name="_597тепл_3" localSheetId="2">'[4]04901'!#REF!</definedName>
    <definedName name="_597тепл_3" localSheetId="4">'[4]04901'!#REF!</definedName>
    <definedName name="_597тепл_3">'[4]04901'!#REF!</definedName>
    <definedName name="_599тепл_4" localSheetId="2">'[4]04901'!#REF!</definedName>
    <definedName name="_59Excel_BuiltIn__FilterDatabase_12_4" localSheetId="2">#REF!</definedName>
    <definedName name="_5APPT_19_2" localSheetId="2">#REF!</definedName>
    <definedName name="_600тепл_4" localSheetId="0">'[4]04901'!#REF!</definedName>
    <definedName name="_600тепл_4" localSheetId="1">'[4]04901'!#REF!</definedName>
    <definedName name="_600тепл_4" localSheetId="2">'[4]04901'!#REF!</definedName>
    <definedName name="_600тепл_4" localSheetId="4">'[4]04901'!#REF!</definedName>
    <definedName name="_600тепл_4">'[4]04901'!#REF!</definedName>
    <definedName name="_602тепло_1" localSheetId="2">'[5]04901'!#REF!</definedName>
    <definedName name="_603тепло_1" localSheetId="0">'[5]04901'!#REF!</definedName>
    <definedName name="_603тепло_1" localSheetId="1">'[5]04901'!#REF!</definedName>
    <definedName name="_603тепло_1" localSheetId="2">'[5]04901'!#REF!</definedName>
    <definedName name="_603тепло_1" localSheetId="4">'[5]04901'!#REF!</definedName>
    <definedName name="_603тепло_1">'[5]04901'!#REF!</definedName>
    <definedName name="_605тепло_2" localSheetId="2">'[5]04901'!#REF!</definedName>
    <definedName name="_606тепло_2" localSheetId="0">'[5]04901'!#REF!</definedName>
    <definedName name="_606тепло_2" localSheetId="1">'[5]04901'!#REF!</definedName>
    <definedName name="_606тепло_2" localSheetId="2">'[5]04901'!#REF!</definedName>
    <definedName name="_606тепло_2" localSheetId="4">'[5]04901'!#REF!</definedName>
    <definedName name="_606тепло_2">'[5]04901'!#REF!</definedName>
    <definedName name="_608тепло_3" localSheetId="2">'[5]04901'!#REF!</definedName>
    <definedName name="_609тепло_3" localSheetId="0">'[5]04901'!#REF!</definedName>
    <definedName name="_609тепло_3" localSheetId="1">'[5]04901'!#REF!</definedName>
    <definedName name="_609тепло_3" localSheetId="2">'[5]04901'!#REF!</definedName>
    <definedName name="_609тепло_3" localSheetId="4">'[5]04901'!#REF!</definedName>
    <definedName name="_609тепло_3">'[5]04901'!#REF!</definedName>
    <definedName name="_60Excel_BuiltIn__FilterDatabase_12_4" localSheetId="0">#REF!</definedName>
    <definedName name="_60Excel_BuiltIn__FilterDatabase_12_4" localSheetId="1">#REF!</definedName>
    <definedName name="_60Excel_BuiltIn__FilterDatabase_12_4" localSheetId="2">#REF!</definedName>
    <definedName name="_60Excel_BuiltIn__FilterDatabase_12_4" localSheetId="4">#REF!</definedName>
    <definedName name="_60Excel_BuiltIn__FilterDatabase_12_4">#REF!</definedName>
    <definedName name="_611тепло_4" localSheetId="2">'[5]04901'!#REF!</definedName>
    <definedName name="_612тепло_4" localSheetId="0">'[5]04901'!#REF!</definedName>
    <definedName name="_612тепло_4" localSheetId="1">'[5]04901'!#REF!</definedName>
    <definedName name="_612тепло_4" localSheetId="2">'[5]04901'!#REF!</definedName>
    <definedName name="_612тепло_4" localSheetId="4">'[5]04901'!#REF!</definedName>
    <definedName name="_612тепло_4">'[5]04901'!#REF!</definedName>
    <definedName name="_614тепло_18_1" localSheetId="2">'[6]04901'!#REF!</definedName>
    <definedName name="_615тепло_18_1" localSheetId="0">'[6]04901'!#REF!</definedName>
    <definedName name="_615тепло_18_1" localSheetId="1">'[6]04901'!#REF!</definedName>
    <definedName name="_615тепло_18_1" localSheetId="2">'[6]04901'!#REF!</definedName>
    <definedName name="_615тепло_18_1" localSheetId="4">'[6]04901'!#REF!</definedName>
    <definedName name="_615тепло_18_1">'[6]04901'!#REF!</definedName>
    <definedName name="_617тепло_18_2" localSheetId="2">'[6]04901'!#REF!</definedName>
    <definedName name="_618тепло_18_2" localSheetId="0">'[6]04901'!#REF!</definedName>
    <definedName name="_618тепло_18_2" localSheetId="1">'[6]04901'!#REF!</definedName>
    <definedName name="_618тепло_18_2" localSheetId="2">'[6]04901'!#REF!</definedName>
    <definedName name="_618тепло_18_2" localSheetId="4">'[6]04901'!#REF!</definedName>
    <definedName name="_618тепло_18_2">'[6]04901'!#REF!</definedName>
    <definedName name="_620тепло_18_3" localSheetId="2">'[6]04901'!#REF!</definedName>
    <definedName name="_621тепло_18_3" localSheetId="0">'[6]04901'!#REF!</definedName>
    <definedName name="_621тепло_18_3" localSheetId="1">'[6]04901'!#REF!</definedName>
    <definedName name="_621тепло_18_3" localSheetId="2">'[6]04901'!#REF!</definedName>
    <definedName name="_621тепло_18_3" localSheetId="4">'[6]04901'!#REF!</definedName>
    <definedName name="_621тепло_18_3">'[6]04901'!#REF!</definedName>
    <definedName name="_623тепло_18_4" localSheetId="2">'[6]04901'!#REF!</definedName>
    <definedName name="_624тепло_18_4" localSheetId="0">'[6]04901'!#REF!</definedName>
    <definedName name="_624тепло_18_4" localSheetId="1">'[6]04901'!#REF!</definedName>
    <definedName name="_624тепло_18_4" localSheetId="2">'[6]04901'!#REF!</definedName>
    <definedName name="_624тепло_18_4" localSheetId="4">'[6]04901'!#REF!</definedName>
    <definedName name="_624тепло_18_4">'[6]04901'!#REF!</definedName>
    <definedName name="_626тепло_20_1" localSheetId="2">'[6]04901'!#REF!</definedName>
    <definedName name="_627тепло_20_1" localSheetId="0">'[6]04901'!#REF!</definedName>
    <definedName name="_627тепло_20_1" localSheetId="1">'[6]04901'!#REF!</definedName>
    <definedName name="_627тепло_20_1" localSheetId="2">'[6]04901'!#REF!</definedName>
    <definedName name="_627тепло_20_1" localSheetId="4">'[6]04901'!#REF!</definedName>
    <definedName name="_627тепло_20_1">'[6]04901'!#REF!</definedName>
    <definedName name="_629тепло_20_2" localSheetId="2">'[6]04901'!#REF!</definedName>
    <definedName name="_62Excel_BuiltIn__FilterDatabase_17_1" localSheetId="2">#REF!</definedName>
    <definedName name="_630тепло_20_2" localSheetId="0">'[6]04901'!#REF!</definedName>
    <definedName name="_630тепло_20_2" localSheetId="1">'[6]04901'!#REF!</definedName>
    <definedName name="_630тепло_20_2" localSheetId="2">'[6]04901'!#REF!</definedName>
    <definedName name="_630тепло_20_2" localSheetId="4">'[6]04901'!#REF!</definedName>
    <definedName name="_630тепло_20_2">'[6]04901'!#REF!</definedName>
    <definedName name="_632тепло_20_3" localSheetId="2">'[6]04901'!#REF!</definedName>
    <definedName name="_633тепло_20_3" localSheetId="0">'[6]04901'!#REF!</definedName>
    <definedName name="_633тепло_20_3" localSheetId="1">'[6]04901'!#REF!</definedName>
    <definedName name="_633тепло_20_3" localSheetId="2">'[6]04901'!#REF!</definedName>
    <definedName name="_633тепло_20_3" localSheetId="4">'[6]04901'!#REF!</definedName>
    <definedName name="_633тепло_20_3">'[6]04901'!#REF!</definedName>
    <definedName name="_635тепло_20_4" localSheetId="2">'[6]04901'!#REF!</definedName>
    <definedName name="_636тепло_20_4" localSheetId="0">'[6]04901'!#REF!</definedName>
    <definedName name="_636тепло_20_4" localSheetId="1">'[6]04901'!#REF!</definedName>
    <definedName name="_636тепло_20_4" localSheetId="2">'[6]04901'!#REF!</definedName>
    <definedName name="_636тепло_20_4" localSheetId="4">'[6]04901'!#REF!</definedName>
    <definedName name="_636тепло_20_4">'[6]04901'!#REF!</definedName>
    <definedName name="_638ц_1" localSheetId="2">SUM(#REF!)</definedName>
    <definedName name="_639ц_1" localSheetId="0">SUM(#REF!)</definedName>
    <definedName name="_639ц_1" localSheetId="1">SUM(#REF!)</definedName>
    <definedName name="_639ц_1" localSheetId="2">SUM(#REF!)</definedName>
    <definedName name="_639ц_1" localSheetId="4">SUM(#REF!)</definedName>
    <definedName name="_639ц_1">SUM(#REF!)</definedName>
    <definedName name="_63Excel_BuiltIn__FilterDatabase_17_1" localSheetId="0">#REF!</definedName>
    <definedName name="_63Excel_BuiltIn__FilterDatabase_17_1" localSheetId="1">#REF!</definedName>
    <definedName name="_63Excel_BuiltIn__FilterDatabase_17_1" localSheetId="2">#REF!</definedName>
    <definedName name="_63Excel_BuiltIn__FilterDatabase_17_1" localSheetId="4">#REF!</definedName>
    <definedName name="_63Excel_BuiltIn__FilterDatabase_17_1">#REF!</definedName>
    <definedName name="_641ц_2" localSheetId="2">SUM(#REF!)</definedName>
    <definedName name="_642ц_2" localSheetId="0">SUM(#REF!)</definedName>
    <definedName name="_642ц_2" localSheetId="1">SUM(#REF!)</definedName>
    <definedName name="_642ц_2" localSheetId="2">SUM(#REF!)</definedName>
    <definedName name="_642ц_2" localSheetId="4">SUM(#REF!)</definedName>
    <definedName name="_642ц_2">SUM(#REF!)</definedName>
    <definedName name="_644ц_3" localSheetId="2">SUM(#REF!)</definedName>
    <definedName name="_645ц_3" localSheetId="0">SUM(#REF!)</definedName>
    <definedName name="_645ц_3" localSheetId="1">SUM(#REF!)</definedName>
    <definedName name="_645ц_3" localSheetId="2">SUM(#REF!)</definedName>
    <definedName name="_645ц_3" localSheetId="4">SUM(#REF!)</definedName>
    <definedName name="_645ц_3">SUM(#REF!)</definedName>
    <definedName name="_647ц_4" localSheetId="2">SUM(#REF!)</definedName>
    <definedName name="_648ц_4" localSheetId="0">SUM(#REF!)</definedName>
    <definedName name="_648ц_4" localSheetId="1">SUM(#REF!)</definedName>
    <definedName name="_648ц_4" localSheetId="2">SUM(#REF!)</definedName>
    <definedName name="_648ц_4" localSheetId="4">SUM(#REF!)</definedName>
    <definedName name="_648ц_4">SUM(#REF!)</definedName>
    <definedName name="_650школы_1" localSheetId="2">#REF!+#REF!+#REF!+#REF!+#REF!</definedName>
    <definedName name="_651школы_1" localSheetId="0">#REF!+#REF!+#REF!+#REF!+#REF!</definedName>
    <definedName name="_651школы_1" localSheetId="1">#REF!+#REF!+#REF!+#REF!+#REF!</definedName>
    <definedName name="_651школы_1" localSheetId="2">#REF!+#REF!+#REF!+#REF!+#REF!</definedName>
    <definedName name="_651школы_1" localSheetId="4">#REF!+#REF!+#REF!+#REF!+#REF!</definedName>
    <definedName name="_651школы_1">#REF!+#REF!+#REF!+#REF!+#REF!</definedName>
    <definedName name="_653школы_2" localSheetId="2">#REF!+#REF!+#REF!+#REF!+#REF!</definedName>
    <definedName name="_654школы_2" localSheetId="0">#REF!+#REF!+#REF!+#REF!+#REF!</definedName>
    <definedName name="_654школы_2" localSheetId="1">#REF!+#REF!+#REF!+#REF!+#REF!</definedName>
    <definedName name="_654школы_2" localSheetId="2">#REF!+#REF!+#REF!+#REF!+#REF!</definedName>
    <definedName name="_654школы_2" localSheetId="4">#REF!+#REF!+#REF!+#REF!+#REF!</definedName>
    <definedName name="_654школы_2">#REF!+#REF!+#REF!+#REF!+#REF!</definedName>
    <definedName name="_656школы_3" localSheetId="2">#REF!+#REF!+#REF!+#REF!+#REF!</definedName>
    <definedName name="_657школы_3" localSheetId="0">#REF!+#REF!+#REF!+#REF!+#REF!</definedName>
    <definedName name="_657школы_3" localSheetId="1">#REF!+#REF!+#REF!+#REF!+#REF!</definedName>
    <definedName name="_657школы_3" localSheetId="2">#REF!+#REF!+#REF!+#REF!+#REF!</definedName>
    <definedName name="_657школы_3" localSheetId="4">#REF!+#REF!+#REF!+#REF!+#REF!</definedName>
    <definedName name="_657школы_3">#REF!+#REF!+#REF!+#REF!+#REF!</definedName>
    <definedName name="_659школы_4" localSheetId="2">#REF!+#REF!+#REF!+#REF!+#REF!</definedName>
    <definedName name="_65Excel_BuiltIn__FilterDatabase_17_2" localSheetId="2">#REF!</definedName>
    <definedName name="_660школы_4" localSheetId="0">#REF!+#REF!+#REF!+#REF!+#REF!</definedName>
    <definedName name="_660школы_4" localSheetId="1">#REF!+#REF!+#REF!+#REF!+#REF!</definedName>
    <definedName name="_660школы_4" localSheetId="2">#REF!+#REF!+#REF!+#REF!+#REF!</definedName>
    <definedName name="_660школы_4" localSheetId="4">#REF!+#REF!+#REF!+#REF!+#REF!</definedName>
    <definedName name="_660школы_4">#REF!+#REF!+#REF!+#REF!+#REF!</definedName>
    <definedName name="_66Excel_BuiltIn__FilterDatabase_17_2" localSheetId="0">#REF!</definedName>
    <definedName name="_66Excel_BuiltIn__FilterDatabase_17_2" localSheetId="1">#REF!</definedName>
    <definedName name="_66Excel_BuiltIn__FilterDatabase_17_2" localSheetId="2">#REF!</definedName>
    <definedName name="_66Excel_BuiltIn__FilterDatabase_17_2" localSheetId="4">#REF!</definedName>
    <definedName name="_66Excel_BuiltIn__FilterDatabase_17_2">#REF!</definedName>
    <definedName name="_68Excel_BuiltIn__FilterDatabase_17_3" localSheetId="2">#REF!</definedName>
    <definedName name="_69Excel_BuiltIn__FilterDatabase_17_3" localSheetId="0">#REF!</definedName>
    <definedName name="_69Excel_BuiltIn__FilterDatabase_17_3" localSheetId="1">#REF!</definedName>
    <definedName name="_69Excel_BuiltIn__FilterDatabase_17_3" localSheetId="2">#REF!</definedName>
    <definedName name="_69Excel_BuiltIn__FilterDatabase_17_3" localSheetId="4">#REF!</definedName>
    <definedName name="_69Excel_BuiltIn__FilterDatabase_17_3">#REF!</definedName>
    <definedName name="_6APPT_19_2" localSheetId="0">#REF!</definedName>
    <definedName name="_6APPT_19_2" localSheetId="1">#REF!</definedName>
    <definedName name="_6APPT_19_2" localSheetId="2">#REF!</definedName>
    <definedName name="_6APPT_19_2" localSheetId="4">#REF!</definedName>
    <definedName name="_6APPT_19_2">#REF!</definedName>
    <definedName name="_71Excel_BuiltIn__FilterDatabase_17_4" localSheetId="2">#REF!</definedName>
    <definedName name="_72Excel_BuiltIn__FilterDatabase_17_4" localSheetId="0">#REF!</definedName>
    <definedName name="_72Excel_BuiltIn__FilterDatabase_17_4" localSheetId="1">#REF!</definedName>
    <definedName name="_72Excel_BuiltIn__FilterDatabase_17_4" localSheetId="2">#REF!</definedName>
    <definedName name="_72Excel_BuiltIn__FilterDatabase_17_4" localSheetId="4">#REF!</definedName>
    <definedName name="_72Excel_BuiltIn__FilterDatabase_17_4">#REF!</definedName>
    <definedName name="_74Excel_BuiltIn__FilterDatabase_4_1" localSheetId="2">#REF!</definedName>
    <definedName name="_75Excel_BuiltIn__FilterDatabase_4_1" localSheetId="0">#REF!</definedName>
    <definedName name="_75Excel_BuiltIn__FilterDatabase_4_1" localSheetId="1">#REF!</definedName>
    <definedName name="_75Excel_BuiltIn__FilterDatabase_4_1" localSheetId="2">#REF!</definedName>
    <definedName name="_75Excel_BuiltIn__FilterDatabase_4_1" localSheetId="4">#REF!</definedName>
    <definedName name="_75Excel_BuiltIn__FilterDatabase_4_1">#REF!</definedName>
    <definedName name="_77Excel_BuiltIn__FilterDatabase_4_2" localSheetId="2">#REF!</definedName>
    <definedName name="_78Excel_BuiltIn__FilterDatabase_4_2" localSheetId="0">#REF!</definedName>
    <definedName name="_78Excel_BuiltIn__FilterDatabase_4_2" localSheetId="1">#REF!</definedName>
    <definedName name="_78Excel_BuiltIn__FilterDatabase_4_2" localSheetId="2">#REF!</definedName>
    <definedName name="_78Excel_BuiltIn__FilterDatabase_4_2" localSheetId="4">#REF!</definedName>
    <definedName name="_78Excel_BuiltIn__FilterDatabase_4_2">#REF!</definedName>
    <definedName name="_80Excel_BuiltIn__FilterDatabase_4_3" localSheetId="2">#REF!</definedName>
    <definedName name="_81Excel_BuiltIn__FilterDatabase_4_3" localSheetId="0">#REF!</definedName>
    <definedName name="_81Excel_BuiltIn__FilterDatabase_4_3" localSheetId="1">#REF!</definedName>
    <definedName name="_81Excel_BuiltIn__FilterDatabase_4_3" localSheetId="2">#REF!</definedName>
    <definedName name="_81Excel_BuiltIn__FilterDatabase_4_3" localSheetId="4">#REF!</definedName>
    <definedName name="_81Excel_BuiltIn__FilterDatabase_4_3">#REF!</definedName>
    <definedName name="_83Excel_BuiltIn__FilterDatabase_4_4" localSheetId="2">#REF!</definedName>
    <definedName name="_84Excel_BuiltIn__FilterDatabase_4_4" localSheetId="0">#REF!</definedName>
    <definedName name="_84Excel_BuiltIn__FilterDatabase_4_4" localSheetId="1">#REF!</definedName>
    <definedName name="_84Excel_BuiltIn__FilterDatabase_4_4" localSheetId="2">#REF!</definedName>
    <definedName name="_84Excel_BuiltIn__FilterDatabase_4_4" localSheetId="4">#REF!</definedName>
    <definedName name="_84Excel_BuiltIn__FilterDatabase_4_4">#REF!</definedName>
    <definedName name="_86Excel_BuiltIn__FilterDatabase_5_1" localSheetId="2">#REF!</definedName>
    <definedName name="_87Excel_BuiltIn__FilterDatabase_5_1" localSheetId="0">#REF!</definedName>
    <definedName name="_87Excel_BuiltIn__FilterDatabase_5_1" localSheetId="1">#REF!</definedName>
    <definedName name="_87Excel_BuiltIn__FilterDatabase_5_1" localSheetId="2">#REF!</definedName>
    <definedName name="_87Excel_BuiltIn__FilterDatabase_5_1" localSheetId="4">#REF!</definedName>
    <definedName name="_87Excel_BuiltIn__FilterDatabase_5_1">#REF!</definedName>
    <definedName name="_89Excel_BuiltIn__FilterDatabase_5_2" localSheetId="2">#REF!</definedName>
    <definedName name="_8APPT_19_3" localSheetId="2">#REF!</definedName>
    <definedName name="_90Excel_BuiltIn__FilterDatabase_5_2" localSheetId="0">#REF!</definedName>
    <definedName name="_90Excel_BuiltIn__FilterDatabase_5_2" localSheetId="1">#REF!</definedName>
    <definedName name="_90Excel_BuiltIn__FilterDatabase_5_2" localSheetId="2">#REF!</definedName>
    <definedName name="_90Excel_BuiltIn__FilterDatabase_5_2" localSheetId="4">#REF!</definedName>
    <definedName name="_90Excel_BuiltIn__FilterDatabase_5_2">#REF!</definedName>
    <definedName name="_92Excel_BuiltIn__FilterDatabase_5_3" localSheetId="2">#REF!</definedName>
    <definedName name="_93Excel_BuiltIn__FilterDatabase_5_3" localSheetId="0">#REF!</definedName>
    <definedName name="_93Excel_BuiltIn__FilterDatabase_5_3" localSheetId="1">#REF!</definedName>
    <definedName name="_93Excel_BuiltIn__FilterDatabase_5_3" localSheetId="2">#REF!</definedName>
    <definedName name="_93Excel_BuiltIn__FilterDatabase_5_3" localSheetId="4">#REF!</definedName>
    <definedName name="_93Excel_BuiltIn__FilterDatabase_5_3">#REF!</definedName>
    <definedName name="_95Excel_BuiltIn__FilterDatabase_5_4" localSheetId="2">#REF!</definedName>
    <definedName name="_96Excel_BuiltIn__FilterDatabase_5_4" localSheetId="0">#REF!</definedName>
    <definedName name="_96Excel_BuiltIn__FilterDatabase_5_4" localSheetId="1">#REF!</definedName>
    <definedName name="_96Excel_BuiltIn__FilterDatabase_5_4" localSheetId="2">#REF!</definedName>
    <definedName name="_96Excel_BuiltIn__FilterDatabase_5_4" localSheetId="4">#REF!</definedName>
    <definedName name="_96Excel_BuiltIn__FilterDatabase_5_4">#REF!</definedName>
    <definedName name="_98Excel_BuiltIn__FilterDatabase_6_1" localSheetId="2">#REF!</definedName>
    <definedName name="_99Excel_BuiltIn__FilterDatabase_6_1" localSheetId="0">#REF!</definedName>
    <definedName name="_99Excel_BuiltIn__FilterDatabase_6_1" localSheetId="1">#REF!</definedName>
    <definedName name="_99Excel_BuiltIn__FilterDatabase_6_1" localSheetId="2">#REF!</definedName>
    <definedName name="_99Excel_BuiltIn__FilterDatabase_6_1" localSheetId="4">#REF!</definedName>
    <definedName name="_99Excel_BuiltIn__FilterDatabase_6_1">#REF!</definedName>
    <definedName name="_9APPT_19_3" localSheetId="0">#REF!</definedName>
    <definedName name="_9APPT_19_3" localSheetId="1">#REF!</definedName>
    <definedName name="_9APPT_19_3" localSheetId="2">#REF!</definedName>
    <definedName name="_9APPT_19_3" localSheetId="4">#REF!</definedName>
    <definedName name="_9APPT_19_3">#REF!</definedName>
    <definedName name="_xlnm._FilterDatabase" localSheetId="5" hidden="1">'Пр.3 таб.3 Состав прочих'!$A$4:$H$60</definedName>
    <definedName name="APPT" localSheetId="4">'Пр.3 таб.2 Расчет прочих'!#REF!</definedName>
    <definedName name="APPT_19" localSheetId="0">#REF!</definedName>
    <definedName name="APPT_19" localSheetId="1">#REF!</definedName>
    <definedName name="APPT_19" localSheetId="2">#REF!</definedName>
    <definedName name="APPT_19" localSheetId="4">#REF!</definedName>
    <definedName name="APPT_19" localSheetId="5">#REF!</definedName>
    <definedName name="APPT_19">#REF!</definedName>
    <definedName name="APPT_21" localSheetId="0">#REF!</definedName>
    <definedName name="APPT_21" localSheetId="1">#REF!</definedName>
    <definedName name="APPT_21" localSheetId="2">#REF!</definedName>
    <definedName name="APPT_21" localSheetId="4">#REF!</definedName>
    <definedName name="APPT_21" localSheetId="5">#REF!</definedName>
    <definedName name="APPT_21">#REF!</definedName>
    <definedName name="dd" localSheetId="0">#REF!+#REF!+#REF!+#REF!+#REF!</definedName>
    <definedName name="dd" localSheetId="1">#REF!+#REF!+#REF!+#REF!+#REF!</definedName>
    <definedName name="dd" localSheetId="2">#REF!+#REF!+#REF!+#REF!+#REF!</definedName>
    <definedName name="dd" localSheetId="4">#REF!+#REF!+#REF!+#REF!+#REF!</definedName>
    <definedName name="dd" localSheetId="5">#REF!+#REF!+#REF!+#REF!+#REF!</definedName>
    <definedName name="dd">#REF!+#REF!+#REF!+#REF!+#REF!</definedName>
    <definedName name="Excel_BuiltIn__FilterDatabase_11" localSheetId="0">#REF!</definedName>
    <definedName name="Excel_BuiltIn__FilterDatabase_11" localSheetId="1">#REF!</definedName>
    <definedName name="Excel_BuiltIn__FilterDatabase_11" localSheetId="2">#REF!</definedName>
    <definedName name="Excel_BuiltIn__FilterDatabase_11" localSheetId="4">#REF!</definedName>
    <definedName name="Excel_BuiltIn__FilterDatabase_11" localSheetId="5">#REF!</definedName>
    <definedName name="Excel_BuiltIn__FilterDatabase_11">#REF!</definedName>
    <definedName name="Excel_BuiltIn__FilterDatabase_12" localSheetId="0">#REF!</definedName>
    <definedName name="Excel_BuiltIn__FilterDatabase_12" localSheetId="1">#REF!</definedName>
    <definedName name="Excel_BuiltIn__FilterDatabase_12" localSheetId="2">#REF!</definedName>
    <definedName name="Excel_BuiltIn__FilterDatabase_12" localSheetId="4">#REF!</definedName>
    <definedName name="Excel_BuiltIn__FilterDatabase_12" localSheetId="5">#REF!</definedName>
    <definedName name="Excel_BuiltIn__FilterDatabase_12">#REF!</definedName>
    <definedName name="Excel_BuiltIn__FilterDatabase_17" localSheetId="0">#REF!</definedName>
    <definedName name="Excel_BuiltIn__FilterDatabase_17" localSheetId="1">#REF!</definedName>
    <definedName name="Excel_BuiltIn__FilterDatabase_17" localSheetId="2">#REF!</definedName>
    <definedName name="Excel_BuiltIn__FilterDatabase_17" localSheetId="4">#REF!</definedName>
    <definedName name="Excel_BuiltIn__FilterDatabase_17" localSheetId="5">#REF!</definedName>
    <definedName name="Excel_BuiltIn__FilterDatabase_17">#REF!</definedName>
    <definedName name="Excel_BuiltIn__FilterDatabase_4" localSheetId="0">#REF!</definedName>
    <definedName name="Excel_BuiltIn__FilterDatabase_4" localSheetId="1">#REF!</definedName>
    <definedName name="Excel_BuiltIn__FilterDatabase_4" localSheetId="2">#REF!</definedName>
    <definedName name="Excel_BuiltIn__FilterDatabase_4" localSheetId="4">#REF!</definedName>
    <definedName name="Excel_BuiltIn__FilterDatabase_4" localSheetId="5">#REF!</definedName>
    <definedName name="Excel_BuiltIn__FilterDatabase_4">#REF!</definedName>
    <definedName name="Excel_BuiltIn__FilterDatabase_5" localSheetId="0">#REF!</definedName>
    <definedName name="Excel_BuiltIn__FilterDatabase_5" localSheetId="1">#REF!</definedName>
    <definedName name="Excel_BuiltIn__FilterDatabase_5" localSheetId="2">#REF!</definedName>
    <definedName name="Excel_BuiltIn__FilterDatabase_5" localSheetId="4">#REF!</definedName>
    <definedName name="Excel_BuiltIn__FilterDatabase_5" localSheetId="5">#REF!</definedName>
    <definedName name="Excel_BuiltIn__FilterDatabase_5">#REF!</definedName>
    <definedName name="Excel_BuiltIn__FilterDatabase_6" localSheetId="0">#REF!</definedName>
    <definedName name="Excel_BuiltIn__FilterDatabase_6" localSheetId="1">#REF!</definedName>
    <definedName name="Excel_BuiltIn__FilterDatabase_6" localSheetId="2">#REF!</definedName>
    <definedName name="Excel_BuiltIn__FilterDatabase_6" localSheetId="4">#REF!</definedName>
    <definedName name="Excel_BuiltIn__FilterDatabase_6" localSheetId="5">#REF!</definedName>
    <definedName name="Excel_BuiltIn__FilterDatabase_6">#REF!</definedName>
    <definedName name="Excel_BuiltIn__FilterDatabase_7" localSheetId="0">#REF!</definedName>
    <definedName name="Excel_BuiltIn__FilterDatabase_7" localSheetId="1">#REF!</definedName>
    <definedName name="Excel_BuiltIn__FilterDatabase_7" localSheetId="2">#REF!</definedName>
    <definedName name="Excel_BuiltIn__FilterDatabase_7" localSheetId="4">#REF!</definedName>
    <definedName name="Excel_BuiltIn__FilterDatabase_7" localSheetId="5">#REF!</definedName>
    <definedName name="Excel_BuiltIn__FilterDatabase_7">#REF!</definedName>
    <definedName name="Excel_BuiltIn__FilterDatabase_9" localSheetId="0">#REF!</definedName>
    <definedName name="Excel_BuiltIn__FilterDatabase_9" localSheetId="1">#REF!</definedName>
    <definedName name="Excel_BuiltIn__FilterDatabase_9" localSheetId="2">#REF!</definedName>
    <definedName name="Excel_BuiltIn__FilterDatabase_9" localSheetId="4">#REF!</definedName>
    <definedName name="Excel_BuiltIn__FilterDatabase_9" localSheetId="5">#REF!</definedName>
    <definedName name="Excel_BuiltIn__FilterDatabase_9">#REF!</definedName>
    <definedName name="Excel_BuiltIn_Print_Area_11" localSheetId="0">#REF!</definedName>
    <definedName name="Excel_BuiltIn_Print_Area_11" localSheetId="1">#REF!</definedName>
    <definedName name="Excel_BuiltIn_Print_Area_11" localSheetId="2">#REF!</definedName>
    <definedName name="Excel_BuiltIn_Print_Area_11" localSheetId="4">#REF!</definedName>
    <definedName name="Excel_BuiltIn_Print_Area_11" localSheetId="5">#REF!</definedName>
    <definedName name="Excel_BuiltIn_Print_Area_11">#REF!</definedName>
    <definedName name="Excel_BuiltIn_Print_Area_12" localSheetId="0">#REF!</definedName>
    <definedName name="Excel_BuiltIn_Print_Area_12" localSheetId="1">#REF!</definedName>
    <definedName name="Excel_BuiltIn_Print_Area_12" localSheetId="2">#REF!</definedName>
    <definedName name="Excel_BuiltIn_Print_Area_12" localSheetId="4">#REF!</definedName>
    <definedName name="Excel_BuiltIn_Print_Area_12" localSheetId="5">#REF!</definedName>
    <definedName name="Excel_BuiltIn_Print_Area_12">#REF!</definedName>
    <definedName name="Excel_BuiltIn_Print_Area_3" localSheetId="0">#REF!</definedName>
    <definedName name="Excel_BuiltIn_Print_Area_3" localSheetId="1">#REF!</definedName>
    <definedName name="Excel_BuiltIn_Print_Area_3" localSheetId="2">#REF!</definedName>
    <definedName name="Excel_BuiltIn_Print_Area_3" localSheetId="4">#REF!</definedName>
    <definedName name="Excel_BuiltIn_Print_Area_3" localSheetId="5">#REF!</definedName>
    <definedName name="Excel_BuiltIn_Print_Area_3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 localSheetId="4">#REF!</definedName>
    <definedName name="Excel_BuiltIn_Print_Area_4" localSheetId="5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 localSheetId="4">#REF!</definedName>
    <definedName name="Excel_BuiltIn_Print_Area_5" localSheetId="5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 localSheetId="2">#REF!</definedName>
    <definedName name="Excel_BuiltIn_Print_Area_6" localSheetId="4">#REF!</definedName>
    <definedName name="Excel_BuiltIn_Print_Area_6" localSheetId="5">#REF!</definedName>
    <definedName name="Excel_BuiltIn_Print_Area_6">#REF!</definedName>
    <definedName name="Excel_BuiltIn_Print_Area_7" localSheetId="0">#REF!</definedName>
    <definedName name="Excel_BuiltIn_Print_Area_7" localSheetId="1">#REF!</definedName>
    <definedName name="Excel_BuiltIn_Print_Area_7" localSheetId="2">#REF!</definedName>
    <definedName name="Excel_BuiltIn_Print_Area_7" localSheetId="4">#REF!</definedName>
    <definedName name="Excel_BuiltIn_Print_Area_7" localSheetId="5">#REF!</definedName>
    <definedName name="Excel_BuiltIn_Print_Area_7">#REF!</definedName>
    <definedName name="Excel_BuiltIn_Print_Area_8" localSheetId="0">#REF!</definedName>
    <definedName name="Excel_BuiltIn_Print_Area_8" localSheetId="1">#REF!</definedName>
    <definedName name="Excel_BuiltIn_Print_Area_8" localSheetId="2">#REF!</definedName>
    <definedName name="Excel_BuiltIn_Print_Area_8" localSheetId="4">#REF!</definedName>
    <definedName name="Excel_BuiltIn_Print_Area_8" localSheetId="5">#REF!</definedName>
    <definedName name="Excel_BuiltIn_Print_Area_8">#REF!</definedName>
    <definedName name="Excel_BuiltIn_Print_Area_9" localSheetId="0">#REF!</definedName>
    <definedName name="Excel_BuiltIn_Print_Area_9" localSheetId="1">#REF!</definedName>
    <definedName name="Excel_BuiltIn_Print_Area_9" localSheetId="2">#REF!</definedName>
    <definedName name="Excel_BuiltIn_Print_Area_9" localSheetId="4">#REF!</definedName>
    <definedName name="Excel_BuiltIn_Print_Area_9" localSheetId="5">#REF!</definedName>
    <definedName name="Excel_BuiltIn_Print_Area_9">#REF!</definedName>
    <definedName name="Excel_BuiltIn_Print_Titles_11" localSheetId="0">#REF!</definedName>
    <definedName name="Excel_BuiltIn_Print_Titles_11" localSheetId="1">#REF!</definedName>
    <definedName name="Excel_BuiltIn_Print_Titles_11" localSheetId="2">#REF!</definedName>
    <definedName name="Excel_BuiltIn_Print_Titles_11" localSheetId="4">#REF!</definedName>
    <definedName name="Excel_BuiltIn_Print_Titles_11" localSheetId="5">#REF!</definedName>
    <definedName name="Excel_BuiltIn_Print_Titles_11">#REF!</definedName>
    <definedName name="Excel_BuiltIn_Print_Titles_12" localSheetId="0">#REF!</definedName>
    <definedName name="Excel_BuiltIn_Print_Titles_12" localSheetId="1">#REF!</definedName>
    <definedName name="Excel_BuiltIn_Print_Titles_12" localSheetId="2">#REF!</definedName>
    <definedName name="Excel_BuiltIn_Print_Titles_12" localSheetId="4">#REF!</definedName>
    <definedName name="Excel_BuiltIn_Print_Titles_12" localSheetId="5">#REF!</definedName>
    <definedName name="Excel_BuiltIn_Print_Titles_12">#REF!</definedName>
    <definedName name="Excel_BuiltIn_Print_Titles_2" localSheetId="0">#REF!</definedName>
    <definedName name="Excel_BuiltIn_Print_Titles_2" localSheetId="1">#REF!</definedName>
    <definedName name="Excel_BuiltIn_Print_Titles_2" localSheetId="2">#REF!</definedName>
    <definedName name="Excel_BuiltIn_Print_Titles_2" localSheetId="4">#REF!</definedName>
    <definedName name="Excel_BuiltIn_Print_Titles_2" localSheetId="5">#REF!</definedName>
    <definedName name="Excel_BuiltIn_Print_Titles_2">#REF!</definedName>
    <definedName name="Excel_BuiltIn_Print_Titles_2_1" localSheetId="0">#REF!</definedName>
    <definedName name="Excel_BuiltIn_Print_Titles_2_1" localSheetId="1">#REF!</definedName>
    <definedName name="Excel_BuiltIn_Print_Titles_2_1" localSheetId="2">#REF!</definedName>
    <definedName name="Excel_BuiltIn_Print_Titles_2_1" localSheetId="4">#REF!</definedName>
    <definedName name="Excel_BuiltIn_Print_Titles_2_1" localSheetId="5">#REF!</definedName>
    <definedName name="Excel_BuiltIn_Print_Titles_2_1">#REF!</definedName>
    <definedName name="Excel_BuiltIn_Print_Titles_4" localSheetId="0">#REF!</definedName>
    <definedName name="Excel_BuiltIn_Print_Titles_4" localSheetId="1">#REF!</definedName>
    <definedName name="Excel_BuiltIn_Print_Titles_4" localSheetId="2">#REF!</definedName>
    <definedName name="Excel_BuiltIn_Print_Titles_4" localSheetId="4">#REF!</definedName>
    <definedName name="Excel_BuiltIn_Print_Titles_4" localSheetId="5">#REF!</definedName>
    <definedName name="Excel_BuiltIn_Print_Titles_4">#REF!</definedName>
    <definedName name="Excel_BuiltIn_Print_Titles_5" localSheetId="0">#REF!</definedName>
    <definedName name="Excel_BuiltIn_Print_Titles_5" localSheetId="1">#REF!</definedName>
    <definedName name="Excel_BuiltIn_Print_Titles_5" localSheetId="2">#REF!</definedName>
    <definedName name="Excel_BuiltIn_Print_Titles_5" localSheetId="4">#REF!</definedName>
    <definedName name="Excel_BuiltIn_Print_Titles_5" localSheetId="5">#REF!</definedName>
    <definedName name="Excel_BuiltIn_Print_Titles_5">#REF!</definedName>
    <definedName name="Excel_BuiltIn_Print_Titles_7" localSheetId="0">#REF!</definedName>
    <definedName name="Excel_BuiltIn_Print_Titles_7" localSheetId="1">#REF!</definedName>
    <definedName name="Excel_BuiltIn_Print_Titles_7" localSheetId="2">#REF!</definedName>
    <definedName name="Excel_BuiltIn_Print_Titles_7" localSheetId="4">#REF!</definedName>
    <definedName name="Excel_BuiltIn_Print_Titles_7" localSheetId="5">#REF!</definedName>
    <definedName name="Excel_BuiltIn_Print_Titles_7">#REF!</definedName>
    <definedName name="Excel_BuiltIn_Print_Titles_9" localSheetId="0">#REF!</definedName>
    <definedName name="Excel_BuiltIn_Print_Titles_9" localSheetId="1">#REF!</definedName>
    <definedName name="Excel_BuiltIn_Print_Titles_9" localSheetId="2">#REF!</definedName>
    <definedName name="Excel_BuiltIn_Print_Titles_9" localSheetId="4">#REF!</definedName>
    <definedName name="Excel_BuiltIn_Print_Titles_9" localSheetId="5">#REF!</definedName>
    <definedName name="Excel_BuiltIn_Print_Titles_9">#REF!</definedName>
    <definedName name="f" localSheetId="0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f" localSheetId="1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f" localSheetId="2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f" localSheetId="4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f" localSheetId="5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f">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+[1]ШКОЛЫ!#REF!</definedName>
    <definedName name="FIO" localSheetId="4">'Пр.3 таб.2 Расчет прочих'!#REF!</definedName>
    <definedName name="FIO_19" localSheetId="0">#REF!</definedName>
    <definedName name="FIO_19" localSheetId="1">#REF!</definedName>
    <definedName name="FIO_19" localSheetId="2">#REF!</definedName>
    <definedName name="FIO_19" localSheetId="4">#REF!</definedName>
    <definedName name="FIO_19" localSheetId="5">#REF!</definedName>
    <definedName name="FIO_19">#REF!</definedName>
    <definedName name="FIO_21" localSheetId="0">#REF!</definedName>
    <definedName name="FIO_21" localSheetId="1">#REF!</definedName>
    <definedName name="FIO_21" localSheetId="2">#REF!</definedName>
    <definedName name="FIO_21" localSheetId="4">#REF!</definedName>
    <definedName name="FIO_21" localSheetId="5">#REF!</definedName>
    <definedName name="FIO_21">#REF!</definedName>
    <definedName name="q" localSheetId="0">#REF!+#REF!+#REF!+#REF!+#REF!</definedName>
    <definedName name="q" localSheetId="1">#REF!+#REF!+#REF!+#REF!+#REF!</definedName>
    <definedName name="q" localSheetId="2">#REF!+#REF!+#REF!+#REF!+#REF!</definedName>
    <definedName name="q" localSheetId="4">#REF!+#REF!+#REF!+#REF!+#REF!</definedName>
    <definedName name="q" localSheetId="5">#REF!+#REF!+#REF!+#REF!+#REF!</definedName>
    <definedName name="q">#REF!+#REF!+#REF!+#REF!+#REF!</definedName>
    <definedName name="SIGN" localSheetId="4">'Пр.3 таб.2 Расчет прочих'!#REF!</definedName>
    <definedName name="SIGN_19" localSheetId="0">#REF!</definedName>
    <definedName name="SIGN_19" localSheetId="1">#REF!</definedName>
    <definedName name="SIGN_19" localSheetId="2">#REF!</definedName>
    <definedName name="SIGN_19" localSheetId="4">#REF!</definedName>
    <definedName name="SIGN_19" localSheetId="5">#REF!</definedName>
    <definedName name="SIGN_19">#REF!</definedName>
    <definedName name="SIGN_21" localSheetId="0">#REF!</definedName>
    <definedName name="SIGN_21" localSheetId="1">#REF!</definedName>
    <definedName name="SIGN_21" localSheetId="2">#REF!</definedName>
    <definedName name="SIGN_21" localSheetId="4">#REF!</definedName>
    <definedName name="SIGN_21" localSheetId="5">#REF!</definedName>
    <definedName name="SIGN_21">#REF!</definedName>
    <definedName name="Year" localSheetId="0">#REF!</definedName>
    <definedName name="Year" localSheetId="1">#REF!</definedName>
    <definedName name="Year" localSheetId="2">#REF!</definedName>
    <definedName name="Year" localSheetId="4">#REF!</definedName>
    <definedName name="Year" localSheetId="5">#REF!</definedName>
    <definedName name="Year">#REF!</definedName>
    <definedName name="Year_1" localSheetId="0">'[7]Титульный лист'!#REF!</definedName>
    <definedName name="Year_1" localSheetId="1">'[7]Титульный лист'!#REF!</definedName>
    <definedName name="Year_1" localSheetId="2">'[7]Титульный лист'!#REF!</definedName>
    <definedName name="Year_1" localSheetId="4">'[7]Титульный лист'!#REF!</definedName>
    <definedName name="Year_1" localSheetId="5">'[7]Титульный лист'!#REF!</definedName>
    <definedName name="Year_1">'[7]Титульный лист'!#REF!</definedName>
    <definedName name="Year2" localSheetId="0">#REF!</definedName>
    <definedName name="Year2" localSheetId="1">#REF!</definedName>
    <definedName name="Year2" localSheetId="2">#REF!</definedName>
    <definedName name="Year2" localSheetId="4">#REF!</definedName>
    <definedName name="Year2" localSheetId="5">#REF!</definedName>
    <definedName name="Year2">#REF!</definedName>
    <definedName name="год" localSheetId="0">#REF!+#REF!+#REF!+#REF!</definedName>
    <definedName name="год" localSheetId="1">#REF!+#REF!+#REF!+#REF!</definedName>
    <definedName name="год" localSheetId="2">#REF!+#REF!+#REF!+#REF!</definedName>
    <definedName name="год" localSheetId="4">#REF!+#REF!+#REF!+#REF!</definedName>
    <definedName name="год" localSheetId="5">#REF!+#REF!+#REF!+#REF!</definedName>
    <definedName name="год">#REF!+#REF!+#REF!+#REF!</definedName>
    <definedName name="ехсед" localSheetId="0">#REF!</definedName>
    <definedName name="ехсед" localSheetId="1">#REF!</definedName>
    <definedName name="ехсед" localSheetId="2">#REF!</definedName>
    <definedName name="ехсед" localSheetId="4">#REF!</definedName>
    <definedName name="ехсед" localSheetId="5">#REF!</definedName>
    <definedName name="ехсед">#REF!</definedName>
    <definedName name="_xlnm.Print_Titles" localSheetId="2">'Пр.2 стоим норм пит ФЭО'!$4:$7</definedName>
    <definedName name="_xlnm.Print_Titles" localSheetId="5">'Пр.3 таб.3 Состав прочих'!$4:$4</definedName>
    <definedName name="ИТОГО" localSheetId="0">#REF!+#REF!+#REF!</definedName>
    <definedName name="ИТОГО" localSheetId="1">#REF!+#REF!+#REF!</definedName>
    <definedName name="ИТОГО" localSheetId="2">#REF!+#REF!+#REF!</definedName>
    <definedName name="ИТОГО" localSheetId="4">#REF!+#REF!+#REF!</definedName>
    <definedName name="ИТОГО" localSheetId="5">#REF!+#REF!+#REF!</definedName>
    <definedName name="ИТОГО">#REF!+#REF!+#REF!</definedName>
    <definedName name="й" localSheetId="0">#REF!</definedName>
    <definedName name="й" localSheetId="1">#REF!</definedName>
    <definedName name="й" localSheetId="2">#REF!</definedName>
    <definedName name="й" localSheetId="4">#REF!</definedName>
    <definedName name="й" localSheetId="5">#REF!</definedName>
    <definedName name="й">#REF!</definedName>
    <definedName name="Канц" localSheetId="0">#REF!+#REF!+#REF!+#REF!+#REF!</definedName>
    <definedName name="Канц" localSheetId="1">#REF!+#REF!+#REF!+#REF!+#REF!</definedName>
    <definedName name="Канц" localSheetId="2">#REF!+#REF!+#REF!+#REF!+#REF!</definedName>
    <definedName name="Канц" localSheetId="4">#REF!+#REF!+#REF!+#REF!+#REF!</definedName>
    <definedName name="Канц" localSheetId="5">#REF!+#REF!+#REF!+#REF!+#REF!</definedName>
    <definedName name="Канц">#REF!+#REF!+#REF!+#REF!+#REF!</definedName>
    <definedName name="квартал" localSheetId="0">SUM(#REF!)</definedName>
    <definedName name="квартал" localSheetId="1">SUM(#REF!)</definedName>
    <definedName name="квартал" localSheetId="2">SUM(#REF!)</definedName>
    <definedName name="квартал" localSheetId="4">SUM(#REF!)</definedName>
    <definedName name="квартал" localSheetId="5">SUM(#REF!)</definedName>
    <definedName name="квартал">SUM(#REF!)</definedName>
    <definedName name="лист" localSheetId="0">#REF!</definedName>
    <definedName name="лист" localSheetId="1">#REF!</definedName>
    <definedName name="лист" localSheetId="2">#REF!</definedName>
    <definedName name="лист" localSheetId="4">#REF!</definedName>
    <definedName name="лист" localSheetId="5">#REF!</definedName>
    <definedName name="лист">#REF!</definedName>
    <definedName name="мц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мц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мц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мц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мц" localSheetId="5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мц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ннн" localSheetId="0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ннн" localSheetId="1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ннн" localSheetId="2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ннн" localSheetId="4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ннн" localSheetId="5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ннн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новое" localSheetId="0">#REF!</definedName>
    <definedName name="новое" localSheetId="1">#REF!</definedName>
    <definedName name="новое" localSheetId="2">#REF!</definedName>
    <definedName name="новое" localSheetId="4">#REF!</definedName>
    <definedName name="новое" localSheetId="5">#REF!</definedName>
    <definedName name="новое">#REF!</definedName>
    <definedName name="_xlnm.Print_Area" localSheetId="0">'Пр.1 род.плата к Пост'!$A$1:$E$40</definedName>
    <definedName name="_xlnm.Print_Area" localSheetId="1">'Пр.1 род.плата ФЭО'!$A$1:$E$37</definedName>
    <definedName name="_xlnm.Print_Area" localSheetId="2">'Пр.2 стоим норм пит ФЭО'!$A$1:$N$93</definedName>
    <definedName name="_xlnm.Print_Area" localSheetId="5">'Пр.3 таб.3 Состав прочих'!$A$1:$G$60</definedName>
    <definedName name="оооо" localSheetId="0">#REF!+#REF!+#REF!+#REF!+#REF!</definedName>
    <definedName name="оооо" localSheetId="1">#REF!+#REF!+#REF!+#REF!+#REF!</definedName>
    <definedName name="оооо" localSheetId="2">#REF!+#REF!+#REF!+#REF!+#REF!</definedName>
    <definedName name="оооо" localSheetId="4">#REF!+#REF!+#REF!+#REF!+#REF!</definedName>
    <definedName name="оооо" localSheetId="5">#REF!+#REF!+#REF!+#REF!+#REF!</definedName>
    <definedName name="оооо">#REF!+#REF!+#REF!+#REF!+#REF!</definedName>
    <definedName name="отклонения" localSheetId="0">#REF!-#REF!</definedName>
    <definedName name="отклонения" localSheetId="1">#REF!-#REF!</definedName>
    <definedName name="отклонения" localSheetId="2">#REF!-#REF!</definedName>
    <definedName name="отклонения" localSheetId="4">#REF!-#REF!</definedName>
    <definedName name="отклонения" localSheetId="5">#REF!-#REF!</definedName>
    <definedName name="отклонения">#REF!-#REF!</definedName>
    <definedName name="пит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пит" localSheetId="1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пит" localSheetId="2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пит" localSheetId="4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пит" localSheetId="5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пит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Расх" localSheetId="0">SUM(#REF!)</definedName>
    <definedName name="Расх" localSheetId="1">SUM(#REF!)</definedName>
    <definedName name="Расх" localSheetId="2">SUM(#REF!)</definedName>
    <definedName name="Расх" localSheetId="4">SUM(#REF!)</definedName>
    <definedName name="Расх" localSheetId="5">SUM(#REF!)</definedName>
    <definedName name="Расх">SUM(#REF!)</definedName>
    <definedName name="расходы" localSheetId="0">SUM(#REF!)</definedName>
    <definedName name="расходы" localSheetId="1">SUM(#REF!)</definedName>
    <definedName name="расходы" localSheetId="2">SUM(#REF!)</definedName>
    <definedName name="расходы" localSheetId="4">SUM(#REF!)</definedName>
    <definedName name="расходы" localSheetId="5">SUM(#REF!)</definedName>
    <definedName name="расходы">SUM(#REF!)</definedName>
    <definedName name="тепл" localSheetId="0">'[4]04901'!#REF!</definedName>
    <definedName name="тепл" localSheetId="1">'[4]04901'!#REF!</definedName>
    <definedName name="тепл" localSheetId="2">'[4]04901'!#REF!</definedName>
    <definedName name="тепл" localSheetId="4">'[4]04901'!#REF!</definedName>
    <definedName name="тепл" localSheetId="5">'[4]04901'!#REF!</definedName>
    <definedName name="тепл">'[4]04901'!#REF!</definedName>
    <definedName name="тепло" localSheetId="0">'[5]04901'!#REF!</definedName>
    <definedName name="тепло" localSheetId="1">'[5]04901'!#REF!</definedName>
    <definedName name="тепло" localSheetId="2">'[5]04901'!#REF!</definedName>
    <definedName name="тепло" localSheetId="4">'[5]04901'!#REF!</definedName>
    <definedName name="тепло" localSheetId="5">'[5]04901'!#REF!</definedName>
    <definedName name="тепло">'[5]04901'!#REF!</definedName>
    <definedName name="тепло_18" localSheetId="0">'[6]04901'!#REF!</definedName>
    <definedName name="тепло_18" localSheetId="1">'[6]04901'!#REF!</definedName>
    <definedName name="тепло_18" localSheetId="2">'[6]04901'!#REF!</definedName>
    <definedName name="тепло_18" localSheetId="4">'[6]04901'!#REF!</definedName>
    <definedName name="тепло_18" localSheetId="5">'[6]04901'!#REF!</definedName>
    <definedName name="тепло_18">'[6]04901'!#REF!</definedName>
    <definedName name="тепло_20" localSheetId="0">'[6]04901'!#REF!</definedName>
    <definedName name="тепло_20" localSheetId="1">'[6]04901'!#REF!</definedName>
    <definedName name="тепло_20" localSheetId="2">'[6]04901'!#REF!</definedName>
    <definedName name="тепло_20" localSheetId="4">'[6]04901'!#REF!</definedName>
    <definedName name="тепло_20" localSheetId="5">'[6]04901'!#REF!</definedName>
    <definedName name="тепло_20">'[6]04901'!#REF!</definedName>
    <definedName name="ц" localSheetId="0">SUM(#REF!)</definedName>
    <definedName name="ц" localSheetId="1">SUM(#REF!)</definedName>
    <definedName name="ц" localSheetId="2">SUM(#REF!)</definedName>
    <definedName name="ц" localSheetId="4">SUM(#REF!)</definedName>
    <definedName name="ц" localSheetId="5">SUM(#REF!)</definedName>
    <definedName name="ц">SUM(#REF!)</definedName>
    <definedName name="школы" localSheetId="0">#REF!+#REF!+#REF!+#REF!+#REF!</definedName>
    <definedName name="школы" localSheetId="1">#REF!+#REF!+#REF!+#REF!+#REF!</definedName>
    <definedName name="школы" localSheetId="2">#REF!+#REF!+#REF!+#REF!+#REF!</definedName>
    <definedName name="школы" localSheetId="4">#REF!+#REF!+#REF!+#REF!+#REF!</definedName>
    <definedName name="школы" localSheetId="5">#REF!+#REF!+#REF!+#REF!+#REF!</definedName>
    <definedName name="школы">#REF!+#REF!+#REF!+#REF!+#REF!</definedName>
  </definedNames>
  <calcPr calcId="124519" fullPrecision="0"/>
</workbook>
</file>

<file path=xl/calcChain.xml><?xml version="1.0" encoding="utf-8"?>
<calcChain xmlns="http://schemas.openxmlformats.org/spreadsheetml/2006/main">
  <c r="E14" i="7"/>
  <c r="E13" s="1"/>
  <c r="E9"/>
  <c r="E7"/>
  <c r="E10" s="1"/>
  <c r="E5" i="5"/>
  <c r="F5" s="1"/>
  <c r="E6"/>
  <c r="F6" s="1"/>
  <c r="E7"/>
  <c r="F7"/>
  <c r="E8"/>
  <c r="F8" s="1"/>
  <c r="E9"/>
  <c r="F9" s="1"/>
  <c r="E10"/>
  <c r="F10" s="1"/>
  <c r="E11"/>
  <c r="F11"/>
  <c r="E12"/>
  <c r="F12" s="1"/>
  <c r="E13"/>
  <c r="F13" s="1"/>
  <c r="E14"/>
  <c r="F14" s="1"/>
  <c r="E15"/>
  <c r="F15"/>
  <c r="E19"/>
  <c r="F19"/>
  <c r="E20"/>
  <c r="F20"/>
  <c r="E21"/>
  <c r="F21"/>
  <c r="I26"/>
  <c r="F26" s="1"/>
  <c r="G26" s="1"/>
  <c r="I27"/>
  <c r="F27" s="1"/>
  <c r="G27" s="1"/>
  <c r="I28"/>
  <c r="F28" s="1"/>
  <c r="G28" s="1"/>
  <c r="I29"/>
  <c r="F29"/>
  <c r="G29" s="1"/>
  <c r="I30"/>
  <c r="F30" s="1"/>
  <c r="G30" s="1"/>
  <c r="I31"/>
  <c r="F31"/>
  <c r="G31" s="1"/>
  <c r="I32"/>
  <c r="F32"/>
  <c r="G32" s="1"/>
  <c r="I33"/>
  <c r="F33" s="1"/>
  <c r="G33" s="1"/>
  <c r="I34"/>
  <c r="F34" s="1"/>
  <c r="G34" s="1"/>
  <c r="I35"/>
  <c r="F35" s="1"/>
  <c r="G35" s="1"/>
  <c r="I37"/>
  <c r="F37" s="1"/>
  <c r="G37" s="1"/>
  <c r="I38"/>
  <c r="F38"/>
  <c r="G38" s="1"/>
  <c r="I39"/>
  <c r="F39" s="1"/>
  <c r="G39" s="1"/>
  <c r="I40"/>
  <c r="F40"/>
  <c r="G40" s="1"/>
  <c r="I41"/>
  <c r="F41"/>
  <c r="G41" s="1"/>
  <c r="I42"/>
  <c r="F42" s="1"/>
  <c r="G42" s="1"/>
  <c r="I43"/>
  <c r="F43" s="1"/>
  <c r="G43" s="1"/>
  <c r="I44"/>
  <c r="F44" s="1"/>
  <c r="G44" s="1"/>
  <c r="I45"/>
  <c r="F45" s="1"/>
  <c r="G45" s="1"/>
  <c r="I46"/>
  <c r="F46"/>
  <c r="G46" s="1"/>
  <c r="I47"/>
  <c r="F47" s="1"/>
  <c r="G47" s="1"/>
  <c r="I48"/>
  <c r="F48"/>
  <c r="G48" s="1"/>
  <c r="I49"/>
  <c r="F49"/>
  <c r="G49" s="1"/>
  <c r="I50"/>
  <c r="F50" s="1"/>
  <c r="G50" s="1"/>
  <c r="I51"/>
  <c r="F51" s="1"/>
  <c r="G51" s="1"/>
  <c r="I52"/>
  <c r="F52" s="1"/>
  <c r="G52" s="1"/>
  <c r="I53"/>
  <c r="F53" s="1"/>
  <c r="G53" s="1"/>
  <c r="I54"/>
  <c r="F54"/>
  <c r="G54" s="1"/>
  <c r="I55"/>
  <c r="F55" s="1"/>
  <c r="G55" s="1"/>
  <c r="I56"/>
  <c r="F56"/>
  <c r="G56" s="1"/>
  <c r="I57"/>
  <c r="F57"/>
  <c r="G57" s="1"/>
  <c r="I58"/>
  <c r="F58" s="1"/>
  <c r="G58" s="1"/>
  <c r="N90" i="3"/>
  <c r="L90"/>
  <c r="N89"/>
  <c r="L89"/>
  <c r="J89"/>
  <c r="H89"/>
  <c r="F89"/>
  <c r="D89"/>
  <c r="N88"/>
  <c r="L88"/>
  <c r="J88"/>
  <c r="H88"/>
  <c r="F88"/>
  <c r="D88"/>
  <c r="N87"/>
  <c r="L87"/>
  <c r="J87"/>
  <c r="H87"/>
  <c r="F87"/>
  <c r="D87"/>
  <c r="N86"/>
  <c r="L86"/>
  <c r="J86"/>
  <c r="H86"/>
  <c r="F86"/>
  <c r="D86"/>
  <c r="N85"/>
  <c r="L85"/>
  <c r="J85"/>
  <c r="H85"/>
  <c r="F85"/>
  <c r="D85"/>
  <c r="N84"/>
  <c r="L84"/>
  <c r="J84"/>
  <c r="H84"/>
  <c r="F84"/>
  <c r="D84"/>
  <c r="N83"/>
  <c r="L83"/>
  <c r="J83"/>
  <c r="H83"/>
  <c r="F83"/>
  <c r="D83"/>
  <c r="N82"/>
  <c r="L82"/>
  <c r="J82"/>
  <c r="H82"/>
  <c r="F82"/>
  <c r="D82"/>
  <c r="N81"/>
  <c r="L81"/>
  <c r="J81"/>
  <c r="H81"/>
  <c r="F81"/>
  <c r="D81"/>
  <c r="N80"/>
  <c r="L80"/>
  <c r="J80"/>
  <c r="H80"/>
  <c r="F80"/>
  <c r="D80"/>
  <c r="N79"/>
  <c r="L79"/>
  <c r="J79"/>
  <c r="J78"/>
  <c r="H79"/>
  <c r="F79"/>
  <c r="F78" s="1"/>
  <c r="D79"/>
  <c r="N78"/>
  <c r="M78"/>
  <c r="K78"/>
  <c r="G78"/>
  <c r="C78"/>
  <c r="N77"/>
  <c r="L77"/>
  <c r="J77"/>
  <c r="H77"/>
  <c r="F77"/>
  <c r="D77"/>
  <c r="N76"/>
  <c r="L76"/>
  <c r="J76"/>
  <c r="H76"/>
  <c r="F76"/>
  <c r="D76"/>
  <c r="N75"/>
  <c r="L75"/>
  <c r="J75"/>
  <c r="H75"/>
  <c r="F75"/>
  <c r="D75"/>
  <c r="N74"/>
  <c r="L74"/>
  <c r="J74"/>
  <c r="H74"/>
  <c r="F74"/>
  <c r="D74"/>
  <c r="N73"/>
  <c r="L73"/>
  <c r="J73"/>
  <c r="H73"/>
  <c r="F73"/>
  <c r="D73"/>
  <c r="N72"/>
  <c r="L72"/>
  <c r="J72"/>
  <c r="H72"/>
  <c r="F72"/>
  <c r="D72"/>
  <c r="N71"/>
  <c r="L71"/>
  <c r="J71"/>
  <c r="H71"/>
  <c r="F71"/>
  <c r="D71"/>
  <c r="N70"/>
  <c r="L70"/>
  <c r="J70"/>
  <c r="H70"/>
  <c r="F70"/>
  <c r="D70"/>
  <c r="N69"/>
  <c r="L69"/>
  <c r="J69"/>
  <c r="H69"/>
  <c r="F69"/>
  <c r="D69"/>
  <c r="N68"/>
  <c r="L68"/>
  <c r="J68"/>
  <c r="H68"/>
  <c r="F68"/>
  <c r="D68"/>
  <c r="N67"/>
  <c r="L67"/>
  <c r="J67"/>
  <c r="H67"/>
  <c r="F67"/>
  <c r="D67"/>
  <c r="N66"/>
  <c r="L66"/>
  <c r="J66"/>
  <c r="H66"/>
  <c r="F66"/>
  <c r="D66"/>
  <c r="N65"/>
  <c r="L65"/>
  <c r="J65"/>
  <c r="H65"/>
  <c r="F65"/>
  <c r="D65"/>
  <c r="N64"/>
  <c r="L64"/>
  <c r="J64"/>
  <c r="H64"/>
  <c r="F64"/>
  <c r="D64"/>
  <c r="N63"/>
  <c r="L63"/>
  <c r="L62" s="1"/>
  <c r="J63"/>
  <c r="J62" s="1"/>
  <c r="H63"/>
  <c r="H62" s="1"/>
  <c r="F63"/>
  <c r="D63"/>
  <c r="D62" s="1"/>
  <c r="I62"/>
  <c r="G62"/>
  <c r="C62"/>
  <c r="N61"/>
  <c r="L61"/>
  <c r="J61"/>
  <c r="H61"/>
  <c r="F61"/>
  <c r="D61"/>
  <c r="N60"/>
  <c r="L60"/>
  <c r="J60"/>
  <c r="H60"/>
  <c r="F60"/>
  <c r="D60"/>
  <c r="N59"/>
  <c r="L59"/>
  <c r="J59"/>
  <c r="H59"/>
  <c r="F59"/>
  <c r="D59"/>
  <c r="N58"/>
  <c r="L58"/>
  <c r="J58"/>
  <c r="H58"/>
  <c r="F58"/>
  <c r="D58"/>
  <c r="N57"/>
  <c r="L57"/>
  <c r="J57"/>
  <c r="H57"/>
  <c r="F57"/>
  <c r="D57"/>
  <c r="N56"/>
  <c r="L56"/>
  <c r="J56"/>
  <c r="H56"/>
  <c r="F56"/>
  <c r="D56"/>
  <c r="N55"/>
  <c r="L55"/>
  <c r="J55"/>
  <c r="H55"/>
  <c r="F55"/>
  <c r="D55"/>
  <c r="N54"/>
  <c r="L54"/>
  <c r="J54"/>
  <c r="H54"/>
  <c r="F54"/>
  <c r="D54"/>
  <c r="N53"/>
  <c r="L53"/>
  <c r="J53"/>
  <c r="H53"/>
  <c r="F53"/>
  <c r="D53"/>
  <c r="N52"/>
  <c r="L52"/>
  <c r="J52"/>
  <c r="H52"/>
  <c r="H51" s="1"/>
  <c r="F52"/>
  <c r="D52"/>
  <c r="D51" s="1"/>
  <c r="M51"/>
  <c r="L51"/>
  <c r="K51"/>
  <c r="G51"/>
  <c r="N50"/>
  <c r="L50"/>
  <c r="J50"/>
  <c r="H50"/>
  <c r="F50"/>
  <c r="D50"/>
  <c r="N49"/>
  <c r="L49"/>
  <c r="J49"/>
  <c r="H49"/>
  <c r="F49"/>
  <c r="D49"/>
  <c r="N48"/>
  <c r="L48"/>
  <c r="J48"/>
  <c r="H48"/>
  <c r="F48"/>
  <c r="D48"/>
  <c r="N47"/>
  <c r="L47"/>
  <c r="J47"/>
  <c r="H47"/>
  <c r="F47"/>
  <c r="D47"/>
  <c r="N46"/>
  <c r="L46"/>
  <c r="J46"/>
  <c r="H46"/>
  <c r="F46"/>
  <c r="D46"/>
  <c r="N45"/>
  <c r="L45"/>
  <c r="J45"/>
  <c r="H45"/>
  <c r="F45"/>
  <c r="D45"/>
  <c r="N44"/>
  <c r="L44"/>
  <c r="J44"/>
  <c r="J43" s="1"/>
  <c r="H44"/>
  <c r="F44"/>
  <c r="F43" s="1"/>
  <c r="D44"/>
  <c r="M43"/>
  <c r="K43"/>
  <c r="G43"/>
  <c r="N42"/>
  <c r="L42"/>
  <c r="J42"/>
  <c r="H42"/>
  <c r="F42"/>
  <c r="D42"/>
  <c r="N41"/>
  <c r="L41"/>
  <c r="J41"/>
  <c r="H41"/>
  <c r="F41"/>
  <c r="D41"/>
  <c r="N40"/>
  <c r="L40"/>
  <c r="J40"/>
  <c r="H40"/>
  <c r="F40"/>
  <c r="D40"/>
  <c r="N39"/>
  <c r="L39"/>
  <c r="J39"/>
  <c r="H39"/>
  <c r="F39"/>
  <c r="D39"/>
  <c r="N38"/>
  <c r="L38"/>
  <c r="J38"/>
  <c r="H38"/>
  <c r="F38"/>
  <c r="D38"/>
  <c r="N37"/>
  <c r="L37"/>
  <c r="J37"/>
  <c r="H37"/>
  <c r="F37"/>
  <c r="D37"/>
  <c r="N36"/>
  <c r="L36"/>
  <c r="J36"/>
  <c r="H36"/>
  <c r="F36"/>
  <c r="D36"/>
  <c r="N35"/>
  <c r="L35"/>
  <c r="J35"/>
  <c r="H35"/>
  <c r="F35"/>
  <c r="D35"/>
  <c r="N34"/>
  <c r="L34"/>
  <c r="J34"/>
  <c r="H34"/>
  <c r="F34"/>
  <c r="D34"/>
  <c r="N33"/>
  <c r="L33"/>
  <c r="J33"/>
  <c r="H33"/>
  <c r="F33"/>
  <c r="D33"/>
  <c r="N32"/>
  <c r="N31" s="1"/>
  <c r="L32"/>
  <c r="L31" s="1"/>
  <c r="J32"/>
  <c r="H32"/>
  <c r="H31" s="1"/>
  <c r="F32"/>
  <c r="D32"/>
  <c r="M31"/>
  <c r="K31"/>
  <c r="G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L21" s="1"/>
  <c r="J22"/>
  <c r="J21" s="1"/>
  <c r="H22"/>
  <c r="F22"/>
  <c r="F21" s="1"/>
  <c r="D22"/>
  <c r="D21" s="1"/>
  <c r="K21"/>
  <c r="I21"/>
  <c r="G21"/>
  <c r="N20"/>
  <c r="L20"/>
  <c r="F20"/>
  <c r="H20"/>
  <c r="D20"/>
  <c r="N19"/>
  <c r="L19"/>
  <c r="J19"/>
  <c r="F19"/>
  <c r="H19" s="1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N8" s="1"/>
  <c r="L9"/>
  <c r="L95" s="1"/>
  <c r="J9"/>
  <c r="H9"/>
  <c r="H8" s="1"/>
  <c r="F9"/>
  <c r="F8" s="1"/>
  <c r="D9"/>
  <c r="D95" s="1"/>
  <c r="M8"/>
  <c r="K8"/>
  <c r="E12" i="2"/>
  <c r="C12"/>
  <c r="E15" i="1"/>
  <c r="C15"/>
  <c r="F95" i="3"/>
  <c r="F31"/>
  <c r="D78"/>
  <c r="L78"/>
  <c r="H78"/>
  <c r="D8"/>
  <c r="D43"/>
  <c r="H43"/>
  <c r="F51"/>
  <c r="N51"/>
  <c r="J51"/>
  <c r="L8"/>
  <c r="J20"/>
  <c r="H21" l="1"/>
  <c r="N43"/>
  <c r="F22" i="5"/>
  <c r="J8" i="3"/>
  <c r="N21"/>
  <c r="D31"/>
  <c r="J31"/>
  <c r="L43"/>
  <c r="F62"/>
  <c r="N62"/>
  <c r="E17" i="7"/>
  <c r="F96" i="3"/>
  <c r="F91"/>
  <c r="H96"/>
  <c r="H91"/>
  <c r="L96"/>
  <c r="G59" i="5"/>
  <c r="L91" i="3"/>
  <c r="L97" s="1"/>
  <c r="N91"/>
  <c r="N96"/>
  <c r="D91"/>
  <c r="F16" i="5"/>
  <c r="G60" s="1"/>
  <c r="J96" i="3"/>
  <c r="J91"/>
  <c r="N95"/>
  <c r="D96"/>
  <c r="J95"/>
  <c r="H95"/>
  <c r="J97" l="1"/>
  <c r="B12" i="1"/>
  <c r="B9" i="2"/>
  <c r="D97" i="3"/>
  <c r="F97"/>
  <c r="D12" i="1"/>
  <c r="D9" i="2"/>
  <c r="D10"/>
  <c r="D22" s="1"/>
  <c r="B13" i="1"/>
  <c r="B25" s="1"/>
  <c r="D13"/>
  <c r="D25" s="1"/>
  <c r="H3" i="5"/>
  <c r="B10" i="2"/>
  <c r="B22" s="1"/>
  <c r="N97" i="3"/>
  <c r="H97"/>
  <c r="D24" i="1" l="1"/>
  <c r="D26" s="1"/>
  <c r="D14"/>
  <c r="D15" s="1"/>
  <c r="D11" i="2"/>
  <c r="D12" s="1"/>
  <c r="D21"/>
  <c r="D23" s="1"/>
  <c r="B11"/>
  <c r="B12" s="1"/>
  <c r="B21"/>
  <c r="B23" s="1"/>
  <c r="B14" i="1"/>
  <c r="B15" s="1"/>
  <c r="B24"/>
  <c r="B26" s="1"/>
</calcChain>
</file>

<file path=xl/comments1.xml><?xml version="1.0" encoding="utf-8"?>
<comments xmlns="http://schemas.openxmlformats.org/spreadsheetml/2006/main">
  <authors>
    <author>iskandarova.aa</author>
  </authors>
  <commentList>
    <comment ref="A1" authorId="0">
      <text>
        <r>
          <rPr>
            <b/>
            <sz val="9"/>
            <color indexed="81"/>
            <rFont val="Tahoma"/>
            <family val="2"/>
            <charset val="204"/>
          </rPr>
          <t>iskandarova.aa:</t>
        </r>
        <r>
          <rPr>
            <sz val="9"/>
            <color indexed="81"/>
            <rFont val="Tahoma"/>
            <family val="2"/>
            <charset val="204"/>
          </rPr>
          <t xml:space="preserve">
выверено с повериной, формулы прав.!!!!
</t>
        </r>
      </text>
    </comment>
  </commentList>
</comments>
</file>

<file path=xl/sharedStrings.xml><?xml version="1.0" encoding="utf-8"?>
<sst xmlns="http://schemas.openxmlformats.org/spreadsheetml/2006/main" count="351" uniqueCount="236">
  <si>
    <t>Приложение № 1</t>
  </si>
  <si>
    <t>к постановлению администрации</t>
  </si>
  <si>
    <t>городского округа Тольятти</t>
  </si>
  <si>
    <t>от______________№_________</t>
  </si>
  <si>
    <t>Таблица № 1</t>
  </si>
  <si>
    <t>Размер платы, взимаемой
с родителей (законных представителей) за присмотр и уход за детьми в муниципальных образовательных учреждениях городского округа Тольятти, реализующих образовательные программы дошкольного образования</t>
  </si>
  <si>
    <t>Затраты</t>
  </si>
  <si>
    <t>Размер родительской платы в день, руб.</t>
  </si>
  <si>
    <t>дети до 3 лет</t>
  </si>
  <si>
    <t>дети от 3 до 7 лет</t>
  </si>
  <si>
    <r>
      <t xml:space="preserve">1. Затраты по оплате основного суточного </t>
    </r>
    <r>
      <rPr>
        <b/>
        <sz val="10"/>
        <rFont val="Times New Roman"/>
        <family val="1"/>
        <charset val="204"/>
      </rPr>
      <t>набора продуктов питания</t>
    </r>
    <r>
      <rPr>
        <sz val="10"/>
        <rFont val="Times New Roman"/>
        <family val="1"/>
        <charset val="204"/>
      </rPr>
      <t>, в соответствии с физиологическими, возрастными потребностями ребенка на основании норм,  утверждённых  СанПиН</t>
    </r>
  </si>
  <si>
    <t>Итого</t>
  </si>
  <si>
    <t>Таблица № 2</t>
  </si>
  <si>
    <t>Расчет размера платы, взимаемой
с родителей (законных представителей) за присмотр и уход за детьми в муниципальных образовательных учреждениях городского округа Тольятти, реализующих образовательные программы дошкольного образования</t>
  </si>
  <si>
    <t>Расчет расходов на продукты по нормам питания  на 1 ребенка в день</t>
  </si>
  <si>
    <t>Наименование пищевого продукта или группы  пищевых продуктов       / ед.измерения</t>
  </si>
  <si>
    <t>цена за ед.изм</t>
  </si>
  <si>
    <t>для детей в группах общеразвивающей, компенсирующей и комбинированной направленности *</t>
  </si>
  <si>
    <t xml:space="preserve"> для детей в группах оздоровительной направленности (часто болеющих детей, детей с сахарным диабетом и других категорий детей, нуждающихся в длительном лечении)**</t>
  </si>
  <si>
    <t>для детей с туберкулезной интоксикацией в группах оздоровительной направленности ***</t>
  </si>
  <si>
    <t xml:space="preserve">(до 3-х лет) </t>
  </si>
  <si>
    <t>от 3-х до 7-ми лет</t>
  </si>
  <si>
    <t>Норма в день</t>
  </si>
  <si>
    <t>Стоимость в день</t>
  </si>
  <si>
    <t>руб.</t>
  </si>
  <si>
    <t>гр., мл, шт.</t>
  </si>
  <si>
    <t>Молоко и кисломолочные продукты с м.д.ж. не ниже 2,5%</t>
  </si>
  <si>
    <t>молоко</t>
  </si>
  <si>
    <t>кефир</t>
  </si>
  <si>
    <t>ряженка</t>
  </si>
  <si>
    <t>бифидок</t>
  </si>
  <si>
    <t>снежок</t>
  </si>
  <si>
    <t>йогурт</t>
  </si>
  <si>
    <t>молоко сгущ.</t>
  </si>
  <si>
    <t xml:space="preserve">Творог, творожные изделия для детского питания с кислотностью не более 150 м.д.ж. не более 9% </t>
  </si>
  <si>
    <t>Сметана с м.д.ж. не более 15%</t>
  </si>
  <si>
    <t xml:space="preserve">Сыр неострых сортов  твердый и мягкий     
</t>
  </si>
  <si>
    <t xml:space="preserve"> Мясо (говядина 1 кат. бескостная/говядина 1 кат. на костях)</t>
  </si>
  <si>
    <t>55/68</t>
  </si>
  <si>
    <t>60,5/75</t>
  </si>
  <si>
    <t xml:space="preserve">Птица (куры 1 кат.  потр./цыплята-бройлеры 1  кат потр./индейка 1 кат.  потр.) </t>
  </si>
  <si>
    <t>23/23/22</t>
  </si>
  <si>
    <t>27/27/26</t>
  </si>
  <si>
    <t>Рыба (филе), в т.ч. филе слабо или малосоленое</t>
  </si>
  <si>
    <t>рыба с/м</t>
  </si>
  <si>
    <t xml:space="preserve">Морепродукты              </t>
  </si>
  <si>
    <t>рыба м/сол. (сельдь)</t>
  </si>
  <si>
    <t xml:space="preserve">Колбасные изделия </t>
  </si>
  <si>
    <t xml:space="preserve">Яйцо куриное диетическое  </t>
  </si>
  <si>
    <t xml:space="preserve"> Картофель:                                                                        с 01.09 по 31.10</t>
  </si>
  <si>
    <t xml:space="preserve">с 31.10 по 31.12         </t>
  </si>
  <si>
    <t xml:space="preserve">с 31.12 по 28.02         </t>
  </si>
  <si>
    <t xml:space="preserve">с 29.02 по 01.09         </t>
  </si>
  <si>
    <t xml:space="preserve">Овощи      </t>
  </si>
  <si>
    <t>капуста</t>
  </si>
  <si>
    <t>лук репчатый</t>
  </si>
  <si>
    <t>морковь</t>
  </si>
  <si>
    <t>свекла</t>
  </si>
  <si>
    <t>зелень свеж.</t>
  </si>
  <si>
    <t>перец болг.</t>
  </si>
  <si>
    <t>кабачки</t>
  </si>
  <si>
    <t>томаты</t>
  </si>
  <si>
    <t>огурец свеж.</t>
  </si>
  <si>
    <t>чеснок</t>
  </si>
  <si>
    <t>редька</t>
  </si>
  <si>
    <t xml:space="preserve">Фрукты (плоды) свежие &lt;3&gt; </t>
  </si>
  <si>
    <t>киви</t>
  </si>
  <si>
    <t>бананы</t>
  </si>
  <si>
    <t>апельсины</t>
  </si>
  <si>
    <t>сливы</t>
  </si>
  <si>
    <t>лимоны</t>
  </si>
  <si>
    <t>яблоки</t>
  </si>
  <si>
    <t>груши</t>
  </si>
  <si>
    <t xml:space="preserve">Фрукты (плоды) сухие      </t>
  </si>
  <si>
    <t>шиповник</t>
  </si>
  <si>
    <t>изюм</t>
  </si>
  <si>
    <t>курага</t>
  </si>
  <si>
    <t>с/ф (яблоки, груши)</t>
  </si>
  <si>
    <t>чернослив</t>
  </si>
  <si>
    <t>ягоды с/м</t>
  </si>
  <si>
    <t xml:space="preserve">Соки фруктовые (овощные)  </t>
  </si>
  <si>
    <t xml:space="preserve">Напитки витаминизированные (готовый напиток)         </t>
  </si>
  <si>
    <t xml:space="preserve">Хлеб ржаной (ржано-пшеничный)                      </t>
  </si>
  <si>
    <t xml:space="preserve">Хлеб пшеничный или хлеб зерновой  </t>
  </si>
  <si>
    <t xml:space="preserve">Крупы (злаки), бобовые    </t>
  </si>
  <si>
    <t>рис</t>
  </si>
  <si>
    <t>крупа манная</t>
  </si>
  <si>
    <t>овсянная, геркулес</t>
  </si>
  <si>
    <t>крупа гречневая</t>
  </si>
  <si>
    <t>пшено</t>
  </si>
  <si>
    <t>крупа ячневая</t>
  </si>
  <si>
    <t>крупа перловая</t>
  </si>
  <si>
    <t>крупа пшеничная</t>
  </si>
  <si>
    <t>горох</t>
  </si>
  <si>
    <t>фасоль</t>
  </si>
  <si>
    <t xml:space="preserve">Макаронные изделия в ассортименте                </t>
  </si>
  <si>
    <t xml:space="preserve">Мука пшеничная хлебопекарная           </t>
  </si>
  <si>
    <t xml:space="preserve">Мука картофельная (крахмал)                        </t>
  </si>
  <si>
    <t xml:space="preserve">Масло коровье сладкосливочное ж. 72,5%, 82,5%             </t>
  </si>
  <si>
    <t xml:space="preserve">Масло растительное        </t>
  </si>
  <si>
    <t xml:space="preserve">Кондитерские изделия      </t>
  </si>
  <si>
    <t>печенье</t>
  </si>
  <si>
    <t>пряники</t>
  </si>
  <si>
    <t>вафли</t>
  </si>
  <si>
    <t>повидло</t>
  </si>
  <si>
    <t>конф. шоколадные, шоколад</t>
  </si>
  <si>
    <t xml:space="preserve">Чай, включая фиточай      </t>
  </si>
  <si>
    <t xml:space="preserve">Какао-порошок             </t>
  </si>
  <si>
    <t xml:space="preserve">Кофейный напиток </t>
  </si>
  <si>
    <t xml:space="preserve">Дрожжи хлебопекарные      </t>
  </si>
  <si>
    <t>Сахар</t>
  </si>
  <si>
    <t>Соль пищевая поваренная йодированная</t>
  </si>
  <si>
    <t>Орехи (очищенные)</t>
  </si>
  <si>
    <t>ВСЕГО</t>
  </si>
  <si>
    <t>* установлены СанПиН 2.4.1.3049-13 «Санитарно-эпидемиологические требования к устройству, содержанию и организации режима работы дошкольных образовательных организаций» от 15.05.2013 № 26  (в ред.от 27.08.2015г.)</t>
  </si>
  <si>
    <t>** установлены на основании Приказ Минздрава России от 05.08.2003 N 330 (ред. от 21.06.2013)"О мерах по совершенствованию лечебного питания в лечебно-профилактических учреждениях Российской Федерации" с изменениями от 24.11.2016 г.№ 901-н</t>
  </si>
  <si>
    <t>*** установлены на основании письма Минздравсоцразвития России от 10.05.2007 № 15-3/839-09 «Рекомендуемые среднесуточные наборы продуктов (нормы питания) для питания детей и подростков, больных и инфицированных туберкулезом в противотуберкулезных учреждениях (стационарах), санаториях и амбулаторных условиях», СанПиН 2.4.1.3049-13 «Санитарно-эпидемиологические требования к устройству, содержанию и организации режима работы дошкольных образовательных организаций» от 15.05.2013 № 26</t>
  </si>
  <si>
    <t>Итого на одного ребенка в день (руб)</t>
  </si>
  <si>
    <t>шт</t>
  </si>
  <si>
    <t>щетка для мытья пола</t>
  </si>
  <si>
    <t>ведро</t>
  </si>
  <si>
    <t>таз</t>
  </si>
  <si>
    <t>корзина для бумаги</t>
  </si>
  <si>
    <t>веник</t>
  </si>
  <si>
    <t>совок</t>
  </si>
  <si>
    <t>коврик для ног</t>
  </si>
  <si>
    <t>чашка чайная</t>
  </si>
  <si>
    <t>термометр наружный</t>
  </si>
  <si>
    <t>термометр комнатный</t>
  </si>
  <si>
    <t>тарелка мелкая</t>
  </si>
  <si>
    <t>тарелка десертная</t>
  </si>
  <si>
    <t>тарелка глубокая</t>
  </si>
  <si>
    <t>поднос</t>
  </si>
  <si>
    <t>кастрюля</t>
  </si>
  <si>
    <t>чайник</t>
  </si>
  <si>
    <t>поварешка</t>
  </si>
  <si>
    <t>мыльница</t>
  </si>
  <si>
    <t>ложка чайная</t>
  </si>
  <si>
    <t xml:space="preserve">ложка столовая детская </t>
  </si>
  <si>
    <t>горшок детский</t>
  </si>
  <si>
    <t>вилка детская</t>
  </si>
  <si>
    <t>Групповой инвентарь</t>
  </si>
  <si>
    <t>полотенце посудное</t>
  </si>
  <si>
    <t>клеенка подкладная</t>
  </si>
  <si>
    <t>покрывало</t>
  </si>
  <si>
    <t>одеяло байковое</t>
  </si>
  <si>
    <t>матрац</t>
  </si>
  <si>
    <t>подушка</t>
  </si>
  <si>
    <t>наволочка верхняя</t>
  </si>
  <si>
    <t>пододеяльник</t>
  </si>
  <si>
    <t>простыня</t>
  </si>
  <si>
    <t xml:space="preserve">полотенце детское </t>
  </si>
  <si>
    <t>Постельные принадлежности</t>
  </si>
  <si>
    <t>Итого в день на одного ребенка, руб.</t>
  </si>
  <si>
    <t>Итого в месяц на одного ребенка, руб.</t>
  </si>
  <si>
    <t>Цена, руб.</t>
  </si>
  <si>
    <t>Количество</t>
  </si>
  <si>
    <t>Единица измерения</t>
  </si>
  <si>
    <t>Наименование</t>
  </si>
  <si>
    <t>Норма расхода материальных запасов на обеспечение ребенком режима дня с учетом среднего срока использования указанных запасов</t>
  </si>
  <si>
    <t>упак.</t>
  </si>
  <si>
    <t>Салфетки бумажные</t>
  </si>
  <si>
    <t>л</t>
  </si>
  <si>
    <t>Мыло жидкое</t>
  </si>
  <si>
    <t>Бумага туалетная рулонная</t>
  </si>
  <si>
    <t>Норма расхода материальных запасов на соблюдение ребенком личной гигиены</t>
  </si>
  <si>
    <t>пара</t>
  </si>
  <si>
    <t>Перчатки</t>
  </si>
  <si>
    <t>Губки</t>
  </si>
  <si>
    <t>Щетки</t>
  </si>
  <si>
    <t>Электрические лампы дневного света</t>
  </si>
  <si>
    <t>Веники</t>
  </si>
  <si>
    <t>Средства для посуды</t>
  </si>
  <si>
    <t>Дезинфецирующее средство</t>
  </si>
  <si>
    <t>Моющее средство</t>
  </si>
  <si>
    <t>кг</t>
  </si>
  <si>
    <t>Сода кальцинированная</t>
  </si>
  <si>
    <t>Стиральный порошок</t>
  </si>
  <si>
    <t>Мыло хозяйственное</t>
  </si>
  <si>
    <t>Срок использования  (месяцах)</t>
  </si>
  <si>
    <t>Срок использования  (в годах)</t>
  </si>
  <si>
    <t>Норма расхода материальных запасов на обеспечение хозяйственно-бытового обслуживания детей</t>
  </si>
  <si>
    <r>
      <t xml:space="preserve">2. Затраты по оплате работ </t>
    </r>
    <r>
      <rPr>
        <b/>
        <sz val="10"/>
        <rFont val="Times New Roman"/>
        <family val="1"/>
        <charset val="204"/>
      </rPr>
      <t>на организацию</t>
    </r>
    <r>
      <rPr>
        <sz val="10"/>
        <rFont val="Times New Roman"/>
        <family val="1"/>
        <charset val="204"/>
      </rPr>
      <t xml:space="preserve"> питания, хозяйственно-бытового обслуживания детей, обеспечения соблюдения воспитанниками режима дня и личной гигиены</t>
    </r>
  </si>
  <si>
    <t>Приложение № 3 к ФЭО</t>
  </si>
  <si>
    <t>Отчет по форме 85-к по МБУ и МАОУ детским садам за 2017 год</t>
  </si>
  <si>
    <t>2.3. Посещаемость организаций</t>
  </si>
  <si>
    <t xml:space="preserve">  Код по ОКЕИ: человеко-день - 540</t>
  </si>
  <si>
    <t>Наименование показателей</t>
  </si>
  <si>
    <t>№ строки</t>
  </si>
  <si>
    <t>Всего единиц</t>
  </si>
  <si>
    <t>в том числе воспитанниками в возрасте 
3 года и старше</t>
  </si>
  <si>
    <t>Число дней, проведенных воспитанниками в группах</t>
  </si>
  <si>
    <t>Х</t>
  </si>
  <si>
    <t>Число дней, пропущенных воспитанниками - всего 
(сумма строк 03, 04)</t>
  </si>
  <si>
    <t>в том числе: 
по болезни воспитанников</t>
  </si>
  <si>
    <t>по другим причинам</t>
  </si>
  <si>
    <t>Число дней работы организаций за период с начала отчетного года (05)</t>
  </si>
  <si>
    <t>(код по ОКЕИ: сутки - 359)</t>
  </si>
  <si>
    <t>Среднегодовая численность воспитанников за период с начала отчетного года (10)</t>
  </si>
  <si>
    <t>(код по ОКЕИ: человек - 792)</t>
  </si>
  <si>
    <t>Расчет прочих расходов, исполненных за счет поступлений от родительской платы за содержание в детском саду, в расчете на 1 ребенка за 2017 год</t>
  </si>
  <si>
    <t>№ п-п</t>
  </si>
  <si>
    <t>Показатель</t>
  </si>
  <si>
    <t xml:space="preserve">Единица измерения </t>
  </si>
  <si>
    <t>Сумма</t>
  </si>
  <si>
    <t>Исполнение по расходам за счет средств поступлении от родительской платы за содержание в детском саду, всего</t>
  </si>
  <si>
    <t>из них:</t>
  </si>
  <si>
    <t>Отраслевой код</t>
  </si>
  <si>
    <t>1.1.</t>
  </si>
  <si>
    <t>продукты питания</t>
  </si>
  <si>
    <t>91307014200007027</t>
  </si>
  <si>
    <t>Исполнение по расходам за счет средств поступлении от родительской платы за содержание в детском саду , за исключением продуктов питания</t>
  </si>
  <si>
    <t>д-дни</t>
  </si>
  <si>
    <t>в том числе:</t>
  </si>
  <si>
    <t>3.1.</t>
  </si>
  <si>
    <t xml:space="preserve">Число дней, проведенных детьми-платниками, всего </t>
  </si>
  <si>
    <t>стр.3 - стр.3.2</t>
  </si>
  <si>
    <t>3.2.</t>
  </si>
  <si>
    <t>Число дней, проведенных детьми-льготниками в пересчете на 100%</t>
  </si>
  <si>
    <t>стр.3.3+стр.3.4/2</t>
  </si>
  <si>
    <t>3.3.</t>
  </si>
  <si>
    <t>кол-во детодней посещения  детьми-льготниками (100%)</t>
  </si>
  <si>
    <t>3.4.</t>
  </si>
  <si>
    <t>кол-во детодней посещения  детьми-льготниками (60%)</t>
  </si>
  <si>
    <t>Средний фактический расход в расчете на 1 детодень посещения детьми-платниками</t>
  </si>
  <si>
    <t>стр.2/стр.3.1.</t>
  </si>
  <si>
    <t>Предлагаемый расход в расчете на 1 детодень посещения детьми-платниками</t>
  </si>
  <si>
    <t>Средний срок использования запасов, мес.</t>
  </si>
  <si>
    <t>Таблица № 3</t>
  </si>
  <si>
    <t>Приложение № 2 к ФЭО</t>
  </si>
  <si>
    <t>Приложение № 1 к ФЭО</t>
  </si>
  <si>
    <t xml:space="preserve">Размер платы, взимаемой
с родителей (законных представителей) за присмотр и уход за детьми с ограниченными возможностями здоровья в муниципальных образовательных учреждениях городского округа Тольятти, реализующих образовательные программы дошкольного образования </t>
  </si>
  <si>
    <t>Расчет размера платы, взимаемой
с родителей (законных представителей) за присмотр и уход за детьми с ограниченными возможностями здоровья в муниципальных образовательных учреждениях городского округа Тольятти, реализующих образовательные программы дошкольного образования</t>
  </si>
  <si>
    <r>
      <t xml:space="preserve">Число дней, проведенных всеми детьми в группах, всего  </t>
    </r>
    <r>
      <rPr>
        <sz val="12"/>
        <rFont val="Times New Roman"/>
        <family val="1"/>
        <charset val="204"/>
      </rPr>
      <t>(раздел 2,3. формы 85-К за 2017 год (таблица № 1)</t>
    </r>
  </si>
  <si>
    <t>1. Расходы на приобретение продуктов питания</t>
  </si>
  <si>
    <t xml:space="preserve">2. Прочие расходы, связанные с приобретением расходных материалов, используемых для обеспечения соблюдения воспитанниками режима дня и личной гигиены
</t>
  </si>
</sst>
</file>

<file path=xl/styles.xml><?xml version="1.0" encoding="utf-8"?>
<styleSheet xmlns="http://schemas.openxmlformats.org/spreadsheetml/2006/main">
  <numFmts count="9">
    <numFmt numFmtId="43" formatCode="_-* #,##0.00_р_._-;\-* #,##0.00_р_._-;_-* &quot;-&quot;??_р_._-;_-@_-"/>
    <numFmt numFmtId="164" formatCode="0.0"/>
    <numFmt numFmtId="165" formatCode="_-* #,##0\ _р_._-;\-* #,##0\ _р_._-;_-* &quot;- &quot;_р_._-;_-@_-"/>
    <numFmt numFmtId="166" formatCode="_-* #,##0.00\ _р_._-;\-* #,##0.00\ _р_._-;_-* \-??\ _р_._-;_-@_-"/>
    <numFmt numFmtId="167" formatCode="_-* #,##0.00_р_._-;\-* #,##0.00_р_._-;_-* \-??_р_._-;_-@_-"/>
    <numFmt numFmtId="168" formatCode="0.000"/>
    <numFmt numFmtId="169" formatCode="00"/>
    <numFmt numFmtId="170" formatCode="?"/>
    <numFmt numFmtId="171" formatCode="_-* #,##0_р_._-;\-* #,##0_р_._-;_-* &quot;-&quot;??_р_._-;_-@_-"/>
  </numFmts>
  <fonts count="29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 Cyr"/>
      <family val="2"/>
      <charset val="204"/>
    </font>
    <font>
      <i/>
      <sz val="14"/>
      <name val="Arial Cyr"/>
      <family val="2"/>
      <charset val="204"/>
    </font>
    <font>
      <u/>
      <sz val="10"/>
      <name val="Arial Cyr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theme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8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2" fillId="0" borderId="0"/>
    <xf numFmtId="0" fontId="12" fillId="0" borderId="0"/>
    <xf numFmtId="0" fontId="23" fillId="0" borderId="0"/>
    <xf numFmtId="0" fontId="22" fillId="0" borderId="0"/>
    <xf numFmtId="0" fontId="12" fillId="0" borderId="0"/>
    <xf numFmtId="0" fontId="12" fillId="0" borderId="0"/>
    <xf numFmtId="0" fontId="27" fillId="0" borderId="0"/>
    <xf numFmtId="0" fontId="22" fillId="0" borderId="0"/>
    <xf numFmtId="0" fontId="22" fillId="0" borderId="0"/>
    <xf numFmtId="9" fontId="1" fillId="0" borderId="0" applyFill="0" applyBorder="0" applyAlignment="0" applyProtection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167" fontId="1" fillId="0" borderId="0" applyFill="0" applyBorder="0" applyAlignment="0" applyProtection="0"/>
    <xf numFmtId="43" fontId="22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2" applyFont="1"/>
    <xf numFmtId="0" fontId="1" fillId="0" borderId="0" xfId="2"/>
    <xf numFmtId="0" fontId="3" fillId="0" borderId="0" xfId="0" applyFont="1"/>
    <xf numFmtId="0" fontId="3" fillId="0" borderId="0" xfId="0" applyFont="1" applyFill="1" applyAlignment="1">
      <alignment horizontal="right"/>
    </xf>
    <xf numFmtId="0" fontId="1" fillId="0" borderId="0" xfId="2" applyAlignment="1">
      <alignment horizontal="center" vertical="center"/>
    </xf>
    <xf numFmtId="0" fontId="2" fillId="0" borderId="1" xfId="2" applyFont="1" applyBorder="1" applyAlignment="1">
      <alignment wrapText="1"/>
    </xf>
    <xf numFmtId="0" fontId="3" fillId="0" borderId="2" xfId="2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8" fillId="0" borderId="1" xfId="2" applyFont="1" applyBorder="1" applyAlignment="1">
      <alignment wrapText="1"/>
    </xf>
    <xf numFmtId="0" fontId="10" fillId="0" borderId="0" xfId="2" applyFont="1"/>
    <xf numFmtId="0" fontId="1" fillId="0" borderId="2" xfId="2" applyBorder="1"/>
    <xf numFmtId="0" fontId="1" fillId="0" borderId="1" xfId="2" applyBorder="1"/>
    <xf numFmtId="0" fontId="11" fillId="0" borderId="0" xfId="0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8" fillId="0" borderId="0" xfId="5" applyFont="1" applyFill="1" applyBorder="1" applyAlignment="1">
      <alignment horizontal="center" wrapText="1"/>
    </xf>
    <xf numFmtId="0" fontId="13" fillId="0" borderId="0" xfId="5" applyFont="1" applyFill="1" applyBorder="1" applyAlignment="1">
      <alignment horizontal="center" wrapText="1"/>
    </xf>
    <xf numFmtId="0" fontId="13" fillId="0" borderId="0" xfId="5" applyFont="1" applyFill="1" applyBorder="1" applyAlignment="1">
      <alignment wrapText="1"/>
    </xf>
    <xf numFmtId="164" fontId="5" fillId="0" borderId="0" xfId="5" applyNumberFormat="1" applyFont="1" applyFill="1"/>
    <xf numFmtId="0" fontId="5" fillId="0" borderId="0" xfId="5" applyFont="1" applyFill="1"/>
    <xf numFmtId="0" fontId="2" fillId="0" borderId="3" xfId="0" applyFont="1" applyFill="1" applyBorder="1"/>
    <xf numFmtId="0" fontId="1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4" xfId="5" applyFont="1" applyFill="1" applyBorder="1" applyAlignment="1">
      <alignment horizontal="center" wrapText="1"/>
    </xf>
    <xf numFmtId="0" fontId="2" fillId="0" borderId="5" xfId="5" applyFont="1" applyFill="1" applyBorder="1" applyAlignment="1">
      <alignment horizontal="center" wrapText="1"/>
    </xf>
    <xf numFmtId="164" fontId="2" fillId="0" borderId="5" xfId="5" applyNumberFormat="1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14" fillId="0" borderId="6" xfId="5" applyFont="1" applyFill="1" applyBorder="1" applyAlignment="1">
      <alignment horizontal="center"/>
    </xf>
    <xf numFmtId="0" fontId="11" fillId="0" borderId="7" xfId="0" applyFont="1" applyFill="1" applyBorder="1" applyAlignment="1">
      <alignment horizontal="left" wrapText="1"/>
    </xf>
    <xf numFmtId="0" fontId="15" fillId="0" borderId="5" xfId="0" applyFont="1" applyFill="1" applyBorder="1"/>
    <xf numFmtId="0" fontId="11" fillId="0" borderId="5" xfId="0" applyFont="1" applyFill="1" applyBorder="1" applyAlignment="1">
      <alignment horizontal="center"/>
    </xf>
    <xf numFmtId="2" fontId="11" fillId="0" borderId="5" xfId="0" applyNumberFormat="1" applyFont="1" applyFill="1" applyBorder="1"/>
    <xf numFmtId="0" fontId="11" fillId="0" borderId="5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right" wrapText="1"/>
    </xf>
    <xf numFmtId="0" fontId="15" fillId="0" borderId="6" xfId="0" applyFont="1" applyFill="1" applyBorder="1"/>
    <xf numFmtId="0" fontId="16" fillId="0" borderId="5" xfId="0" applyFont="1" applyFill="1" applyBorder="1" applyAlignment="1">
      <alignment horizontal="center"/>
    </xf>
    <xf numFmtId="2" fontId="16" fillId="0" borderId="5" xfId="0" applyNumberFormat="1" applyFont="1" applyFill="1" applyBorder="1"/>
    <xf numFmtId="0" fontId="16" fillId="0" borderId="5" xfId="0" applyFont="1" applyFill="1" applyBorder="1" applyAlignment="1">
      <alignment horizontal="center" vertical="top" wrapText="1"/>
    </xf>
    <xf numFmtId="0" fontId="14" fillId="0" borderId="0" xfId="0" applyFont="1" applyFill="1"/>
    <xf numFmtId="1" fontId="15" fillId="0" borderId="1" xfId="0" applyNumberFormat="1" applyFont="1" applyFill="1" applyBorder="1" applyAlignment="1">
      <alignment horizontal="right"/>
    </xf>
    <xf numFmtId="0" fontId="16" fillId="0" borderId="8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7" xfId="0" applyFont="1" applyFill="1" applyBorder="1" applyAlignment="1">
      <alignment wrapText="1"/>
    </xf>
    <xf numFmtId="0" fontId="11" fillId="0" borderId="8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top" wrapText="1"/>
    </xf>
    <xf numFmtId="9" fontId="11" fillId="0" borderId="7" xfId="0" applyNumberFormat="1" applyFont="1" applyFill="1" applyBorder="1" applyAlignment="1">
      <alignment vertical="center" wrapText="1"/>
    </xf>
    <xf numFmtId="2" fontId="11" fillId="0" borderId="5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5" fillId="0" borderId="1" xfId="0" applyFont="1" applyFill="1" applyBorder="1"/>
    <xf numFmtId="0" fontId="11" fillId="0" borderId="6" xfId="0" applyFont="1" applyFill="1" applyBorder="1" applyAlignment="1">
      <alignment horizontal="center" vertical="top" wrapText="1"/>
    </xf>
    <xf numFmtId="2" fontId="16" fillId="0" borderId="7" xfId="0" applyNumberFormat="1" applyFont="1" applyFill="1" applyBorder="1"/>
    <xf numFmtId="0" fontId="16" fillId="0" borderId="1" xfId="0" applyFont="1" applyFill="1" applyBorder="1" applyAlignment="1">
      <alignment horizontal="center" vertical="top" wrapText="1"/>
    </xf>
    <xf numFmtId="2" fontId="16" fillId="0" borderId="8" xfId="0" applyNumberFormat="1" applyFont="1" applyFill="1" applyBorder="1"/>
    <xf numFmtId="0" fontId="16" fillId="0" borderId="9" xfId="0" applyFont="1" applyFill="1" applyBorder="1" applyAlignment="1">
      <alignment horizontal="right" vertical="top" wrapText="1"/>
    </xf>
    <xf numFmtId="0" fontId="16" fillId="0" borderId="1" xfId="0" applyFont="1" applyFill="1" applyBorder="1"/>
    <xf numFmtId="2" fontId="15" fillId="0" borderId="1" xfId="0" applyNumberFormat="1" applyFont="1" applyFill="1" applyBorder="1" applyAlignment="1">
      <alignment horizontal="right"/>
    </xf>
    <xf numFmtId="0" fontId="18" fillId="0" borderId="1" xfId="0" applyFont="1" applyFill="1" applyBorder="1"/>
    <xf numFmtId="0" fontId="17" fillId="0" borderId="0" xfId="0" applyFont="1" applyFill="1"/>
    <xf numFmtId="0" fontId="11" fillId="0" borderId="4" xfId="0" applyFont="1" applyFill="1" applyBorder="1" applyAlignment="1">
      <alignment horizontal="center" vertical="top" wrapText="1"/>
    </xf>
    <xf numFmtId="2" fontId="15" fillId="0" borderId="1" xfId="0" applyNumberFormat="1" applyFont="1" applyFill="1" applyBorder="1"/>
    <xf numFmtId="164" fontId="11" fillId="0" borderId="5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right" wrapText="1"/>
    </xf>
    <xf numFmtId="0" fontId="16" fillId="0" borderId="5" xfId="0" applyFont="1" applyFill="1" applyBorder="1" applyAlignment="1">
      <alignment horizontal="right" vertical="top" wrapText="1"/>
    </xf>
    <xf numFmtId="0" fontId="11" fillId="0" borderId="8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wrapText="1"/>
    </xf>
    <xf numFmtId="0" fontId="15" fillId="0" borderId="4" xfId="0" applyFont="1" applyFill="1" applyBorder="1"/>
    <xf numFmtId="0" fontId="9" fillId="0" borderId="5" xfId="0" applyFont="1" applyFill="1" applyBorder="1" applyAlignment="1">
      <alignment horizontal="center"/>
    </xf>
    <xf numFmtId="2" fontId="9" fillId="0" borderId="5" xfId="0" applyNumberFormat="1" applyFont="1" applyFill="1" applyBorder="1"/>
    <xf numFmtId="0" fontId="9" fillId="0" borderId="5" xfId="0" applyFont="1" applyFill="1" applyBorder="1"/>
    <xf numFmtId="0" fontId="6" fillId="0" borderId="0" xfId="0" applyFont="1" applyFill="1"/>
    <xf numFmtId="0" fontId="11" fillId="0" borderId="0" xfId="0" applyFont="1" applyFill="1" applyAlignment="1">
      <alignment wrapText="1"/>
    </xf>
    <xf numFmtId="2" fontId="2" fillId="0" borderId="0" xfId="0" applyNumberFormat="1" applyFont="1" applyFill="1"/>
    <xf numFmtId="2" fontId="2" fillId="0" borderId="1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2" fillId="0" borderId="0" xfId="12" applyFont="1"/>
    <xf numFmtId="0" fontId="2" fillId="0" borderId="1" xfId="2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168" fontId="3" fillId="0" borderId="0" xfId="0" applyNumberFormat="1" applyFont="1" applyAlignment="1">
      <alignment horizontal="center"/>
    </xf>
    <xf numFmtId="2" fontId="9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6" applyFont="1"/>
    <xf numFmtId="0" fontId="3" fillId="0" borderId="0" xfId="6" applyFont="1" applyAlignment="1">
      <alignment horizontal="right"/>
    </xf>
    <xf numFmtId="0" fontId="3" fillId="0" borderId="0" xfId="6" applyFont="1"/>
    <xf numFmtId="0" fontId="5" fillId="0" borderId="0" xfId="6" applyFont="1"/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/>
    <xf numFmtId="0" fontId="2" fillId="0" borderId="1" xfId="6" applyFont="1" applyBorder="1" applyAlignment="1">
      <alignment horizontal="center" vertical="top" wrapText="1"/>
    </xf>
    <xf numFmtId="0" fontId="2" fillId="0" borderId="1" xfId="6" applyFont="1" applyBorder="1" applyAlignment="1">
      <alignment horizontal="center" wrapText="1"/>
    </xf>
    <xf numFmtId="0" fontId="2" fillId="0" borderId="1" xfId="6" applyFont="1" applyBorder="1" applyAlignment="1">
      <alignment vertical="top" wrapText="1"/>
    </xf>
    <xf numFmtId="169" fontId="2" fillId="0" borderId="1" xfId="6" applyNumberFormat="1" applyFont="1" applyBorder="1" applyAlignment="1">
      <alignment horizontal="center" wrapText="1"/>
    </xf>
    <xf numFmtId="0" fontId="3" fillId="2" borderId="1" xfId="6" applyFont="1" applyFill="1" applyBorder="1" applyAlignment="1" applyProtection="1">
      <alignment horizontal="center" vertical="center" wrapText="1"/>
      <protection locked="0"/>
    </xf>
    <xf numFmtId="0" fontId="2" fillId="0" borderId="1" xfId="6" applyFont="1" applyBorder="1" applyAlignment="1">
      <alignment horizontal="left" vertical="top" wrapText="1" indent="2"/>
    </xf>
    <xf numFmtId="0" fontId="2" fillId="0" borderId="0" xfId="6" applyFont="1" applyFill="1" applyBorder="1" applyAlignment="1">
      <alignment horizontal="left" vertical="top" wrapText="1" indent="2"/>
    </xf>
    <xf numFmtId="0" fontId="2" fillId="0" borderId="0" xfId="6" applyFont="1" applyFill="1" applyBorder="1" applyAlignment="1"/>
    <xf numFmtId="0" fontId="2" fillId="0" borderId="0" xfId="6" applyFont="1" applyFill="1" applyBorder="1" applyAlignment="1">
      <alignment horizontal="center" wrapText="1"/>
    </xf>
    <xf numFmtId="169" fontId="2" fillId="0" borderId="0" xfId="6" applyNumberFormat="1" applyFont="1" applyFill="1" applyBorder="1" applyAlignment="1">
      <alignment horizontal="center" wrapText="1"/>
    </xf>
    <xf numFmtId="0" fontId="3" fillId="0" borderId="10" xfId="6" applyFont="1" applyFill="1" applyBorder="1" applyAlignment="1" applyProtection="1">
      <alignment horizontal="center" vertical="center" wrapText="1"/>
      <protection locked="0"/>
    </xf>
    <xf numFmtId="0" fontId="3" fillId="0" borderId="0" xfId="6" applyFont="1" applyFill="1" applyBorder="1" applyAlignment="1" applyProtection="1">
      <alignment horizontal="center" vertical="center" wrapText="1"/>
      <protection locked="0"/>
    </xf>
    <xf numFmtId="0" fontId="2" fillId="0" borderId="0" xfId="6" applyFont="1" applyFill="1" applyBorder="1"/>
    <xf numFmtId="0" fontId="2" fillId="0" borderId="0" xfId="6" applyFont="1" applyAlignment="1"/>
    <xf numFmtId="0" fontId="2" fillId="2" borderId="1" xfId="6" applyFont="1" applyFill="1" applyBorder="1" applyAlignment="1"/>
    <xf numFmtId="0" fontId="2" fillId="0" borderId="0" xfId="6" applyFont="1" applyFill="1"/>
    <xf numFmtId="170" fontId="2" fillId="0" borderId="0" xfId="12" applyNumberFormat="1" applyFont="1" applyAlignment="1">
      <alignment wrapText="1"/>
    </xf>
    <xf numFmtId="0" fontId="2" fillId="0" borderId="0" xfId="12" applyFont="1" applyAlignment="1">
      <alignment wrapText="1"/>
    </xf>
    <xf numFmtId="0" fontId="3" fillId="0" borderId="0" xfId="12" applyFont="1" applyAlignment="1">
      <alignment horizontal="right"/>
    </xf>
    <xf numFmtId="0" fontId="6" fillId="0" borderId="0" xfId="12" applyFont="1" applyAlignment="1">
      <alignment wrapText="1"/>
    </xf>
    <xf numFmtId="0" fontId="6" fillId="0" borderId="0" xfId="12" applyFont="1"/>
    <xf numFmtId="0" fontId="2" fillId="0" borderId="1" xfId="12" applyFont="1" applyBorder="1" applyAlignment="1">
      <alignment horizontal="center" vertical="center"/>
    </xf>
    <xf numFmtId="49" fontId="6" fillId="0" borderId="1" xfId="12" applyNumberFormat="1" applyFont="1" applyFill="1" applyBorder="1" applyAlignment="1">
      <alignment horizontal="center" vertical="center" wrapText="1"/>
    </xf>
    <xf numFmtId="0" fontId="2" fillId="0" borderId="0" xfId="12" applyFont="1" applyAlignment="1">
      <alignment horizontal="center" vertical="center"/>
    </xf>
    <xf numFmtId="0" fontId="9" fillId="0" borderId="1" xfId="12" applyFont="1" applyBorder="1"/>
    <xf numFmtId="49" fontId="6" fillId="0" borderId="1" xfId="12" applyNumberFormat="1" applyFont="1" applyBorder="1" applyAlignment="1">
      <alignment horizontal="center"/>
    </xf>
    <xf numFmtId="4" fontId="3" fillId="0" borderId="1" xfId="12" applyNumberFormat="1" applyFont="1" applyBorder="1" applyAlignment="1">
      <alignment horizontal="center" vertical="center"/>
    </xf>
    <xf numFmtId="0" fontId="25" fillId="0" borderId="1" xfId="12" applyFont="1" applyBorder="1" applyAlignment="1"/>
    <xf numFmtId="49" fontId="6" fillId="0" borderId="1" xfId="12" applyNumberFormat="1" applyFont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/>
    </xf>
    <xf numFmtId="0" fontId="2" fillId="0" borderId="1" xfId="12" applyFont="1" applyBorder="1"/>
    <xf numFmtId="49" fontId="2" fillId="0" borderId="1" xfId="12" applyNumberFormat="1" applyFont="1" applyBorder="1" applyAlignment="1">
      <alignment horizontal="center" vertical="center" wrapText="1"/>
    </xf>
    <xf numFmtId="0" fontId="9" fillId="0" borderId="1" xfId="12" applyFont="1" applyBorder="1" applyAlignment="1">
      <alignment wrapText="1"/>
    </xf>
    <xf numFmtId="43" fontId="3" fillId="0" borderId="1" xfId="17" applyFont="1" applyFill="1" applyBorder="1" applyAlignment="1">
      <alignment horizontal="center" vertical="center"/>
    </xf>
    <xf numFmtId="0" fontId="3" fillId="0" borderId="1" xfId="12" applyFont="1" applyBorder="1" applyAlignment="1">
      <alignment wrapText="1"/>
    </xf>
    <xf numFmtId="0" fontId="2" fillId="0" borderId="1" xfId="12" applyFont="1" applyBorder="1" applyAlignment="1">
      <alignment wrapText="1"/>
    </xf>
    <xf numFmtId="43" fontId="3" fillId="0" borderId="1" xfId="12" applyNumberFormat="1" applyFont="1" applyFill="1" applyBorder="1" applyAlignment="1">
      <alignment horizontal="center" vertical="center"/>
    </xf>
    <xf numFmtId="43" fontId="2" fillId="0" borderId="0" xfId="12" applyNumberFormat="1" applyFont="1"/>
    <xf numFmtId="0" fontId="9" fillId="0" borderId="1" xfId="12" applyFont="1" applyFill="1" applyBorder="1"/>
    <xf numFmtId="0" fontId="3" fillId="0" borderId="1" xfId="12" applyFont="1" applyFill="1" applyBorder="1" applyAlignment="1">
      <alignment wrapText="1"/>
    </xf>
    <xf numFmtId="0" fontId="2" fillId="0" borderId="1" xfId="12" applyFont="1" applyFill="1" applyBorder="1" applyAlignment="1">
      <alignment wrapText="1"/>
    </xf>
    <xf numFmtId="0" fontId="2" fillId="0" borderId="0" xfId="12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4" fontId="3" fillId="0" borderId="1" xfId="12" applyNumberFormat="1" applyFont="1" applyFill="1" applyBorder="1" applyAlignment="1">
      <alignment horizontal="center" vertical="center"/>
    </xf>
    <xf numFmtId="171" fontId="3" fillId="0" borderId="1" xfId="17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24" fillId="0" borderId="0" xfId="0" applyNumberFormat="1" applyFont="1" applyAlignment="1">
      <alignment horizontal="center"/>
    </xf>
    <xf numFmtId="0" fontId="2" fillId="0" borderId="1" xfId="12" applyFont="1" applyBorder="1" applyAlignment="1">
      <alignment horizontal="center" vertical="center" wrapText="1"/>
    </xf>
    <xf numFmtId="49" fontId="9" fillId="0" borderId="1" xfId="12" applyNumberFormat="1" applyFont="1" applyBorder="1" applyAlignment="1">
      <alignment wrapText="1"/>
    </xf>
    <xf numFmtId="49" fontId="6" fillId="0" borderId="1" xfId="12" applyNumberFormat="1" applyFont="1" applyBorder="1" applyAlignment="1"/>
    <xf numFmtId="0" fontId="2" fillId="0" borderId="1" xfId="12" applyFont="1" applyBorder="1" applyAlignment="1"/>
    <xf numFmtId="49" fontId="6" fillId="0" borderId="1" xfId="12" applyNumberFormat="1" applyFont="1" applyFill="1" applyBorder="1" applyAlignment="1">
      <alignment vertical="center" wrapText="1"/>
    </xf>
    <xf numFmtId="171" fontId="3" fillId="0" borderId="1" xfId="12" applyNumberFormat="1" applyFont="1" applyFill="1" applyBorder="1" applyAlignment="1">
      <alignment horizontal="center" vertical="center"/>
    </xf>
    <xf numFmtId="2" fontId="7" fillId="0" borderId="11" xfId="10" applyNumberFormat="1" applyFont="1" applyBorder="1" applyAlignment="1">
      <alignment horizontal="center" vertical="center"/>
    </xf>
    <xf numFmtId="2" fontId="7" fillId="0" borderId="2" xfId="10" applyNumberFormat="1" applyFont="1" applyBorder="1" applyAlignment="1">
      <alignment horizontal="center" vertical="center"/>
    </xf>
    <xf numFmtId="2" fontId="3" fillId="0" borderId="11" xfId="2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4" xfId="10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wrapText="1"/>
    </xf>
    <xf numFmtId="0" fontId="9" fillId="0" borderId="2" xfId="2" applyFont="1" applyBorder="1" applyAlignment="1">
      <alignment horizontal="center" wrapText="1"/>
    </xf>
    <xf numFmtId="0" fontId="3" fillId="0" borderId="11" xfId="2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9" fillId="0" borderId="0" xfId="1" applyFont="1" applyFill="1" applyAlignment="1" applyProtection="1">
      <alignment horizontal="left" wrapText="1"/>
    </xf>
    <xf numFmtId="0" fontId="19" fillId="0" borderId="20" xfId="1" applyFont="1" applyFill="1" applyBorder="1" applyAlignment="1" applyProtection="1">
      <alignment horizontal="left"/>
    </xf>
    <xf numFmtId="0" fontId="13" fillId="0" borderId="0" xfId="6" applyFont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5" fillId="0" borderId="0" xfId="6" applyFont="1" applyBorder="1" applyAlignment="1">
      <alignment horizontal="right"/>
    </xf>
    <xf numFmtId="0" fontId="2" fillId="0" borderId="0" xfId="6" applyFont="1" applyAlignment="1">
      <alignment horizontal="center"/>
    </xf>
    <xf numFmtId="0" fontId="2" fillId="0" borderId="23" xfId="6" applyFont="1" applyBorder="1" applyAlignment="1">
      <alignment horizontal="center"/>
    </xf>
    <xf numFmtId="0" fontId="8" fillId="0" borderId="0" xfId="12" applyFont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8">
    <cellStyle name="Гиперссылка" xfId="1" builtinId="8"/>
    <cellStyle name="Обычный" xfId="0" builtinId="0"/>
    <cellStyle name="Обычный 2" xfId="2"/>
    <cellStyle name="Обычный 2 2" xfId="3"/>
    <cellStyle name="Обычный 2 3" xfId="4"/>
    <cellStyle name="Обычный 2 4" xfId="5"/>
    <cellStyle name="Обычный 2 5" xfId="6"/>
    <cellStyle name="Обычный 2_Приложения 1.1-1.6 Расчеты по дошкольному образованию" xfId="7"/>
    <cellStyle name="Обычный 3" xfId="8"/>
    <cellStyle name="Обычный 4" xfId="9"/>
    <cellStyle name="Обычный 5" xfId="10"/>
    <cellStyle name="Обычный 6" xfId="11"/>
    <cellStyle name="Обычный 6 2" xfId="12"/>
    <cellStyle name="Процентный 2" xfId="13"/>
    <cellStyle name="Тысячи [0]_ауп" xfId="14"/>
    <cellStyle name="Тысячи_ауп" xfId="15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2002%20&#1075;&#1086;&#1076;\&#1052;&#1047;%202002\&#1055;&#1088;&#1086;&#1075;&#1088;&#1072;&#1084;&#1084;&#1072;\&#1092;&#1080;&#1085;&#1072;&#1085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5;&#1086;&#1095;&#1090;&#1072;\&#1055;&#1088;&#1086;&#1075;&#1088;&#1072;&#1084;&#1084;&#1072;\&#1092;&#1080;&#1085;&#1072;&#1085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&#1055;&#1088;&#1086;&#1075;&#1088;&#1072;&#1084;&#1084;&#1072;\&#1092;&#1080;&#1085;&#1072;&#1085;&#10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/2006/2006%20&#1044;&#1045;&#1058;&#1057;&#1050;&#1048;&#1045;%20&#1057;&#1040;&#1044;&#1067;/&#1057;&#1084;&#1077;&#1090;&#1099;%202006%20&#1086;&#1090;%20&#1046;&#1040;&#1053;&#1053;&#1067;/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/2006/2007%20&#1044;&#1045;&#1058;&#1057;&#1050;&#1048;&#1045;%20&#1057;&#1040;&#1044;&#1067;/2007%20&#1055;&#1086;&#1089;&#1090;&#1072;&#1085;&#1086;&#1074;&#1083;&#1077;&#1085;&#1080;&#1077;%20&#1087;&#1086;%20&#1090;&#1072;&#1088;&#1080;&#1092;&#1072;&#1084;%20&#1055;&#1056;&#1054;&#1045;&#1050;&#1058;/&#1055;&#1088;&#1086;&#1077;&#1082;&#1090;%202007%20&#1046;&#1072;&#1085;&#1085;&#1072;/2006/&#1057;&#1042;&#1054;&#1044;%20%20&#1073;&#1102;&#1076;&#1078;&#1077;&#1090;&#1072;,%20&#1074;&#1085;&#1077;&#1073;&#1102;&#1076;&#1078;.%20%202006&#1075;.%20&#1085;&#1072;%2019.12.05%20&#1091;&#1090;.&#1082;&#1086;&#1084;&#1084;&#1091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5;&#1061;&#1053;&#1040;&#1044;&#1047;&#1054;&#1056;/&#1045;&#1046;&#1054;&#1042;&#1040;/&#1048;&#1055;%20&#1087;&#1086;%20&#1074;&#1099;&#1074;&#1086;&#1079;&#1091;%20&#1090;&#1074;&#1077;&#1088;&#1076;&#1099;&#1093;%20&#1086;&#1090;&#1093;&#1086;&#1076;&#1086;&#1074;/2006%20&#1075;&#1086;&#1076;/&#1057;&#1042;&#1054;&#1044;%20%20&#1073;&#1102;&#1076;&#1078;&#1077;&#1090;&#1072;,%20&#1074;&#1085;&#1077;&#1073;&#1102;&#1076;&#1078;.%20%202006&#1075;.%20&#1085;&#1072;%2009.02.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10%20&#1042;&#1089;&#1077;&#1084;%20&#1089;&#1087;&#1077;&#1094;&#1080;&#1072;&#1083;&#1080;&#1089;&#1090;&#1072;&#1084;/85-&#1050;%20&#1087;&#1086;%20&#1089;&#1086;&#1089;&#1090;&#1086;&#1103;&#1085;&#1080;&#1102;%20&#1085;&#1072;%2001.01.2014/&#1057;&#1074;&#1086;&#1076;&#1085;&#1099;&#1077;%20&#1092;&#1086;&#1088;&#1084;&#1099;/&#1055;&#1086;%20&#1088;&#1072;&#1079;&#1076;&#1077;&#1083;&#1072;&#1084;%20&#1092;&#1086;&#1088;&#1084;&#1099;%2085-&#1050;%20&#1052;&#1041;&#1059;/&#1050;_&#1089;&#1087;%20&#1052;&#1041;&#1059;%2039-85&#105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Дмит бюдж 1кв"/>
      <sheetName val="Свод Дмит бюдж 2кв"/>
      <sheetName val="Свод Дмит бюдж 3кв"/>
      <sheetName val="Свод Дмит бюдж 4кв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Аренда"/>
      <sheetName val="Упл. гру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0490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Раздел 1.1"/>
      <sheetName val="Раздел 1.2"/>
      <sheetName val="Раздел 1.3"/>
      <sheetName val="Раздел 2.1"/>
      <sheetName val="Раздел 2.2."/>
      <sheetName val=" Раздел 2.3."/>
      <sheetName val="Раздел 2.4."/>
      <sheetName val="Раздел 2.5."/>
      <sheetName val="Раздел 2.6."/>
      <sheetName val="Раздел 2.7."/>
      <sheetName val="Раздел 2.8."/>
      <sheetName val="Раздел 3.1."/>
      <sheetName val="Раздел 3.2."/>
      <sheetName val="Раздел 3.3."/>
      <sheetName val="Раздел 4.1."/>
      <sheetName val="Раздел 4.2."/>
      <sheetName val="Раздел 5.1"/>
      <sheetName val="Раздел 5.2"/>
      <sheetName val="Справка"/>
      <sheetName val="Проверк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E26"/>
  <sheetViews>
    <sheetView view="pageBreakPreview" zoomScale="90" zoomScaleSheetLayoutView="90" workbookViewId="0">
      <selection activeCell="A7" sqref="A7:E7"/>
    </sheetView>
  </sheetViews>
  <sheetFormatPr defaultRowHeight="12.75"/>
  <cols>
    <col min="1" max="1" width="40" style="1" customWidth="1"/>
    <col min="2" max="4" width="13.85546875" style="2" customWidth="1"/>
    <col min="5" max="5" width="13.140625" style="2" customWidth="1"/>
    <col min="6" max="246" width="9.140625" style="2"/>
    <col min="247" max="247" width="40" style="2" customWidth="1"/>
    <col min="248" max="250" width="13.85546875" style="2" customWidth="1"/>
    <col min="251" max="251" width="13.140625" style="2" customWidth="1"/>
    <col min="252" max="252" width="14.5703125" style="2" customWidth="1"/>
    <col min="253" max="253" width="13.7109375" style="2" customWidth="1"/>
    <col min="254" max="254" width="14.42578125" style="2" customWidth="1"/>
    <col min="255" max="255" width="17.85546875" style="2" customWidth="1"/>
    <col min="256" max="16384" width="9.140625" style="2"/>
  </cols>
  <sheetData>
    <row r="1" spans="1:5" ht="15.75">
      <c r="D1" s="3"/>
      <c r="E1" s="4" t="s">
        <v>0</v>
      </c>
    </row>
    <row r="2" spans="1:5" ht="15.75">
      <c r="D2" s="3"/>
      <c r="E2" s="4" t="s">
        <v>1</v>
      </c>
    </row>
    <row r="3" spans="1:5" ht="15.75">
      <c r="D3" s="3"/>
      <c r="E3" s="4" t="s">
        <v>2</v>
      </c>
    </row>
    <row r="4" spans="1:5" ht="15.75">
      <c r="D4" s="3"/>
      <c r="E4" s="4" t="s">
        <v>3</v>
      </c>
    </row>
    <row r="5" spans="1:5" ht="15.75">
      <c r="D5" s="3"/>
      <c r="E5" s="4"/>
    </row>
    <row r="6" spans="1:5" ht="15.75">
      <c r="D6" s="161" t="s">
        <v>4</v>
      </c>
      <c r="E6" s="161"/>
    </row>
    <row r="7" spans="1:5" ht="91.5" customHeight="1">
      <c r="A7" s="162" t="s">
        <v>5</v>
      </c>
      <c r="B7" s="162"/>
      <c r="C7" s="162"/>
      <c r="D7" s="162"/>
      <c r="E7" s="162"/>
    </row>
    <row r="8" spans="1:5" s="5" customFormat="1" ht="21" customHeight="1">
      <c r="A8" s="163" t="s">
        <v>6</v>
      </c>
      <c r="B8" s="166" t="s">
        <v>7</v>
      </c>
      <c r="C8" s="166"/>
      <c r="D8" s="166"/>
      <c r="E8" s="166"/>
    </row>
    <row r="9" spans="1:5" s="5" customFormat="1" ht="15" customHeight="1">
      <c r="A9" s="164"/>
      <c r="B9" s="167" t="s">
        <v>8</v>
      </c>
      <c r="C9" s="168"/>
      <c r="D9" s="167" t="s">
        <v>9</v>
      </c>
      <c r="E9" s="168"/>
    </row>
    <row r="10" spans="1:5" s="5" customFormat="1" ht="8.25" customHeight="1">
      <c r="A10" s="165"/>
      <c r="B10" s="169"/>
      <c r="C10" s="170"/>
      <c r="D10" s="169"/>
      <c r="E10" s="170"/>
    </row>
    <row r="11" spans="1:5" ht="15.75" hidden="1">
      <c r="A11" s="6"/>
      <c r="B11" s="7">
        <v>106.26</v>
      </c>
      <c r="C11" s="8">
        <v>108.26</v>
      </c>
      <c r="D11" s="8">
        <v>128.97999999999999</v>
      </c>
      <c r="E11" s="8">
        <v>130.97999999999999</v>
      </c>
    </row>
    <row r="12" spans="1:5" s="5" customFormat="1" ht="66.75" customHeight="1">
      <c r="A12" s="82" t="s">
        <v>10</v>
      </c>
      <c r="B12" s="157">
        <f>'Пр.2 стоим норм пит ФЭО'!D91</f>
        <v>107.56</v>
      </c>
      <c r="C12" s="158"/>
      <c r="D12" s="157">
        <f>'Пр.2 стоим норм пит ФЭО'!F91</f>
        <v>133</v>
      </c>
      <c r="E12" s="158"/>
    </row>
    <row r="13" spans="1:5" s="5" customFormat="1" ht="63" customHeight="1">
      <c r="A13" s="82" t="s">
        <v>182</v>
      </c>
      <c r="B13" s="159">
        <f>'Пр.3 таб.3 Состав прочих'!G60</f>
        <v>17</v>
      </c>
      <c r="C13" s="160"/>
      <c r="D13" s="159">
        <f>'Пр.3 таб.3 Состав прочих'!G60</f>
        <v>17</v>
      </c>
      <c r="E13" s="160"/>
    </row>
    <row r="14" spans="1:5" s="10" customFormat="1" ht="18.75">
      <c r="A14" s="9" t="s">
        <v>11</v>
      </c>
      <c r="B14" s="171">
        <f>SUM(B12:B13)</f>
        <v>124.56</v>
      </c>
      <c r="C14" s="172"/>
      <c r="D14" s="171">
        <f>SUM(D12:D13)</f>
        <v>150</v>
      </c>
      <c r="E14" s="172"/>
    </row>
    <row r="15" spans="1:5" hidden="1">
      <c r="A15" s="6"/>
      <c r="B15" s="11">
        <f>B14-B11</f>
        <v>18.3</v>
      </c>
      <c r="C15" s="12">
        <f>C14-C11</f>
        <v>-108.26</v>
      </c>
      <c r="D15" s="12">
        <f>D14-D11</f>
        <v>21.02</v>
      </c>
      <c r="E15" s="12">
        <f>E14-E11</f>
        <v>-130.97999999999999</v>
      </c>
    </row>
    <row r="16" spans="1:5" ht="5.25" customHeight="1"/>
    <row r="18" spans="1:5" ht="15.75">
      <c r="D18" s="161" t="s">
        <v>12</v>
      </c>
      <c r="E18" s="161"/>
    </row>
    <row r="19" spans="1:5" ht="103.5" customHeight="1">
      <c r="A19" s="162" t="s">
        <v>231</v>
      </c>
      <c r="B19" s="162"/>
      <c r="C19" s="162"/>
      <c r="D19" s="162"/>
      <c r="E19" s="162"/>
    </row>
    <row r="20" spans="1:5" s="5" customFormat="1" ht="21" customHeight="1">
      <c r="A20" s="163" t="s">
        <v>6</v>
      </c>
      <c r="B20" s="166" t="s">
        <v>7</v>
      </c>
      <c r="C20" s="166"/>
      <c r="D20" s="166"/>
      <c r="E20" s="166"/>
    </row>
    <row r="21" spans="1:5" s="5" customFormat="1" ht="15" customHeight="1">
      <c r="A21" s="164"/>
      <c r="B21" s="167" t="s">
        <v>8</v>
      </c>
      <c r="C21" s="168"/>
      <c r="D21" s="167" t="s">
        <v>9</v>
      </c>
      <c r="E21" s="168"/>
    </row>
    <row r="22" spans="1:5" s="5" customFormat="1" ht="8.25" customHeight="1">
      <c r="A22" s="165"/>
      <c r="B22" s="169"/>
      <c r="C22" s="170"/>
      <c r="D22" s="169"/>
      <c r="E22" s="170"/>
    </row>
    <row r="23" spans="1:5" ht="15.75" hidden="1">
      <c r="A23" s="6"/>
      <c r="B23" s="7">
        <v>106.26</v>
      </c>
      <c r="C23" s="8">
        <v>108.26</v>
      </c>
      <c r="D23" s="8">
        <v>128.97999999999999</v>
      </c>
      <c r="E23" s="8">
        <v>130.97999999999999</v>
      </c>
    </row>
    <row r="24" spans="1:5" ht="66.75" customHeight="1">
      <c r="A24" s="82" t="s">
        <v>10</v>
      </c>
      <c r="B24" s="157">
        <f>B12*0.4</f>
        <v>43.02</v>
      </c>
      <c r="C24" s="158"/>
      <c r="D24" s="157">
        <f>D12*0.4</f>
        <v>53.2</v>
      </c>
      <c r="E24" s="158"/>
    </row>
    <row r="25" spans="1:5" ht="63" customHeight="1">
      <c r="A25" s="82" t="s">
        <v>182</v>
      </c>
      <c r="B25" s="173">
        <f>B13</f>
        <v>17</v>
      </c>
      <c r="C25" s="160"/>
      <c r="D25" s="173">
        <f>D13</f>
        <v>17</v>
      </c>
      <c r="E25" s="160"/>
    </row>
    <row r="26" spans="1:5" s="10" customFormat="1" ht="18.75">
      <c r="A26" s="9" t="s">
        <v>11</v>
      </c>
      <c r="B26" s="171">
        <f>SUM(B24:B25)</f>
        <v>60.02</v>
      </c>
      <c r="C26" s="172"/>
      <c r="D26" s="171">
        <f>SUM(D24:D25)</f>
        <v>70.2</v>
      </c>
      <c r="E26" s="172"/>
    </row>
  </sheetData>
  <mergeCells count="24">
    <mergeCell ref="B26:C26"/>
    <mergeCell ref="D26:E26"/>
    <mergeCell ref="B24:C24"/>
    <mergeCell ref="D24:E24"/>
    <mergeCell ref="B25:C25"/>
    <mergeCell ref="D25:E25"/>
    <mergeCell ref="A20:A22"/>
    <mergeCell ref="B20:E20"/>
    <mergeCell ref="B21:C22"/>
    <mergeCell ref="D21:E22"/>
    <mergeCell ref="B14:C14"/>
    <mergeCell ref="D14:E14"/>
    <mergeCell ref="D18:E18"/>
    <mergeCell ref="A19:E19"/>
    <mergeCell ref="B12:C12"/>
    <mergeCell ref="D12:E12"/>
    <mergeCell ref="B13:C13"/>
    <mergeCell ref="D13:E13"/>
    <mergeCell ref="D6:E6"/>
    <mergeCell ref="A7:E7"/>
    <mergeCell ref="A8:A10"/>
    <mergeCell ref="B8:E8"/>
    <mergeCell ref="B9:C10"/>
    <mergeCell ref="D9:E10"/>
  </mergeCells>
  <phoneticPr fontId="26" type="noConversion"/>
  <pageMargins left="0.78740157480314965" right="0.27559055118110237" top="0.23622047244094491" bottom="0.19685039370078741" header="0.15748031496062992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E23"/>
  <sheetViews>
    <sheetView tabSelected="1" view="pageBreakPreview" topLeftCell="A13" zoomScale="90" zoomScaleSheetLayoutView="90" workbookViewId="0">
      <selection activeCell="D22" sqref="D22:E22"/>
    </sheetView>
  </sheetViews>
  <sheetFormatPr defaultRowHeight="12.75"/>
  <cols>
    <col min="1" max="1" width="40" style="1" customWidth="1"/>
    <col min="2" max="4" width="13.85546875" style="2" customWidth="1"/>
    <col min="5" max="5" width="13.140625" style="2" customWidth="1"/>
    <col min="6" max="246" width="9.140625" style="2"/>
    <col min="247" max="247" width="40" style="2" customWidth="1"/>
    <col min="248" max="250" width="13.85546875" style="2" customWidth="1"/>
    <col min="251" max="251" width="13.140625" style="2" customWidth="1"/>
    <col min="252" max="252" width="14.5703125" style="2" customWidth="1"/>
    <col min="253" max="253" width="13.7109375" style="2" customWidth="1"/>
    <col min="254" max="254" width="14.42578125" style="2" customWidth="1"/>
    <col min="255" max="255" width="17.85546875" style="2" customWidth="1"/>
    <col min="256" max="16384" width="9.140625" style="2"/>
  </cols>
  <sheetData>
    <row r="1" spans="1:5" ht="15.75">
      <c r="D1" s="3"/>
      <c r="E1" s="4" t="s">
        <v>230</v>
      </c>
    </row>
    <row r="2" spans="1:5" ht="15.75">
      <c r="D2" s="3"/>
      <c r="E2" s="4"/>
    </row>
    <row r="3" spans="1:5" ht="15.75">
      <c r="D3" s="161" t="s">
        <v>4</v>
      </c>
      <c r="E3" s="161"/>
    </row>
    <row r="4" spans="1:5" ht="91.5" customHeight="1">
      <c r="A4" s="162" t="s">
        <v>13</v>
      </c>
      <c r="B4" s="162"/>
      <c r="C4" s="162"/>
      <c r="D4" s="162"/>
      <c r="E4" s="162"/>
    </row>
    <row r="5" spans="1:5" s="5" customFormat="1" ht="21" customHeight="1">
      <c r="A5" s="163" t="s">
        <v>6</v>
      </c>
      <c r="B5" s="166" t="s">
        <v>7</v>
      </c>
      <c r="C5" s="166"/>
      <c r="D5" s="166"/>
      <c r="E5" s="166"/>
    </row>
    <row r="6" spans="1:5" s="5" customFormat="1" ht="15" customHeight="1">
      <c r="A6" s="164"/>
      <c r="B6" s="167" t="s">
        <v>8</v>
      </c>
      <c r="C6" s="168"/>
      <c r="D6" s="167" t="s">
        <v>9</v>
      </c>
      <c r="E6" s="168"/>
    </row>
    <row r="7" spans="1:5" s="5" customFormat="1" ht="8.25" customHeight="1">
      <c r="A7" s="165"/>
      <c r="B7" s="169"/>
      <c r="C7" s="170"/>
      <c r="D7" s="169"/>
      <c r="E7" s="170"/>
    </row>
    <row r="8" spans="1:5" ht="15.75" hidden="1">
      <c r="A8" s="6"/>
      <c r="B8" s="7">
        <v>106.26</v>
      </c>
      <c r="C8" s="8">
        <v>108.26</v>
      </c>
      <c r="D8" s="8">
        <v>128.97999999999999</v>
      </c>
      <c r="E8" s="8">
        <v>130.97999999999999</v>
      </c>
    </row>
    <row r="9" spans="1:5" ht="66.75" customHeight="1">
      <c r="A9" s="82" t="s">
        <v>234</v>
      </c>
      <c r="B9" s="157">
        <f>'Пр.2 стоим норм пит ФЭО'!D91</f>
        <v>107.56</v>
      </c>
      <c r="C9" s="158"/>
      <c r="D9" s="157">
        <f>'Пр.2 стоим норм пит ФЭО'!F91</f>
        <v>133</v>
      </c>
      <c r="E9" s="158"/>
    </row>
    <row r="10" spans="1:5" ht="63" customHeight="1">
      <c r="A10" s="82" t="s">
        <v>235</v>
      </c>
      <c r="B10" s="159">
        <f>'Пр.3 таб.3 Состав прочих'!G60</f>
        <v>17</v>
      </c>
      <c r="C10" s="160"/>
      <c r="D10" s="159">
        <f>'Пр.3 таб.3 Состав прочих'!G60</f>
        <v>17</v>
      </c>
      <c r="E10" s="160"/>
    </row>
    <row r="11" spans="1:5" s="10" customFormat="1" ht="18.75">
      <c r="A11" s="9" t="s">
        <v>11</v>
      </c>
      <c r="B11" s="171">
        <f>SUM(B9:B10)</f>
        <v>124.56</v>
      </c>
      <c r="C11" s="172"/>
      <c r="D11" s="171">
        <f>SUM(D9:D10)</f>
        <v>150</v>
      </c>
      <c r="E11" s="172"/>
    </row>
    <row r="12" spans="1:5" hidden="1">
      <c r="A12" s="6"/>
      <c r="B12" s="11">
        <f>B11-B8</f>
        <v>18.3</v>
      </c>
      <c r="C12" s="12">
        <f>C11-C8</f>
        <v>-108.26</v>
      </c>
      <c r="D12" s="12">
        <f>D11-D8</f>
        <v>21.02</v>
      </c>
      <c r="E12" s="12">
        <f>E11-E8</f>
        <v>-130.97999999999999</v>
      </c>
    </row>
    <row r="13" spans="1:5" ht="5.25" customHeight="1"/>
    <row r="15" spans="1:5" ht="15.75">
      <c r="D15" s="161" t="s">
        <v>12</v>
      </c>
      <c r="E15" s="161"/>
    </row>
    <row r="16" spans="1:5" ht="103.5" customHeight="1">
      <c r="A16" s="162" t="s">
        <v>232</v>
      </c>
      <c r="B16" s="162"/>
      <c r="C16" s="162"/>
      <c r="D16" s="162"/>
      <c r="E16" s="162"/>
    </row>
    <row r="17" spans="1:5" s="5" customFormat="1" ht="21" customHeight="1">
      <c r="A17" s="163" t="s">
        <v>6</v>
      </c>
      <c r="B17" s="166" t="s">
        <v>7</v>
      </c>
      <c r="C17" s="166"/>
      <c r="D17" s="166"/>
      <c r="E17" s="166"/>
    </row>
    <row r="18" spans="1:5" s="5" customFormat="1" ht="15" customHeight="1">
      <c r="A18" s="164"/>
      <c r="B18" s="167" t="s">
        <v>8</v>
      </c>
      <c r="C18" s="168"/>
      <c r="D18" s="167" t="s">
        <v>9</v>
      </c>
      <c r="E18" s="168"/>
    </row>
    <row r="19" spans="1:5" s="5" customFormat="1" ht="8.25" customHeight="1">
      <c r="A19" s="165"/>
      <c r="B19" s="169"/>
      <c r="C19" s="170"/>
      <c r="D19" s="169"/>
      <c r="E19" s="170"/>
    </row>
    <row r="20" spans="1:5" ht="15.75" hidden="1">
      <c r="A20" s="6"/>
      <c r="B20" s="7">
        <v>106.26</v>
      </c>
      <c r="C20" s="8">
        <v>108.26</v>
      </c>
      <c r="D20" s="8">
        <v>128.97999999999999</v>
      </c>
      <c r="E20" s="8">
        <v>130.97999999999999</v>
      </c>
    </row>
    <row r="21" spans="1:5" ht="66.75" customHeight="1">
      <c r="A21" s="82" t="s">
        <v>234</v>
      </c>
      <c r="B21" s="157">
        <f>B9*0.4</f>
        <v>43.02</v>
      </c>
      <c r="C21" s="158"/>
      <c r="D21" s="157">
        <f>D9*0.4</f>
        <v>53.2</v>
      </c>
      <c r="E21" s="158"/>
    </row>
    <row r="22" spans="1:5" ht="63" customHeight="1">
      <c r="A22" s="82" t="s">
        <v>235</v>
      </c>
      <c r="B22" s="159">
        <f>B10</f>
        <v>17</v>
      </c>
      <c r="C22" s="174"/>
      <c r="D22" s="159">
        <f>D10</f>
        <v>17</v>
      </c>
      <c r="E22" s="174"/>
    </row>
    <row r="23" spans="1:5" s="10" customFormat="1" ht="18.75">
      <c r="A23" s="9" t="s">
        <v>11</v>
      </c>
      <c r="B23" s="171">
        <f>SUM(B21:B22)</f>
        <v>60.02</v>
      </c>
      <c r="C23" s="172"/>
      <c r="D23" s="171">
        <f>SUM(D21:D22)</f>
        <v>70.2</v>
      </c>
      <c r="E23" s="172"/>
    </row>
  </sheetData>
  <mergeCells count="24">
    <mergeCell ref="B23:C23"/>
    <mergeCell ref="D23:E23"/>
    <mergeCell ref="B21:C21"/>
    <mergeCell ref="D21:E21"/>
    <mergeCell ref="B22:C22"/>
    <mergeCell ref="D22:E22"/>
    <mergeCell ref="A17:A19"/>
    <mergeCell ref="B17:E17"/>
    <mergeCell ref="B18:C19"/>
    <mergeCell ref="D18:E19"/>
    <mergeCell ref="B11:C11"/>
    <mergeCell ref="D11:E11"/>
    <mergeCell ref="D15:E15"/>
    <mergeCell ref="A16:E16"/>
    <mergeCell ref="B9:C9"/>
    <mergeCell ref="D9:E9"/>
    <mergeCell ref="B10:C10"/>
    <mergeCell ref="D10:E10"/>
    <mergeCell ref="D3:E3"/>
    <mergeCell ref="A4:E4"/>
    <mergeCell ref="A5:A7"/>
    <mergeCell ref="B5:E5"/>
    <mergeCell ref="B6:C7"/>
    <mergeCell ref="D6:E7"/>
  </mergeCells>
  <phoneticPr fontId="26" type="noConversion"/>
  <pageMargins left="0.31496062992125984" right="0.27559055118110237" top="0.23622047244094491" bottom="0.19685039370078741" header="0.15748031496062992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97"/>
  <sheetViews>
    <sheetView view="pageBreakPreview" zoomScale="90" zoomScaleSheetLayoutView="90" workbookViewId="0">
      <pane xSplit="1" ySplit="7" topLeftCell="B80" activePane="bottomRight" state="frozen"/>
      <selection activeCell="B13" sqref="B13:C13"/>
      <selection pane="topRight" activeCell="B13" sqref="B13:C13"/>
      <selection pane="bottomLeft" activeCell="B13" sqref="B13:C13"/>
      <selection pane="bottomRight" activeCell="A2" sqref="A2:N2"/>
    </sheetView>
  </sheetViews>
  <sheetFormatPr defaultRowHeight="18.75"/>
  <cols>
    <col min="1" max="1" width="58.85546875" style="77" customWidth="1"/>
    <col min="2" max="2" width="9.85546875" style="14" bestFit="1" customWidth="1"/>
    <col min="3" max="3" width="10.7109375" style="15" customWidth="1"/>
    <col min="4" max="4" width="12.42578125" style="15" customWidth="1"/>
    <col min="5" max="5" width="10.7109375" style="15" customWidth="1"/>
    <col min="6" max="6" width="10" style="15" customWidth="1"/>
    <col min="7" max="7" width="14.85546875" style="15" customWidth="1"/>
    <col min="8" max="8" width="15.140625" style="15" customWidth="1"/>
    <col min="9" max="9" width="13.42578125" style="15" customWidth="1"/>
    <col min="10" max="10" width="16" style="15" customWidth="1"/>
    <col min="11" max="11" width="11.7109375" style="15" customWidth="1"/>
    <col min="12" max="12" width="10.42578125" style="15" customWidth="1"/>
    <col min="13" max="13" width="10.7109375" style="15" customWidth="1"/>
    <col min="14" max="14" width="12.140625" style="15" customWidth="1"/>
    <col min="15" max="16384" width="9.140625" style="15"/>
  </cols>
  <sheetData>
    <row r="1" spans="1:15">
      <c r="A1" s="13"/>
      <c r="N1" s="4" t="s">
        <v>229</v>
      </c>
    </row>
    <row r="2" spans="1:15" ht="15.75" customHeight="1">
      <c r="A2" s="175" t="s">
        <v>14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</row>
    <row r="3" spans="1:15" s="20" customFormat="1" ht="10.5" customHeight="1">
      <c r="A3" s="16"/>
      <c r="B3" s="17"/>
      <c r="C3" s="17"/>
      <c r="D3" s="17"/>
      <c r="E3" s="18"/>
      <c r="F3" s="18"/>
      <c r="G3" s="17"/>
      <c r="H3" s="17"/>
      <c r="I3" s="18"/>
      <c r="J3" s="18"/>
      <c r="K3" s="17"/>
      <c r="L3" s="19"/>
      <c r="M3" s="18"/>
    </row>
    <row r="4" spans="1:15" ht="45.75" customHeight="1">
      <c r="A4" s="176" t="s">
        <v>15</v>
      </c>
      <c r="B4" s="177" t="s">
        <v>16</v>
      </c>
      <c r="C4" s="179" t="s">
        <v>17</v>
      </c>
      <c r="D4" s="179"/>
      <c r="E4" s="179"/>
      <c r="F4" s="180"/>
      <c r="G4" s="181" t="s">
        <v>18</v>
      </c>
      <c r="H4" s="182"/>
      <c r="I4" s="182"/>
      <c r="J4" s="183"/>
      <c r="K4" s="181" t="s">
        <v>19</v>
      </c>
      <c r="L4" s="182"/>
      <c r="M4" s="182"/>
      <c r="N4" s="183"/>
    </row>
    <row r="5" spans="1:15" ht="12.75" customHeight="1">
      <c r="A5" s="176"/>
      <c r="B5" s="178"/>
      <c r="C5" s="184" t="s">
        <v>20</v>
      </c>
      <c r="D5" s="185"/>
      <c r="E5" s="185" t="s">
        <v>21</v>
      </c>
      <c r="F5" s="185"/>
      <c r="G5" s="185" t="s">
        <v>20</v>
      </c>
      <c r="H5" s="185"/>
      <c r="I5" s="185" t="s">
        <v>21</v>
      </c>
      <c r="J5" s="185"/>
      <c r="K5" s="185" t="s">
        <v>20</v>
      </c>
      <c r="L5" s="185"/>
      <c r="M5" s="185" t="s">
        <v>21</v>
      </c>
      <c r="N5" s="185"/>
      <c r="O5" s="21"/>
    </row>
    <row r="6" spans="1:15" ht="24.75" customHeight="1">
      <c r="A6" s="22"/>
      <c r="B6" s="23"/>
      <c r="C6" s="24" t="s">
        <v>22</v>
      </c>
      <c r="D6" s="24" t="s">
        <v>23</v>
      </c>
      <c r="E6" s="24" t="s">
        <v>22</v>
      </c>
      <c r="F6" s="24" t="s">
        <v>23</v>
      </c>
      <c r="G6" s="25" t="s">
        <v>22</v>
      </c>
      <c r="H6" s="25" t="s">
        <v>23</v>
      </c>
      <c r="I6" s="25" t="s">
        <v>22</v>
      </c>
      <c r="J6" s="25" t="s">
        <v>23</v>
      </c>
      <c r="K6" s="25" t="s">
        <v>22</v>
      </c>
      <c r="L6" s="26" t="s">
        <v>23</v>
      </c>
      <c r="M6" s="25" t="s">
        <v>22</v>
      </c>
      <c r="N6" s="26" t="s">
        <v>23</v>
      </c>
    </row>
    <row r="7" spans="1:15" ht="15.75" customHeight="1">
      <c r="A7" s="27"/>
      <c r="B7" s="28" t="s">
        <v>24</v>
      </c>
      <c r="C7" s="29" t="s">
        <v>25</v>
      </c>
      <c r="D7" s="29" t="s">
        <v>24</v>
      </c>
      <c r="E7" s="29" t="s">
        <v>25</v>
      </c>
      <c r="F7" s="29" t="s">
        <v>24</v>
      </c>
      <c r="G7" s="29" t="s">
        <v>25</v>
      </c>
      <c r="H7" s="29" t="s">
        <v>24</v>
      </c>
      <c r="I7" s="29" t="s">
        <v>25</v>
      </c>
      <c r="J7" s="29" t="s">
        <v>24</v>
      </c>
      <c r="K7" s="29" t="s">
        <v>25</v>
      </c>
      <c r="L7" s="29" t="s">
        <v>24</v>
      </c>
      <c r="M7" s="29" t="s">
        <v>25</v>
      </c>
      <c r="N7" s="29" t="s">
        <v>24</v>
      </c>
    </row>
    <row r="8" spans="1:15" ht="33" customHeight="1">
      <c r="A8" s="30" t="s">
        <v>26</v>
      </c>
      <c r="B8" s="31"/>
      <c r="C8" s="32">
        <v>390</v>
      </c>
      <c r="D8" s="33">
        <f>SUM(D9:D15)</f>
        <v>17.48</v>
      </c>
      <c r="E8" s="32">
        <v>450</v>
      </c>
      <c r="F8" s="33">
        <f>SUM(F9:F15)</f>
        <v>20.45</v>
      </c>
      <c r="G8" s="34">
        <v>550</v>
      </c>
      <c r="H8" s="33">
        <f>SUM(H9:H15)</f>
        <v>24.65</v>
      </c>
      <c r="I8" s="34">
        <v>550</v>
      </c>
      <c r="J8" s="33">
        <f>SUM(J9:J15)</f>
        <v>24.65</v>
      </c>
      <c r="K8" s="34">
        <f>SUM(K9:K15)</f>
        <v>500</v>
      </c>
      <c r="L8" s="33">
        <f>SUM(L9:L15)</f>
        <v>22.4</v>
      </c>
      <c r="M8" s="34">
        <f>SUM(M9:M15)</f>
        <v>500</v>
      </c>
      <c r="N8" s="33">
        <f>SUM(N9:N15)</f>
        <v>22.4</v>
      </c>
    </row>
    <row r="9" spans="1:15" s="40" customFormat="1">
      <c r="A9" s="35" t="s">
        <v>27</v>
      </c>
      <c r="B9" s="36">
        <v>42</v>
      </c>
      <c r="C9" s="37">
        <v>235</v>
      </c>
      <c r="D9" s="38">
        <f t="shared" ref="D9:D18" si="0">C9*$B9/1000</f>
        <v>9.8699999999999992</v>
      </c>
      <c r="E9" s="37">
        <v>260</v>
      </c>
      <c r="F9" s="38">
        <f t="shared" ref="F9:F18" si="1">E9*$B9/1000</f>
        <v>10.92</v>
      </c>
      <c r="G9" s="39">
        <v>360</v>
      </c>
      <c r="H9" s="38">
        <f t="shared" ref="H9:H18" si="2">G9*$B9/1000</f>
        <v>15.12</v>
      </c>
      <c r="I9" s="39">
        <v>360</v>
      </c>
      <c r="J9" s="38">
        <f t="shared" ref="J9:J18" si="3">I9*$B9/1000</f>
        <v>15.12</v>
      </c>
      <c r="K9" s="39">
        <v>360</v>
      </c>
      <c r="L9" s="38">
        <f t="shared" ref="L9:L18" si="4">K9*$B9/1000</f>
        <v>15.12</v>
      </c>
      <c r="M9" s="39">
        <v>360</v>
      </c>
      <c r="N9" s="38">
        <f t="shared" ref="N9:N18" si="5">M9*$B9/1000</f>
        <v>15.12</v>
      </c>
    </row>
    <row r="10" spans="1:15" s="40" customFormat="1">
      <c r="A10" s="35" t="s">
        <v>28</v>
      </c>
      <c r="B10" s="41">
        <v>45</v>
      </c>
      <c r="C10" s="42">
        <v>30</v>
      </c>
      <c r="D10" s="38">
        <f t="shared" si="0"/>
        <v>1.35</v>
      </c>
      <c r="E10" s="37">
        <v>36</v>
      </c>
      <c r="F10" s="38">
        <f t="shared" si="1"/>
        <v>1.62</v>
      </c>
      <c r="G10" s="39">
        <v>36</v>
      </c>
      <c r="H10" s="38">
        <f t="shared" si="2"/>
        <v>1.62</v>
      </c>
      <c r="I10" s="39">
        <v>36</v>
      </c>
      <c r="J10" s="38">
        <f t="shared" si="3"/>
        <v>1.62</v>
      </c>
      <c r="K10" s="39">
        <v>36</v>
      </c>
      <c r="L10" s="38">
        <f t="shared" si="4"/>
        <v>1.62</v>
      </c>
      <c r="M10" s="39">
        <v>36</v>
      </c>
      <c r="N10" s="38">
        <f t="shared" si="5"/>
        <v>1.62</v>
      </c>
    </row>
    <row r="11" spans="1:15" s="40" customFormat="1">
      <c r="A11" s="35" t="s">
        <v>29</v>
      </c>
      <c r="B11" s="41">
        <v>54</v>
      </c>
      <c r="C11" s="42">
        <v>30</v>
      </c>
      <c r="D11" s="38">
        <f t="shared" si="0"/>
        <v>1.62</v>
      </c>
      <c r="E11" s="37">
        <v>36</v>
      </c>
      <c r="F11" s="38">
        <f t="shared" si="1"/>
        <v>1.94</v>
      </c>
      <c r="G11" s="39">
        <v>36</v>
      </c>
      <c r="H11" s="38">
        <f t="shared" si="2"/>
        <v>1.94</v>
      </c>
      <c r="I11" s="39">
        <v>36</v>
      </c>
      <c r="J11" s="38">
        <f t="shared" si="3"/>
        <v>1.94</v>
      </c>
      <c r="K11" s="39">
        <v>36</v>
      </c>
      <c r="L11" s="38">
        <f t="shared" si="4"/>
        <v>1.94</v>
      </c>
      <c r="M11" s="39">
        <v>36</v>
      </c>
      <c r="N11" s="38">
        <f t="shared" si="5"/>
        <v>1.94</v>
      </c>
    </row>
    <row r="12" spans="1:15" s="40" customFormat="1">
      <c r="A12" s="35" t="s">
        <v>30</v>
      </c>
      <c r="B12" s="41">
        <v>42</v>
      </c>
      <c r="C12" s="42">
        <v>30</v>
      </c>
      <c r="D12" s="38">
        <f t="shared" si="0"/>
        <v>1.26</v>
      </c>
      <c r="E12" s="37">
        <v>36</v>
      </c>
      <c r="F12" s="38">
        <f t="shared" si="1"/>
        <v>1.51</v>
      </c>
      <c r="G12" s="39">
        <v>36</v>
      </c>
      <c r="H12" s="38">
        <f t="shared" si="2"/>
        <v>1.51</v>
      </c>
      <c r="I12" s="39">
        <v>36</v>
      </c>
      <c r="J12" s="38">
        <f t="shared" si="3"/>
        <v>1.51</v>
      </c>
      <c r="K12" s="39">
        <v>36</v>
      </c>
      <c r="L12" s="38">
        <f t="shared" si="4"/>
        <v>1.51</v>
      </c>
      <c r="M12" s="39">
        <v>36</v>
      </c>
      <c r="N12" s="38">
        <f t="shared" si="5"/>
        <v>1.51</v>
      </c>
    </row>
    <row r="13" spans="1:15" s="40" customFormat="1">
      <c r="A13" s="35" t="s">
        <v>31</v>
      </c>
      <c r="B13" s="41">
        <v>41</v>
      </c>
      <c r="C13" s="42">
        <v>30</v>
      </c>
      <c r="D13" s="38">
        <f t="shared" si="0"/>
        <v>1.23</v>
      </c>
      <c r="E13" s="37">
        <v>36</v>
      </c>
      <c r="F13" s="38">
        <f t="shared" si="1"/>
        <v>1.48</v>
      </c>
      <c r="G13" s="39">
        <v>36</v>
      </c>
      <c r="H13" s="38">
        <f t="shared" si="2"/>
        <v>1.48</v>
      </c>
      <c r="I13" s="39">
        <v>36</v>
      </c>
      <c r="J13" s="38">
        <f t="shared" si="3"/>
        <v>1.48</v>
      </c>
      <c r="K13" s="39"/>
      <c r="L13" s="38">
        <f t="shared" si="4"/>
        <v>0</v>
      </c>
      <c r="M13" s="39"/>
      <c r="N13" s="38">
        <f t="shared" si="5"/>
        <v>0</v>
      </c>
    </row>
    <row r="14" spans="1:15" s="40" customFormat="1">
      <c r="A14" s="35" t="s">
        <v>32</v>
      </c>
      <c r="B14" s="41">
        <v>55</v>
      </c>
      <c r="C14" s="42">
        <v>30</v>
      </c>
      <c r="D14" s="38">
        <f t="shared" si="0"/>
        <v>1.65</v>
      </c>
      <c r="E14" s="37">
        <v>36</v>
      </c>
      <c r="F14" s="38">
        <f t="shared" si="1"/>
        <v>1.98</v>
      </c>
      <c r="G14" s="39">
        <v>36</v>
      </c>
      <c r="H14" s="38">
        <f t="shared" si="2"/>
        <v>1.98</v>
      </c>
      <c r="I14" s="39">
        <v>36</v>
      </c>
      <c r="J14" s="38">
        <f t="shared" si="3"/>
        <v>1.98</v>
      </c>
      <c r="K14" s="39">
        <v>22</v>
      </c>
      <c r="L14" s="38">
        <f t="shared" si="4"/>
        <v>1.21</v>
      </c>
      <c r="M14" s="39">
        <v>22</v>
      </c>
      <c r="N14" s="38">
        <f t="shared" si="5"/>
        <v>1.21</v>
      </c>
    </row>
    <row r="15" spans="1:15" s="40" customFormat="1">
      <c r="A15" s="35" t="s">
        <v>33</v>
      </c>
      <c r="B15" s="41">
        <v>100</v>
      </c>
      <c r="C15" s="42">
        <v>5</v>
      </c>
      <c r="D15" s="38">
        <f t="shared" si="0"/>
        <v>0.5</v>
      </c>
      <c r="E15" s="37">
        <v>10</v>
      </c>
      <c r="F15" s="38">
        <f t="shared" si="1"/>
        <v>1</v>
      </c>
      <c r="G15" s="39">
        <v>10</v>
      </c>
      <c r="H15" s="38">
        <f t="shared" si="2"/>
        <v>1</v>
      </c>
      <c r="I15" s="39">
        <v>10</v>
      </c>
      <c r="J15" s="38">
        <f t="shared" si="3"/>
        <v>1</v>
      </c>
      <c r="K15" s="39">
        <v>10</v>
      </c>
      <c r="L15" s="38">
        <f t="shared" si="4"/>
        <v>1</v>
      </c>
      <c r="M15" s="39">
        <v>10</v>
      </c>
      <c r="N15" s="38">
        <f t="shared" si="5"/>
        <v>1</v>
      </c>
    </row>
    <row r="16" spans="1:15" s="47" customFormat="1" ht="55.5" customHeight="1">
      <c r="A16" s="43" t="s">
        <v>34</v>
      </c>
      <c r="B16" s="41">
        <v>176</v>
      </c>
      <c r="C16" s="44">
        <v>30</v>
      </c>
      <c r="D16" s="45">
        <f t="shared" si="0"/>
        <v>5.28</v>
      </c>
      <c r="E16" s="46">
        <v>40</v>
      </c>
      <c r="F16" s="45">
        <f t="shared" si="1"/>
        <v>7.04</v>
      </c>
      <c r="G16" s="27">
        <v>40</v>
      </c>
      <c r="H16" s="45">
        <f t="shared" si="2"/>
        <v>7.04</v>
      </c>
      <c r="I16" s="27">
        <v>50</v>
      </c>
      <c r="J16" s="45">
        <f t="shared" si="3"/>
        <v>8.8000000000000007</v>
      </c>
      <c r="K16" s="27">
        <v>50</v>
      </c>
      <c r="L16" s="45">
        <f t="shared" si="4"/>
        <v>8.8000000000000007</v>
      </c>
      <c r="M16" s="27">
        <v>60</v>
      </c>
      <c r="N16" s="45">
        <f t="shared" si="5"/>
        <v>10.56</v>
      </c>
    </row>
    <row r="17" spans="1:14">
      <c r="A17" s="48" t="s">
        <v>35</v>
      </c>
      <c r="B17" s="41">
        <v>165</v>
      </c>
      <c r="C17" s="49">
        <v>9</v>
      </c>
      <c r="D17" s="33">
        <f t="shared" si="0"/>
        <v>1.49</v>
      </c>
      <c r="E17" s="32">
        <v>11</v>
      </c>
      <c r="F17" s="33">
        <f t="shared" si="1"/>
        <v>1.82</v>
      </c>
      <c r="G17" s="50">
        <v>10</v>
      </c>
      <c r="H17" s="33">
        <f t="shared" si="2"/>
        <v>1.65</v>
      </c>
      <c r="I17" s="50">
        <v>12</v>
      </c>
      <c r="J17" s="33">
        <f t="shared" si="3"/>
        <v>1.98</v>
      </c>
      <c r="K17" s="50">
        <v>10</v>
      </c>
      <c r="L17" s="33">
        <f t="shared" si="4"/>
        <v>1.65</v>
      </c>
      <c r="M17" s="50">
        <v>12</v>
      </c>
      <c r="N17" s="33">
        <f t="shared" si="5"/>
        <v>1.98</v>
      </c>
    </row>
    <row r="18" spans="1:14" s="53" customFormat="1" ht="21.75" customHeight="1">
      <c r="A18" s="51" t="s">
        <v>36</v>
      </c>
      <c r="B18" s="41">
        <v>354</v>
      </c>
      <c r="C18" s="44">
        <v>4.3</v>
      </c>
      <c r="D18" s="52">
        <f t="shared" si="0"/>
        <v>1.52</v>
      </c>
      <c r="E18" s="46">
        <v>6.4</v>
      </c>
      <c r="F18" s="52">
        <f t="shared" si="1"/>
        <v>2.27</v>
      </c>
      <c r="G18" s="27">
        <v>5</v>
      </c>
      <c r="H18" s="52">
        <f t="shared" si="2"/>
        <v>1.77</v>
      </c>
      <c r="I18" s="27">
        <v>10</v>
      </c>
      <c r="J18" s="52">
        <f t="shared" si="3"/>
        <v>3.54</v>
      </c>
      <c r="K18" s="27">
        <v>5</v>
      </c>
      <c r="L18" s="52">
        <f t="shared" si="4"/>
        <v>1.77</v>
      </c>
      <c r="M18" s="27">
        <v>10</v>
      </c>
      <c r="N18" s="52">
        <f t="shared" si="5"/>
        <v>3.54</v>
      </c>
    </row>
    <row r="19" spans="1:14" s="53" customFormat="1" ht="45.75" customHeight="1">
      <c r="A19" s="43" t="s">
        <v>37</v>
      </c>
      <c r="B19" s="41">
        <v>334</v>
      </c>
      <c r="C19" s="44" t="s">
        <v>38</v>
      </c>
      <c r="D19" s="52">
        <f>55*B19/1000</f>
        <v>18.37</v>
      </c>
      <c r="E19" s="46" t="s">
        <v>39</v>
      </c>
      <c r="F19" s="52">
        <f>60.5*B19/1000</f>
        <v>20.21</v>
      </c>
      <c r="G19" s="27">
        <v>100</v>
      </c>
      <c r="H19" s="52">
        <f>55*F19/1000</f>
        <v>1.1100000000000001</v>
      </c>
      <c r="I19" s="27">
        <v>130</v>
      </c>
      <c r="J19" s="52">
        <f>60.5*F19/1000</f>
        <v>1.22</v>
      </c>
      <c r="K19" s="27">
        <v>100</v>
      </c>
      <c r="L19" s="52">
        <f>55*$B19/1000</f>
        <v>18.37</v>
      </c>
      <c r="M19" s="27">
        <v>120</v>
      </c>
      <c r="N19" s="52">
        <f>60.5*$B19/1000</f>
        <v>20.21</v>
      </c>
    </row>
    <row r="20" spans="1:14" s="47" customFormat="1" ht="37.5">
      <c r="A20" s="43" t="s">
        <v>40</v>
      </c>
      <c r="B20" s="41">
        <v>177</v>
      </c>
      <c r="C20" s="44" t="s">
        <v>41</v>
      </c>
      <c r="D20" s="45">
        <f>23*B20/1000</f>
        <v>4.07</v>
      </c>
      <c r="E20" s="46" t="s">
        <v>42</v>
      </c>
      <c r="F20" s="45">
        <f>27*B20/1000</f>
        <v>4.78</v>
      </c>
      <c r="G20" s="27">
        <v>23</v>
      </c>
      <c r="H20" s="45">
        <f>23*F20/1000</f>
        <v>0.11</v>
      </c>
      <c r="I20" s="27">
        <v>27</v>
      </c>
      <c r="J20" s="45">
        <f>27*F20/1000</f>
        <v>0.13</v>
      </c>
      <c r="K20" s="54">
        <v>23</v>
      </c>
      <c r="L20" s="45">
        <f>23*$B20/1000</f>
        <v>4.07</v>
      </c>
      <c r="M20" s="27">
        <v>40</v>
      </c>
      <c r="N20" s="45">
        <f>27*$B20/1000</f>
        <v>4.78</v>
      </c>
    </row>
    <row r="21" spans="1:14" ht="16.5" customHeight="1">
      <c r="A21" s="48" t="s">
        <v>43</v>
      </c>
      <c r="B21" s="55"/>
      <c r="C21" s="49">
        <v>34</v>
      </c>
      <c r="D21" s="33">
        <f>SUM(D22:D24)</f>
        <v>6.76</v>
      </c>
      <c r="E21" s="32">
        <v>39</v>
      </c>
      <c r="F21" s="33">
        <f t="shared" ref="F21:L21" si="6">SUM(F22:F24)</f>
        <v>7.07</v>
      </c>
      <c r="G21" s="50">
        <f t="shared" si="6"/>
        <v>34</v>
      </c>
      <c r="H21" s="33">
        <f t="shared" si="6"/>
        <v>6.46</v>
      </c>
      <c r="I21" s="56">
        <f t="shared" si="6"/>
        <v>55</v>
      </c>
      <c r="J21" s="33">
        <f t="shared" si="6"/>
        <v>11.96</v>
      </c>
      <c r="K21" s="50">
        <f t="shared" si="6"/>
        <v>37</v>
      </c>
      <c r="L21" s="33">
        <f t="shared" si="6"/>
        <v>6.92</v>
      </c>
      <c r="M21" s="50">
        <v>61</v>
      </c>
      <c r="N21" s="33">
        <f>SUM(N22:N24)</f>
        <v>12.87</v>
      </c>
    </row>
    <row r="22" spans="1:14" s="40" customFormat="1">
      <c r="A22" s="35" t="s">
        <v>44</v>
      </c>
      <c r="B22" s="41">
        <v>190</v>
      </c>
      <c r="C22" s="42">
        <v>30</v>
      </c>
      <c r="D22" s="38">
        <f>C22*$B22/1000</f>
        <v>5.7</v>
      </c>
      <c r="E22" s="37">
        <v>30</v>
      </c>
      <c r="F22" s="57">
        <f>E22*$B22/1000</f>
        <v>5.7</v>
      </c>
      <c r="G22" s="39">
        <v>34</v>
      </c>
      <c r="H22" s="38">
        <f>G22*$B22/1000</f>
        <v>6.46</v>
      </c>
      <c r="I22" s="58">
        <v>40</v>
      </c>
      <c r="J22" s="59">
        <f>I22*$B22/1000</f>
        <v>7.6</v>
      </c>
      <c r="K22" s="39">
        <v>34</v>
      </c>
      <c r="L22" s="38">
        <f>K22*$B22/1000</f>
        <v>6.46</v>
      </c>
      <c r="M22" s="39">
        <v>40</v>
      </c>
      <c r="N22" s="38">
        <f>M22*$B22/1000</f>
        <v>7.6</v>
      </c>
    </row>
    <row r="23" spans="1:14" s="40" customFormat="1" ht="19.5" thickBot="1">
      <c r="A23" s="60" t="s">
        <v>45</v>
      </c>
      <c r="B23" s="55">
        <v>290.404</v>
      </c>
      <c r="C23" s="42"/>
      <c r="D23" s="38">
        <f>C23*$B23/1000</f>
        <v>0</v>
      </c>
      <c r="E23" s="37"/>
      <c r="F23" s="57">
        <f>E23*$B23/1000</f>
        <v>0</v>
      </c>
      <c r="G23" s="39"/>
      <c r="H23" s="38">
        <f>G23*$B23/1000</f>
        <v>0</v>
      </c>
      <c r="I23" s="61">
        <v>15</v>
      </c>
      <c r="J23" s="59">
        <f>I23*$B23/1000</f>
        <v>4.3600000000000003</v>
      </c>
      <c r="K23" s="39"/>
      <c r="L23" s="38">
        <f>K23*$B23/1000</f>
        <v>0</v>
      </c>
      <c r="M23" s="39">
        <v>15</v>
      </c>
      <c r="N23" s="38">
        <f>M23*$B23/1000</f>
        <v>4.3600000000000003</v>
      </c>
    </row>
    <row r="24" spans="1:14" s="40" customFormat="1">
      <c r="A24" s="35" t="s">
        <v>46</v>
      </c>
      <c r="B24" s="62">
        <v>151.91999999999999</v>
      </c>
      <c r="C24" s="42">
        <v>7</v>
      </c>
      <c r="D24" s="38">
        <f>C24*$B24/1000</f>
        <v>1.06</v>
      </c>
      <c r="E24" s="37">
        <v>9</v>
      </c>
      <c r="F24" s="57">
        <f>E24*$B24/1000</f>
        <v>1.37</v>
      </c>
      <c r="G24" s="39"/>
      <c r="H24" s="38">
        <f>G24*$B24/1000</f>
        <v>0</v>
      </c>
      <c r="I24" s="63"/>
      <c r="J24" s="59">
        <f>I24*$B24/1000</f>
        <v>0</v>
      </c>
      <c r="K24" s="39">
        <v>3</v>
      </c>
      <c r="L24" s="38">
        <f>K24*$B24/1000</f>
        <v>0.46</v>
      </c>
      <c r="M24" s="39">
        <v>6</v>
      </c>
      <c r="N24" s="38">
        <f>M24*$B24/1000</f>
        <v>0.91</v>
      </c>
    </row>
    <row r="25" spans="1:14" ht="28.35" customHeight="1">
      <c r="A25" s="48" t="s">
        <v>47</v>
      </c>
      <c r="B25" s="55">
        <v>288.5</v>
      </c>
      <c r="C25" s="64"/>
      <c r="D25" s="33">
        <f>C25*$B25/1000</f>
        <v>0</v>
      </c>
      <c r="E25" s="32">
        <v>7</v>
      </c>
      <c r="F25" s="33">
        <f>E25*$B25/1000</f>
        <v>2.02</v>
      </c>
      <c r="G25" s="50"/>
      <c r="H25" s="33">
        <f>G25*$B25/1000</f>
        <v>0</v>
      </c>
      <c r="I25" s="65">
        <v>15</v>
      </c>
      <c r="J25" s="33">
        <f>I25*$B25/1000</f>
        <v>4.33</v>
      </c>
      <c r="K25" s="50"/>
      <c r="L25" s="33">
        <f>K25*$B25/1000</f>
        <v>0</v>
      </c>
      <c r="M25" s="50">
        <v>10</v>
      </c>
      <c r="N25" s="33">
        <f>M25*$B25/1000</f>
        <v>2.89</v>
      </c>
    </row>
    <row r="26" spans="1:14">
      <c r="A26" s="48" t="s">
        <v>48</v>
      </c>
      <c r="B26" s="66">
        <v>4.49</v>
      </c>
      <c r="C26" s="49">
        <v>0.5</v>
      </c>
      <c r="D26" s="33">
        <f>C26*$B26</f>
        <v>2.25</v>
      </c>
      <c r="E26" s="32">
        <v>0.6</v>
      </c>
      <c r="F26" s="33">
        <f>E26*$B26</f>
        <v>2.69</v>
      </c>
      <c r="G26" s="67">
        <v>0.5</v>
      </c>
      <c r="H26" s="33">
        <f>G26*$B26</f>
        <v>2.25</v>
      </c>
      <c r="I26" s="50">
        <v>1</v>
      </c>
      <c r="J26" s="33">
        <f>I26*$B26</f>
        <v>4.49</v>
      </c>
      <c r="K26" s="67">
        <v>0.5</v>
      </c>
      <c r="L26" s="33">
        <f>K26*$B26</f>
        <v>2.25</v>
      </c>
      <c r="M26" s="50">
        <v>1</v>
      </c>
      <c r="N26" s="33">
        <f>M26*$B26</f>
        <v>4.49</v>
      </c>
    </row>
    <row r="27" spans="1:14" ht="40.5" customHeight="1">
      <c r="A27" s="48" t="s">
        <v>49</v>
      </c>
      <c r="B27" s="55">
        <v>25</v>
      </c>
      <c r="C27" s="49">
        <v>160</v>
      </c>
      <c r="D27" s="33">
        <f>C27*$B27/1000/12*2</f>
        <v>0.67</v>
      </c>
      <c r="E27" s="32">
        <v>187</v>
      </c>
      <c r="F27" s="33">
        <f>E27*$B27/1000/12*2</f>
        <v>0.78</v>
      </c>
      <c r="G27" s="68">
        <v>153</v>
      </c>
      <c r="H27" s="33">
        <f>G27*$B27/1000/12*2</f>
        <v>0.64</v>
      </c>
      <c r="I27" s="34">
        <v>253</v>
      </c>
      <c r="J27" s="33">
        <f>I27*$B27/1000/12*2</f>
        <v>1.05</v>
      </c>
      <c r="K27" s="68">
        <v>200</v>
      </c>
      <c r="L27" s="33">
        <f>K27*$B27/1000/12*2</f>
        <v>0.83</v>
      </c>
      <c r="M27" s="34">
        <v>250</v>
      </c>
      <c r="N27" s="33">
        <f>M27*$B27/1000/12*2</f>
        <v>1.04</v>
      </c>
    </row>
    <row r="28" spans="1:14">
      <c r="A28" s="48" t="s">
        <v>50</v>
      </c>
      <c r="B28" s="55">
        <v>25</v>
      </c>
      <c r="C28" s="49">
        <v>172</v>
      </c>
      <c r="D28" s="33">
        <f>C28*$B28/1000/12*2</f>
        <v>0.72</v>
      </c>
      <c r="E28" s="32">
        <v>200</v>
      </c>
      <c r="F28" s="33">
        <f>E28*$B28/1000/12*2</f>
        <v>0.83</v>
      </c>
      <c r="G28" s="69">
        <v>165</v>
      </c>
      <c r="H28" s="33">
        <f>G28*$B28/1000/12*2</f>
        <v>0.69</v>
      </c>
      <c r="I28" s="50">
        <v>272</v>
      </c>
      <c r="J28" s="33">
        <f>I28*$B28/1000/12*2</f>
        <v>1.1299999999999999</v>
      </c>
      <c r="K28" s="68">
        <v>200</v>
      </c>
      <c r="L28" s="33">
        <f>K28*$B28/1000/12*2</f>
        <v>0.83</v>
      </c>
      <c r="M28" s="34">
        <v>250</v>
      </c>
      <c r="N28" s="33">
        <f>M28*$B28/1000/12*2</f>
        <v>1.04</v>
      </c>
    </row>
    <row r="29" spans="1:14">
      <c r="A29" s="48" t="s">
        <v>51</v>
      </c>
      <c r="B29" s="55">
        <v>25</v>
      </c>
      <c r="C29" s="49">
        <v>185</v>
      </c>
      <c r="D29" s="33">
        <f>C29*$B29/1000/12*2</f>
        <v>0.77</v>
      </c>
      <c r="E29" s="32">
        <v>215</v>
      </c>
      <c r="F29" s="33">
        <f>E29*$B29/1000/12*2</f>
        <v>0.9</v>
      </c>
      <c r="G29" s="69">
        <v>178</v>
      </c>
      <c r="H29" s="33">
        <f>G29*$B29/1000/12*2</f>
        <v>0.74</v>
      </c>
      <c r="I29" s="50">
        <v>293</v>
      </c>
      <c r="J29" s="33">
        <f>I29*$B29/1000/12*2</f>
        <v>1.22</v>
      </c>
      <c r="K29" s="68">
        <v>200</v>
      </c>
      <c r="L29" s="33">
        <f>K29*$B29/1000/12*2</f>
        <v>0.83</v>
      </c>
      <c r="M29" s="34">
        <v>250</v>
      </c>
      <c r="N29" s="33">
        <f>M29*$B29/1000/12*2</f>
        <v>1.04</v>
      </c>
    </row>
    <row r="30" spans="1:14">
      <c r="A30" s="48" t="s">
        <v>52</v>
      </c>
      <c r="B30" s="55">
        <v>25</v>
      </c>
      <c r="C30" s="49">
        <v>200</v>
      </c>
      <c r="D30" s="33">
        <f>C30*$B30/1000/12*6</f>
        <v>2.5</v>
      </c>
      <c r="E30" s="32">
        <v>234</v>
      </c>
      <c r="F30" s="33">
        <f>E30*$B30/1000/12*6</f>
        <v>2.93</v>
      </c>
      <c r="G30" s="69">
        <v>192</v>
      </c>
      <c r="H30" s="33">
        <f>G30*$B30/1000/12*6</f>
        <v>2.4</v>
      </c>
      <c r="I30" s="50">
        <v>317</v>
      </c>
      <c r="J30" s="33">
        <f>I30*$B30/1000/12*6</f>
        <v>3.96</v>
      </c>
      <c r="K30" s="68">
        <v>200</v>
      </c>
      <c r="L30" s="33">
        <f>K30*$B30/1000/12*6</f>
        <v>2.5</v>
      </c>
      <c r="M30" s="34">
        <v>250</v>
      </c>
      <c r="N30" s="33">
        <f>M30*$B30/1000/12*6</f>
        <v>3.13</v>
      </c>
    </row>
    <row r="31" spans="1:14">
      <c r="A31" s="48" t="s">
        <v>53</v>
      </c>
      <c r="B31" s="55"/>
      <c r="C31" s="49">
        <v>256</v>
      </c>
      <c r="D31" s="33">
        <f>SUM(D32:D42)</f>
        <v>15.92</v>
      </c>
      <c r="E31" s="32">
        <v>325</v>
      </c>
      <c r="F31" s="33">
        <f>SUM(F32:F42)</f>
        <v>20.93</v>
      </c>
      <c r="G31" s="50">
        <f>SUM(G32:G42)</f>
        <v>256</v>
      </c>
      <c r="H31" s="33">
        <f>SUM(H32:H42)</f>
        <v>15.92</v>
      </c>
      <c r="I31" s="32">
        <v>325</v>
      </c>
      <c r="J31" s="33">
        <f>SUM(J32:J42)</f>
        <v>20.93</v>
      </c>
      <c r="K31" s="50">
        <f>SUM(K32:K42)</f>
        <v>256</v>
      </c>
      <c r="L31" s="33">
        <f>SUM(L32:L42)</f>
        <v>15.92</v>
      </c>
      <c r="M31" s="50">
        <f>SUM(M32:M42)</f>
        <v>325</v>
      </c>
      <c r="N31" s="33">
        <f>SUM(N32:N42)</f>
        <v>20.93</v>
      </c>
    </row>
    <row r="32" spans="1:14" s="40" customFormat="1">
      <c r="A32" s="35" t="s">
        <v>54</v>
      </c>
      <c r="B32" s="55">
        <v>20</v>
      </c>
      <c r="C32" s="42">
        <v>50</v>
      </c>
      <c r="D32" s="38">
        <f t="shared" ref="D32:D42" si="7">C32*$B32/1000</f>
        <v>1</v>
      </c>
      <c r="E32" s="37">
        <v>60</v>
      </c>
      <c r="F32" s="38">
        <f t="shared" ref="F32:F42" si="8">E32*$B32/1000</f>
        <v>1.2</v>
      </c>
      <c r="G32" s="39">
        <v>50</v>
      </c>
      <c r="H32" s="38">
        <f t="shared" ref="H32:H42" si="9">G32*$B32/1000</f>
        <v>1</v>
      </c>
      <c r="I32" s="37">
        <v>60</v>
      </c>
      <c r="J32" s="38">
        <f t="shared" ref="J32:J42" si="10">I32*$B32/1000</f>
        <v>1.2</v>
      </c>
      <c r="K32" s="39">
        <v>50</v>
      </c>
      <c r="L32" s="38">
        <f t="shared" ref="L32:L42" si="11">K32*$B32/1000</f>
        <v>1</v>
      </c>
      <c r="M32" s="37">
        <v>60</v>
      </c>
      <c r="N32" s="38">
        <f t="shared" ref="N32:N42" si="12">M32*$B32/1000</f>
        <v>1.2</v>
      </c>
    </row>
    <row r="33" spans="1:14" s="40" customFormat="1">
      <c r="A33" s="35" t="s">
        <v>55</v>
      </c>
      <c r="B33" s="55">
        <v>24</v>
      </c>
      <c r="C33" s="42">
        <v>40</v>
      </c>
      <c r="D33" s="38">
        <f t="shared" si="7"/>
        <v>0.96</v>
      </c>
      <c r="E33" s="37">
        <v>50</v>
      </c>
      <c r="F33" s="38">
        <f t="shared" si="8"/>
        <v>1.2</v>
      </c>
      <c r="G33" s="39">
        <v>40</v>
      </c>
      <c r="H33" s="38">
        <f t="shared" si="9"/>
        <v>0.96</v>
      </c>
      <c r="I33" s="37">
        <v>50</v>
      </c>
      <c r="J33" s="38">
        <f t="shared" si="10"/>
        <v>1.2</v>
      </c>
      <c r="K33" s="39">
        <v>40</v>
      </c>
      <c r="L33" s="38">
        <f t="shared" si="11"/>
        <v>0.96</v>
      </c>
      <c r="M33" s="37">
        <v>50</v>
      </c>
      <c r="N33" s="38">
        <f t="shared" si="12"/>
        <v>1.2</v>
      </c>
    </row>
    <row r="34" spans="1:14" s="40" customFormat="1">
      <c r="A34" s="35" t="s">
        <v>56</v>
      </c>
      <c r="B34" s="55">
        <v>25</v>
      </c>
      <c r="C34" s="42">
        <v>40</v>
      </c>
      <c r="D34" s="38">
        <f t="shared" si="7"/>
        <v>1</v>
      </c>
      <c r="E34" s="37">
        <v>50</v>
      </c>
      <c r="F34" s="38">
        <f t="shared" si="8"/>
        <v>1.25</v>
      </c>
      <c r="G34" s="39">
        <v>40</v>
      </c>
      <c r="H34" s="38">
        <f t="shared" si="9"/>
        <v>1</v>
      </c>
      <c r="I34" s="37">
        <v>50</v>
      </c>
      <c r="J34" s="38">
        <f t="shared" si="10"/>
        <v>1.25</v>
      </c>
      <c r="K34" s="39">
        <v>40</v>
      </c>
      <c r="L34" s="38">
        <f t="shared" si="11"/>
        <v>1</v>
      </c>
      <c r="M34" s="37">
        <v>50</v>
      </c>
      <c r="N34" s="38">
        <f t="shared" si="12"/>
        <v>1.25</v>
      </c>
    </row>
    <row r="35" spans="1:14" s="40" customFormat="1">
      <c r="A35" s="35" t="s">
        <v>57</v>
      </c>
      <c r="B35" s="55">
        <v>21</v>
      </c>
      <c r="C35" s="42">
        <v>20</v>
      </c>
      <c r="D35" s="38">
        <f t="shared" si="7"/>
        <v>0.42</v>
      </c>
      <c r="E35" s="37">
        <v>25</v>
      </c>
      <c r="F35" s="38">
        <f t="shared" si="8"/>
        <v>0.53</v>
      </c>
      <c r="G35" s="39">
        <v>20</v>
      </c>
      <c r="H35" s="38">
        <f t="shared" si="9"/>
        <v>0.42</v>
      </c>
      <c r="I35" s="37">
        <v>25</v>
      </c>
      <c r="J35" s="38">
        <f t="shared" si="10"/>
        <v>0.53</v>
      </c>
      <c r="K35" s="39">
        <v>20</v>
      </c>
      <c r="L35" s="38">
        <f t="shared" si="11"/>
        <v>0.42</v>
      </c>
      <c r="M35" s="37">
        <v>25</v>
      </c>
      <c r="N35" s="38">
        <f t="shared" si="12"/>
        <v>0.53</v>
      </c>
    </row>
    <row r="36" spans="1:14" s="40" customFormat="1">
      <c r="A36" s="35" t="s">
        <v>58</v>
      </c>
      <c r="B36" s="55">
        <v>157</v>
      </c>
      <c r="C36" s="42">
        <v>3</v>
      </c>
      <c r="D36" s="38">
        <f t="shared" si="7"/>
        <v>0.47</v>
      </c>
      <c r="E36" s="37">
        <v>5</v>
      </c>
      <c r="F36" s="38">
        <f t="shared" si="8"/>
        <v>0.79</v>
      </c>
      <c r="G36" s="39">
        <v>3</v>
      </c>
      <c r="H36" s="38">
        <f t="shared" si="9"/>
        <v>0.47</v>
      </c>
      <c r="I36" s="37">
        <v>5</v>
      </c>
      <c r="J36" s="38">
        <f t="shared" si="10"/>
        <v>0.79</v>
      </c>
      <c r="K36" s="39">
        <v>3</v>
      </c>
      <c r="L36" s="38">
        <f t="shared" si="11"/>
        <v>0.47</v>
      </c>
      <c r="M36" s="37">
        <v>5</v>
      </c>
      <c r="N36" s="38">
        <f t="shared" si="12"/>
        <v>0.79</v>
      </c>
    </row>
    <row r="37" spans="1:14" s="40" customFormat="1">
      <c r="A37" s="35" t="s">
        <v>59</v>
      </c>
      <c r="B37" s="55">
        <v>110</v>
      </c>
      <c r="C37" s="42">
        <v>5</v>
      </c>
      <c r="D37" s="38">
        <f t="shared" si="7"/>
        <v>0.55000000000000004</v>
      </c>
      <c r="E37" s="37">
        <v>7</v>
      </c>
      <c r="F37" s="38">
        <f t="shared" si="8"/>
        <v>0.77</v>
      </c>
      <c r="G37" s="39">
        <v>5</v>
      </c>
      <c r="H37" s="38">
        <f t="shared" si="9"/>
        <v>0.55000000000000004</v>
      </c>
      <c r="I37" s="37">
        <v>7</v>
      </c>
      <c r="J37" s="38">
        <f t="shared" si="10"/>
        <v>0.77</v>
      </c>
      <c r="K37" s="39">
        <v>5</v>
      </c>
      <c r="L37" s="38">
        <f t="shared" si="11"/>
        <v>0.55000000000000004</v>
      </c>
      <c r="M37" s="37">
        <v>7</v>
      </c>
      <c r="N37" s="38">
        <f t="shared" si="12"/>
        <v>0.77</v>
      </c>
    </row>
    <row r="38" spans="1:14" s="40" customFormat="1">
      <c r="A38" s="35" t="s">
        <v>60</v>
      </c>
      <c r="B38" s="55">
        <v>95</v>
      </c>
      <c r="C38" s="42">
        <v>20</v>
      </c>
      <c r="D38" s="38">
        <f t="shared" si="7"/>
        <v>1.9</v>
      </c>
      <c r="E38" s="37">
        <v>25</v>
      </c>
      <c r="F38" s="38">
        <f t="shared" si="8"/>
        <v>2.38</v>
      </c>
      <c r="G38" s="39">
        <v>20</v>
      </c>
      <c r="H38" s="38">
        <f t="shared" si="9"/>
        <v>1.9</v>
      </c>
      <c r="I38" s="37">
        <v>25</v>
      </c>
      <c r="J38" s="38">
        <f t="shared" si="10"/>
        <v>2.38</v>
      </c>
      <c r="K38" s="39">
        <v>20</v>
      </c>
      <c r="L38" s="38">
        <f t="shared" si="11"/>
        <v>1.9</v>
      </c>
      <c r="M38" s="37">
        <v>25</v>
      </c>
      <c r="N38" s="38">
        <f t="shared" si="12"/>
        <v>2.38</v>
      </c>
    </row>
    <row r="39" spans="1:14" s="40" customFormat="1">
      <c r="A39" s="35" t="s">
        <v>61</v>
      </c>
      <c r="B39" s="41">
        <v>138</v>
      </c>
      <c r="C39" s="42">
        <v>30</v>
      </c>
      <c r="D39" s="38">
        <f t="shared" si="7"/>
        <v>4.1399999999999997</v>
      </c>
      <c r="E39" s="37">
        <v>40</v>
      </c>
      <c r="F39" s="38">
        <f t="shared" si="8"/>
        <v>5.52</v>
      </c>
      <c r="G39" s="39">
        <v>30</v>
      </c>
      <c r="H39" s="38">
        <f t="shared" si="9"/>
        <v>4.1399999999999997</v>
      </c>
      <c r="I39" s="37">
        <v>40</v>
      </c>
      <c r="J39" s="38">
        <f t="shared" si="10"/>
        <v>5.52</v>
      </c>
      <c r="K39" s="39">
        <v>30</v>
      </c>
      <c r="L39" s="38">
        <f t="shared" si="11"/>
        <v>4.1399999999999997</v>
      </c>
      <c r="M39" s="37">
        <v>40</v>
      </c>
      <c r="N39" s="38">
        <f t="shared" si="12"/>
        <v>5.52</v>
      </c>
    </row>
    <row r="40" spans="1:14" s="40" customFormat="1">
      <c r="A40" s="35" t="s">
        <v>62</v>
      </c>
      <c r="B40" s="55">
        <v>139</v>
      </c>
      <c r="C40" s="42">
        <v>30</v>
      </c>
      <c r="D40" s="38">
        <f t="shared" si="7"/>
        <v>4.17</v>
      </c>
      <c r="E40" s="37">
        <v>40</v>
      </c>
      <c r="F40" s="38">
        <f t="shared" si="8"/>
        <v>5.56</v>
      </c>
      <c r="G40" s="39">
        <v>30</v>
      </c>
      <c r="H40" s="38">
        <f t="shared" si="9"/>
        <v>4.17</v>
      </c>
      <c r="I40" s="37">
        <v>40</v>
      </c>
      <c r="J40" s="38">
        <f t="shared" si="10"/>
        <v>5.56</v>
      </c>
      <c r="K40" s="39">
        <v>30</v>
      </c>
      <c r="L40" s="38">
        <f t="shared" si="11"/>
        <v>4.17</v>
      </c>
      <c r="M40" s="37">
        <v>40</v>
      </c>
      <c r="N40" s="38">
        <f t="shared" si="12"/>
        <v>5.56</v>
      </c>
    </row>
    <row r="41" spans="1:14" s="40" customFormat="1">
      <c r="A41" s="35" t="s">
        <v>63</v>
      </c>
      <c r="B41" s="55">
        <v>176</v>
      </c>
      <c r="C41" s="42">
        <v>2</v>
      </c>
      <c r="D41" s="38">
        <f t="shared" si="7"/>
        <v>0.35</v>
      </c>
      <c r="E41" s="37">
        <v>3</v>
      </c>
      <c r="F41" s="38">
        <f t="shared" si="8"/>
        <v>0.53</v>
      </c>
      <c r="G41" s="39">
        <v>2</v>
      </c>
      <c r="H41" s="38">
        <f t="shared" si="9"/>
        <v>0.35</v>
      </c>
      <c r="I41" s="37">
        <v>3</v>
      </c>
      <c r="J41" s="38">
        <f t="shared" si="10"/>
        <v>0.53</v>
      </c>
      <c r="K41" s="39">
        <v>2</v>
      </c>
      <c r="L41" s="38">
        <f t="shared" si="11"/>
        <v>0.35</v>
      </c>
      <c r="M41" s="37">
        <v>3</v>
      </c>
      <c r="N41" s="38">
        <f t="shared" si="12"/>
        <v>0.53</v>
      </c>
    </row>
    <row r="42" spans="1:14" s="40" customFormat="1">
      <c r="A42" s="35" t="s">
        <v>64</v>
      </c>
      <c r="B42" s="55">
        <v>60</v>
      </c>
      <c r="C42" s="42">
        <v>16</v>
      </c>
      <c r="D42" s="38">
        <f t="shared" si="7"/>
        <v>0.96</v>
      </c>
      <c r="E42" s="37">
        <v>20</v>
      </c>
      <c r="F42" s="38">
        <f t="shared" si="8"/>
        <v>1.2</v>
      </c>
      <c r="G42" s="39">
        <v>16</v>
      </c>
      <c r="H42" s="38">
        <f t="shared" si="9"/>
        <v>0.96</v>
      </c>
      <c r="I42" s="37">
        <v>20</v>
      </c>
      <c r="J42" s="38">
        <f t="shared" si="10"/>
        <v>1.2</v>
      </c>
      <c r="K42" s="39">
        <v>16</v>
      </c>
      <c r="L42" s="38">
        <f t="shared" si="11"/>
        <v>0.96</v>
      </c>
      <c r="M42" s="37">
        <v>20</v>
      </c>
      <c r="N42" s="38">
        <f t="shared" si="12"/>
        <v>1.2</v>
      </c>
    </row>
    <row r="43" spans="1:14">
      <c r="A43" s="48" t="s">
        <v>65</v>
      </c>
      <c r="B43" s="55"/>
      <c r="C43" s="49">
        <v>108</v>
      </c>
      <c r="D43" s="33">
        <f>SUM(D44:D50)</f>
        <v>9.6199999999999992</v>
      </c>
      <c r="E43" s="32">
        <v>114</v>
      </c>
      <c r="F43" s="33">
        <f>SUM(F44:F50)</f>
        <v>10.06</v>
      </c>
      <c r="G43" s="50">
        <f>SUM(G44:G50)</f>
        <v>108</v>
      </c>
      <c r="H43" s="33">
        <f>SUM(H44:H50)</f>
        <v>9.61</v>
      </c>
      <c r="I43" s="50">
        <v>200</v>
      </c>
      <c r="J43" s="33">
        <f>SUM(J44:J50)</f>
        <v>17.77</v>
      </c>
      <c r="K43" s="50">
        <f>SUM(K44:K50)</f>
        <v>108</v>
      </c>
      <c r="L43" s="33">
        <f>SUM(L44:L50)</f>
        <v>9.61</v>
      </c>
      <c r="M43" s="50">
        <f>SUM(M44:M50)</f>
        <v>200</v>
      </c>
      <c r="N43" s="33">
        <f>SUM(N44:N50)</f>
        <v>17.77</v>
      </c>
    </row>
    <row r="44" spans="1:14" s="40" customFormat="1">
      <c r="A44" s="35" t="s">
        <v>66</v>
      </c>
      <c r="B44" s="55">
        <v>162</v>
      </c>
      <c r="C44" s="42">
        <v>10</v>
      </c>
      <c r="D44" s="38">
        <f t="shared" ref="D44:D50" si="13">C44*$B44/1000</f>
        <v>1.62</v>
      </c>
      <c r="E44" s="37">
        <v>10</v>
      </c>
      <c r="F44" s="38">
        <f t="shared" ref="F44:F50" si="14">E44*$B44/1000</f>
        <v>1.62</v>
      </c>
      <c r="G44" s="39">
        <v>10</v>
      </c>
      <c r="H44" s="38">
        <f t="shared" ref="H44:H50" si="15">G44*$B44/1000</f>
        <v>1.62</v>
      </c>
      <c r="I44" s="39">
        <v>20</v>
      </c>
      <c r="J44" s="38">
        <f t="shared" ref="J44:J50" si="16">I44*$B44/1000</f>
        <v>3.24</v>
      </c>
      <c r="K44" s="39">
        <v>10</v>
      </c>
      <c r="L44" s="38">
        <f t="shared" ref="L44:L50" si="17">K44*$B44/1000</f>
        <v>1.62</v>
      </c>
      <c r="M44" s="39">
        <v>20</v>
      </c>
      <c r="N44" s="38">
        <f t="shared" ref="N44:N50" si="18">M44*$B44/1000</f>
        <v>3.24</v>
      </c>
    </row>
    <row r="45" spans="1:14" s="40" customFormat="1">
      <c r="A45" s="35" t="s">
        <v>67</v>
      </c>
      <c r="B45" s="55">
        <v>73</v>
      </c>
      <c r="C45" s="42">
        <v>15</v>
      </c>
      <c r="D45" s="38">
        <f t="shared" si="13"/>
        <v>1.1000000000000001</v>
      </c>
      <c r="E45" s="37">
        <v>15</v>
      </c>
      <c r="F45" s="38">
        <f t="shared" si="14"/>
        <v>1.1000000000000001</v>
      </c>
      <c r="G45" s="39">
        <v>15</v>
      </c>
      <c r="H45" s="38">
        <f t="shared" si="15"/>
        <v>1.1000000000000001</v>
      </c>
      <c r="I45" s="39">
        <v>20</v>
      </c>
      <c r="J45" s="38">
        <f t="shared" si="16"/>
        <v>1.46</v>
      </c>
      <c r="K45" s="39">
        <v>15</v>
      </c>
      <c r="L45" s="38">
        <f t="shared" si="17"/>
        <v>1.1000000000000001</v>
      </c>
      <c r="M45" s="39">
        <v>20</v>
      </c>
      <c r="N45" s="38">
        <f t="shared" si="18"/>
        <v>1.46</v>
      </c>
    </row>
    <row r="46" spans="1:14" s="40" customFormat="1">
      <c r="A46" s="35" t="s">
        <v>68</v>
      </c>
      <c r="B46" s="55">
        <v>70</v>
      </c>
      <c r="C46" s="42">
        <v>10</v>
      </c>
      <c r="D46" s="38">
        <f t="shared" si="13"/>
        <v>0.7</v>
      </c>
      <c r="E46" s="37">
        <v>10</v>
      </c>
      <c r="F46" s="38">
        <f t="shared" si="14"/>
        <v>0.7</v>
      </c>
      <c r="G46" s="39">
        <v>10</v>
      </c>
      <c r="H46" s="38">
        <f t="shared" si="15"/>
        <v>0.7</v>
      </c>
      <c r="I46" s="39">
        <v>20</v>
      </c>
      <c r="J46" s="38">
        <f t="shared" si="16"/>
        <v>1.4</v>
      </c>
      <c r="K46" s="39">
        <v>10</v>
      </c>
      <c r="L46" s="38">
        <f t="shared" si="17"/>
        <v>0.7</v>
      </c>
      <c r="M46" s="39">
        <v>20</v>
      </c>
      <c r="N46" s="38">
        <f t="shared" si="18"/>
        <v>1.4</v>
      </c>
    </row>
    <row r="47" spans="1:14" s="40" customFormat="1">
      <c r="A47" s="35" t="s">
        <v>69</v>
      </c>
      <c r="B47" s="55">
        <v>91</v>
      </c>
      <c r="C47" s="42">
        <v>10</v>
      </c>
      <c r="D47" s="38">
        <f t="shared" si="13"/>
        <v>0.91</v>
      </c>
      <c r="E47" s="37">
        <v>10</v>
      </c>
      <c r="F47" s="38">
        <f t="shared" si="14"/>
        <v>0.91</v>
      </c>
      <c r="G47" s="39">
        <v>10</v>
      </c>
      <c r="H47" s="38">
        <f t="shared" si="15"/>
        <v>0.91</v>
      </c>
      <c r="I47" s="39">
        <v>20</v>
      </c>
      <c r="J47" s="38">
        <f t="shared" si="16"/>
        <v>1.82</v>
      </c>
      <c r="K47" s="39">
        <v>10</v>
      </c>
      <c r="L47" s="38">
        <f t="shared" si="17"/>
        <v>0.91</v>
      </c>
      <c r="M47" s="39">
        <v>20</v>
      </c>
      <c r="N47" s="38">
        <f t="shared" si="18"/>
        <v>1.82</v>
      </c>
    </row>
    <row r="48" spans="1:14" s="40" customFormat="1">
      <c r="A48" s="35" t="s">
        <v>70</v>
      </c>
      <c r="B48" s="55">
        <v>109</v>
      </c>
      <c r="C48" s="42">
        <v>3</v>
      </c>
      <c r="D48" s="38">
        <f t="shared" si="13"/>
        <v>0.33</v>
      </c>
      <c r="E48" s="37">
        <v>4</v>
      </c>
      <c r="F48" s="38">
        <f t="shared" si="14"/>
        <v>0.44</v>
      </c>
      <c r="G48" s="39">
        <v>5</v>
      </c>
      <c r="H48" s="38">
        <f t="shared" si="15"/>
        <v>0.55000000000000004</v>
      </c>
      <c r="I48" s="39">
        <v>10</v>
      </c>
      <c r="J48" s="38">
        <f t="shared" si="16"/>
        <v>1.0900000000000001</v>
      </c>
      <c r="K48" s="39">
        <v>5</v>
      </c>
      <c r="L48" s="38">
        <f t="shared" si="17"/>
        <v>0.55000000000000004</v>
      </c>
      <c r="M48" s="39">
        <v>10</v>
      </c>
      <c r="N48" s="38">
        <f t="shared" si="18"/>
        <v>1.0900000000000001</v>
      </c>
    </row>
    <row r="49" spans="1:14" s="40" customFormat="1">
      <c r="A49" s="35" t="s">
        <v>71</v>
      </c>
      <c r="B49" s="55">
        <v>66</v>
      </c>
      <c r="C49" s="42">
        <v>40</v>
      </c>
      <c r="D49" s="38">
        <f t="shared" si="13"/>
        <v>2.64</v>
      </c>
      <c r="E49" s="37">
        <v>45</v>
      </c>
      <c r="F49" s="38">
        <f t="shared" si="14"/>
        <v>2.97</v>
      </c>
      <c r="G49" s="39">
        <v>40</v>
      </c>
      <c r="H49" s="38">
        <f t="shared" si="15"/>
        <v>2.64</v>
      </c>
      <c r="I49" s="39">
        <v>80</v>
      </c>
      <c r="J49" s="38">
        <f t="shared" si="16"/>
        <v>5.28</v>
      </c>
      <c r="K49" s="39">
        <v>40</v>
      </c>
      <c r="L49" s="38">
        <f t="shared" si="17"/>
        <v>2.64</v>
      </c>
      <c r="M49" s="39">
        <v>80</v>
      </c>
      <c r="N49" s="38">
        <f t="shared" si="18"/>
        <v>5.28</v>
      </c>
    </row>
    <row r="50" spans="1:14" s="40" customFormat="1">
      <c r="A50" s="35" t="s">
        <v>72</v>
      </c>
      <c r="B50" s="55">
        <v>116</v>
      </c>
      <c r="C50" s="42">
        <v>20</v>
      </c>
      <c r="D50" s="38">
        <f t="shared" si="13"/>
        <v>2.3199999999999998</v>
      </c>
      <c r="E50" s="37">
        <v>20</v>
      </c>
      <c r="F50" s="38">
        <f t="shared" si="14"/>
        <v>2.3199999999999998</v>
      </c>
      <c r="G50" s="39">
        <v>18</v>
      </c>
      <c r="H50" s="38">
        <f t="shared" si="15"/>
        <v>2.09</v>
      </c>
      <c r="I50" s="39">
        <v>30</v>
      </c>
      <c r="J50" s="38">
        <f t="shared" si="16"/>
        <v>3.48</v>
      </c>
      <c r="K50" s="39">
        <v>18</v>
      </c>
      <c r="L50" s="38">
        <f t="shared" si="17"/>
        <v>2.09</v>
      </c>
      <c r="M50" s="39">
        <v>30</v>
      </c>
      <c r="N50" s="38">
        <f t="shared" si="18"/>
        <v>3.48</v>
      </c>
    </row>
    <row r="51" spans="1:14">
      <c r="A51" s="48" t="s">
        <v>73</v>
      </c>
      <c r="B51" s="55"/>
      <c r="C51" s="49">
        <v>9</v>
      </c>
      <c r="D51" s="33">
        <f>SUM(D52:D57)</f>
        <v>1.74</v>
      </c>
      <c r="E51" s="32">
        <v>11</v>
      </c>
      <c r="F51" s="33">
        <f>SUM(F52:F57)</f>
        <v>2.08</v>
      </c>
      <c r="G51" s="50">
        <f>SUM(G52:G57)</f>
        <v>10</v>
      </c>
      <c r="H51" s="33">
        <f>SUM(H52:H57)</f>
        <v>1.89</v>
      </c>
      <c r="I51" s="50">
        <v>15</v>
      </c>
      <c r="J51" s="33">
        <f>SUM(J52:J57)</f>
        <v>2.99</v>
      </c>
      <c r="K51" s="50">
        <f>SUM(K52:K57)</f>
        <v>10</v>
      </c>
      <c r="L51" s="33">
        <f>SUM(L52:L57)</f>
        <v>1.89</v>
      </c>
      <c r="M51" s="50">
        <f>SUM(M52:M57)</f>
        <v>15</v>
      </c>
      <c r="N51" s="33">
        <f>SUM(N52:N57)</f>
        <v>2.99</v>
      </c>
    </row>
    <row r="52" spans="1:14" s="40" customFormat="1">
      <c r="A52" s="35" t="s">
        <v>74</v>
      </c>
      <c r="B52" s="55">
        <v>190</v>
      </c>
      <c r="C52" s="42">
        <v>1</v>
      </c>
      <c r="D52" s="38">
        <f t="shared" ref="D52:D61" si="19">C52*$B52/1000</f>
        <v>0.19</v>
      </c>
      <c r="E52" s="37">
        <v>2</v>
      </c>
      <c r="F52" s="38">
        <f t="shared" ref="F52:F61" si="20">E52*$B52/1000</f>
        <v>0.38</v>
      </c>
      <c r="G52" s="39">
        <v>1</v>
      </c>
      <c r="H52" s="38">
        <f t="shared" ref="H52:H61" si="21">G52*$B52/1000</f>
        <v>0.19</v>
      </c>
      <c r="I52" s="39">
        <v>2</v>
      </c>
      <c r="J52" s="38">
        <f t="shared" ref="J52:J61" si="22">I52*$B52/1000</f>
        <v>0.38</v>
      </c>
      <c r="K52" s="39">
        <v>1</v>
      </c>
      <c r="L52" s="38">
        <f t="shared" ref="L52:L61" si="23">K52*$B52/1000</f>
        <v>0.19</v>
      </c>
      <c r="M52" s="39">
        <v>2</v>
      </c>
      <c r="N52" s="38">
        <f t="shared" ref="N52:N61" si="24">M52*$B52/1000</f>
        <v>0.38</v>
      </c>
    </row>
    <row r="53" spans="1:14" s="40" customFormat="1">
      <c r="A53" s="35" t="s">
        <v>75</v>
      </c>
      <c r="B53" s="55">
        <v>155</v>
      </c>
      <c r="C53" s="42">
        <v>1</v>
      </c>
      <c r="D53" s="38">
        <f t="shared" si="19"/>
        <v>0.16</v>
      </c>
      <c r="E53" s="37">
        <v>1</v>
      </c>
      <c r="F53" s="38">
        <f t="shared" si="20"/>
        <v>0.16</v>
      </c>
      <c r="G53" s="39">
        <v>1</v>
      </c>
      <c r="H53" s="38">
        <f t="shared" si="21"/>
        <v>0.16</v>
      </c>
      <c r="I53" s="39">
        <v>2</v>
      </c>
      <c r="J53" s="38">
        <f t="shared" si="22"/>
        <v>0.31</v>
      </c>
      <c r="K53" s="39">
        <v>1</v>
      </c>
      <c r="L53" s="38">
        <f t="shared" si="23"/>
        <v>0.16</v>
      </c>
      <c r="M53" s="39">
        <v>2</v>
      </c>
      <c r="N53" s="38">
        <f t="shared" si="24"/>
        <v>0.31</v>
      </c>
    </row>
    <row r="54" spans="1:14" s="40" customFormat="1">
      <c r="A54" s="35" t="s">
        <v>76</v>
      </c>
      <c r="B54" s="55">
        <v>248</v>
      </c>
      <c r="C54" s="42">
        <v>1</v>
      </c>
      <c r="D54" s="38">
        <f t="shared" si="19"/>
        <v>0.25</v>
      </c>
      <c r="E54" s="37">
        <v>1</v>
      </c>
      <c r="F54" s="38">
        <f t="shared" si="20"/>
        <v>0.25</v>
      </c>
      <c r="G54" s="39">
        <v>1</v>
      </c>
      <c r="H54" s="38">
        <f t="shared" si="21"/>
        <v>0.25</v>
      </c>
      <c r="I54" s="39">
        <v>2</v>
      </c>
      <c r="J54" s="38">
        <f t="shared" si="22"/>
        <v>0.5</v>
      </c>
      <c r="K54" s="39">
        <v>1</v>
      </c>
      <c r="L54" s="38">
        <f t="shared" si="23"/>
        <v>0.25</v>
      </c>
      <c r="M54" s="39">
        <v>2</v>
      </c>
      <c r="N54" s="38">
        <f t="shared" si="24"/>
        <v>0.5</v>
      </c>
    </row>
    <row r="55" spans="1:14" s="40" customFormat="1">
      <c r="A55" s="35" t="s">
        <v>77</v>
      </c>
      <c r="B55" s="55">
        <v>280.58</v>
      </c>
      <c r="C55" s="42">
        <v>1</v>
      </c>
      <c r="D55" s="38">
        <f t="shared" si="19"/>
        <v>0.28000000000000003</v>
      </c>
      <c r="E55" s="37">
        <v>1</v>
      </c>
      <c r="F55" s="38">
        <f t="shared" si="20"/>
        <v>0.28000000000000003</v>
      </c>
      <c r="G55" s="39">
        <v>1</v>
      </c>
      <c r="H55" s="38">
        <f t="shared" si="21"/>
        <v>0.28000000000000003</v>
      </c>
      <c r="I55" s="39">
        <v>2</v>
      </c>
      <c r="J55" s="38">
        <f t="shared" si="22"/>
        <v>0.56000000000000005</v>
      </c>
      <c r="K55" s="39">
        <v>1</v>
      </c>
      <c r="L55" s="38">
        <f t="shared" si="23"/>
        <v>0.28000000000000003</v>
      </c>
      <c r="M55" s="39">
        <v>2</v>
      </c>
      <c r="N55" s="38">
        <f t="shared" si="24"/>
        <v>0.56000000000000005</v>
      </c>
    </row>
    <row r="56" spans="1:14" s="40" customFormat="1">
      <c r="A56" s="35" t="s">
        <v>78</v>
      </c>
      <c r="B56" s="55">
        <v>235</v>
      </c>
      <c r="C56" s="42">
        <v>1</v>
      </c>
      <c r="D56" s="38">
        <f t="shared" si="19"/>
        <v>0.24</v>
      </c>
      <c r="E56" s="37">
        <v>1</v>
      </c>
      <c r="F56" s="38">
        <f t="shared" si="20"/>
        <v>0.24</v>
      </c>
      <c r="G56" s="39">
        <v>1</v>
      </c>
      <c r="H56" s="38">
        <f t="shared" si="21"/>
        <v>0.24</v>
      </c>
      <c r="I56" s="39">
        <v>2</v>
      </c>
      <c r="J56" s="38">
        <f t="shared" si="22"/>
        <v>0.47</v>
      </c>
      <c r="K56" s="39">
        <v>1</v>
      </c>
      <c r="L56" s="38">
        <f t="shared" si="23"/>
        <v>0.24</v>
      </c>
      <c r="M56" s="39">
        <v>2</v>
      </c>
      <c r="N56" s="38">
        <f t="shared" si="24"/>
        <v>0.47</v>
      </c>
    </row>
    <row r="57" spans="1:14" s="40" customFormat="1">
      <c r="A57" s="35" t="s">
        <v>79</v>
      </c>
      <c r="B57" s="55">
        <v>154</v>
      </c>
      <c r="C57" s="42">
        <v>4</v>
      </c>
      <c r="D57" s="38">
        <f t="shared" si="19"/>
        <v>0.62</v>
      </c>
      <c r="E57" s="37">
        <v>5</v>
      </c>
      <c r="F57" s="38">
        <f t="shared" si="20"/>
        <v>0.77</v>
      </c>
      <c r="G57" s="39">
        <v>5</v>
      </c>
      <c r="H57" s="38">
        <f t="shared" si="21"/>
        <v>0.77</v>
      </c>
      <c r="I57" s="39">
        <v>5</v>
      </c>
      <c r="J57" s="38">
        <f t="shared" si="22"/>
        <v>0.77</v>
      </c>
      <c r="K57" s="39">
        <v>5</v>
      </c>
      <c r="L57" s="38">
        <f t="shared" si="23"/>
        <v>0.77</v>
      </c>
      <c r="M57" s="39">
        <v>5</v>
      </c>
      <c r="N57" s="38">
        <f t="shared" si="24"/>
        <v>0.77</v>
      </c>
    </row>
    <row r="58" spans="1:14">
      <c r="A58" s="48" t="s">
        <v>80</v>
      </c>
      <c r="B58" s="55">
        <v>25</v>
      </c>
      <c r="C58" s="49">
        <v>100</v>
      </c>
      <c r="D58" s="33">
        <f t="shared" si="19"/>
        <v>2.5</v>
      </c>
      <c r="E58" s="32">
        <v>100</v>
      </c>
      <c r="F58" s="33">
        <f t="shared" si="20"/>
        <v>2.5</v>
      </c>
      <c r="G58" s="50">
        <v>150</v>
      </c>
      <c r="H58" s="33">
        <f t="shared" si="21"/>
        <v>3.75</v>
      </c>
      <c r="I58" s="50">
        <v>200</v>
      </c>
      <c r="J58" s="33">
        <f t="shared" si="22"/>
        <v>5</v>
      </c>
      <c r="K58" s="50">
        <v>150</v>
      </c>
      <c r="L58" s="33">
        <f t="shared" si="23"/>
        <v>3.75</v>
      </c>
      <c r="M58" s="50">
        <v>200</v>
      </c>
      <c r="N58" s="33">
        <f t="shared" si="24"/>
        <v>5</v>
      </c>
    </row>
    <row r="59" spans="1:14" ht="18.75" customHeight="1">
      <c r="A59" s="48" t="s">
        <v>81</v>
      </c>
      <c r="B59" s="55">
        <v>41</v>
      </c>
      <c r="C59" s="49"/>
      <c r="D59" s="33">
        <f t="shared" si="19"/>
        <v>0</v>
      </c>
      <c r="E59" s="32">
        <v>50</v>
      </c>
      <c r="F59" s="33">
        <f t="shared" si="20"/>
        <v>2.0499999999999998</v>
      </c>
      <c r="G59" s="50"/>
      <c r="H59" s="33">
        <f t="shared" si="21"/>
        <v>0</v>
      </c>
      <c r="I59" s="50"/>
      <c r="J59" s="33">
        <f t="shared" si="22"/>
        <v>0</v>
      </c>
      <c r="K59" s="50"/>
      <c r="L59" s="33">
        <f t="shared" si="23"/>
        <v>0</v>
      </c>
      <c r="M59" s="50"/>
      <c r="N59" s="33">
        <f t="shared" si="24"/>
        <v>0</v>
      </c>
    </row>
    <row r="60" spans="1:14" ht="18.75" customHeight="1">
      <c r="A60" s="48" t="s">
        <v>82</v>
      </c>
      <c r="B60" s="55">
        <v>43.34</v>
      </c>
      <c r="C60" s="49">
        <v>40</v>
      </c>
      <c r="D60" s="33">
        <f t="shared" si="19"/>
        <v>1.73</v>
      </c>
      <c r="E60" s="32">
        <v>50</v>
      </c>
      <c r="F60" s="33">
        <f t="shared" si="20"/>
        <v>2.17</v>
      </c>
      <c r="G60" s="50">
        <v>40</v>
      </c>
      <c r="H60" s="33">
        <f t="shared" si="21"/>
        <v>1.73</v>
      </c>
      <c r="I60" s="50">
        <v>50</v>
      </c>
      <c r="J60" s="33">
        <f t="shared" si="22"/>
        <v>2.17</v>
      </c>
      <c r="K60" s="50">
        <v>40</v>
      </c>
      <c r="L60" s="33">
        <f t="shared" si="23"/>
        <v>1.73</v>
      </c>
      <c r="M60" s="50">
        <v>50</v>
      </c>
      <c r="N60" s="33">
        <f t="shared" si="24"/>
        <v>2.17</v>
      </c>
    </row>
    <row r="61" spans="1:14" ht="18.75" customHeight="1">
      <c r="A61" s="48" t="s">
        <v>83</v>
      </c>
      <c r="B61" s="55">
        <v>58.85</v>
      </c>
      <c r="C61" s="49">
        <v>60</v>
      </c>
      <c r="D61" s="33">
        <f t="shared" si="19"/>
        <v>3.53</v>
      </c>
      <c r="E61" s="32">
        <v>80</v>
      </c>
      <c r="F61" s="33">
        <f t="shared" si="20"/>
        <v>4.71</v>
      </c>
      <c r="G61" s="50">
        <v>60</v>
      </c>
      <c r="H61" s="33">
        <f t="shared" si="21"/>
        <v>3.53</v>
      </c>
      <c r="I61" s="50">
        <v>100</v>
      </c>
      <c r="J61" s="33">
        <f t="shared" si="22"/>
        <v>5.89</v>
      </c>
      <c r="K61" s="50">
        <v>60</v>
      </c>
      <c r="L61" s="33">
        <f t="shared" si="23"/>
        <v>3.53</v>
      </c>
      <c r="M61" s="50">
        <v>100</v>
      </c>
      <c r="N61" s="33">
        <f t="shared" si="24"/>
        <v>5.89</v>
      </c>
    </row>
    <row r="62" spans="1:14">
      <c r="A62" s="48" t="s">
        <v>84</v>
      </c>
      <c r="B62" s="55"/>
      <c r="C62" s="49">
        <f>SUM(C63:C72)</f>
        <v>30</v>
      </c>
      <c r="D62" s="33">
        <f>SUM(D63:D72)</f>
        <v>0.93</v>
      </c>
      <c r="E62" s="32">
        <v>43</v>
      </c>
      <c r="F62" s="33">
        <f t="shared" ref="F62:N62" si="25">SUM(F63:F72)</f>
        <v>1.33</v>
      </c>
      <c r="G62" s="32">
        <f t="shared" si="25"/>
        <v>30</v>
      </c>
      <c r="H62" s="33">
        <f t="shared" si="25"/>
        <v>0.93</v>
      </c>
      <c r="I62" s="32">
        <f t="shared" si="25"/>
        <v>43</v>
      </c>
      <c r="J62" s="33">
        <f t="shared" si="25"/>
        <v>1.33</v>
      </c>
      <c r="K62" s="32">
        <v>35</v>
      </c>
      <c r="L62" s="33">
        <f t="shared" si="25"/>
        <v>0.93</v>
      </c>
      <c r="M62" s="32">
        <v>50</v>
      </c>
      <c r="N62" s="33">
        <f t="shared" si="25"/>
        <v>1.33</v>
      </c>
    </row>
    <row r="63" spans="1:14" s="40" customFormat="1">
      <c r="A63" s="35" t="s">
        <v>85</v>
      </c>
      <c r="B63" s="55">
        <v>45</v>
      </c>
      <c r="C63" s="42">
        <v>5</v>
      </c>
      <c r="D63" s="38">
        <f t="shared" ref="D63:D77" si="26">C63*$B63/1000</f>
        <v>0.23</v>
      </c>
      <c r="E63" s="37">
        <v>7</v>
      </c>
      <c r="F63" s="38">
        <f t="shared" ref="F63:F77" si="27">E63*$B63/1000</f>
        <v>0.32</v>
      </c>
      <c r="G63" s="39">
        <v>5</v>
      </c>
      <c r="H63" s="38">
        <f t="shared" ref="H63:H77" si="28">G63*$B63/1000</f>
        <v>0.23</v>
      </c>
      <c r="I63" s="39">
        <v>7</v>
      </c>
      <c r="J63" s="38">
        <f t="shared" ref="J63:J77" si="29">I63*$B63/1000</f>
        <v>0.32</v>
      </c>
      <c r="K63" s="39">
        <v>5</v>
      </c>
      <c r="L63" s="38">
        <f t="shared" ref="L63:L77" si="30">K63*$B63/1000</f>
        <v>0.23</v>
      </c>
      <c r="M63" s="39">
        <v>7</v>
      </c>
      <c r="N63" s="38">
        <f t="shared" ref="N63:N77" si="31">M63*$B63/1000</f>
        <v>0.32</v>
      </c>
    </row>
    <row r="64" spans="1:14" s="40" customFormat="1">
      <c r="A64" s="35" t="s">
        <v>86</v>
      </c>
      <c r="B64" s="55">
        <v>26</v>
      </c>
      <c r="C64" s="42">
        <v>5</v>
      </c>
      <c r="D64" s="38">
        <f t="shared" si="26"/>
        <v>0.13</v>
      </c>
      <c r="E64" s="37">
        <v>7</v>
      </c>
      <c r="F64" s="38">
        <f t="shared" si="27"/>
        <v>0.18</v>
      </c>
      <c r="G64" s="39">
        <v>5</v>
      </c>
      <c r="H64" s="38">
        <f t="shared" si="28"/>
        <v>0.13</v>
      </c>
      <c r="I64" s="39">
        <v>7</v>
      </c>
      <c r="J64" s="38">
        <f t="shared" si="29"/>
        <v>0.18</v>
      </c>
      <c r="K64" s="39">
        <v>5</v>
      </c>
      <c r="L64" s="38">
        <f t="shared" si="30"/>
        <v>0.13</v>
      </c>
      <c r="M64" s="39">
        <v>7</v>
      </c>
      <c r="N64" s="38">
        <f t="shared" si="31"/>
        <v>0.18</v>
      </c>
    </row>
    <row r="65" spans="1:14" s="40" customFormat="1">
      <c r="A65" s="35" t="s">
        <v>87</v>
      </c>
      <c r="B65" s="55">
        <v>26</v>
      </c>
      <c r="C65" s="42">
        <v>3</v>
      </c>
      <c r="D65" s="38">
        <f t="shared" si="26"/>
        <v>0.08</v>
      </c>
      <c r="E65" s="37">
        <v>4</v>
      </c>
      <c r="F65" s="38">
        <f t="shared" si="27"/>
        <v>0.1</v>
      </c>
      <c r="G65" s="39">
        <v>3</v>
      </c>
      <c r="H65" s="38">
        <f t="shared" si="28"/>
        <v>0.08</v>
      </c>
      <c r="I65" s="39">
        <v>4</v>
      </c>
      <c r="J65" s="38">
        <f t="shared" si="29"/>
        <v>0.1</v>
      </c>
      <c r="K65" s="39">
        <v>3</v>
      </c>
      <c r="L65" s="38">
        <f t="shared" si="30"/>
        <v>0.08</v>
      </c>
      <c r="M65" s="39">
        <v>4</v>
      </c>
      <c r="N65" s="38">
        <f t="shared" si="31"/>
        <v>0.1</v>
      </c>
    </row>
    <row r="66" spans="1:14" s="40" customFormat="1">
      <c r="A66" s="35" t="s">
        <v>88</v>
      </c>
      <c r="B66" s="55">
        <v>38</v>
      </c>
      <c r="C66" s="42">
        <v>3</v>
      </c>
      <c r="D66" s="38">
        <f t="shared" si="26"/>
        <v>0.11</v>
      </c>
      <c r="E66" s="37">
        <v>4</v>
      </c>
      <c r="F66" s="38">
        <f t="shared" si="27"/>
        <v>0.15</v>
      </c>
      <c r="G66" s="39">
        <v>3</v>
      </c>
      <c r="H66" s="38">
        <f t="shared" si="28"/>
        <v>0.11</v>
      </c>
      <c r="I66" s="39">
        <v>4</v>
      </c>
      <c r="J66" s="38">
        <f t="shared" si="29"/>
        <v>0.15</v>
      </c>
      <c r="K66" s="39">
        <v>3</v>
      </c>
      <c r="L66" s="38">
        <f t="shared" si="30"/>
        <v>0.11</v>
      </c>
      <c r="M66" s="39">
        <v>4</v>
      </c>
      <c r="N66" s="38">
        <f t="shared" si="31"/>
        <v>0.15</v>
      </c>
    </row>
    <row r="67" spans="1:14" s="40" customFormat="1">
      <c r="A67" s="35" t="s">
        <v>89</v>
      </c>
      <c r="B67" s="55">
        <v>31</v>
      </c>
      <c r="C67" s="42">
        <v>2</v>
      </c>
      <c r="D67" s="38">
        <f t="shared" si="26"/>
        <v>0.06</v>
      </c>
      <c r="E67" s="37">
        <v>3</v>
      </c>
      <c r="F67" s="38">
        <f t="shared" si="27"/>
        <v>0.09</v>
      </c>
      <c r="G67" s="39">
        <v>2</v>
      </c>
      <c r="H67" s="38">
        <f t="shared" si="28"/>
        <v>0.06</v>
      </c>
      <c r="I67" s="39">
        <v>3</v>
      </c>
      <c r="J67" s="38">
        <f t="shared" si="29"/>
        <v>0.09</v>
      </c>
      <c r="K67" s="39">
        <v>2</v>
      </c>
      <c r="L67" s="38">
        <f t="shared" si="30"/>
        <v>0.06</v>
      </c>
      <c r="M67" s="39">
        <v>3</v>
      </c>
      <c r="N67" s="38">
        <f t="shared" si="31"/>
        <v>0.09</v>
      </c>
    </row>
    <row r="68" spans="1:14" s="40" customFormat="1">
      <c r="A68" s="35" t="s">
        <v>90</v>
      </c>
      <c r="B68" s="55">
        <v>20</v>
      </c>
      <c r="C68" s="42">
        <v>2</v>
      </c>
      <c r="D68" s="38">
        <f t="shared" si="26"/>
        <v>0.04</v>
      </c>
      <c r="E68" s="37">
        <v>3</v>
      </c>
      <c r="F68" s="38">
        <f t="shared" si="27"/>
        <v>0.06</v>
      </c>
      <c r="G68" s="39">
        <v>2</v>
      </c>
      <c r="H68" s="38">
        <f t="shared" si="28"/>
        <v>0.04</v>
      </c>
      <c r="I68" s="39">
        <v>3</v>
      </c>
      <c r="J68" s="38">
        <f t="shared" si="29"/>
        <v>0.06</v>
      </c>
      <c r="K68" s="39">
        <v>2</v>
      </c>
      <c r="L68" s="38">
        <f t="shared" si="30"/>
        <v>0.04</v>
      </c>
      <c r="M68" s="39">
        <v>3</v>
      </c>
      <c r="N68" s="38">
        <f t="shared" si="31"/>
        <v>0.06</v>
      </c>
    </row>
    <row r="69" spans="1:14" s="40" customFormat="1">
      <c r="A69" s="35" t="s">
        <v>91</v>
      </c>
      <c r="B69" s="55">
        <v>20</v>
      </c>
      <c r="C69" s="42">
        <v>2</v>
      </c>
      <c r="D69" s="38">
        <f t="shared" si="26"/>
        <v>0.04</v>
      </c>
      <c r="E69" s="37">
        <v>3</v>
      </c>
      <c r="F69" s="38">
        <f t="shared" si="27"/>
        <v>0.06</v>
      </c>
      <c r="G69" s="39">
        <v>2</v>
      </c>
      <c r="H69" s="38">
        <f t="shared" si="28"/>
        <v>0.04</v>
      </c>
      <c r="I69" s="39">
        <v>3</v>
      </c>
      <c r="J69" s="38">
        <f t="shared" si="29"/>
        <v>0.06</v>
      </c>
      <c r="K69" s="39">
        <v>2</v>
      </c>
      <c r="L69" s="38">
        <f t="shared" si="30"/>
        <v>0.04</v>
      </c>
      <c r="M69" s="39">
        <v>3</v>
      </c>
      <c r="N69" s="38">
        <f t="shared" si="31"/>
        <v>0.06</v>
      </c>
    </row>
    <row r="70" spans="1:14" s="40" customFormat="1">
      <c r="A70" s="35" t="s">
        <v>92</v>
      </c>
      <c r="B70" s="55">
        <v>22</v>
      </c>
      <c r="C70" s="42">
        <v>2</v>
      </c>
      <c r="D70" s="38">
        <f t="shared" si="26"/>
        <v>0.04</v>
      </c>
      <c r="E70" s="37">
        <v>3</v>
      </c>
      <c r="F70" s="38">
        <f t="shared" si="27"/>
        <v>7.0000000000000007E-2</v>
      </c>
      <c r="G70" s="39">
        <v>2</v>
      </c>
      <c r="H70" s="38">
        <f t="shared" si="28"/>
        <v>0.04</v>
      </c>
      <c r="I70" s="39">
        <v>3</v>
      </c>
      <c r="J70" s="38">
        <f t="shared" si="29"/>
        <v>7.0000000000000007E-2</v>
      </c>
      <c r="K70" s="39">
        <v>2</v>
      </c>
      <c r="L70" s="38">
        <f t="shared" si="30"/>
        <v>0.04</v>
      </c>
      <c r="M70" s="39">
        <v>3</v>
      </c>
      <c r="N70" s="38">
        <f t="shared" si="31"/>
        <v>7.0000000000000007E-2</v>
      </c>
    </row>
    <row r="71" spans="1:14" s="40" customFormat="1">
      <c r="A71" s="35" t="s">
        <v>93</v>
      </c>
      <c r="B71" s="55">
        <v>31</v>
      </c>
      <c r="C71" s="42">
        <v>5</v>
      </c>
      <c r="D71" s="38">
        <f t="shared" si="26"/>
        <v>0.16</v>
      </c>
      <c r="E71" s="37">
        <v>7</v>
      </c>
      <c r="F71" s="38">
        <f t="shared" si="27"/>
        <v>0.22</v>
      </c>
      <c r="G71" s="39">
        <v>5</v>
      </c>
      <c r="H71" s="38">
        <f t="shared" si="28"/>
        <v>0.16</v>
      </c>
      <c r="I71" s="39">
        <v>7</v>
      </c>
      <c r="J71" s="38">
        <f t="shared" si="29"/>
        <v>0.22</v>
      </c>
      <c r="K71" s="39">
        <v>5</v>
      </c>
      <c r="L71" s="38">
        <f t="shared" si="30"/>
        <v>0.16</v>
      </c>
      <c r="M71" s="39">
        <v>7</v>
      </c>
      <c r="N71" s="38">
        <f t="shared" si="31"/>
        <v>0.22</v>
      </c>
    </row>
    <row r="72" spans="1:14" s="40" customFormat="1">
      <c r="A72" s="35" t="s">
        <v>94</v>
      </c>
      <c r="B72" s="55">
        <v>39</v>
      </c>
      <c r="C72" s="42">
        <v>1</v>
      </c>
      <c r="D72" s="38">
        <f t="shared" si="26"/>
        <v>0.04</v>
      </c>
      <c r="E72" s="37">
        <v>2</v>
      </c>
      <c r="F72" s="38">
        <f t="shared" si="27"/>
        <v>0.08</v>
      </c>
      <c r="G72" s="39">
        <v>1</v>
      </c>
      <c r="H72" s="38">
        <f t="shared" si="28"/>
        <v>0.04</v>
      </c>
      <c r="I72" s="39">
        <v>2</v>
      </c>
      <c r="J72" s="38">
        <f t="shared" si="29"/>
        <v>0.08</v>
      </c>
      <c r="K72" s="39">
        <v>1</v>
      </c>
      <c r="L72" s="38">
        <f t="shared" si="30"/>
        <v>0.04</v>
      </c>
      <c r="M72" s="39">
        <v>2</v>
      </c>
      <c r="N72" s="38">
        <f t="shared" si="31"/>
        <v>0.08</v>
      </c>
    </row>
    <row r="73" spans="1:14" ht="21" customHeight="1">
      <c r="A73" s="48" t="s">
        <v>95</v>
      </c>
      <c r="B73" s="55">
        <v>32</v>
      </c>
      <c r="C73" s="49">
        <v>8</v>
      </c>
      <c r="D73" s="33">
        <f t="shared" si="26"/>
        <v>0.26</v>
      </c>
      <c r="E73" s="32">
        <v>12</v>
      </c>
      <c r="F73" s="33">
        <f t="shared" si="27"/>
        <v>0.38</v>
      </c>
      <c r="G73" s="50">
        <v>8</v>
      </c>
      <c r="H73" s="33">
        <f t="shared" si="28"/>
        <v>0.26</v>
      </c>
      <c r="I73" s="50">
        <v>12</v>
      </c>
      <c r="J73" s="33">
        <f t="shared" si="29"/>
        <v>0.38</v>
      </c>
      <c r="K73" s="50">
        <v>8</v>
      </c>
      <c r="L73" s="33">
        <f t="shared" si="30"/>
        <v>0.26</v>
      </c>
      <c r="M73" s="50">
        <v>12</v>
      </c>
      <c r="N73" s="33">
        <f t="shared" si="31"/>
        <v>0.38</v>
      </c>
    </row>
    <row r="74" spans="1:14" ht="21" customHeight="1">
      <c r="A74" s="48" t="s">
        <v>96</v>
      </c>
      <c r="B74" s="55">
        <v>29</v>
      </c>
      <c r="C74" s="49">
        <v>25</v>
      </c>
      <c r="D74" s="33">
        <f t="shared" si="26"/>
        <v>0.73</v>
      </c>
      <c r="E74" s="32">
        <v>29</v>
      </c>
      <c r="F74" s="33">
        <f t="shared" si="27"/>
        <v>0.84</v>
      </c>
      <c r="G74" s="50">
        <v>25</v>
      </c>
      <c r="H74" s="33">
        <f t="shared" si="28"/>
        <v>0.73</v>
      </c>
      <c r="I74" s="50">
        <v>50</v>
      </c>
      <c r="J74" s="33">
        <f t="shared" si="29"/>
        <v>1.45</v>
      </c>
      <c r="K74" s="50">
        <v>25</v>
      </c>
      <c r="L74" s="33">
        <f t="shared" si="30"/>
        <v>0.73</v>
      </c>
      <c r="M74" s="50">
        <v>50</v>
      </c>
      <c r="N74" s="33">
        <f t="shared" si="31"/>
        <v>1.45</v>
      </c>
    </row>
    <row r="75" spans="1:14" ht="21.75" customHeight="1">
      <c r="A75" s="48" t="s">
        <v>97</v>
      </c>
      <c r="B75" s="55">
        <v>133</v>
      </c>
      <c r="C75" s="49">
        <v>2</v>
      </c>
      <c r="D75" s="33">
        <f t="shared" si="26"/>
        <v>0.27</v>
      </c>
      <c r="E75" s="32">
        <v>3</v>
      </c>
      <c r="F75" s="33">
        <f t="shared" si="27"/>
        <v>0.4</v>
      </c>
      <c r="G75" s="50">
        <v>2</v>
      </c>
      <c r="H75" s="33">
        <f t="shared" si="28"/>
        <v>0.27</v>
      </c>
      <c r="I75" s="50">
        <v>3</v>
      </c>
      <c r="J75" s="33">
        <f t="shared" si="29"/>
        <v>0.4</v>
      </c>
      <c r="K75" s="50">
        <v>2</v>
      </c>
      <c r="L75" s="33">
        <f t="shared" si="30"/>
        <v>0.27</v>
      </c>
      <c r="M75" s="50">
        <v>3</v>
      </c>
      <c r="N75" s="33">
        <f t="shared" si="31"/>
        <v>0.4</v>
      </c>
    </row>
    <row r="76" spans="1:14" ht="37.5">
      <c r="A76" s="48" t="s">
        <v>98</v>
      </c>
      <c r="B76" s="55">
        <v>251</v>
      </c>
      <c r="C76" s="49">
        <v>18</v>
      </c>
      <c r="D76" s="33">
        <f t="shared" si="26"/>
        <v>4.5199999999999996</v>
      </c>
      <c r="E76" s="32">
        <v>21</v>
      </c>
      <c r="F76" s="33">
        <f t="shared" si="27"/>
        <v>5.27</v>
      </c>
      <c r="G76" s="50">
        <v>30</v>
      </c>
      <c r="H76" s="33">
        <f t="shared" si="28"/>
        <v>7.53</v>
      </c>
      <c r="I76" s="50">
        <v>35</v>
      </c>
      <c r="J76" s="33">
        <f t="shared" si="29"/>
        <v>8.7899999999999991</v>
      </c>
      <c r="K76" s="50">
        <v>30</v>
      </c>
      <c r="L76" s="33">
        <f t="shared" si="30"/>
        <v>7.53</v>
      </c>
      <c r="M76" s="50">
        <v>35</v>
      </c>
      <c r="N76" s="33">
        <f t="shared" si="31"/>
        <v>8.7899999999999991</v>
      </c>
    </row>
    <row r="77" spans="1:14">
      <c r="A77" s="48" t="s">
        <v>99</v>
      </c>
      <c r="B77" s="55">
        <v>86</v>
      </c>
      <c r="C77" s="49">
        <v>9</v>
      </c>
      <c r="D77" s="33">
        <f t="shared" si="26"/>
        <v>0.77</v>
      </c>
      <c r="E77" s="32">
        <v>11</v>
      </c>
      <c r="F77" s="33">
        <f t="shared" si="27"/>
        <v>0.95</v>
      </c>
      <c r="G77" s="50">
        <v>9</v>
      </c>
      <c r="H77" s="33">
        <f t="shared" si="28"/>
        <v>0.77</v>
      </c>
      <c r="I77" s="50">
        <v>11</v>
      </c>
      <c r="J77" s="33">
        <f t="shared" si="29"/>
        <v>0.95</v>
      </c>
      <c r="K77" s="50">
        <v>9</v>
      </c>
      <c r="L77" s="33">
        <f t="shared" si="30"/>
        <v>0.77</v>
      </c>
      <c r="M77" s="50">
        <v>11</v>
      </c>
      <c r="N77" s="33">
        <f t="shared" si="31"/>
        <v>0.95</v>
      </c>
    </row>
    <row r="78" spans="1:14">
      <c r="A78" s="48" t="s">
        <v>100</v>
      </c>
      <c r="B78" s="55"/>
      <c r="C78" s="70">
        <f>SUM(C79:C83)</f>
        <v>7</v>
      </c>
      <c r="D78" s="33">
        <f>SUM(D79:D83)</f>
        <v>0.77</v>
      </c>
      <c r="E78" s="32">
        <v>20</v>
      </c>
      <c r="F78" s="33">
        <f>SUM(F79:F83)</f>
        <v>2.56</v>
      </c>
      <c r="G78" s="50">
        <f>SUM(G79:G83)</f>
        <v>10</v>
      </c>
      <c r="H78" s="33">
        <f>SUM(H79:H83)</f>
        <v>1.0900000000000001</v>
      </c>
      <c r="I78" s="50">
        <v>20</v>
      </c>
      <c r="J78" s="33">
        <f>SUM(J79:J83)</f>
        <v>2.4700000000000002</v>
      </c>
      <c r="K78" s="50">
        <f>SUM(K79:K83)</f>
        <v>10</v>
      </c>
      <c r="L78" s="33">
        <f>SUM(L79:L83)</f>
        <v>1.0900000000000001</v>
      </c>
      <c r="M78" s="50">
        <f>SUM(M79:M83)</f>
        <v>20</v>
      </c>
      <c r="N78" s="33">
        <f>SUM(N79:N83)</f>
        <v>2.4700000000000002</v>
      </c>
    </row>
    <row r="79" spans="1:14" s="40" customFormat="1">
      <c r="A79" s="35" t="s">
        <v>101</v>
      </c>
      <c r="B79" s="55">
        <v>111</v>
      </c>
      <c r="C79" s="42">
        <v>2</v>
      </c>
      <c r="D79" s="38">
        <f t="shared" ref="D79:D89" si="32">C79*$B79/1000</f>
        <v>0.22</v>
      </c>
      <c r="E79" s="37">
        <v>5</v>
      </c>
      <c r="F79" s="38">
        <f t="shared" ref="F79:F89" si="33">E79*$B79/1000</f>
        <v>0.56000000000000005</v>
      </c>
      <c r="G79" s="39">
        <v>3</v>
      </c>
      <c r="H79" s="38">
        <f t="shared" ref="H79:H89" si="34">G79*$B79/1000</f>
        <v>0.33</v>
      </c>
      <c r="I79" s="39">
        <v>9</v>
      </c>
      <c r="J79" s="38">
        <f t="shared" ref="J79:J89" si="35">I79*$B79/1000</f>
        <v>1</v>
      </c>
      <c r="K79" s="39">
        <v>3</v>
      </c>
      <c r="L79" s="38">
        <f t="shared" ref="L79:L90" si="36">K79*$B79/1000</f>
        <v>0.33</v>
      </c>
      <c r="M79" s="39">
        <v>9</v>
      </c>
      <c r="N79" s="38">
        <f t="shared" ref="N79:N90" si="37">M79*$B79/1000</f>
        <v>1</v>
      </c>
    </row>
    <row r="80" spans="1:14" s="40" customFormat="1">
      <c r="A80" s="35" t="s">
        <v>102</v>
      </c>
      <c r="B80" s="55">
        <v>113</v>
      </c>
      <c r="C80" s="42">
        <v>2</v>
      </c>
      <c r="D80" s="38">
        <f t="shared" si="32"/>
        <v>0.23</v>
      </c>
      <c r="E80" s="37">
        <v>4</v>
      </c>
      <c r="F80" s="38">
        <f t="shared" si="33"/>
        <v>0.45</v>
      </c>
      <c r="G80" s="39">
        <v>3</v>
      </c>
      <c r="H80" s="38">
        <f t="shared" si="34"/>
        <v>0.34</v>
      </c>
      <c r="I80" s="39">
        <v>3</v>
      </c>
      <c r="J80" s="38">
        <f t="shared" si="35"/>
        <v>0.34</v>
      </c>
      <c r="K80" s="39">
        <v>3</v>
      </c>
      <c r="L80" s="38">
        <f t="shared" si="36"/>
        <v>0.34</v>
      </c>
      <c r="M80" s="39">
        <v>3</v>
      </c>
      <c r="N80" s="38">
        <f t="shared" si="37"/>
        <v>0.34</v>
      </c>
    </row>
    <row r="81" spans="1:14" s="40" customFormat="1">
      <c r="A81" s="35" t="s">
        <v>103</v>
      </c>
      <c r="B81" s="55">
        <v>115</v>
      </c>
      <c r="C81" s="42">
        <v>1</v>
      </c>
      <c r="D81" s="38">
        <f t="shared" si="32"/>
        <v>0.12</v>
      </c>
      <c r="E81" s="37">
        <v>3</v>
      </c>
      <c r="F81" s="38">
        <f t="shared" si="33"/>
        <v>0.35</v>
      </c>
      <c r="G81" s="39">
        <v>1</v>
      </c>
      <c r="H81" s="38">
        <f t="shared" si="34"/>
        <v>0.12</v>
      </c>
      <c r="I81" s="39">
        <v>2</v>
      </c>
      <c r="J81" s="38">
        <f t="shared" si="35"/>
        <v>0.23</v>
      </c>
      <c r="K81" s="39">
        <v>1</v>
      </c>
      <c r="L81" s="38">
        <f t="shared" si="36"/>
        <v>0.12</v>
      </c>
      <c r="M81" s="39">
        <v>2</v>
      </c>
      <c r="N81" s="38">
        <f t="shared" si="37"/>
        <v>0.23</v>
      </c>
    </row>
    <row r="82" spans="1:14" s="40" customFormat="1">
      <c r="A82" s="35" t="s">
        <v>104</v>
      </c>
      <c r="B82" s="55">
        <v>99</v>
      </c>
      <c r="C82" s="42">
        <v>2</v>
      </c>
      <c r="D82" s="38">
        <f t="shared" si="32"/>
        <v>0.2</v>
      </c>
      <c r="E82" s="37">
        <v>4</v>
      </c>
      <c r="F82" s="38">
        <f t="shared" si="33"/>
        <v>0.4</v>
      </c>
      <c r="G82" s="39">
        <v>3</v>
      </c>
      <c r="H82" s="38">
        <f t="shared" si="34"/>
        <v>0.3</v>
      </c>
      <c r="I82" s="39">
        <v>3</v>
      </c>
      <c r="J82" s="38">
        <f t="shared" si="35"/>
        <v>0.3</v>
      </c>
      <c r="K82" s="39">
        <v>3</v>
      </c>
      <c r="L82" s="38">
        <f t="shared" si="36"/>
        <v>0.3</v>
      </c>
      <c r="M82" s="39">
        <v>3</v>
      </c>
      <c r="N82" s="38">
        <f t="shared" si="37"/>
        <v>0.3</v>
      </c>
    </row>
    <row r="83" spans="1:14" s="40" customFormat="1">
      <c r="A83" s="35" t="s">
        <v>105</v>
      </c>
      <c r="B83" s="55">
        <v>199</v>
      </c>
      <c r="C83" s="42"/>
      <c r="D83" s="38">
        <f t="shared" si="32"/>
        <v>0</v>
      </c>
      <c r="E83" s="37">
        <v>4</v>
      </c>
      <c r="F83" s="38">
        <f t="shared" si="33"/>
        <v>0.8</v>
      </c>
      <c r="G83" s="39"/>
      <c r="H83" s="38">
        <f t="shared" si="34"/>
        <v>0</v>
      </c>
      <c r="I83" s="39">
        <v>3</v>
      </c>
      <c r="J83" s="38">
        <f t="shared" si="35"/>
        <v>0.6</v>
      </c>
      <c r="K83" s="39"/>
      <c r="L83" s="38">
        <f t="shared" si="36"/>
        <v>0</v>
      </c>
      <c r="M83" s="39">
        <v>3</v>
      </c>
      <c r="N83" s="38">
        <f t="shared" si="37"/>
        <v>0.6</v>
      </c>
    </row>
    <row r="84" spans="1:14">
      <c r="A84" s="48" t="s">
        <v>106</v>
      </c>
      <c r="B84" s="55">
        <v>436</v>
      </c>
      <c r="C84" s="49">
        <v>0.5</v>
      </c>
      <c r="D84" s="33">
        <f t="shared" si="32"/>
        <v>0.22</v>
      </c>
      <c r="E84" s="32">
        <v>0.6</v>
      </c>
      <c r="F84" s="33">
        <f t="shared" si="33"/>
        <v>0.26</v>
      </c>
      <c r="G84" s="50">
        <v>0.5</v>
      </c>
      <c r="H84" s="33">
        <f t="shared" si="34"/>
        <v>0.22</v>
      </c>
      <c r="I84" s="50">
        <v>0.6</v>
      </c>
      <c r="J84" s="33">
        <f t="shared" si="35"/>
        <v>0.26</v>
      </c>
      <c r="K84" s="50">
        <v>0.5</v>
      </c>
      <c r="L84" s="33">
        <f t="shared" si="36"/>
        <v>0.22</v>
      </c>
      <c r="M84" s="50">
        <v>0.6</v>
      </c>
      <c r="N84" s="33">
        <f t="shared" si="37"/>
        <v>0.26</v>
      </c>
    </row>
    <row r="85" spans="1:14">
      <c r="A85" s="48" t="s">
        <v>107</v>
      </c>
      <c r="B85" s="55">
        <v>324</v>
      </c>
      <c r="C85" s="49">
        <v>0.5</v>
      </c>
      <c r="D85" s="33">
        <f t="shared" si="32"/>
        <v>0.16</v>
      </c>
      <c r="E85" s="32">
        <v>0.6</v>
      </c>
      <c r="F85" s="33">
        <f t="shared" si="33"/>
        <v>0.19</v>
      </c>
      <c r="G85" s="50">
        <v>2</v>
      </c>
      <c r="H85" s="33">
        <f t="shared" si="34"/>
        <v>0.65</v>
      </c>
      <c r="I85" s="50">
        <v>2</v>
      </c>
      <c r="J85" s="33">
        <f t="shared" si="35"/>
        <v>0.65</v>
      </c>
      <c r="K85" s="50">
        <v>2</v>
      </c>
      <c r="L85" s="33">
        <f t="shared" si="36"/>
        <v>0.65</v>
      </c>
      <c r="M85" s="50">
        <v>2</v>
      </c>
      <c r="N85" s="33">
        <f t="shared" si="37"/>
        <v>0.65</v>
      </c>
    </row>
    <row r="86" spans="1:14">
      <c r="A86" s="48" t="s">
        <v>108</v>
      </c>
      <c r="B86" s="55">
        <v>405</v>
      </c>
      <c r="C86" s="49">
        <v>1</v>
      </c>
      <c r="D86" s="33">
        <f t="shared" si="32"/>
        <v>0.41</v>
      </c>
      <c r="E86" s="32">
        <v>1.2</v>
      </c>
      <c r="F86" s="33">
        <f t="shared" si="33"/>
        <v>0.49</v>
      </c>
      <c r="G86" s="50"/>
      <c r="H86" s="33">
        <f t="shared" si="34"/>
        <v>0</v>
      </c>
      <c r="I86" s="50"/>
      <c r="J86" s="33">
        <f t="shared" si="35"/>
        <v>0</v>
      </c>
      <c r="K86" s="50"/>
      <c r="L86" s="33">
        <f t="shared" si="36"/>
        <v>0</v>
      </c>
      <c r="M86" s="50"/>
      <c r="N86" s="33">
        <f t="shared" si="37"/>
        <v>0</v>
      </c>
    </row>
    <row r="87" spans="1:14">
      <c r="A87" s="48" t="s">
        <v>109</v>
      </c>
      <c r="B87" s="55">
        <v>294</v>
      </c>
      <c r="C87" s="49">
        <v>0.4</v>
      </c>
      <c r="D87" s="33">
        <f t="shared" si="32"/>
        <v>0.12</v>
      </c>
      <c r="E87" s="32">
        <v>0.5</v>
      </c>
      <c r="F87" s="33">
        <f t="shared" si="33"/>
        <v>0.15</v>
      </c>
      <c r="G87" s="50">
        <v>0.5</v>
      </c>
      <c r="H87" s="33">
        <f t="shared" si="34"/>
        <v>0.15</v>
      </c>
      <c r="I87" s="50">
        <v>1</v>
      </c>
      <c r="J87" s="33">
        <f t="shared" si="35"/>
        <v>0.28999999999999998</v>
      </c>
      <c r="K87" s="50">
        <v>0.5</v>
      </c>
      <c r="L87" s="33">
        <f t="shared" si="36"/>
        <v>0.15</v>
      </c>
      <c r="M87" s="50">
        <v>1</v>
      </c>
      <c r="N87" s="33">
        <f t="shared" si="37"/>
        <v>0.28999999999999998</v>
      </c>
    </row>
    <row r="88" spans="1:14">
      <c r="A88" s="48" t="s">
        <v>110</v>
      </c>
      <c r="B88" s="55">
        <v>39</v>
      </c>
      <c r="C88" s="49">
        <v>37</v>
      </c>
      <c r="D88" s="33">
        <f t="shared" si="32"/>
        <v>1.44</v>
      </c>
      <c r="E88" s="32">
        <v>47</v>
      </c>
      <c r="F88" s="33">
        <f t="shared" si="33"/>
        <v>1.83</v>
      </c>
      <c r="G88" s="50">
        <v>50</v>
      </c>
      <c r="H88" s="33">
        <f t="shared" si="34"/>
        <v>1.95</v>
      </c>
      <c r="I88" s="50">
        <v>60</v>
      </c>
      <c r="J88" s="33">
        <f t="shared" si="35"/>
        <v>2.34</v>
      </c>
      <c r="K88" s="50">
        <v>50</v>
      </c>
      <c r="L88" s="33">
        <f t="shared" si="36"/>
        <v>1.95</v>
      </c>
      <c r="M88" s="50">
        <v>55</v>
      </c>
      <c r="N88" s="33">
        <f t="shared" si="37"/>
        <v>2.15</v>
      </c>
    </row>
    <row r="89" spans="1:14">
      <c r="A89" s="48" t="s">
        <v>111</v>
      </c>
      <c r="B89" s="55">
        <v>10</v>
      </c>
      <c r="C89" s="49">
        <v>4</v>
      </c>
      <c r="D89" s="33">
        <f t="shared" si="32"/>
        <v>0.04</v>
      </c>
      <c r="E89" s="32">
        <v>6</v>
      </c>
      <c r="F89" s="33">
        <f t="shared" si="33"/>
        <v>0.06</v>
      </c>
      <c r="G89" s="50">
        <v>4</v>
      </c>
      <c r="H89" s="33">
        <f t="shared" si="34"/>
        <v>0.04</v>
      </c>
      <c r="I89" s="50">
        <v>6</v>
      </c>
      <c r="J89" s="33">
        <f t="shared" si="35"/>
        <v>0.06</v>
      </c>
      <c r="K89" s="50">
        <v>4</v>
      </c>
      <c r="L89" s="33">
        <f t="shared" si="36"/>
        <v>0.04</v>
      </c>
      <c r="M89" s="50">
        <v>6</v>
      </c>
      <c r="N89" s="33">
        <f t="shared" si="37"/>
        <v>0.06</v>
      </c>
    </row>
    <row r="90" spans="1:14">
      <c r="A90" s="48" t="s">
        <v>112</v>
      </c>
      <c r="B90" s="55">
        <v>397.35</v>
      </c>
      <c r="C90" s="49"/>
      <c r="D90" s="33"/>
      <c r="E90" s="32"/>
      <c r="F90" s="33"/>
      <c r="G90" s="50"/>
      <c r="H90" s="33"/>
      <c r="I90" s="50"/>
      <c r="J90" s="33"/>
      <c r="K90" s="50">
        <v>5</v>
      </c>
      <c r="L90" s="33">
        <f t="shared" si="36"/>
        <v>1.99</v>
      </c>
      <c r="M90" s="50">
        <v>5</v>
      </c>
      <c r="N90" s="33">
        <f t="shared" si="37"/>
        <v>1.99</v>
      </c>
    </row>
    <row r="91" spans="1:14" s="76" customFormat="1" ht="21.75" customHeight="1">
      <c r="A91" s="71" t="s">
        <v>113</v>
      </c>
      <c r="B91" s="72"/>
      <c r="C91" s="73"/>
      <c r="D91" s="74">
        <f>D8+D16+D17+D18+D19+D20+D21+D25+D26+D27+D28+D29+D30+D31+D43+D51+D58+D59+D60+D61+D62+D73+D74+D75+D76+D77+D78+D84+D85+D86+D87+D88+D89+D90</f>
        <v>107.56</v>
      </c>
      <c r="E91" s="73"/>
      <c r="F91" s="74">
        <f>F8+F16+F17+F18+F19+F20+F21+F25+F26+F27+F28+F29+F30+F31+F43+F51+F58+F59+F60+F61+F62+F73+F74+F75+F76+F77+F78+F84+F85+F86+F87+F88+F89+F90</f>
        <v>133</v>
      </c>
      <c r="G91" s="75"/>
      <c r="H91" s="74">
        <f>H8+H16+H17+H18+H19+H20+H21+H25+H26+H27+H28+H29+H30+H31+H43+H51+H58+H59+H60+H61+H62+H73+H74+H75+H76+H77+H78+H84+H85+H86+H87+H88+H89+H90</f>
        <v>100.53</v>
      </c>
      <c r="I91" s="75"/>
      <c r="J91" s="74">
        <f>J8+J16+J17+J18+J19+J20+J21+J25+J26+J27+J28+J29+J30+J31+J43+J51+J58+J59+J60+J61+J62+J73+J74+J75+J76+J77+J78+J84+J85+J86+J87+J88+J89+J90</f>
        <v>142.58000000000001</v>
      </c>
      <c r="K91" s="75"/>
      <c r="L91" s="74">
        <f>L8+L16+L17+L18+L19+L20+L21+L25+L26+L27+L28+L29+L30+L31+L43+L51+L58+L59+L60+L61+L62+L73+L74+L75+L76+L77+L78+L84+L85+L86+L87+L88+L89+L90</f>
        <v>124.23</v>
      </c>
      <c r="M91" s="75"/>
      <c r="N91" s="74">
        <f>N8+N16+N17+N18+N19+N20+N21+N25+N26+N27+N28+N29+N30+N31+N43+N51+N58+N59+N60+N61+N62+N73+N74+N75+N76+N77+N78+N84+N85+N86+N87+N88+N89+N90</f>
        <v>165.89</v>
      </c>
    </row>
    <row r="92" spans="1:14" ht="33.75" customHeight="1">
      <c r="A92" s="187" t="s">
        <v>114</v>
      </c>
      <c r="B92" s="187"/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</row>
    <row r="93" spans="1:14" ht="49.5" customHeight="1">
      <c r="A93" s="186" t="s">
        <v>115</v>
      </c>
      <c r="B93" s="186"/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86"/>
    </row>
    <row r="94" spans="1:14" ht="12.75" customHeight="1">
      <c r="A94" s="186" t="s">
        <v>116</v>
      </c>
      <c r="B94" s="186"/>
      <c r="C94" s="186"/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</row>
    <row r="95" spans="1:14">
      <c r="D95" s="78">
        <f>+D9+D10+D11+D12+D13+D14+D15+D16+D17+D18+D19+D20+D22+D23+D24+D25+D26+D27+D28+D29+D30+D32+D33+D34+D35+D36+D37+D38+D39+D40+D41+D42+D44+D45+D46+D47+D48+D49+D50+D52+D53+D54+D55+D56+D57+D58+D59+D60+D61+D63+D64+D65+D66+D67+D68+D69+D70+D71+D72+D73+D74+D75+D76+D77+D79+D80+D81+D82+D83+D84+D85+D86+D87+D88+D89+D90</f>
        <v>107.56</v>
      </c>
      <c r="F95" s="79">
        <f>+F9+F10+F11+F12+F13+F14+F15+F16+F17+F18+F19+F20+F22+F23+F24+F25+F26+F27+F28+F29+F30+F32+F33+F34+F35+F36+F37+F38+F39+F40+F41+F42+F44+F45+F46+F47+F48+F49+F50+F52+F53+F54+F55+F56+F57+F58+F59+F60+F61+F63+F64+F65+F66+F67+F68+F69+F70+F71+F72+F73+F74+F75+F76+F77+F79+F80+F81+F82+F83+F84+F85+F86+F87+F88+F89+F90</f>
        <v>133</v>
      </c>
      <c r="H95" s="79">
        <f>+H9+H10+H11+H12+H13+H14+H15+H16+H17+H18+H19+H20+H22+H23+H24+H25+H26+H27+H28+H29+H30+H32+H33+H34+H35+H36+H37+H38+H39+H40+H41+H42+H44+H45+H46+H47+H48+H49+H50+H52+H53+H54+H55+H56+H57+H58+H59+H60+H61+H63+H64+H65+H66+H67+H68+H69+H70+H71+H72+H73+H74+H75+H76+H77+H79+H80+H81+H82+H83+H84+H85+H86+H87+H88+H89+H90</f>
        <v>100.53</v>
      </c>
      <c r="J95" s="79">
        <f>+J9+J10+J11+J12+J13+J14+J15+J16+J17+J18+J19+J20+J22+J23+J24+J25+J26+J27+J28+J29+J30+J32+J33+J34+J35+J36+J37+J38+J39+J40+J41+J42+J44+J45+J46+J47+J48+J49+J50+J52+J53+J54+J55+J56+J57+J58+J59+J60+J61+J63+J64+J65+J66+J67+J68+J69+J70+J71+J72+J73+J74+J75+J76+J77+J79+J80+J81+J82+J83+J84+J85+J86+J87+J88+J89+J90</f>
        <v>142.58000000000001</v>
      </c>
      <c r="L95" s="79">
        <f>+L9+L10+L11+L12+L13+L14+L15+L16+L17+L18+L19+L20+L22+L23+L24+L25+L26+L27+L28+L29+L30+L32+L33+L34+L35+L36+L37+L38+L39+L40+L41+L42+L44+L45+L46+L47+L48+L49+L50+L52+L53+L54+L55+L56+L57+L58+L59+L60+L61+L63+L64+L65+L66+L67+L68+L69+L70+L71+L72+L73+L74+L75+L76+L77+L79+L80+L81+L82+L83+L84+L85+L86+L87+L88+L89+L90</f>
        <v>124.23</v>
      </c>
      <c r="N95" s="79">
        <f>+N9+N10+N11+N12+N13+N14+N15+N16+N17+N18+N19+N20+N22+N23+N24+N25+N26+N27+N28+N29+N30+N32+N33+N34+N35+N36+N37+N38+N39+N40+N41+N42+N44+N45+N46+N47+N48+N49+N50+N52+N53+N54+N55+N56+N57+N58+N59+N60+N61+N63+N64+N65+N66+N67+N68+N69+N70+N71+N72+N73+N74+N75+N76+N77+N79+N80+N81+N82+N83+N84+N85+N86+N87+N88+N89+N90</f>
        <v>165.89</v>
      </c>
    </row>
    <row r="96" spans="1:14">
      <c r="D96" s="78">
        <f>(SUM(D8:D90))-D8-D21-D31-D43-D51-D62-D78</f>
        <v>107.56</v>
      </c>
      <c r="E96" s="80"/>
      <c r="F96" s="78">
        <f>(SUM(F8:F90))-F8-F21-F31-F43-F51-F62-F78</f>
        <v>133</v>
      </c>
      <c r="H96" s="78">
        <f>(SUM(H8:H90))-H8-H21-H31-H43-H51-H62-H78</f>
        <v>100.53</v>
      </c>
      <c r="J96" s="78">
        <f>(SUM(J8:J90))-J8-J21-J31-J43-J51-J62-J78</f>
        <v>142.58000000000001</v>
      </c>
      <c r="L96" s="78">
        <f>(SUM(L8:L90))-L8-L21-L31-L43-L51-L62-L78</f>
        <v>124.23</v>
      </c>
      <c r="N96" s="78">
        <f>(SUM(N8:N90))-N8-N21-N31-N43-N51-N62-N78</f>
        <v>165.89</v>
      </c>
    </row>
    <row r="97" spans="4:14">
      <c r="D97" s="78">
        <f>D91-D95</f>
        <v>0</v>
      </c>
      <c r="F97" s="78">
        <f>F91-F95</f>
        <v>0</v>
      </c>
      <c r="H97" s="78">
        <f>H91-H95</f>
        <v>0</v>
      </c>
      <c r="J97" s="78">
        <f>J91-J95</f>
        <v>0</v>
      </c>
      <c r="L97" s="78">
        <f>L91-L95</f>
        <v>0</v>
      </c>
      <c r="N97" s="78">
        <f>N91-N95</f>
        <v>0</v>
      </c>
    </row>
  </sheetData>
  <sheetProtection selectLockedCells="1" selectUnlockedCells="1"/>
  <mergeCells count="15">
    <mergeCell ref="A94:N94"/>
    <mergeCell ref="A92:N92"/>
    <mergeCell ref="A93:N93"/>
    <mergeCell ref="E5:F5"/>
    <mergeCell ref="G5:H5"/>
    <mergeCell ref="I5:J5"/>
    <mergeCell ref="K5:L5"/>
    <mergeCell ref="A2:N2"/>
    <mergeCell ref="A4:A5"/>
    <mergeCell ref="B4:B5"/>
    <mergeCell ref="C4:F4"/>
    <mergeCell ref="G4:J4"/>
    <mergeCell ref="K4:N4"/>
    <mergeCell ref="C5:D5"/>
    <mergeCell ref="M5:N5"/>
  </mergeCells>
  <phoneticPr fontId="26" type="noConversion"/>
  <hyperlinks>
    <hyperlink ref="A92" location="Par38" display="Par38"/>
    <hyperlink ref="A93" location="Par38" display="Par38"/>
    <hyperlink ref="A94" location="Par38" display="Par38"/>
  </hyperlinks>
  <pageMargins left="0.27559055118110237" right="0.31496062992125984" top="0.39370078740157483" bottom="0.35433070866141736" header="0.19685039370078741" footer="0.19685039370078741"/>
  <pageSetup paperSize="9" scale="66" firstPageNumber="0" fitToHeight="3" orientation="landscape" horizontalDpi="300" verticalDpi="300" r:id="rId1"/>
  <headerFooter alignWithMargins="0">
    <oddFooter>&amp;R&amp;P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33"/>
  <sheetViews>
    <sheetView showGridLines="0" topLeftCell="A17" zoomScaleNormal="70" zoomScalePageLayoutView="80" workbookViewId="0">
      <selection activeCell="T44" sqref="T44"/>
    </sheetView>
  </sheetViews>
  <sheetFormatPr defaultRowHeight="12.75"/>
  <cols>
    <col min="1" max="1" width="58.85546875" style="95" customWidth="1"/>
    <col min="2" max="14" width="5.42578125" style="114" hidden="1" customWidth="1"/>
    <col min="15" max="15" width="11" style="114" customWidth="1"/>
    <col min="16" max="16" width="15.7109375" style="95" customWidth="1"/>
    <col min="17" max="17" width="37.7109375" style="95" customWidth="1"/>
    <col min="18" max="16384" width="9.140625" style="95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8" ht="15.75"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Q17" s="4" t="s">
        <v>183</v>
      </c>
    </row>
    <row r="18" spans="1:18" ht="15.75"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Q18" s="96" t="s">
        <v>4</v>
      </c>
    </row>
    <row r="19" spans="1:18" ht="15.75">
      <c r="A19" s="97" t="s">
        <v>184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</row>
    <row r="20" spans="1:18" s="98" customFormat="1" ht="39.950000000000003" customHeight="1">
      <c r="A20" s="188" t="s">
        <v>185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</row>
    <row r="21" spans="1:18" ht="15">
      <c r="A21" s="190" t="s">
        <v>186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</row>
    <row r="22" spans="1:18" ht="42" customHeight="1">
      <c r="A22" s="99" t="s">
        <v>187</v>
      </c>
      <c r="B22" s="100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 t="s">
        <v>188</v>
      </c>
      <c r="P22" s="99" t="s">
        <v>189</v>
      </c>
      <c r="Q22" s="99" t="s">
        <v>190</v>
      </c>
    </row>
    <row r="23" spans="1:18">
      <c r="A23" s="101">
        <v>1</v>
      </c>
      <c r="B23" s="100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>
        <v>2</v>
      </c>
      <c r="P23" s="101">
        <v>3</v>
      </c>
      <c r="Q23" s="101">
        <v>4</v>
      </c>
    </row>
    <row r="24" spans="1:18" ht="18" customHeight="1">
      <c r="A24" s="103" t="s">
        <v>191</v>
      </c>
      <c r="B24" s="100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4">
        <v>1</v>
      </c>
      <c r="P24" s="105">
        <v>3962300</v>
      </c>
      <c r="Q24" s="105" t="s">
        <v>192</v>
      </c>
    </row>
    <row r="25" spans="1:18" ht="27.75" customHeight="1">
      <c r="A25" s="103" t="s">
        <v>193</v>
      </c>
      <c r="B25" s="100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4">
        <v>2</v>
      </c>
      <c r="P25" s="105">
        <v>2380660</v>
      </c>
      <c r="Q25" s="105" t="s">
        <v>192</v>
      </c>
    </row>
    <row r="26" spans="1:18" ht="28.5" customHeight="1">
      <c r="A26" s="106" t="s">
        <v>194</v>
      </c>
      <c r="B26" s="100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4">
        <v>3</v>
      </c>
      <c r="P26" s="105">
        <v>171594</v>
      </c>
      <c r="Q26" s="105" t="s">
        <v>192</v>
      </c>
    </row>
    <row r="27" spans="1:18" ht="17.25" customHeight="1">
      <c r="A27" s="106" t="s">
        <v>195</v>
      </c>
      <c r="B27" s="100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4">
        <v>4</v>
      </c>
      <c r="P27" s="105">
        <v>2209066</v>
      </c>
      <c r="Q27" s="105" t="s">
        <v>192</v>
      </c>
    </row>
    <row r="28" spans="1:18" ht="17.25" customHeight="1">
      <c r="A28" s="107"/>
      <c r="B28" s="108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10"/>
      <c r="P28" s="111"/>
      <c r="Q28" s="112"/>
      <c r="R28" s="113"/>
    </row>
    <row r="29" spans="1:18" ht="15.75">
      <c r="A29" s="191" t="s">
        <v>196</v>
      </c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2"/>
      <c r="P29" s="105">
        <v>247</v>
      </c>
      <c r="Q29" s="114" t="s">
        <v>197</v>
      </c>
    </row>
    <row r="31" spans="1:18">
      <c r="A31" s="114" t="s">
        <v>198</v>
      </c>
      <c r="P31" s="115">
        <v>25680</v>
      </c>
      <c r="Q31" s="114" t="s">
        <v>199</v>
      </c>
    </row>
    <row r="33" spans="22:22">
      <c r="V33" s="116"/>
    </row>
  </sheetData>
  <mergeCells count="3">
    <mergeCell ref="A20:Q20"/>
    <mergeCell ref="A21:Q21"/>
    <mergeCell ref="A29:O29"/>
  </mergeCells>
  <phoneticPr fontId="26" type="noConversion"/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18"/>
  <sheetViews>
    <sheetView showGridLines="0" workbookViewId="0">
      <selection activeCell="G7" sqref="G7"/>
    </sheetView>
  </sheetViews>
  <sheetFormatPr defaultRowHeight="12.75" customHeight="1"/>
  <cols>
    <col min="1" max="1" width="6.140625" style="81" customWidth="1"/>
    <col min="2" max="2" width="43.5703125" style="81" customWidth="1"/>
    <col min="3" max="3" width="9.7109375" style="81" customWidth="1"/>
    <col min="4" max="4" width="18.42578125" style="81" customWidth="1"/>
    <col min="5" max="5" width="20.42578125" style="81" customWidth="1"/>
    <col min="6" max="6" width="15.42578125" style="81" customWidth="1"/>
    <col min="7" max="7" width="16.7109375" style="81" customWidth="1"/>
    <col min="8" max="8" width="15.42578125" style="81" customWidth="1"/>
    <col min="9" max="9" width="17.5703125" style="81" customWidth="1"/>
    <col min="10" max="10" width="14.5703125" style="81" bestFit="1" customWidth="1"/>
    <col min="11" max="11" width="14.140625" style="81" customWidth="1"/>
    <col min="12" max="16384" width="9.140625" style="81"/>
  </cols>
  <sheetData>
    <row r="1" spans="1:9" ht="15.75">
      <c r="E1" s="4" t="s">
        <v>183</v>
      </c>
    </row>
    <row r="2" spans="1:9" ht="15.75">
      <c r="A2" s="117"/>
      <c r="B2" s="118"/>
      <c r="C2" s="118"/>
      <c r="D2" s="118"/>
      <c r="E2" s="119" t="s">
        <v>12</v>
      </c>
      <c r="F2" s="118"/>
      <c r="G2" s="118"/>
      <c r="H2" s="118"/>
      <c r="I2" s="118"/>
    </row>
    <row r="3" spans="1:9" s="121" customFormat="1" ht="53.25" customHeight="1">
      <c r="A3" s="193" t="s">
        <v>200</v>
      </c>
      <c r="B3" s="193"/>
      <c r="C3" s="193"/>
      <c r="D3" s="193"/>
      <c r="E3" s="193"/>
      <c r="F3" s="120"/>
      <c r="G3" s="120"/>
      <c r="H3" s="120"/>
      <c r="I3" s="120"/>
    </row>
    <row r="4" spans="1:9" ht="13.35" customHeight="1">
      <c r="A4" s="118"/>
      <c r="B4" s="118"/>
      <c r="C4" s="118"/>
      <c r="D4" s="118"/>
      <c r="E4" s="118"/>
      <c r="F4" s="118"/>
      <c r="G4" s="118"/>
      <c r="H4" s="118"/>
      <c r="I4" s="118"/>
    </row>
    <row r="6" spans="1:9" s="124" customFormat="1" ht="25.5">
      <c r="A6" s="122" t="s">
        <v>201</v>
      </c>
      <c r="B6" s="130" t="s">
        <v>202</v>
      </c>
      <c r="C6" s="151" t="s">
        <v>203</v>
      </c>
      <c r="D6" s="122"/>
      <c r="E6" s="123" t="s">
        <v>204</v>
      </c>
    </row>
    <row r="7" spans="1:9" ht="53.25" customHeight="1">
      <c r="A7" s="125">
        <v>1</v>
      </c>
      <c r="B7" s="152" t="s">
        <v>205</v>
      </c>
      <c r="C7" s="153" t="s">
        <v>24</v>
      </c>
      <c r="D7" s="126"/>
      <c r="E7" s="127">
        <f>346259481.16-1236259.22</f>
        <v>345023221.94</v>
      </c>
    </row>
    <row r="8" spans="1:9" ht="15" customHeight="1">
      <c r="A8" s="131"/>
      <c r="B8" s="128" t="s">
        <v>206</v>
      </c>
      <c r="C8" s="154"/>
      <c r="D8" s="129" t="s">
        <v>207</v>
      </c>
      <c r="E8" s="130"/>
    </row>
    <row r="9" spans="1:9" ht="21.75" customHeight="1">
      <c r="A9" s="131" t="s">
        <v>208</v>
      </c>
      <c r="B9" s="135" t="s">
        <v>209</v>
      </c>
      <c r="C9" s="136" t="s">
        <v>24</v>
      </c>
      <c r="D9" s="132" t="s">
        <v>210</v>
      </c>
      <c r="E9" s="127">
        <f>286663137.69-817750.57</f>
        <v>285845387.12</v>
      </c>
    </row>
    <row r="10" spans="1:9" ht="66" customHeight="1">
      <c r="A10" s="125">
        <v>2</v>
      </c>
      <c r="B10" s="152" t="s">
        <v>211</v>
      </c>
      <c r="C10" s="155" t="s">
        <v>24</v>
      </c>
      <c r="D10" s="131"/>
      <c r="E10" s="147">
        <f>E7-E9</f>
        <v>59177834.82</v>
      </c>
    </row>
    <row r="11" spans="1:9" ht="47.25">
      <c r="A11" s="125">
        <v>3</v>
      </c>
      <c r="B11" s="133" t="s">
        <v>233</v>
      </c>
      <c r="C11" s="136" t="s">
        <v>212</v>
      </c>
      <c r="D11" s="131"/>
      <c r="E11" s="148">
        <v>3962300</v>
      </c>
    </row>
    <row r="12" spans="1:9" ht="15.75">
      <c r="A12" s="131"/>
      <c r="B12" s="128" t="s">
        <v>213</v>
      </c>
      <c r="C12" s="136"/>
      <c r="D12" s="131"/>
      <c r="E12" s="134"/>
    </row>
    <row r="13" spans="1:9" ht="31.5">
      <c r="A13" s="131" t="s">
        <v>214</v>
      </c>
      <c r="B13" s="135" t="s">
        <v>215</v>
      </c>
      <c r="C13" s="136" t="s">
        <v>212</v>
      </c>
      <c r="D13" s="131" t="s">
        <v>216</v>
      </c>
      <c r="E13" s="156">
        <f>E11-E14</f>
        <v>3441167</v>
      </c>
    </row>
    <row r="14" spans="1:9" ht="35.25" customHeight="1">
      <c r="A14" s="131" t="s">
        <v>217</v>
      </c>
      <c r="B14" s="135" t="s">
        <v>218</v>
      </c>
      <c r="C14" s="136" t="s">
        <v>212</v>
      </c>
      <c r="D14" s="131" t="s">
        <v>219</v>
      </c>
      <c r="E14" s="148">
        <f>E15+E16/2</f>
        <v>521133</v>
      </c>
    </row>
    <row r="15" spans="1:9" ht="31.5">
      <c r="A15" s="131" t="s">
        <v>220</v>
      </c>
      <c r="B15" s="135" t="s">
        <v>221</v>
      </c>
      <c r="C15" s="136" t="s">
        <v>212</v>
      </c>
      <c r="D15" s="131"/>
      <c r="E15" s="148">
        <v>167618</v>
      </c>
      <c r="F15" s="138"/>
    </row>
    <row r="16" spans="1:9" ht="31.5">
      <c r="A16" s="131" t="s">
        <v>222</v>
      </c>
      <c r="B16" s="135" t="s">
        <v>223</v>
      </c>
      <c r="C16" s="136" t="s">
        <v>212</v>
      </c>
      <c r="D16" s="131"/>
      <c r="E16" s="148">
        <v>707030</v>
      </c>
    </row>
    <row r="17" spans="1:6" ht="33.75" customHeight="1">
      <c r="A17" s="139">
        <v>4</v>
      </c>
      <c r="B17" s="140" t="s">
        <v>224</v>
      </c>
      <c r="C17" s="141" t="s">
        <v>24</v>
      </c>
      <c r="D17" s="131" t="s">
        <v>225</v>
      </c>
      <c r="E17" s="137">
        <f>E10/E13</f>
        <v>17.2</v>
      </c>
      <c r="F17" s="142"/>
    </row>
    <row r="18" spans="1:6" ht="33.75" customHeight="1">
      <c r="A18" s="139">
        <v>5</v>
      </c>
      <c r="B18" s="140" t="s">
        <v>226</v>
      </c>
      <c r="C18" s="141" t="s">
        <v>24</v>
      </c>
      <c r="D18" s="131"/>
      <c r="E18" s="137">
        <v>17</v>
      </c>
      <c r="F18" s="138"/>
    </row>
  </sheetData>
  <mergeCells count="1">
    <mergeCell ref="A3:E3"/>
  </mergeCells>
  <phoneticPr fontId="26" type="noConversion"/>
  <pageMargins left="0.74803149606299213" right="0.74803149606299213" top="0.39370078740157483" bottom="0.23622047244094491" header="0.23622047244094491" footer="0.3937007874015748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I60"/>
  <sheetViews>
    <sheetView view="pageBreakPreview" zoomScaleNormal="87" zoomScaleSheetLayoutView="100" workbookViewId="0">
      <selection activeCell="J18" sqref="J18"/>
    </sheetView>
  </sheetViews>
  <sheetFormatPr defaultRowHeight="15.75"/>
  <cols>
    <col min="1" max="1" width="41.42578125" style="3" customWidth="1"/>
    <col min="2" max="2" width="11.140625" style="83" customWidth="1"/>
    <col min="3" max="3" width="12.7109375" style="83" customWidth="1"/>
    <col min="4" max="4" width="11.140625" style="83" customWidth="1"/>
    <col min="5" max="5" width="16" style="84" customWidth="1"/>
    <col min="6" max="6" width="16" style="3" customWidth="1"/>
    <col min="7" max="7" width="16" style="83" customWidth="1"/>
    <col min="8" max="8" width="10.7109375" style="3" customWidth="1"/>
    <col min="9" max="9" width="12" style="3" customWidth="1"/>
    <col min="10" max="16384" width="9.140625" style="3"/>
  </cols>
  <sheetData>
    <row r="1" spans="1:9">
      <c r="B1" s="3"/>
      <c r="E1" s="146"/>
      <c r="F1" s="161" t="s">
        <v>183</v>
      </c>
      <c r="G1" s="161"/>
    </row>
    <row r="2" spans="1:9">
      <c r="B2" s="3"/>
      <c r="E2" s="146"/>
      <c r="F2" s="143"/>
      <c r="G2" s="119" t="s">
        <v>228</v>
      </c>
    </row>
    <row r="3" spans="1:9" ht="36" customHeight="1">
      <c r="A3" s="196" t="s">
        <v>181</v>
      </c>
      <c r="B3" s="196"/>
      <c r="C3" s="196"/>
      <c r="D3" s="196"/>
      <c r="E3" s="196"/>
      <c r="F3" s="196"/>
      <c r="G3" s="196"/>
      <c r="H3" s="150">
        <f>G60</f>
        <v>17</v>
      </c>
    </row>
    <row r="4" spans="1:9" ht="69.75" customHeight="1">
      <c r="A4" s="87" t="s">
        <v>158</v>
      </c>
      <c r="B4" s="88" t="s">
        <v>157</v>
      </c>
      <c r="C4" s="87" t="s">
        <v>156</v>
      </c>
      <c r="D4" s="87" t="s">
        <v>155</v>
      </c>
      <c r="E4" s="93" t="s">
        <v>154</v>
      </c>
      <c r="F4" s="93" t="s">
        <v>153</v>
      </c>
      <c r="H4" s="94" t="s">
        <v>180</v>
      </c>
      <c r="I4" s="94" t="s">
        <v>179</v>
      </c>
    </row>
    <row r="5" spans="1:9">
      <c r="A5" s="87" t="s">
        <v>178</v>
      </c>
      <c r="B5" s="87" t="s">
        <v>118</v>
      </c>
      <c r="C5" s="87">
        <v>0.4</v>
      </c>
      <c r="D5" s="87">
        <v>20.38</v>
      </c>
      <c r="E5" s="86">
        <f t="shared" ref="E5:E15" si="0">C5*D5</f>
        <v>8.15</v>
      </c>
      <c r="F5" s="86">
        <f t="shared" ref="F5:F15" si="1">E5/21</f>
        <v>0.39</v>
      </c>
    </row>
    <row r="6" spans="1:9">
      <c r="A6" s="87" t="s">
        <v>177</v>
      </c>
      <c r="B6" s="87" t="s">
        <v>175</v>
      </c>
      <c r="C6" s="87">
        <v>0.15</v>
      </c>
      <c r="D6" s="87">
        <v>113.68</v>
      </c>
      <c r="E6" s="86">
        <f t="shared" si="0"/>
        <v>17.05</v>
      </c>
      <c r="F6" s="86">
        <f t="shared" si="1"/>
        <v>0.81</v>
      </c>
    </row>
    <row r="7" spans="1:9">
      <c r="A7" s="87" t="s">
        <v>176</v>
      </c>
      <c r="B7" s="87" t="s">
        <v>175</v>
      </c>
      <c r="C7" s="87">
        <v>0.04</v>
      </c>
      <c r="D7" s="86">
        <v>59.37</v>
      </c>
      <c r="E7" s="86">
        <f t="shared" si="0"/>
        <v>2.37</v>
      </c>
      <c r="F7" s="86">
        <f t="shared" si="1"/>
        <v>0.11</v>
      </c>
    </row>
    <row r="8" spans="1:9">
      <c r="A8" s="87" t="s">
        <v>174</v>
      </c>
      <c r="B8" s="87" t="s">
        <v>162</v>
      </c>
      <c r="C8" s="87">
        <v>0.04</v>
      </c>
      <c r="D8" s="87">
        <v>35.585999999999999</v>
      </c>
      <c r="E8" s="86">
        <f t="shared" si="0"/>
        <v>1.42</v>
      </c>
      <c r="F8" s="86">
        <f t="shared" si="1"/>
        <v>7.0000000000000007E-2</v>
      </c>
    </row>
    <row r="9" spans="1:9">
      <c r="A9" s="87" t="s">
        <v>173</v>
      </c>
      <c r="B9" s="87" t="s">
        <v>162</v>
      </c>
      <c r="C9" s="87">
        <v>1.5</v>
      </c>
      <c r="D9" s="87">
        <v>34.89</v>
      </c>
      <c r="E9" s="86">
        <f t="shared" si="0"/>
        <v>52.34</v>
      </c>
      <c r="F9" s="86">
        <f t="shared" si="1"/>
        <v>2.4900000000000002</v>
      </c>
    </row>
    <row r="10" spans="1:9">
      <c r="A10" s="87" t="s">
        <v>172</v>
      </c>
      <c r="B10" s="87" t="s">
        <v>162</v>
      </c>
      <c r="C10" s="87">
        <v>0.02</v>
      </c>
      <c r="D10" s="87">
        <v>52.96</v>
      </c>
      <c r="E10" s="86">
        <f t="shared" si="0"/>
        <v>1.06</v>
      </c>
      <c r="F10" s="86">
        <f t="shared" si="1"/>
        <v>0.05</v>
      </c>
    </row>
    <row r="11" spans="1:9">
      <c r="A11" s="87" t="s">
        <v>171</v>
      </c>
      <c r="B11" s="87" t="s">
        <v>118</v>
      </c>
      <c r="C11" s="87">
        <v>0.05</v>
      </c>
      <c r="D11" s="87">
        <v>219.91</v>
      </c>
      <c r="E11" s="86">
        <f t="shared" si="0"/>
        <v>11</v>
      </c>
      <c r="F11" s="86">
        <f t="shared" si="1"/>
        <v>0.52</v>
      </c>
    </row>
    <row r="12" spans="1:9">
      <c r="A12" s="87" t="s">
        <v>170</v>
      </c>
      <c r="B12" s="87" t="s">
        <v>118</v>
      </c>
      <c r="C12" s="87">
        <v>0.18</v>
      </c>
      <c r="D12" s="87">
        <v>720.4</v>
      </c>
      <c r="E12" s="86">
        <f t="shared" si="0"/>
        <v>129.66999999999999</v>
      </c>
      <c r="F12" s="86">
        <f t="shared" si="1"/>
        <v>6.17</v>
      </c>
    </row>
    <row r="13" spans="1:9">
      <c r="A13" s="87" t="s">
        <v>169</v>
      </c>
      <c r="B13" s="87" t="s">
        <v>118</v>
      </c>
      <c r="C13" s="87">
        <v>0.01</v>
      </c>
      <c r="D13" s="87">
        <v>151.16999999999999</v>
      </c>
      <c r="E13" s="86">
        <f t="shared" si="0"/>
        <v>1.51</v>
      </c>
      <c r="F13" s="86">
        <f t="shared" si="1"/>
        <v>7.0000000000000007E-2</v>
      </c>
    </row>
    <row r="14" spans="1:9">
      <c r="A14" s="87" t="s">
        <v>168</v>
      </c>
      <c r="B14" s="87" t="s">
        <v>118</v>
      </c>
      <c r="C14" s="87">
        <v>0.02</v>
      </c>
      <c r="D14" s="87">
        <v>14</v>
      </c>
      <c r="E14" s="86">
        <f t="shared" si="0"/>
        <v>0.28000000000000003</v>
      </c>
      <c r="F14" s="86">
        <f t="shared" si="1"/>
        <v>0.01</v>
      </c>
    </row>
    <row r="15" spans="1:9">
      <c r="A15" s="87" t="s">
        <v>167</v>
      </c>
      <c r="B15" s="87" t="s">
        <v>166</v>
      </c>
      <c r="C15" s="87">
        <v>0.01</v>
      </c>
      <c r="D15" s="87">
        <v>65.73</v>
      </c>
      <c r="E15" s="86">
        <f t="shared" si="0"/>
        <v>0.66</v>
      </c>
      <c r="F15" s="86">
        <f t="shared" si="1"/>
        <v>0.03</v>
      </c>
    </row>
    <row r="16" spans="1:9">
      <c r="A16" s="197"/>
      <c r="B16" s="198"/>
      <c r="C16" s="198"/>
      <c r="D16" s="198"/>
      <c r="E16" s="199"/>
      <c r="F16" s="85">
        <f>SUM(F5:F15)</f>
        <v>10.72</v>
      </c>
    </row>
    <row r="17" spans="1:9" ht="25.5" customHeight="1">
      <c r="A17" s="195" t="s">
        <v>165</v>
      </c>
      <c r="B17" s="195"/>
      <c r="C17" s="195"/>
      <c r="D17" s="195"/>
      <c r="E17" s="195"/>
      <c r="F17" s="195"/>
    </row>
    <row r="18" spans="1:9" ht="69.75" customHeight="1">
      <c r="A18" s="87" t="s">
        <v>158</v>
      </c>
      <c r="B18" s="88" t="s">
        <v>157</v>
      </c>
      <c r="C18" s="87" t="s">
        <v>156</v>
      </c>
      <c r="D18" s="87" t="s">
        <v>155</v>
      </c>
      <c r="E18" s="93" t="s">
        <v>154</v>
      </c>
      <c r="F18" s="93" t="s">
        <v>153</v>
      </c>
    </row>
    <row r="19" spans="1:9">
      <c r="A19" s="87" t="s">
        <v>164</v>
      </c>
      <c r="B19" s="87" t="s">
        <v>118</v>
      </c>
      <c r="C19" s="87">
        <v>0.7</v>
      </c>
      <c r="D19" s="87">
        <v>16.440000000000001</v>
      </c>
      <c r="E19" s="86">
        <f>C19*D19</f>
        <v>11.51</v>
      </c>
      <c r="F19" s="86">
        <f>E19/21</f>
        <v>0.55000000000000004</v>
      </c>
    </row>
    <row r="20" spans="1:9">
      <c r="A20" s="87" t="s">
        <v>163</v>
      </c>
      <c r="B20" s="87" t="s">
        <v>162</v>
      </c>
      <c r="C20" s="87">
        <v>0.03</v>
      </c>
      <c r="D20" s="86">
        <v>35.42</v>
      </c>
      <c r="E20" s="86">
        <f>C20*D20</f>
        <v>1.06</v>
      </c>
      <c r="F20" s="86">
        <f>E20/21</f>
        <v>0.05</v>
      </c>
    </row>
    <row r="21" spans="1:9">
      <c r="A21" s="87" t="s">
        <v>161</v>
      </c>
      <c r="B21" s="87" t="s">
        <v>160</v>
      </c>
      <c r="C21" s="87">
        <v>0.08</v>
      </c>
      <c r="D21" s="87">
        <v>22.77</v>
      </c>
      <c r="E21" s="86">
        <f>C21*D21</f>
        <v>1.82</v>
      </c>
      <c r="F21" s="86">
        <f>E21/21</f>
        <v>0.09</v>
      </c>
    </row>
    <row r="22" spans="1:9">
      <c r="A22" s="200"/>
      <c r="B22" s="201"/>
      <c r="C22" s="201"/>
      <c r="D22" s="201"/>
      <c r="E22" s="202"/>
      <c r="F22" s="85">
        <f>SUM(F19:F21)</f>
        <v>0.69</v>
      </c>
    </row>
    <row r="23" spans="1:9" ht="47.25" customHeight="1">
      <c r="A23" s="195" t="s">
        <v>159</v>
      </c>
      <c r="B23" s="195"/>
      <c r="C23" s="195"/>
      <c r="D23" s="195"/>
      <c r="E23" s="195"/>
      <c r="F23" s="195"/>
    </row>
    <row r="24" spans="1:9" ht="69.75" customHeight="1">
      <c r="A24" s="87" t="s">
        <v>158</v>
      </c>
      <c r="B24" s="88" t="s">
        <v>157</v>
      </c>
      <c r="C24" s="87" t="s">
        <v>156</v>
      </c>
      <c r="D24" s="87" t="s">
        <v>155</v>
      </c>
      <c r="E24" s="88" t="s">
        <v>227</v>
      </c>
      <c r="F24" s="93" t="s">
        <v>154</v>
      </c>
      <c r="G24" s="93" t="s">
        <v>153</v>
      </c>
      <c r="H24" s="83"/>
    </row>
    <row r="25" spans="1:9">
      <c r="A25" s="90" t="s">
        <v>152</v>
      </c>
      <c r="B25" s="87"/>
      <c r="C25" s="87"/>
      <c r="D25" s="92"/>
      <c r="E25" s="144"/>
      <c r="F25" s="91"/>
      <c r="G25" s="86"/>
      <c r="H25" s="83"/>
    </row>
    <row r="26" spans="1:9">
      <c r="A26" s="88" t="s">
        <v>151</v>
      </c>
      <c r="B26" s="87" t="s">
        <v>118</v>
      </c>
      <c r="C26" s="87">
        <v>2</v>
      </c>
      <c r="D26" s="87">
        <v>93</v>
      </c>
      <c r="E26" s="87">
        <v>12</v>
      </c>
      <c r="F26" s="86">
        <f t="shared" ref="F26:F35" si="2">C26/I26*D26</f>
        <v>15.5</v>
      </c>
      <c r="G26" s="86">
        <f t="shared" ref="G26:G35" si="3">F26/21</f>
        <v>0.74</v>
      </c>
      <c r="H26" s="83">
        <v>1</v>
      </c>
      <c r="I26" s="3">
        <f t="shared" ref="I26:I35" si="4">H26*12</f>
        <v>12</v>
      </c>
    </row>
    <row r="27" spans="1:9">
      <c r="A27" s="88" t="s">
        <v>150</v>
      </c>
      <c r="B27" s="87" t="s">
        <v>118</v>
      </c>
      <c r="C27" s="87">
        <v>2</v>
      </c>
      <c r="D27" s="87">
        <v>240</v>
      </c>
      <c r="E27" s="87">
        <v>36</v>
      </c>
      <c r="F27" s="86">
        <f t="shared" si="2"/>
        <v>13.33</v>
      </c>
      <c r="G27" s="86">
        <f t="shared" si="3"/>
        <v>0.63</v>
      </c>
      <c r="H27" s="83">
        <v>3</v>
      </c>
      <c r="I27" s="3">
        <f t="shared" si="4"/>
        <v>36</v>
      </c>
    </row>
    <row r="28" spans="1:9">
      <c r="A28" s="88" t="s">
        <v>149</v>
      </c>
      <c r="B28" s="87" t="s">
        <v>118</v>
      </c>
      <c r="C28" s="87">
        <v>2</v>
      </c>
      <c r="D28" s="87">
        <v>470</v>
      </c>
      <c r="E28" s="87">
        <v>36</v>
      </c>
      <c r="F28" s="86">
        <f t="shared" si="2"/>
        <v>26.11</v>
      </c>
      <c r="G28" s="86">
        <f t="shared" si="3"/>
        <v>1.24</v>
      </c>
      <c r="H28" s="83">
        <v>3</v>
      </c>
      <c r="I28" s="3">
        <f t="shared" si="4"/>
        <v>36</v>
      </c>
    </row>
    <row r="29" spans="1:9">
      <c r="A29" s="88" t="s">
        <v>148</v>
      </c>
      <c r="B29" s="87" t="s">
        <v>118</v>
      </c>
      <c r="C29" s="87">
        <v>2</v>
      </c>
      <c r="D29" s="87">
        <v>100</v>
      </c>
      <c r="E29" s="87">
        <v>24</v>
      </c>
      <c r="F29" s="86">
        <f t="shared" si="2"/>
        <v>8.33</v>
      </c>
      <c r="G29" s="86">
        <f t="shared" si="3"/>
        <v>0.4</v>
      </c>
      <c r="H29" s="83">
        <v>2</v>
      </c>
      <c r="I29" s="3">
        <f t="shared" si="4"/>
        <v>24</v>
      </c>
    </row>
    <row r="30" spans="1:9">
      <c r="A30" s="88" t="s">
        <v>147</v>
      </c>
      <c r="B30" s="87" t="s">
        <v>118</v>
      </c>
      <c r="C30" s="87">
        <v>1</v>
      </c>
      <c r="D30" s="87">
        <v>250</v>
      </c>
      <c r="E30" s="87">
        <v>120</v>
      </c>
      <c r="F30" s="86">
        <f t="shared" si="2"/>
        <v>2.08</v>
      </c>
      <c r="G30" s="86">
        <f t="shared" si="3"/>
        <v>0.1</v>
      </c>
      <c r="H30" s="83">
        <v>10</v>
      </c>
      <c r="I30" s="3">
        <f t="shared" si="4"/>
        <v>120</v>
      </c>
    </row>
    <row r="31" spans="1:9">
      <c r="A31" s="88" t="s">
        <v>146</v>
      </c>
      <c r="B31" s="87" t="s">
        <v>118</v>
      </c>
      <c r="C31" s="87">
        <v>1</v>
      </c>
      <c r="D31" s="87">
        <v>901</v>
      </c>
      <c r="E31" s="87">
        <v>60</v>
      </c>
      <c r="F31" s="86">
        <f t="shared" si="2"/>
        <v>15.02</v>
      </c>
      <c r="G31" s="86">
        <f t="shared" si="3"/>
        <v>0.72</v>
      </c>
      <c r="H31" s="83">
        <v>5</v>
      </c>
      <c r="I31" s="3">
        <f t="shared" si="4"/>
        <v>60</v>
      </c>
    </row>
    <row r="32" spans="1:9">
      <c r="A32" s="88" t="s">
        <v>145</v>
      </c>
      <c r="B32" s="87" t="s">
        <v>118</v>
      </c>
      <c r="C32" s="87">
        <v>1</v>
      </c>
      <c r="D32" s="87">
        <v>513</v>
      </c>
      <c r="E32" s="87">
        <v>60</v>
      </c>
      <c r="F32" s="86">
        <f t="shared" si="2"/>
        <v>8.5500000000000007</v>
      </c>
      <c r="G32" s="86">
        <f t="shared" si="3"/>
        <v>0.41</v>
      </c>
      <c r="H32" s="83">
        <v>5</v>
      </c>
      <c r="I32" s="3">
        <f t="shared" si="4"/>
        <v>60</v>
      </c>
    </row>
    <row r="33" spans="1:9">
      <c r="A33" s="88" t="s">
        <v>144</v>
      </c>
      <c r="B33" s="87" t="s">
        <v>118</v>
      </c>
      <c r="C33" s="87">
        <v>1</v>
      </c>
      <c r="D33" s="87">
        <v>490</v>
      </c>
      <c r="E33" s="87">
        <v>36</v>
      </c>
      <c r="F33" s="86">
        <f t="shared" si="2"/>
        <v>13.61</v>
      </c>
      <c r="G33" s="86">
        <f t="shared" si="3"/>
        <v>0.65</v>
      </c>
      <c r="H33" s="83">
        <v>3</v>
      </c>
      <c r="I33" s="3">
        <f t="shared" si="4"/>
        <v>36</v>
      </c>
    </row>
    <row r="34" spans="1:9">
      <c r="A34" s="88" t="s">
        <v>143</v>
      </c>
      <c r="B34" s="87" t="s">
        <v>118</v>
      </c>
      <c r="C34" s="87">
        <v>1</v>
      </c>
      <c r="D34" s="87">
        <v>146</v>
      </c>
      <c r="E34" s="87">
        <v>60</v>
      </c>
      <c r="F34" s="86">
        <f t="shared" si="2"/>
        <v>2.4300000000000002</v>
      </c>
      <c r="G34" s="86">
        <f t="shared" si="3"/>
        <v>0.12</v>
      </c>
      <c r="H34" s="83">
        <v>5</v>
      </c>
      <c r="I34" s="3">
        <f t="shared" si="4"/>
        <v>60</v>
      </c>
    </row>
    <row r="35" spans="1:9">
      <c r="A35" s="88" t="s">
        <v>142</v>
      </c>
      <c r="B35" s="87" t="s">
        <v>118</v>
      </c>
      <c r="C35" s="149">
        <v>0.05</v>
      </c>
      <c r="D35" s="87">
        <v>37</v>
      </c>
      <c r="E35" s="87">
        <v>12</v>
      </c>
      <c r="F35" s="86">
        <f t="shared" si="2"/>
        <v>0.15</v>
      </c>
      <c r="G35" s="86">
        <f t="shared" si="3"/>
        <v>0.01</v>
      </c>
      <c r="H35" s="83">
        <v>1</v>
      </c>
      <c r="I35" s="3">
        <f t="shared" si="4"/>
        <v>12</v>
      </c>
    </row>
    <row r="36" spans="1:9">
      <c r="A36" s="90" t="s">
        <v>141</v>
      </c>
      <c r="B36" s="89"/>
      <c r="C36" s="87"/>
      <c r="D36" s="89"/>
      <c r="E36" s="89"/>
      <c r="F36" s="86"/>
      <c r="G36" s="86"/>
      <c r="H36" s="83"/>
    </row>
    <row r="37" spans="1:9">
      <c r="A37" s="88" t="s">
        <v>140</v>
      </c>
      <c r="B37" s="87" t="s">
        <v>118</v>
      </c>
      <c r="C37" s="87">
        <v>0.75</v>
      </c>
      <c r="D37" s="86">
        <v>16.63</v>
      </c>
      <c r="E37" s="145">
        <v>60</v>
      </c>
      <c r="F37" s="86">
        <f t="shared" ref="F37:F58" si="5">C37/I37*D37</f>
        <v>0.21</v>
      </c>
      <c r="G37" s="86">
        <f t="shared" ref="G37:G58" si="6">F37/21</f>
        <v>0.01</v>
      </c>
      <c r="H37" s="83">
        <v>5</v>
      </c>
      <c r="I37" s="3">
        <f t="shared" ref="I37:I58" si="7">H37*12</f>
        <v>60</v>
      </c>
    </row>
    <row r="38" spans="1:9">
      <c r="A38" s="88" t="s">
        <v>139</v>
      </c>
      <c r="B38" s="87" t="s">
        <v>118</v>
      </c>
      <c r="C38" s="87">
        <v>0.44</v>
      </c>
      <c r="D38" s="87">
        <v>84.8</v>
      </c>
      <c r="E38" s="87">
        <v>60</v>
      </c>
      <c r="F38" s="86">
        <f t="shared" si="5"/>
        <v>0.62</v>
      </c>
      <c r="G38" s="86">
        <f t="shared" si="6"/>
        <v>0.03</v>
      </c>
      <c r="H38" s="83">
        <v>5</v>
      </c>
      <c r="I38" s="3">
        <f t="shared" si="7"/>
        <v>60</v>
      </c>
    </row>
    <row r="39" spans="1:9">
      <c r="A39" s="88" t="s">
        <v>138</v>
      </c>
      <c r="B39" s="87" t="s">
        <v>118</v>
      </c>
      <c r="C39" s="87">
        <v>1.1299999999999999</v>
      </c>
      <c r="D39" s="87">
        <v>76.45</v>
      </c>
      <c r="E39" s="87">
        <v>120</v>
      </c>
      <c r="F39" s="86">
        <f t="shared" si="5"/>
        <v>0.72</v>
      </c>
      <c r="G39" s="86">
        <f t="shared" si="6"/>
        <v>0.03</v>
      </c>
      <c r="H39" s="83">
        <v>10</v>
      </c>
      <c r="I39" s="3">
        <f t="shared" si="7"/>
        <v>120</v>
      </c>
    </row>
    <row r="40" spans="1:9">
      <c r="A40" s="88" t="s">
        <v>137</v>
      </c>
      <c r="B40" s="87" t="s">
        <v>118</v>
      </c>
      <c r="C40" s="87">
        <v>1.18</v>
      </c>
      <c r="D40" s="87">
        <v>35.96</v>
      </c>
      <c r="E40" s="87">
        <v>120</v>
      </c>
      <c r="F40" s="86">
        <f t="shared" si="5"/>
        <v>0.35</v>
      </c>
      <c r="G40" s="86">
        <f t="shared" si="6"/>
        <v>0.02</v>
      </c>
      <c r="H40" s="83">
        <v>10</v>
      </c>
      <c r="I40" s="3">
        <f t="shared" si="7"/>
        <v>120</v>
      </c>
    </row>
    <row r="41" spans="1:9">
      <c r="A41" s="88" t="s">
        <v>136</v>
      </c>
      <c r="B41" s="87" t="s">
        <v>118</v>
      </c>
      <c r="C41" s="87">
        <v>0.25</v>
      </c>
      <c r="D41" s="87">
        <v>25.4</v>
      </c>
      <c r="E41" s="87">
        <v>60</v>
      </c>
      <c r="F41" s="86">
        <f t="shared" si="5"/>
        <v>0.11</v>
      </c>
      <c r="G41" s="86">
        <f t="shared" si="6"/>
        <v>0.01</v>
      </c>
      <c r="H41" s="83">
        <v>5</v>
      </c>
      <c r="I41" s="3">
        <f t="shared" si="7"/>
        <v>60</v>
      </c>
    </row>
    <row r="42" spans="1:9">
      <c r="A42" s="88" t="s">
        <v>135</v>
      </c>
      <c r="B42" s="87" t="s">
        <v>118</v>
      </c>
      <c r="C42" s="87">
        <v>7.0000000000000007E-2</v>
      </c>
      <c r="D42" s="87">
        <v>99.9</v>
      </c>
      <c r="E42" s="87">
        <v>60</v>
      </c>
      <c r="F42" s="86">
        <f t="shared" si="5"/>
        <v>0.12</v>
      </c>
      <c r="G42" s="86">
        <f t="shared" si="6"/>
        <v>0.01</v>
      </c>
      <c r="H42" s="83">
        <v>5</v>
      </c>
      <c r="I42" s="3">
        <f t="shared" si="7"/>
        <v>60</v>
      </c>
    </row>
    <row r="43" spans="1:9">
      <c r="A43" s="88" t="s">
        <v>134</v>
      </c>
      <c r="B43" s="87" t="s">
        <v>118</v>
      </c>
      <c r="C43" s="87">
        <v>0.03</v>
      </c>
      <c r="D43" s="87">
        <v>571.9</v>
      </c>
      <c r="E43" s="87">
        <v>60</v>
      </c>
      <c r="F43" s="86">
        <f t="shared" si="5"/>
        <v>0.28999999999999998</v>
      </c>
      <c r="G43" s="86">
        <f t="shared" si="6"/>
        <v>0.01</v>
      </c>
      <c r="H43" s="83">
        <v>5</v>
      </c>
      <c r="I43" s="3">
        <f t="shared" si="7"/>
        <v>60</v>
      </c>
    </row>
    <row r="44" spans="1:9">
      <c r="A44" s="88" t="s">
        <v>133</v>
      </c>
      <c r="B44" s="87" t="s">
        <v>118</v>
      </c>
      <c r="C44" s="87">
        <v>0.03</v>
      </c>
      <c r="D44" s="87">
        <v>1359</v>
      </c>
      <c r="E44" s="87">
        <v>60</v>
      </c>
      <c r="F44" s="86">
        <f t="shared" si="5"/>
        <v>0.68</v>
      </c>
      <c r="G44" s="86">
        <f t="shared" si="6"/>
        <v>0.03</v>
      </c>
      <c r="H44" s="83">
        <v>5</v>
      </c>
      <c r="I44" s="3">
        <f t="shared" si="7"/>
        <v>60</v>
      </c>
    </row>
    <row r="45" spans="1:9">
      <c r="A45" s="88" t="s">
        <v>132</v>
      </c>
      <c r="B45" s="87" t="s">
        <v>118</v>
      </c>
      <c r="C45" s="87">
        <v>7.0000000000000007E-2</v>
      </c>
      <c r="D45" s="87">
        <v>97</v>
      </c>
      <c r="E45" s="87">
        <v>60</v>
      </c>
      <c r="F45" s="86">
        <f t="shared" si="5"/>
        <v>0.11</v>
      </c>
      <c r="G45" s="86">
        <f t="shared" si="6"/>
        <v>0.01</v>
      </c>
      <c r="H45" s="83">
        <v>5</v>
      </c>
      <c r="I45" s="3">
        <f t="shared" si="7"/>
        <v>60</v>
      </c>
    </row>
    <row r="46" spans="1:9">
      <c r="A46" s="88" t="s">
        <v>131</v>
      </c>
      <c r="B46" s="87" t="s">
        <v>118</v>
      </c>
      <c r="C46" s="87">
        <v>1.57</v>
      </c>
      <c r="D46" s="87">
        <v>69</v>
      </c>
      <c r="E46" s="87">
        <v>36</v>
      </c>
      <c r="F46" s="86">
        <f t="shared" si="5"/>
        <v>3.01</v>
      </c>
      <c r="G46" s="86">
        <f t="shared" si="6"/>
        <v>0.14000000000000001</v>
      </c>
      <c r="H46" s="83">
        <v>3</v>
      </c>
      <c r="I46" s="3">
        <f t="shared" si="7"/>
        <v>36</v>
      </c>
    </row>
    <row r="47" spans="1:9">
      <c r="A47" s="88" t="s">
        <v>130</v>
      </c>
      <c r="B47" s="87" t="s">
        <v>118</v>
      </c>
      <c r="C47" s="87">
        <v>0.75</v>
      </c>
      <c r="D47" s="87">
        <v>59.9</v>
      </c>
      <c r="E47" s="87">
        <v>36</v>
      </c>
      <c r="F47" s="86">
        <f t="shared" si="5"/>
        <v>1.25</v>
      </c>
      <c r="G47" s="86">
        <f t="shared" si="6"/>
        <v>0.06</v>
      </c>
      <c r="H47" s="83">
        <v>3</v>
      </c>
      <c r="I47" s="3">
        <f t="shared" si="7"/>
        <v>36</v>
      </c>
    </row>
    <row r="48" spans="1:9">
      <c r="A48" s="88" t="s">
        <v>129</v>
      </c>
      <c r="B48" s="87" t="s">
        <v>118</v>
      </c>
      <c r="C48" s="87">
        <v>0.81</v>
      </c>
      <c r="D48" s="87">
        <v>69.900000000000006</v>
      </c>
      <c r="E48" s="87">
        <v>36</v>
      </c>
      <c r="F48" s="86">
        <f t="shared" si="5"/>
        <v>1.57</v>
      </c>
      <c r="G48" s="86">
        <f t="shared" si="6"/>
        <v>7.0000000000000007E-2</v>
      </c>
      <c r="H48" s="83">
        <v>3</v>
      </c>
      <c r="I48" s="3">
        <f t="shared" si="7"/>
        <v>36</v>
      </c>
    </row>
    <row r="49" spans="1:9">
      <c r="A49" s="88" t="s">
        <v>128</v>
      </c>
      <c r="B49" s="87" t="s">
        <v>118</v>
      </c>
      <c r="C49" s="87">
        <v>0.08</v>
      </c>
      <c r="D49" s="87">
        <v>81.900000000000006</v>
      </c>
      <c r="E49" s="87">
        <v>60</v>
      </c>
      <c r="F49" s="86">
        <f t="shared" si="5"/>
        <v>0.11</v>
      </c>
      <c r="G49" s="86">
        <f t="shared" si="6"/>
        <v>0.01</v>
      </c>
      <c r="H49" s="83">
        <v>5</v>
      </c>
      <c r="I49" s="3">
        <f t="shared" si="7"/>
        <v>60</v>
      </c>
    </row>
    <row r="50" spans="1:9">
      <c r="A50" s="88" t="s">
        <v>127</v>
      </c>
      <c r="B50" s="87" t="s">
        <v>118</v>
      </c>
      <c r="C50" s="87">
        <v>0.08</v>
      </c>
      <c r="D50" s="87">
        <v>84.9</v>
      </c>
      <c r="E50" s="87">
        <v>60</v>
      </c>
      <c r="F50" s="86">
        <f t="shared" si="5"/>
        <v>0.11</v>
      </c>
      <c r="G50" s="86">
        <f t="shared" si="6"/>
        <v>0.01</v>
      </c>
      <c r="H50" s="83">
        <v>5</v>
      </c>
      <c r="I50" s="3">
        <f t="shared" si="7"/>
        <v>60</v>
      </c>
    </row>
    <row r="51" spans="1:9">
      <c r="A51" s="88" t="s">
        <v>126</v>
      </c>
      <c r="B51" s="87" t="s">
        <v>118</v>
      </c>
      <c r="C51" s="87">
        <v>1.1499999999999999</v>
      </c>
      <c r="D51" s="87">
        <v>34.9</v>
      </c>
      <c r="E51" s="87">
        <v>36</v>
      </c>
      <c r="F51" s="86">
        <f t="shared" si="5"/>
        <v>1.1100000000000001</v>
      </c>
      <c r="G51" s="86">
        <f t="shared" si="6"/>
        <v>0.05</v>
      </c>
      <c r="H51" s="83">
        <v>3</v>
      </c>
      <c r="I51" s="3">
        <f t="shared" si="7"/>
        <v>36</v>
      </c>
    </row>
    <row r="52" spans="1:9">
      <c r="A52" s="88" t="s">
        <v>125</v>
      </c>
      <c r="B52" s="87" t="s">
        <v>118</v>
      </c>
      <c r="C52" s="87">
        <v>0.03</v>
      </c>
      <c r="D52" s="87">
        <v>246.95</v>
      </c>
      <c r="E52" s="87">
        <v>60</v>
      </c>
      <c r="F52" s="86">
        <f t="shared" si="5"/>
        <v>0.12</v>
      </c>
      <c r="G52" s="86">
        <f t="shared" si="6"/>
        <v>0.01</v>
      </c>
      <c r="H52" s="83">
        <v>5</v>
      </c>
      <c r="I52" s="3">
        <f t="shared" si="7"/>
        <v>60</v>
      </c>
    </row>
    <row r="53" spans="1:9">
      <c r="A53" s="87" t="s">
        <v>124</v>
      </c>
      <c r="B53" s="87" t="s">
        <v>118</v>
      </c>
      <c r="C53" s="87">
        <v>0.08</v>
      </c>
      <c r="D53" s="87">
        <v>84.84</v>
      </c>
      <c r="E53" s="87">
        <v>60</v>
      </c>
      <c r="F53" s="86">
        <f t="shared" si="5"/>
        <v>0.11</v>
      </c>
      <c r="G53" s="86">
        <f t="shared" si="6"/>
        <v>0.01</v>
      </c>
      <c r="H53" s="83">
        <v>5</v>
      </c>
      <c r="I53" s="3">
        <f t="shared" si="7"/>
        <v>60</v>
      </c>
    </row>
    <row r="54" spans="1:9">
      <c r="A54" s="87" t="s">
        <v>123</v>
      </c>
      <c r="B54" s="87" t="s">
        <v>118</v>
      </c>
      <c r="C54" s="87">
        <v>0.03</v>
      </c>
      <c r="D54" s="87">
        <v>219.91</v>
      </c>
      <c r="E54" s="87">
        <v>60</v>
      </c>
      <c r="F54" s="86">
        <f t="shared" si="5"/>
        <v>0.11</v>
      </c>
      <c r="G54" s="86">
        <f t="shared" si="6"/>
        <v>0.01</v>
      </c>
      <c r="H54" s="83">
        <v>5</v>
      </c>
      <c r="I54" s="3">
        <f t="shared" si="7"/>
        <v>60</v>
      </c>
    </row>
    <row r="55" spans="1:9">
      <c r="A55" s="87" t="s">
        <v>122</v>
      </c>
      <c r="B55" s="87" t="s">
        <v>118</v>
      </c>
      <c r="C55" s="87">
        <v>0.03</v>
      </c>
      <c r="D55" s="87">
        <v>441.47</v>
      </c>
      <c r="E55" s="87">
        <v>60</v>
      </c>
      <c r="F55" s="86">
        <f t="shared" si="5"/>
        <v>0.22</v>
      </c>
      <c r="G55" s="86">
        <f t="shared" si="6"/>
        <v>0.01</v>
      </c>
      <c r="H55" s="83">
        <v>5</v>
      </c>
      <c r="I55" s="3">
        <f t="shared" si="7"/>
        <v>60</v>
      </c>
    </row>
    <row r="56" spans="1:9">
      <c r="A56" s="87" t="s">
        <v>121</v>
      </c>
      <c r="B56" s="87" t="s">
        <v>118</v>
      </c>
      <c r="C56" s="87">
        <v>0.03</v>
      </c>
      <c r="D56" s="87">
        <v>276.25</v>
      </c>
      <c r="E56" s="87">
        <v>60</v>
      </c>
      <c r="F56" s="86">
        <f t="shared" si="5"/>
        <v>0.14000000000000001</v>
      </c>
      <c r="G56" s="86">
        <f t="shared" si="6"/>
        <v>0.01</v>
      </c>
      <c r="H56" s="83">
        <v>5</v>
      </c>
      <c r="I56" s="3">
        <f t="shared" si="7"/>
        <v>60</v>
      </c>
    </row>
    <row r="57" spans="1:9">
      <c r="A57" s="87" t="s">
        <v>120</v>
      </c>
      <c r="B57" s="87" t="s">
        <v>118</v>
      </c>
      <c r="C57" s="87">
        <v>0.03</v>
      </c>
      <c r="D57" s="87">
        <v>236.39</v>
      </c>
      <c r="E57" s="87">
        <v>60</v>
      </c>
      <c r="F57" s="86">
        <f t="shared" si="5"/>
        <v>0.12</v>
      </c>
      <c r="G57" s="86">
        <f t="shared" si="6"/>
        <v>0.01</v>
      </c>
      <c r="H57" s="83">
        <v>5</v>
      </c>
      <c r="I57" s="3">
        <f t="shared" si="7"/>
        <v>60</v>
      </c>
    </row>
    <row r="58" spans="1:9">
      <c r="A58" s="87" t="s">
        <v>119</v>
      </c>
      <c r="B58" s="87" t="s">
        <v>118</v>
      </c>
      <c r="C58" s="87">
        <v>0.03</v>
      </c>
      <c r="D58" s="87">
        <v>503.36</v>
      </c>
      <c r="E58" s="87">
        <v>60</v>
      </c>
      <c r="F58" s="86">
        <f t="shared" si="5"/>
        <v>0.25</v>
      </c>
      <c r="G58" s="86">
        <f t="shared" si="6"/>
        <v>0.01</v>
      </c>
      <c r="H58" s="83">
        <v>5</v>
      </c>
      <c r="I58" s="3">
        <f t="shared" si="7"/>
        <v>60</v>
      </c>
    </row>
    <row r="59" spans="1:9">
      <c r="A59" s="203"/>
      <c r="B59" s="203"/>
      <c r="C59" s="203"/>
      <c r="D59" s="203"/>
      <c r="E59" s="203"/>
      <c r="F59" s="203"/>
      <c r="G59" s="85">
        <f>SUM(G26:G58)</f>
        <v>5.59</v>
      </c>
    </row>
    <row r="60" spans="1:9">
      <c r="A60" s="194" t="s">
        <v>117</v>
      </c>
      <c r="B60" s="194"/>
      <c r="C60" s="194"/>
      <c r="D60" s="194"/>
      <c r="E60" s="194"/>
      <c r="F60" s="194"/>
      <c r="G60" s="85">
        <f>F16+F22+G59</f>
        <v>17</v>
      </c>
    </row>
  </sheetData>
  <autoFilter ref="A4:H60"/>
  <mergeCells count="8">
    <mergeCell ref="A60:F60"/>
    <mergeCell ref="A17:F17"/>
    <mergeCell ref="A23:F23"/>
    <mergeCell ref="A3:G3"/>
    <mergeCell ref="F1:G1"/>
    <mergeCell ref="A16:E16"/>
    <mergeCell ref="A22:E22"/>
    <mergeCell ref="A59:F59"/>
  </mergeCells>
  <phoneticPr fontId="26" type="noConversion"/>
  <pageMargins left="0.9055118110236221" right="0.19685039370078741" top="0.19685039370078741" bottom="0.19685039370078741" header="0.31496062992125984" footer="0.31496062992125984"/>
  <pageSetup paperSize="9" scale="67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Пр.1 род.плата к Пост</vt:lpstr>
      <vt:lpstr>Пр.1 род.плата ФЭО</vt:lpstr>
      <vt:lpstr>Пр.2 стоим норм пит ФЭО</vt:lpstr>
      <vt:lpstr>Пр.3 таб.1 детодни 2017г.</vt:lpstr>
      <vt:lpstr>Пр.3 таб.2 Расчет прочих</vt:lpstr>
      <vt:lpstr>Пр.3 таб.3 Состав прочих</vt:lpstr>
      <vt:lpstr>'Пр.2 стоим норм пит ФЭО'!Заголовки_для_печати</vt:lpstr>
      <vt:lpstr>'Пр.3 таб.3 Состав прочих'!Заголовки_для_печати</vt:lpstr>
      <vt:lpstr>'Пр.1 род.плата к Пост'!Область_печати</vt:lpstr>
      <vt:lpstr>'Пр.1 род.плата ФЭО'!Область_печати</vt:lpstr>
      <vt:lpstr>'Пр.2 стоим норм пит ФЭО'!Область_печати</vt:lpstr>
      <vt:lpstr>'Пр.3 таб.3 Состав прочих'!Область_печати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iskandarova.aa</dc:creator>
  <cp:lastModifiedBy>trishina.ov</cp:lastModifiedBy>
  <cp:lastPrinted>2019-01-21T06:26:58Z</cp:lastPrinted>
  <dcterms:created xsi:type="dcterms:W3CDTF">2018-11-23T10:56:04Z</dcterms:created>
  <dcterms:modified xsi:type="dcterms:W3CDTF">2019-02-04T05:12:47Z</dcterms:modified>
</cp:coreProperties>
</file>