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8_{2FB78709-5E74-4DA8-B66F-D9AE69EE284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3 второй вариант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PPT_19" localSheetId="0">#REF!</definedName>
    <definedName name="APPT_19">#REF!</definedName>
    <definedName name="APPT_21" localSheetId="0">#REF!</definedName>
    <definedName name="APPT_21">#REF!</definedName>
    <definedName name="beg_date">[1]Parametrs!$A$1</definedName>
    <definedName name="Boss_FIO" localSheetId="0">#REF!</definedName>
    <definedName name="Boss_FIO">#REF!</definedName>
    <definedName name="Buh_FIO" localSheetId="0">#REF!</definedName>
    <definedName name="Buh_FIO">#REF!</definedName>
    <definedName name="Chef_FIO" localSheetId="0">#REF!</definedName>
    <definedName name="Chef_FIO">#REF!</definedName>
    <definedName name="dd" localSheetId="0">#REF!+#REF!+#REF!+#REF!+#REF!</definedName>
    <definedName name="dd">#REF!+#REF!+#REF!+#REF!+#REF!</definedName>
    <definedName name="director">[2]Parametrs!$A$3</definedName>
    <definedName name="end_date">[1]Parametrs!$A$2</definedName>
    <definedName name="Excel_BuiltIn__FilterDatabase_1" localSheetId="0">#REF!</definedName>
    <definedName name="Excel_BuiltIn__FilterDatabase_1">#REF!</definedName>
    <definedName name="Excel_BuiltIn__FilterDatabase_11" localSheetId="0">#REF!</definedName>
    <definedName name="Excel_BuiltIn__FilterDatabase_11">#REF!</definedName>
    <definedName name="Excel_BuiltIn__FilterDatabase_12" localSheetId="0">#REF!</definedName>
    <definedName name="Excel_BuiltIn__FilterDatabase_12">#REF!</definedName>
    <definedName name="Excel_BuiltIn__FilterDatabase_17" localSheetId="0">#REF!</definedName>
    <definedName name="Excel_BuiltIn__FilterDatabase_17">#REF!</definedName>
    <definedName name="Excel_BuiltIn__FilterDatabase_2" localSheetId="0">#REF!</definedName>
    <definedName name="Excel_BuiltIn__FilterDatabase_2">#REF!</definedName>
    <definedName name="Excel_BuiltIn__FilterDatabase_3" localSheetId="0">#REF!</definedName>
    <definedName name="Excel_BuiltIn__FilterDatabase_3">#REF!</definedName>
    <definedName name="Excel_BuiltIn__FilterDatabase_4" localSheetId="0">#REF!</definedName>
    <definedName name="Excel_BuiltIn__FilterDatabase_4">#REF!</definedName>
    <definedName name="Excel_BuiltIn__FilterDatabase_5" localSheetId="0">#REF!</definedName>
    <definedName name="Excel_BuiltIn__FilterDatabase_5">#REF!</definedName>
    <definedName name="Excel_BuiltIn__FilterDatabase_6" localSheetId="0">#REF!</definedName>
    <definedName name="Excel_BuiltIn__FilterDatabase_6">#REF!</definedName>
    <definedName name="Excel_BuiltIn__FilterDatabase_7" localSheetId="0">#REF!</definedName>
    <definedName name="Excel_BuiltIn__FilterDatabase_7">#REF!</definedName>
    <definedName name="Excel_BuiltIn__FilterDatabase_9" localSheetId="0">#REF!</definedName>
    <definedName name="Excel_BuiltIn__FilterDatabase_9">#REF!</definedName>
    <definedName name="Excel_BuiltIn_Print_Area_1" localSheetId="0">#REF!</definedName>
    <definedName name="Excel_BuiltIn_Print_Area_1">#REF!</definedName>
    <definedName name="Excel_BuiltIn_Print_Area_11" localSheetId="0">#REF!</definedName>
    <definedName name="Excel_BuiltIn_Print_Area_11">#REF!</definedName>
    <definedName name="Excel_BuiltIn_Print_Area_12" localSheetId="0">#REF!</definedName>
    <definedName name="Excel_BuiltIn_Print_Area_1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Excel_BuiltIn_Print_Area_9" localSheetId="0">#REF!</definedName>
    <definedName name="Excel_BuiltIn_Print_Area_9">#REF!</definedName>
    <definedName name="Excel_BuiltIn_Print_Titles_1" localSheetId="0">#REF!</definedName>
    <definedName name="Excel_BuiltIn_Print_Titles_1">#REF!</definedName>
    <definedName name="Excel_BuiltIn_Print_Titles_11" localSheetId="0">#REF!</definedName>
    <definedName name="Excel_BuiltIn_Print_Titles_11">#REF!</definedName>
    <definedName name="Excel_BuiltIn_Print_Titles_12" localSheetId="0">#REF!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4" localSheetId="0">#REF!</definedName>
    <definedName name="Excel_BuiltIn_Print_Titles_4">#REF!</definedName>
    <definedName name="Excel_BuiltIn_Print_Titles_5" localSheetId="0">#REF!</definedName>
    <definedName name="Excel_BuiltIn_Print_Titles_5">#REF!</definedName>
    <definedName name="Excel_BuiltIn_Print_Titles_7" localSheetId="0">#REF!</definedName>
    <definedName name="Excel_BuiltIn_Print_Titles_7">#REF!</definedName>
    <definedName name="Excel_BuiltIn_Print_Titles_9" localSheetId="0">#REF!</definedName>
    <definedName name="Excel_BuiltIn_Print_Titles_9">#REF!</definedName>
    <definedName name="f">[3]ШКОЛЫ!A1048575+[3]ШКОЛЫ!A1048576+[3]ШКОЛЫ!A1048550+[3]ШКОЛЫ!A1048554+[3]ШКОЛЫ!A1048555+[3]ШКОЛЫ!A1048556+[3]ШКОЛЫ!A1048574+[3]ШКОЛЫ!A1048557+[3]ШКОЛЫ!A1048558+[3]ШКОЛЫ!A1048559+[3]ШКОЛЫ!A1048560+[3]ШКОЛЫ!A1048561+[3]ШКОЛЫ!A1048562+[3]ШКОЛЫ!A1048563+[3]ШКОЛЫ!A1048564+[3]ШКОЛЫ!A1048565+[3]ШКОЛЫ!A1048566+[3]ШКОЛЫ!A1048567+[3]ШКОЛЫ!A1048568+[3]ШКОЛЫ!A1048569+[3]ШКОЛЫ!A1048570+[3]ШКОЛЫ!A1048571+[3]ШКОЛЫ!A1048572+[3]ШКОЛЫ!A1048573</definedName>
    <definedName name="FIO_19" localSheetId="0">#REF!</definedName>
    <definedName name="FIO_19">#REF!</definedName>
    <definedName name="FIO_21" localSheetId="0">#REF!</definedName>
    <definedName name="FIO_21">#REF!</definedName>
    <definedName name="h" localSheetId="0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h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l" localSheetId="0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l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q" localSheetId="0">#REF!+#REF!+#REF!+#REF!+#REF!</definedName>
    <definedName name="q">#REF!+#REF!+#REF!+#REF!+#REF!</definedName>
    <definedName name="Rash_Date" localSheetId="0">#REF!</definedName>
    <definedName name="Rash_Date">#REF!</definedName>
    <definedName name="short_org_name">[5]Parametrs!$A$3</definedName>
    <definedName name="SIGN_19" localSheetId="0">#REF!</definedName>
    <definedName name="SIGN_19">#REF!</definedName>
    <definedName name="SIGN_21" localSheetId="0">#REF!</definedName>
    <definedName name="SIGN_21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wrn.Проект._.бюджета._.1997г.." localSheetId="0" hidden="1">{#N/A,#N/A,TRUE,"Дох_к";#N/A,#N/A,TRUE,"Расх_к";#N/A,#N/A,TRUE,"Дох_о";#N/A,#N/A,TRUE,"Расх_о";#N/A,#N/A,TRUE,"Ст8_9";#N/A,#N/A,TRUE,"Ст_10";#N/A,#N/A,TRUE,"Ст11_15"}</definedName>
    <definedName name="wrn.Проект._.бюджета._.1997г.." hidden="1">{#N/A,#N/A,TRUE,"Дох_к";#N/A,#N/A,TRUE,"Расх_к";#N/A,#N/A,TRUE,"Дох_о";#N/A,#N/A,TRUE,"Расх_о";#N/A,#N/A,TRUE,"Ст8_9";#N/A,#N/A,TRUE,"Ст_10";#N/A,#N/A,TRUE,"Ст11_15"}</definedName>
    <definedName name="Zam_Boss_FIO" localSheetId="0">#REF!</definedName>
    <definedName name="Zam_Boss_FIO">#REF!</definedName>
    <definedName name="аепро" localSheetId="0">#REF!+#REF!+#REF!+#REF!+#REF!</definedName>
    <definedName name="аепро">#REF!+#REF!+#REF!+#REF!+#REF!</definedName>
    <definedName name="апр" localSheetId="0">#REF!+#REF!+#REF!+#REF!+#REF!</definedName>
    <definedName name="апр">#REF!+#REF!+#REF!+#REF!+#REF!</definedName>
    <definedName name="апро" localSheetId="0">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</definedName>
    <definedName name="апро">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</definedName>
    <definedName name="апрпоро" localSheetId="0">#REF!</definedName>
    <definedName name="апрпоро">#REF!</definedName>
    <definedName name="аргл" localSheetId="0">#REF!+#REF!+#REF!+#REF!+#REF!</definedName>
    <definedName name="аргл">#REF!+#REF!+#REF!+#REF!+#REF!</definedName>
    <definedName name="бюджет" localSheetId="0">#REF!</definedName>
    <definedName name="бюджет">#REF!</definedName>
    <definedName name="бюджетСадв" localSheetId="0">#REF!</definedName>
    <definedName name="бюджетСадв">#REF!</definedName>
    <definedName name="вап" localSheetId="0">#REF!</definedName>
    <definedName name="вап">#REF!</definedName>
    <definedName name="год" localSheetId="0">#REF!+#REF!+#REF!+#REF!</definedName>
    <definedName name="год">#REF!+#REF!+#REF!+#REF!</definedName>
    <definedName name="ддд" localSheetId="0">#REF!+#REF!+#REF!+#REF!+#REF!</definedName>
    <definedName name="ддд">#REF!+#REF!+#REF!+#REF!+#REF!</definedName>
    <definedName name="дл" localSheetId="0">'[7]04901'!#REF!</definedName>
    <definedName name="дл">'[7]04901'!#REF!</definedName>
    <definedName name="еее" localSheetId="0">#REF!</definedName>
    <definedName name="еее">#REF!</definedName>
    <definedName name="енг" localSheetId="0">#REF!</definedName>
    <definedName name="енг">#REF!</definedName>
    <definedName name="енгл" localSheetId="0">#REF!</definedName>
    <definedName name="енгл">#REF!</definedName>
    <definedName name="енгнлшг" localSheetId="0">#REF!</definedName>
    <definedName name="енгнлшг">#REF!</definedName>
    <definedName name="енгшнгш" localSheetId="0">#REF!</definedName>
    <definedName name="енгшнгш">#REF!</definedName>
    <definedName name="еншгщшгд" localSheetId="0">#REF!</definedName>
    <definedName name="еншгщшгд">#REF!</definedName>
    <definedName name="ехсед" localSheetId="0">#REF!</definedName>
    <definedName name="ехсед">#REF!</definedName>
    <definedName name="ииииии" localSheetId="0">{#N/A,#N/A,TRUE,"Дох_к";#N/A,#N/A,TRUE,"Расх_к";#N/A,#N/A,TRUE,"Дох_о";#N/A,#N/A,TRUE,"Расх_о";#N/A,#N/A,TRUE,"Ст8_9";#N/A,#N/A,TRUE,"Ст_10";#N/A,#N/A,TRUE,"Ст11_15"}</definedName>
    <definedName name="ииииии">{#N/A,#N/A,TRUE,"Дох_к";#N/A,#N/A,TRUE,"Расх_к";#N/A,#N/A,TRUE,"Дох_о";#N/A,#N/A,TRUE,"Расх_о";#N/A,#N/A,TRUE,"Ст8_9";#N/A,#N/A,TRUE,"Ст_10";#N/A,#N/A,TRUE,"Ст11_15"}</definedName>
    <definedName name="им" localSheetId="0">#REF!</definedName>
    <definedName name="им">#REF!</definedName>
    <definedName name="иные" localSheetId="0">{#N/A,#N/A,TRUE,"Дох_к";#N/A,#N/A,TRUE,"Расх_к";#N/A,#N/A,TRUE,"Дох_о";#N/A,#N/A,TRUE,"Расх_о";#N/A,#N/A,TRUE,"Ст8_9";#N/A,#N/A,TRUE,"Ст_10";#N/A,#N/A,TRUE,"Ст11_15"}</definedName>
    <definedName name="иные">{#N/A,#N/A,TRUE,"Дох_к";#N/A,#N/A,TRUE,"Расх_к";#N/A,#N/A,TRUE,"Дох_о";#N/A,#N/A,TRUE,"Расх_о";#N/A,#N/A,TRUE,"Ст8_9";#N/A,#N/A,TRUE,"Ст_10";#N/A,#N/A,TRUE,"Ст11_15"}</definedName>
    <definedName name="иощз" localSheetId="0">#REF!</definedName>
    <definedName name="иощз">#REF!</definedName>
    <definedName name="ирорл" localSheetId="0">#REF!</definedName>
    <definedName name="ирорл">#REF!</definedName>
    <definedName name="ИТОГО" localSheetId="0">#REF!+#REF!+#REF!</definedName>
    <definedName name="ИТОГО">#REF!+#REF!+#REF!</definedName>
    <definedName name="й" localSheetId="0">#REF!</definedName>
    <definedName name="й">#REF!</definedName>
    <definedName name="йц" localSheetId="0">'[7]04901'!#REF!</definedName>
    <definedName name="йц">'[7]04901'!#REF!</definedName>
    <definedName name="Канц" localSheetId="0">#REF!+#REF!+#REF!+#REF!+#REF!</definedName>
    <definedName name="Канц">#REF!+#REF!+#REF!+#REF!+#REF!</definedName>
    <definedName name="квартал" localSheetId="0">SUM(#REF!)</definedName>
    <definedName name="квартал">SUM(#REF!)</definedName>
    <definedName name="ке" localSheetId="0">#REF!+#REF!+#REF!+#REF!+#REF!</definedName>
    <definedName name="ке">#REF!+#REF!+#REF!+#REF!+#REF!</definedName>
    <definedName name="ккк" localSheetId="0">#REF!+#REF!+#REF!+#REF!+#REF!</definedName>
    <definedName name="ккк">#REF!+#REF!+#REF!+#REF!+#REF!</definedName>
    <definedName name="кккк" localSheetId="0">'[8]04901'!#REF!</definedName>
    <definedName name="кккк">'[8]04901'!#REF!</definedName>
    <definedName name="ккккк" localSheetId="0">'[8]04901'!#REF!</definedName>
    <definedName name="ккккк">'[8]04901'!#REF!</definedName>
    <definedName name="кккккк" localSheetId="0">#REF!+#REF!+#REF!</definedName>
    <definedName name="кккккк">#REF!+#REF!+#REF!</definedName>
    <definedName name="кпь" localSheetId="0">#REF!+#REF!+#REF!+#REF!+#REF!</definedName>
    <definedName name="кпь">#REF!+#REF!+#REF!+#REF!+#REF!</definedName>
    <definedName name="критерий1_МДОУ" localSheetId="0">#REF!</definedName>
    <definedName name="критерий1_МДОУ">#REF!</definedName>
    <definedName name="крол" localSheetId="0">#REF!</definedName>
    <definedName name="крол">#REF!</definedName>
    <definedName name="лд" localSheetId="0">#REF!+#REF!+#REF!+#REF!+#REF!</definedName>
    <definedName name="лд">#REF!+#REF!+#REF!+#REF!+#REF!</definedName>
    <definedName name="лист" localSheetId="0">#REF!</definedName>
    <definedName name="лист">#REF!</definedName>
    <definedName name="лор" localSheetId="0">#REF!+#REF!+#REF!+#REF!</definedName>
    <definedName name="лор">#REF!+#REF!+#REF!+#REF!</definedName>
    <definedName name="лорп" localSheetId="0">#REF!+#REF!+#REF!</definedName>
    <definedName name="лорп">#REF!+#REF!+#REF!</definedName>
    <definedName name="лр" localSheetId="0">'[9]04901'!#REF!</definedName>
    <definedName name="лр">'[9]04901'!#REF!</definedName>
    <definedName name="ми" localSheetId="0">SUM(#REF!)</definedName>
    <definedName name="ми">SUM(#REF!)</definedName>
    <definedName name="мролщ" localSheetId="0">#REF!+#REF!+#REF!+#REF!+#REF!</definedName>
    <definedName name="мролщ">#REF!+#REF!+#REF!+#REF!+#REF!</definedName>
    <definedName name="мук" localSheetId="0">'[10]04901'!#REF!</definedName>
    <definedName name="мук">'[10]04901'!#REF!</definedName>
    <definedName name="мц">[4]ШКОЛЫ!A1048575+[4]ШКОЛЫ!A1048576+[4]ШКОЛЫ!A1048550+[4]ШКОЛЫ!A1048554+[4]ШКОЛЫ!A1048555+[4]ШКОЛЫ!A1048556+[4]ШКОЛЫ!A1048574+[4]ШКОЛЫ!A1048557+[4]ШКОЛЫ!A1048558+[4]ШКОЛЫ!A1048559+[4]ШКОЛЫ!A1048560+[4]ШКОЛЫ!A1048561+[4]ШКОЛЫ!A1048562+[4]ШКОЛЫ!A1048563+[4]ШКОЛЫ!A1048564+[4]ШКОЛЫ!A1048565+[4]ШКОЛЫ!A1048566+[4]ШКОЛЫ!A1048567+[4]ШКОЛЫ!A1048568+[4]ШКОЛЫ!A1048569+[4]ШКОЛЫ!A1048570+[4]ШКОЛЫ!A1048571+[4]ШКОЛЫ!A1048572+[4]ШКОЛЫ!A1048573</definedName>
    <definedName name="ннн">[6]ШКОЛЫ!A1048575+[6]ШКОЛЫ!A1048576+[6]ШКОЛЫ!A1048550+[6]ШКОЛЫ!A1048554+[6]ШКОЛЫ!A1048555+[6]ШКОЛЫ!A1048556+[6]ШКОЛЫ!A1048574+[6]ШКОЛЫ!A1048557+[6]ШКОЛЫ!A1048558+[6]ШКОЛЫ!A1048559+[6]ШКОЛЫ!A1048560+[6]ШКОЛЫ!A1048561+[6]ШКОЛЫ!A1048562+[6]ШКОЛЫ!A1048563+[6]ШКОЛЫ!A1048564+[6]ШКОЛЫ!A1048565+[6]ШКОЛЫ!A1048566+[6]ШКОЛЫ!A1048567+[6]ШКОЛЫ!A1048568+[6]ШКОЛЫ!A1048569+[6]ШКОЛЫ!A1048570+[6]ШКОЛЫ!A1048571+[6]ШКОЛЫ!A1048572+[6]ШКОЛЫ!A1048573</definedName>
    <definedName name="новое" localSheetId="0">#REF!</definedName>
    <definedName name="новое">#REF!</definedName>
    <definedName name="нормативы" localSheetId="0">#REF!+#REF!+#REF!</definedName>
    <definedName name="нормативы">#REF!+#REF!+#REF!</definedName>
    <definedName name="олд" localSheetId="0">'[7]04901'!#REF!</definedName>
    <definedName name="олд">'[7]04901'!#REF!</definedName>
    <definedName name="олл" localSheetId="0">#REF!+#REF!+#REF!+#REF!+#REF!</definedName>
    <definedName name="олл">#REF!+#REF!+#REF!+#REF!+#REF!</definedName>
    <definedName name="олшд" localSheetId="0">SUM(#REF!)</definedName>
    <definedName name="олшд">SUM(#REF!)</definedName>
    <definedName name="оооо" localSheetId="0">#REF!+#REF!+#REF!+#REF!+#REF!</definedName>
    <definedName name="оооо">#REF!+#REF!+#REF!+#REF!+#REF!</definedName>
    <definedName name="отклонения" localSheetId="0">#REF!-#REF!</definedName>
    <definedName name="отклонения">#REF!-#REF!</definedName>
    <definedName name="па" localSheetId="0">SUM(#REF!)</definedName>
    <definedName name="па">SUM(#REF!)</definedName>
    <definedName name="парол" localSheetId="0">#REF!+#REF!+#REF!+#REF!+#REF!</definedName>
    <definedName name="парол">#REF!+#REF!+#REF!+#REF!+#REF!</definedName>
    <definedName name="пит">[4]ШКОЛЫ!A1048575+[4]ШКОЛЫ!A1048576+[4]ШКОЛЫ!A1048550+[4]ШКОЛЫ!A1048554+[4]ШКОЛЫ!A1048555+[4]ШКОЛЫ!A1048556+[4]ШКОЛЫ!A1048574+[4]ШКОЛЫ!A1048557+[4]ШКОЛЫ!A1048558+[4]ШКОЛЫ!A1048559+[4]ШКОЛЫ!A1048560+[4]ШКОЛЫ!A1048561+[4]ШКОЛЫ!A1048562+[4]ШКОЛЫ!A1048563+[4]ШКОЛЫ!A1048564+[4]ШКОЛЫ!A1048565+[4]ШКОЛЫ!A1048566+[4]ШКОЛЫ!A1048567+[4]ШКОЛЫ!A1048568+[4]ШКОЛЫ!A1048569+[4]ШКОЛЫ!A1048570+[4]ШКОЛЫ!A1048571+[4]ШКОЛЫ!A1048572+[4]ШКОЛЫ!A1048573</definedName>
    <definedName name="полд" localSheetId="0">'[7]04901'!#REF!</definedName>
    <definedName name="полд">'[7]04901'!#REF!</definedName>
    <definedName name="понрог" localSheetId="0">#REF!</definedName>
    <definedName name="понрог">#REF!</definedName>
    <definedName name="пр" localSheetId="0">#REF!+#REF!+#REF!+#REF!</definedName>
    <definedName name="пр">#REF!+#REF!+#REF!+#REF!</definedName>
    <definedName name="пргл" localSheetId="0">'[11]04901'!#REF!</definedName>
    <definedName name="пргл">'[11]04901'!#REF!</definedName>
    <definedName name="про" localSheetId="0">#REF!</definedName>
    <definedName name="про">#REF!</definedName>
    <definedName name="ПРОЕКТ" localSheetId="0" hidden="1">{#N/A,#N/A,TRUE,"Дох_к";#N/A,#N/A,TRUE,"Расх_к";#N/A,#N/A,TRUE,"Дох_о";#N/A,#N/A,TRUE,"Расх_о";#N/A,#N/A,TRUE,"Ст8_9";#N/A,#N/A,TRUE,"Ст_10";#N/A,#N/A,TRUE,"Ст11_15"}</definedName>
    <definedName name="ПРОЕКТ" hidden="1">{#N/A,#N/A,TRUE,"Дох_к";#N/A,#N/A,TRUE,"Расх_к";#N/A,#N/A,TRUE,"Дох_о";#N/A,#N/A,TRUE,"Расх_о";#N/A,#N/A,TRUE,"Ст8_9";#N/A,#N/A,TRUE,"Ст_10";#N/A,#N/A,TRUE,"Ст11_15"}</definedName>
    <definedName name="прол" localSheetId="0">#REF!</definedName>
    <definedName name="прол">#REF!</definedName>
    <definedName name="пролд" localSheetId="0">#REF!</definedName>
    <definedName name="пролд">#REF!</definedName>
    <definedName name="проло" localSheetId="0">#REF!+#REF!+#REF!+#REF!+#REF!</definedName>
    <definedName name="проло">#REF!+#REF!+#REF!+#REF!+#REF!</definedName>
    <definedName name="прпас" localSheetId="0">#REF!+#REF!+#REF!+#REF!+#REF!</definedName>
    <definedName name="прпас">#REF!+#REF!+#REF!+#REF!+#REF!</definedName>
    <definedName name="прпг" localSheetId="0">#REF!-#REF!</definedName>
    <definedName name="прпг">#REF!-#REF!</definedName>
    <definedName name="прролол" localSheetId="0">#REF!</definedName>
    <definedName name="прролол">#REF!</definedName>
    <definedName name="р" localSheetId="0" hidden="1">{#N/A,#N/A,TRUE,"Дох_к";#N/A,#N/A,TRUE,"Расх_к";#N/A,#N/A,TRUE,"Дох_о";#N/A,#N/A,TRUE,"Расх_о";#N/A,#N/A,TRUE,"Ст8_9";#N/A,#N/A,TRUE,"Ст_10";#N/A,#N/A,TRUE,"Ст11_15"}</definedName>
    <definedName name="р" hidden="1">{#N/A,#N/A,TRUE,"Дох_к";#N/A,#N/A,TRUE,"Расх_к";#N/A,#N/A,TRUE,"Дох_о";#N/A,#N/A,TRUE,"Расх_о";#N/A,#N/A,TRUE,"Ст8_9";#N/A,#N/A,TRUE,"Ст_10";#N/A,#N/A,TRUE,"Ст11_15"}</definedName>
    <definedName name="рап" localSheetId="0">SUM(#REF!)</definedName>
    <definedName name="рап">SUM(#REF!)</definedName>
    <definedName name="Расх" localSheetId="0">SUM(#REF!)</definedName>
    <definedName name="Расх">SUM(#REF!)</definedName>
    <definedName name="расходы" localSheetId="0">SUM(#REF!)</definedName>
    <definedName name="расходы">SUM(#REF!)</definedName>
    <definedName name="расходы1" localSheetId="0">SUM(#REF!)</definedName>
    <definedName name="расходы1">SUM(#REF!)</definedName>
    <definedName name="рен" localSheetId="0" hidden="1">{#N/A,#N/A,TRUE,"Дох_к";#N/A,#N/A,TRUE,"Расх_к";#N/A,#N/A,TRUE,"Дох_о";#N/A,#N/A,TRUE,"Расх_о";#N/A,#N/A,TRUE,"Ст8_9";#N/A,#N/A,TRUE,"Ст_10";#N/A,#N/A,TRUE,"Ст11_15"}</definedName>
    <definedName name="рен" hidden="1">{#N/A,#N/A,TRUE,"Дох_к";#N/A,#N/A,TRUE,"Расх_к";#N/A,#N/A,TRUE,"Дох_о";#N/A,#N/A,TRUE,"Расх_о";#N/A,#N/A,TRUE,"Ст8_9";#N/A,#N/A,TRUE,"Ст_10";#N/A,#N/A,TRUE,"Ст11_15"}</definedName>
    <definedName name="рн" localSheetId="0">SUM(#REF!)</definedName>
    <definedName name="рн">SUM(#REF!)</definedName>
    <definedName name="ро" localSheetId="0">#REF!+#REF!+#REF!</definedName>
    <definedName name="ро">#REF!+#REF!+#REF!</definedName>
    <definedName name="ролд" localSheetId="0">#REF!</definedName>
    <definedName name="ролд">#REF!</definedName>
    <definedName name="роолдл" localSheetId="0">#REF!</definedName>
    <definedName name="роолдл">#REF!</definedName>
    <definedName name="ррр" localSheetId="0">#REF!</definedName>
    <definedName name="ррр">#REF!</definedName>
    <definedName name="сиртл" localSheetId="0">#REF!+#REF!+#REF!+#REF!+#REF!</definedName>
    <definedName name="сиртл">#REF!+#REF!+#REF!+#REF!+#REF!</definedName>
    <definedName name="сч" localSheetId="0">#REF!+#REF!+#REF!+#REF!+#REF!</definedName>
    <definedName name="сч">#REF!+#REF!+#REF!+#REF!+#REF!</definedName>
    <definedName name="табл.1_12.09" localSheetId="0">{#N/A,#N/A,TRUE,"Дох_к";#N/A,#N/A,TRUE,"Расх_к";#N/A,#N/A,TRUE,"Дох_о";#N/A,#N/A,TRUE,"Расх_о";#N/A,#N/A,TRUE,"Ст8_9";#N/A,#N/A,TRUE,"Ст_10";#N/A,#N/A,TRUE,"Ст11_15"}</definedName>
    <definedName name="табл.1_12.09">{#N/A,#N/A,TRUE,"Дох_к";#N/A,#N/A,TRUE,"Расх_к";#N/A,#N/A,TRUE,"Дох_о";#N/A,#N/A,TRUE,"Расх_о";#N/A,#N/A,TRUE,"Ст8_9";#N/A,#N/A,TRUE,"Ст_10";#N/A,#N/A,TRUE,"Ст11_15"}</definedName>
    <definedName name="текущие" localSheetId="0" hidden="1">{#N/A,#N/A,TRUE,"Дох_к";#N/A,#N/A,TRUE,"Расх_к";#N/A,#N/A,TRUE,"Дох_о";#N/A,#N/A,TRUE,"Расх_о";#N/A,#N/A,TRUE,"Ст8_9";#N/A,#N/A,TRUE,"Ст_10";#N/A,#N/A,TRUE,"Ст11_15"}</definedName>
    <definedName name="текущие" hidden="1">{#N/A,#N/A,TRUE,"Дох_к";#N/A,#N/A,TRUE,"Расх_к";#N/A,#N/A,TRUE,"Дох_о";#N/A,#N/A,TRUE,"Расх_о";#N/A,#N/A,TRUE,"Ст8_9";#N/A,#N/A,TRUE,"Ст_10";#N/A,#N/A,TRUE,"Ст11_15"}</definedName>
    <definedName name="тепл" localSheetId="0">'[10]04901'!#REF!</definedName>
    <definedName name="тепл">'[10]04901'!#REF!</definedName>
    <definedName name="тепло" localSheetId="0">'[11]04901'!#REF!</definedName>
    <definedName name="тепло">'[11]04901'!#REF!</definedName>
    <definedName name="тепло_18" localSheetId="0">'[7]04901'!#REF!</definedName>
    <definedName name="тепло_18">'[7]04901'!#REF!</definedName>
    <definedName name="тепло_20" localSheetId="0">'[7]04901'!#REF!</definedName>
    <definedName name="тепло_20">'[7]04901'!#REF!</definedName>
    <definedName name="тепло1" localSheetId="0">'[9]04901'!#REF!</definedName>
    <definedName name="тепло1">'[9]04901'!#REF!</definedName>
    <definedName name="тть" localSheetId="0">#REF!</definedName>
    <definedName name="тть">#REF!</definedName>
    <definedName name="ц" localSheetId="0">SUM(#REF!)</definedName>
    <definedName name="ц">SUM(#REF!)</definedName>
    <definedName name="ц1" localSheetId="0">#REF!+#REF!+#REF!+#REF!+#REF!</definedName>
    <definedName name="ц1">#REF!+#REF!+#REF!+#REF!+#REF!</definedName>
    <definedName name="шг" localSheetId="0">#REF!</definedName>
    <definedName name="шг">#REF!</definedName>
    <definedName name="школы" localSheetId="0">#REF!+#REF!+#REF!+#REF!+#REF!</definedName>
    <definedName name="школы">#REF!+#REF!+#REF!+#REF!+#REF!</definedName>
    <definedName name="шщ" localSheetId="0">'[11]04901'!#REF!</definedName>
    <definedName name="шщ">'[11]04901'!#REF!</definedName>
    <definedName name="щнеа" localSheetId="0">#REF!+#REF!+#REF!+#REF!+#REF!</definedName>
    <definedName name="щнеа">#REF!+#REF!+#REF!+#REF!+#REF!</definedName>
    <definedName name="ы" localSheetId="0">#REF!</definedName>
    <definedName name="ы">#REF!</definedName>
    <definedName name="ыв" localSheetId="0">SUM(#REF!)</definedName>
    <definedName name="ыв">SUM(#REF!)</definedName>
    <definedName name="ывак" localSheetId="0">SUM(#REF!)</definedName>
    <definedName name="ывак">SUM(#REF!)</definedName>
    <definedName name="э" localSheetId="0">#REF!</definedName>
    <definedName name="э">#REF!</definedName>
    <definedName name="юдлро" localSheetId="0">SUM(#REF!)</definedName>
    <definedName name="юдлро">SUM(#REF!)</definedName>
    <definedName name="юж" localSheetId="0">#REF!-#REF!</definedName>
    <definedName name="юж">#REF!-#REF!</definedName>
    <definedName name="яч" localSheetId="0">SUM(#REF!)</definedName>
    <definedName name="яч">SUM(#REF!)</definedName>
  </definedNames>
  <calcPr calcId="181029"/>
</workbook>
</file>

<file path=xl/calcChain.xml><?xml version="1.0" encoding="utf-8"?>
<calcChain xmlns="http://schemas.openxmlformats.org/spreadsheetml/2006/main">
  <c r="V32" i="5" l="1"/>
  <c r="U32" i="5"/>
  <c r="T32" i="5"/>
  <c r="S32" i="5"/>
  <c r="R31" i="5"/>
  <c r="Q31" i="5"/>
  <c r="P31" i="5"/>
  <c r="O31" i="5"/>
  <c r="L31" i="5"/>
  <c r="K31" i="5"/>
  <c r="R30" i="5"/>
  <c r="Q30" i="5"/>
  <c r="R27" i="5"/>
  <c r="Q27" i="5"/>
  <c r="P27" i="5"/>
  <c r="O27" i="5"/>
  <c r="N27" i="5"/>
  <c r="M27" i="5"/>
  <c r="L27" i="5"/>
  <c r="K27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V25" i="5"/>
  <c r="U25" i="5"/>
  <c r="T25" i="5"/>
  <c r="S25" i="5"/>
  <c r="C25" i="5"/>
  <c r="E6" i="5" s="1"/>
  <c r="Q6" i="5" s="1"/>
  <c r="C24" i="5"/>
  <c r="V23" i="5"/>
  <c r="U23" i="5"/>
  <c r="T23" i="5"/>
  <c r="S23" i="5"/>
  <c r="XFD23" i="5" s="1"/>
  <c r="V22" i="5"/>
  <c r="U22" i="5"/>
  <c r="T22" i="5"/>
  <c r="S22" i="5"/>
  <c r="C22" i="5" s="1"/>
  <c r="C21" i="5"/>
  <c r="C13" i="5"/>
  <c r="I6" i="5"/>
  <c r="G6" i="5"/>
  <c r="C6" i="5"/>
</calcChain>
</file>

<file path=xl/sharedStrings.xml><?xml version="1.0" encoding="utf-8"?>
<sst xmlns="http://schemas.openxmlformats.org/spreadsheetml/2006/main" count="99" uniqueCount="50">
  <si>
    <t xml:space="preserve">Приложение № </t>
  </si>
  <si>
    <t>Приложение № 3</t>
  </si>
  <si>
    <t>Расчет объема финансового обеспечения  СОНКО на 2023 г.</t>
  </si>
  <si>
    <t>год</t>
  </si>
  <si>
    <t>Наименование учреждения</t>
  </si>
  <si>
    <t>Численность воспитанников</t>
  </si>
  <si>
    <t xml:space="preserve">Сумма затрат на услугу "Присмотр и уход" по БНЗ, тыс.руб. </t>
  </si>
  <si>
    <t>Затраты на бассейны</t>
  </si>
  <si>
    <t xml:space="preserve">Затраты на содержание имущества </t>
  </si>
  <si>
    <r>
      <t xml:space="preserve">Сумма по НЗ на 1 здание в расчете 
</t>
    </r>
    <r>
      <rPr>
        <sz val="12"/>
        <color theme="6" tint="-0.499984740745262"/>
        <rFont val="Times New Roman"/>
        <family val="1"/>
        <charset val="204"/>
      </rPr>
      <t xml:space="preserve">270 800 руб. 
</t>
    </r>
    <r>
      <rPr>
        <sz val="12"/>
        <color theme="1"/>
        <rFont val="Times New Roman"/>
        <family val="1"/>
        <charset val="204"/>
      </rPr>
      <t>на 1 здание в год, 
тыс.руб.</t>
    </r>
  </si>
  <si>
    <t>Коммунальные  услуги, тыс.руб.</t>
  </si>
  <si>
    <t>Налоги</t>
  </si>
  <si>
    <t>ВСЕГО  
в год, 
тыс.руб.</t>
  </si>
  <si>
    <t>плавательный бассейн,  
(шт)</t>
  </si>
  <si>
    <t>плескательный бассейн (шт)</t>
  </si>
  <si>
    <t>Кол-во зданий, шт.</t>
  </si>
  <si>
    <t>Итого на уплату налогов</t>
  </si>
  <si>
    <t>налог на имущество, тыс.руб.</t>
  </si>
  <si>
    <t>налог на транспорт, тыс.руб.</t>
  </si>
  <si>
    <t>налог на землю, тыс.руб.</t>
  </si>
  <si>
    <r>
      <t xml:space="preserve">
СОНКО
</t>
    </r>
    <r>
      <rPr>
        <sz val="12"/>
        <color theme="0"/>
        <rFont val="Times New Roman"/>
        <family val="1"/>
        <charset val="204"/>
      </rPr>
      <t>(по увел.детей на 156 чел.)</t>
    </r>
  </si>
  <si>
    <t>Расчет суммы по базовому нормативу затрат на муниципальную услугу "Присмотр и уход"</t>
  </si>
  <si>
    <t xml:space="preserve">Комплектование </t>
  </si>
  <si>
    <t>в группах полного дня</t>
  </si>
  <si>
    <t xml:space="preserve">в группах кратковременного пребывания </t>
  </si>
  <si>
    <t>в группах круглосуточного пребывания</t>
  </si>
  <si>
    <r>
      <t xml:space="preserve">в группах полного дня </t>
    </r>
    <r>
      <rPr>
        <b/>
        <sz val="12"/>
        <color theme="1"/>
        <rFont val="Times New Roman"/>
        <family val="1"/>
        <charset val="204"/>
      </rPr>
      <t>компенсирующей</t>
    </r>
    <r>
      <rPr>
        <sz val="12"/>
        <color theme="1"/>
        <rFont val="Times New Roman"/>
        <family val="1"/>
        <charset val="204"/>
      </rPr>
      <t xml:space="preserve"> направленности</t>
    </r>
  </si>
  <si>
    <r>
      <t xml:space="preserve">в группах полного дня </t>
    </r>
    <r>
      <rPr>
        <b/>
        <sz val="12"/>
        <color theme="1"/>
        <rFont val="Times New Roman"/>
        <family val="1"/>
        <charset val="204"/>
      </rPr>
      <t>общеразвивающей</t>
    </r>
    <r>
      <rPr>
        <sz val="12"/>
        <color theme="1"/>
        <rFont val="Times New Roman"/>
        <family val="1"/>
        <charset val="204"/>
      </rPr>
      <t xml:space="preserve"> направленности</t>
    </r>
  </si>
  <si>
    <t>всего</t>
  </si>
  <si>
    <t>Кол-во воспитанников</t>
  </si>
  <si>
    <t>от 3 до 8 лет</t>
  </si>
  <si>
    <t>от 1 до 3 лет</t>
  </si>
  <si>
    <t>от 2 мес. до 1 года</t>
  </si>
  <si>
    <t>от 3 до 8 лет ГКП</t>
  </si>
  <si>
    <t>от 1 до 3 лет ГКП</t>
  </si>
  <si>
    <t>до 3 лет</t>
  </si>
  <si>
    <t>от 3 до 7 лет ГКП</t>
  </si>
  <si>
    <t xml:space="preserve">Расчет суммы по базовому нормативу затрат на муниципальную услугу "Присмотр и уход" утвержденные БНЗ </t>
  </si>
  <si>
    <t>Категория группы</t>
  </si>
  <si>
    <t>Физические лица без ограничений по здоровью</t>
  </si>
  <si>
    <r>
      <t xml:space="preserve">Физические лица  </t>
    </r>
    <r>
      <rPr>
        <b/>
        <sz val="12"/>
        <color theme="1"/>
        <rFont val="Times New Roman"/>
        <family val="1"/>
        <charset val="204"/>
      </rPr>
      <t>с ОВЗ</t>
    </r>
  </si>
  <si>
    <r>
      <t xml:space="preserve">Физические лица  с </t>
    </r>
    <r>
      <rPr>
        <b/>
        <sz val="12"/>
        <color theme="1"/>
        <rFont val="Times New Roman"/>
        <family val="1"/>
        <charset val="204"/>
      </rPr>
      <t>туберкулезной интоксикацией</t>
    </r>
  </si>
  <si>
    <t>БНЗ на присмотр и уход, руб.</t>
  </si>
  <si>
    <t>Количество воспитанников, чел.</t>
  </si>
  <si>
    <t>ВСЕГО расходы по БНЗ, тыс.руб.</t>
  </si>
  <si>
    <t>БНЗ в 2018 г. на присмотр и уход с учетом коррект. коэф., руб.</t>
  </si>
  <si>
    <t>Количество воспитанников СОНКО, чел.</t>
  </si>
  <si>
    <t>ИТОГО</t>
  </si>
  <si>
    <t>Сумма затрат на содержание плавательного бассейна в расчете на 1364 руб/год на 1 воспитанника, тыс.руб.</t>
  </si>
  <si>
    <t>Сумма затрат на содержание плескательного бассейна в расчете на 341 руб/год на 1 воспитанника,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</si>
</sst>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"/>
    <numFmt numFmtId="168" formatCode="#,##0.0"/>
    <numFmt numFmtId="169" formatCode="_-* #,##0\ _р_._-;\-* #,##0\ _р_._-;_-* &quot;- &quot;_р_._-;_-@_-"/>
    <numFmt numFmtId="170" formatCode="_-* #,##0.00\ _р_._-;\-* #,##0.00\ _р_._-;_-* \-??\ _р_._-;_-@_-"/>
    <numFmt numFmtId="171" formatCode="_-* #,##0.00_р_._-;\-* #,##0.00_р_._-;_-* \-??_р_._-;_-@_-"/>
    <numFmt numFmtId="172" formatCode="0.00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6" tint="-0.49998474074526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color indexed="62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4"/>
        <bgColor indexed="29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49">
    <xf numFmtId="0" fontId="0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6" borderId="0" applyNumberFormat="0" applyBorder="0" applyAlignment="0" applyProtection="0"/>
    <xf numFmtId="0" fontId="24" fillId="14" borderId="14" applyNumberFormat="0" applyAlignment="0" applyProtection="0"/>
    <xf numFmtId="0" fontId="25" fillId="27" borderId="15" applyNumberFormat="0" applyAlignment="0" applyProtection="0"/>
    <xf numFmtId="0" fontId="26" fillId="27" borderId="14" applyNumberFormat="0" applyAlignment="0" applyProtection="0"/>
    <xf numFmtId="0" fontId="27" fillId="0" borderId="16" applyNumberFormat="0">
      <alignment horizontal="right" vertical="top"/>
    </xf>
    <xf numFmtId="0" fontId="27" fillId="0" borderId="16" applyNumberFormat="0">
      <alignment horizontal="right" vertical="top"/>
    </xf>
    <xf numFmtId="0" fontId="27" fillId="28" borderId="16" applyNumberFormat="0">
      <alignment horizontal="right" vertical="top"/>
    </xf>
    <xf numFmtId="165" fontId="28" fillId="0" borderId="0" applyFont="0" applyFill="0" applyBorder="0" applyAlignment="0" applyProtection="0"/>
    <xf numFmtId="49" fontId="27" fillId="27" borderId="16">
      <alignment horizontal="left" vertical="top"/>
    </xf>
    <xf numFmtId="49" fontId="29" fillId="0" borderId="16">
      <alignment horizontal="left" vertical="top"/>
    </xf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27" fillId="18" borderId="16">
      <alignment horizontal="left" vertical="top" wrapText="1"/>
    </xf>
    <xf numFmtId="0" fontId="29" fillId="0" borderId="16">
      <alignment horizontal="left" vertical="top" wrapText="1"/>
    </xf>
    <xf numFmtId="0" fontId="27" fillId="9" borderId="16">
      <alignment horizontal="left" vertical="top" wrapText="1"/>
    </xf>
    <xf numFmtId="0" fontId="27" fillId="29" borderId="16">
      <alignment horizontal="left" vertical="top" wrapText="1"/>
    </xf>
    <xf numFmtId="0" fontId="27" fillId="30" borderId="16">
      <alignment horizontal="left" vertical="top" wrapText="1"/>
    </xf>
    <xf numFmtId="0" fontId="27" fillId="13" borderId="16">
      <alignment horizontal="left" vertical="top" wrapText="1"/>
    </xf>
    <xf numFmtId="0" fontId="27" fillId="0" borderId="16">
      <alignment horizontal="left" vertical="top" wrapText="1"/>
    </xf>
    <xf numFmtId="0" fontId="33" fillId="0" borderId="0">
      <alignment horizontal="left" vertical="top"/>
    </xf>
    <xf numFmtId="0" fontId="34" fillId="0" borderId="20" applyNumberFormat="0" applyFill="0" applyAlignment="0" applyProtection="0"/>
    <xf numFmtId="0" fontId="35" fillId="31" borderId="21" applyNumberFormat="0" applyAlignment="0" applyProtection="0"/>
    <xf numFmtId="0" fontId="36" fillId="0" borderId="0" applyNumberFormat="0" applyFill="0" applyBorder="0" applyAlignment="0" applyProtection="0"/>
    <xf numFmtId="0" fontId="3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3" fillId="0" borderId="0">
      <alignment vertical="center"/>
    </xf>
    <xf numFmtId="0" fontId="3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/>
    <xf numFmtId="0" fontId="12" fillId="0" borderId="0"/>
    <xf numFmtId="0" fontId="3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9" fillId="0" borderId="0"/>
    <xf numFmtId="0" fontId="13" fillId="0" borderId="0"/>
    <xf numFmtId="0" fontId="3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8" fillId="0" borderId="0"/>
    <xf numFmtId="0" fontId="28" fillId="0" borderId="0"/>
    <xf numFmtId="0" fontId="13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13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alignment vertical="center"/>
    </xf>
    <xf numFmtId="0" fontId="40" fillId="0" borderId="0"/>
    <xf numFmtId="0" fontId="27" fillId="0" borderId="0"/>
    <xf numFmtId="0" fontId="27" fillId="0" borderId="0">
      <alignment vertical="center" wrapText="1"/>
    </xf>
    <xf numFmtId="0" fontId="1" fillId="0" borderId="0"/>
    <xf numFmtId="0" fontId="12" fillId="0" borderId="0"/>
    <xf numFmtId="0" fontId="12" fillId="0" borderId="0"/>
    <xf numFmtId="0" fontId="1" fillId="0" borderId="0"/>
    <xf numFmtId="0" fontId="41" fillId="0" borderId="0"/>
    <xf numFmtId="0" fontId="13" fillId="0" borderId="0"/>
    <xf numFmtId="0" fontId="12" fillId="0" borderId="0"/>
    <xf numFmtId="0" fontId="28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18" borderId="22" applyNumberFormat="0">
      <alignment horizontal="right" vertical="top"/>
    </xf>
    <xf numFmtId="0" fontId="27" fillId="9" borderId="22" applyNumberFormat="0">
      <alignment horizontal="right" vertical="top"/>
    </xf>
    <xf numFmtId="0" fontId="27" fillId="0" borderId="16" applyNumberFormat="0">
      <alignment horizontal="right" vertical="top"/>
    </xf>
    <xf numFmtId="0" fontId="27" fillId="0" borderId="16" applyNumberFormat="0">
      <alignment horizontal="right" vertical="top"/>
    </xf>
    <xf numFmtId="0" fontId="27" fillId="29" borderId="22" applyNumberFormat="0">
      <alignment horizontal="right" vertical="top"/>
    </xf>
    <xf numFmtId="0" fontId="27" fillId="0" borderId="16" applyNumberFormat="0">
      <alignment horizontal="right" vertical="top"/>
    </xf>
    <xf numFmtId="0" fontId="42" fillId="10" borderId="0" applyNumberFormat="0" applyBorder="0" applyAlignment="0" applyProtection="0"/>
    <xf numFmtId="0" fontId="43" fillId="0" borderId="0" applyNumberFormat="0" applyFill="0" applyBorder="0" applyAlignment="0" applyProtection="0"/>
    <xf numFmtId="0" fontId="12" fillId="33" borderId="23" applyNumberFormat="0" applyAlignment="0" applyProtection="0"/>
    <xf numFmtId="9" fontId="28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44" fillId="0" borderId="0" applyFont="0" applyFill="0" applyBorder="0" applyAlignment="0" applyProtection="0"/>
    <xf numFmtId="9" fontId="13" fillId="0" borderId="0" applyFont="0" applyFill="0" applyBorder="0" applyAlignment="0" applyProtection="0"/>
    <xf numFmtId="49" fontId="45" fillId="32" borderId="16">
      <alignment horizontal="left" vertical="top" wrapText="1"/>
    </xf>
    <xf numFmtId="49" fontId="27" fillId="0" borderId="16">
      <alignment horizontal="left" vertical="top" wrapText="1"/>
    </xf>
    <xf numFmtId="0" fontId="46" fillId="0" borderId="24" applyNumberFormat="0" applyFill="0" applyAlignment="0" applyProtection="0"/>
    <xf numFmtId="0" fontId="47" fillId="0" borderId="0" applyNumberFormat="0" applyFill="0" applyBorder="0" applyAlignment="0" applyProtection="0"/>
    <xf numFmtId="169" fontId="27" fillId="0" borderId="0" applyFill="0" applyBorder="0" applyAlignment="0" applyProtection="0"/>
    <xf numFmtId="170" fontId="27" fillId="0" borderId="0" applyFill="0" applyBorder="0" applyAlignment="0" applyProtection="0"/>
    <xf numFmtId="164" fontId="28" fillId="0" borderId="0" applyFont="0" applyFill="0" applyBorder="0" applyAlignment="0" applyProtection="0"/>
    <xf numFmtId="166" fontId="12" fillId="0" borderId="0" applyFont="0" applyFill="0" applyBorder="0" applyAlignment="0" applyProtection="0"/>
    <xf numFmtId="171" fontId="12" fillId="0" borderId="0" applyFill="0" applyBorder="0" applyAlignment="0" applyProtection="0"/>
    <xf numFmtId="166" fontId="1" fillId="0" borderId="0" applyFont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67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0" fontId="12" fillId="0" borderId="0" applyFill="0" applyBorder="0" applyAlignment="0" applyProtection="0"/>
    <xf numFmtId="171" fontId="12" fillId="0" borderId="0" applyFill="0" applyBorder="0" applyAlignment="0" applyProtection="0"/>
    <xf numFmtId="166" fontId="1" fillId="0" borderId="0" applyFont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1" fontId="12" fillId="0" borderId="0" applyFill="0" applyBorder="0" applyAlignment="0" applyProtection="0"/>
    <xf numFmtId="166" fontId="12" fillId="0" borderId="0" applyFont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0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2" fillId="0" borderId="0" applyFont="0" applyFill="0" applyBorder="0" applyAlignment="0" applyProtection="0"/>
    <xf numFmtId="171" fontId="12" fillId="0" borderId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171" fontId="12" fillId="0" borderId="0" applyFill="0" applyBorder="0" applyAlignment="0" applyProtection="0"/>
    <xf numFmtId="0" fontId="48" fillId="11" borderId="0" applyNumberFormat="0" applyBorder="0" applyAlignment="0" applyProtection="0"/>
    <xf numFmtId="0" fontId="27" fillId="13" borderId="16">
      <alignment horizontal="left" vertical="top" wrapText="1"/>
    </xf>
    <xf numFmtId="0" fontId="27" fillId="0" borderId="16">
      <alignment horizontal="left" vertical="top" wrapText="1"/>
    </xf>
  </cellStyleXfs>
  <cellXfs count="109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0" fontId="2" fillId="2" borderId="5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/>
    </xf>
    <xf numFmtId="3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/>
    </xf>
    <xf numFmtId="3" fontId="9" fillId="2" borderId="0" xfId="0" applyNumberFormat="1" applyFont="1" applyFill="1" applyBorder="1" applyAlignment="1">
      <alignment horizontal="center" vertical="center"/>
    </xf>
    <xf numFmtId="3" fontId="10" fillId="2" borderId="0" xfId="0" applyNumberFormat="1" applyFont="1" applyFill="1" applyAlignment="1">
      <alignment horizontal="center"/>
    </xf>
    <xf numFmtId="3" fontId="11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2" fillId="0" borderId="0" xfId="0" applyFont="1" applyBorder="1"/>
    <xf numFmtId="0" fontId="3" fillId="0" borderId="0" xfId="3" applyFont="1" applyFill="1" applyBorder="1" applyAlignment="1">
      <alignment horizontal="center"/>
    </xf>
    <xf numFmtId="0" fontId="2" fillId="0" borderId="0" xfId="3" applyFont="1" applyFill="1" applyBorder="1"/>
    <xf numFmtId="0" fontId="2" fillId="0" borderId="0" xfId="5" applyFont="1" applyFill="1" applyBorder="1" applyAlignment="1">
      <alignment horizontal="right"/>
    </xf>
    <xf numFmtId="0" fontId="2" fillId="0" borderId="0" xfId="0" applyFont="1"/>
    <xf numFmtId="0" fontId="14" fillId="0" borderId="0" xfId="0" applyFont="1"/>
    <xf numFmtId="0" fontId="2" fillId="2" borderId="7" xfId="0" applyFont="1" applyFill="1" applyBorder="1" applyAlignment="1">
      <alignment wrapText="1"/>
    </xf>
    <xf numFmtId="0" fontId="2" fillId="2" borderId="5" xfId="6" applyFont="1" applyFill="1" applyBorder="1" applyAlignment="1">
      <alignment horizontal="center" vertical="center" wrapText="1" shrinkToFit="1"/>
    </xf>
    <xf numFmtId="0" fontId="2" fillId="2" borderId="5" xfId="6" applyFont="1" applyFill="1" applyBorder="1" applyAlignment="1">
      <alignment horizontal="center" vertical="center" wrapText="1"/>
    </xf>
    <xf numFmtId="0" fontId="15" fillId="0" borderId="0" xfId="3" applyFont="1" applyFill="1" applyBorder="1"/>
    <xf numFmtId="0" fontId="15" fillId="0" borderId="0" xfId="5" applyFont="1" applyFill="1" applyBorder="1" applyAlignment="1">
      <alignment horizontal="right"/>
    </xf>
    <xf numFmtId="0" fontId="15" fillId="0" borderId="0" xfId="0" applyFont="1" applyBorder="1"/>
    <xf numFmtId="0" fontId="0" fillId="0" borderId="0" xfId="0" applyFont="1"/>
    <xf numFmtId="0" fontId="2" fillId="0" borderId="7" xfId="6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5" xfId="6" applyFont="1" applyFill="1" applyBorder="1" applyAlignment="1">
      <alignment horizontal="center" vertical="center" wrapText="1" shrinkToFit="1"/>
    </xf>
    <xf numFmtId="3" fontId="16" fillId="2" borderId="2" xfId="6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3" fontId="3" fillId="0" borderId="5" xfId="6" applyNumberFormat="1" applyFont="1" applyFill="1" applyBorder="1" applyAlignment="1">
      <alignment horizontal="center" vertical="center" wrapText="1"/>
    </xf>
    <xf numFmtId="3" fontId="2" fillId="2" borderId="5" xfId="6" applyNumberFormat="1" applyFont="1" applyFill="1" applyBorder="1" applyAlignment="1">
      <alignment horizontal="center" vertical="center" wrapText="1"/>
    </xf>
    <xf numFmtId="3" fontId="17" fillId="2" borderId="5" xfId="6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3" fontId="3" fillId="3" borderId="5" xfId="6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4" borderId="5" xfId="6" applyFont="1" applyFill="1" applyBorder="1" applyAlignment="1">
      <alignment horizontal="center" vertical="center" wrapText="1"/>
    </xf>
    <xf numFmtId="0" fontId="2" fillId="0" borderId="5" xfId="0" applyFont="1" applyBorder="1"/>
    <xf numFmtId="3" fontId="3" fillId="2" borderId="5" xfId="6" applyNumberFormat="1" applyFont="1" applyFill="1" applyBorder="1" applyAlignment="1">
      <alignment horizontal="center" vertical="center" wrapText="1"/>
    </xf>
    <xf numFmtId="3" fontId="18" fillId="2" borderId="5" xfId="6" applyNumberFormat="1" applyFont="1" applyFill="1" applyBorder="1" applyAlignment="1">
      <alignment horizontal="center" vertical="center" wrapText="1"/>
    </xf>
    <xf numFmtId="0" fontId="17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3" fontId="3" fillId="2" borderId="5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left" vertical="center" wrapText="1"/>
    </xf>
    <xf numFmtId="3" fontId="19" fillId="2" borderId="5" xfId="0" applyNumberFormat="1" applyFont="1" applyFill="1" applyBorder="1" applyAlignment="1">
      <alignment horizontal="center" vertical="center"/>
    </xf>
    <xf numFmtId="3" fontId="19" fillId="2" borderId="0" xfId="0" applyNumberFormat="1" applyFont="1" applyFill="1" applyAlignment="1">
      <alignment horizontal="left" vertical="center"/>
    </xf>
    <xf numFmtId="0" fontId="8" fillId="0" borderId="0" xfId="0" applyFont="1"/>
    <xf numFmtId="3" fontId="20" fillId="5" borderId="2" xfId="6" applyNumberFormat="1" applyFont="1" applyFill="1" applyBorder="1" applyAlignment="1">
      <alignment horizontal="center" vertical="center" wrapText="1"/>
    </xf>
    <xf numFmtId="3" fontId="20" fillId="6" borderId="2" xfId="6" applyNumberFormat="1" applyFont="1" applyFill="1" applyBorder="1" applyAlignment="1">
      <alignment horizontal="center" vertical="center" wrapText="1"/>
    </xf>
    <xf numFmtId="3" fontId="20" fillId="0" borderId="2" xfId="6" applyNumberFormat="1" applyFont="1" applyFill="1" applyBorder="1" applyAlignment="1">
      <alignment horizontal="center" vertical="center" wrapText="1"/>
    </xf>
    <xf numFmtId="3" fontId="21" fillId="7" borderId="2" xfId="6" applyNumberFormat="1" applyFont="1" applyFill="1" applyBorder="1" applyAlignment="1">
      <alignment horizontal="center" vertical="center" wrapText="1"/>
    </xf>
    <xf numFmtId="3" fontId="0" fillId="0" borderId="0" xfId="0" applyNumberFormat="1"/>
    <xf numFmtId="167" fontId="21" fillId="0" borderId="2" xfId="6" applyNumberFormat="1" applyFont="1" applyFill="1" applyBorder="1" applyAlignment="1">
      <alignment horizontal="center" vertical="center" wrapText="1"/>
    </xf>
    <xf numFmtId="167" fontId="21" fillId="8" borderId="2" xfId="6" applyNumberFormat="1" applyFont="1" applyFill="1" applyBorder="1" applyAlignment="1">
      <alignment horizontal="center" vertical="center" wrapText="1"/>
    </xf>
    <xf numFmtId="3" fontId="21" fillId="0" borderId="2" xfId="6" applyNumberFormat="1" applyFont="1" applyFill="1" applyBorder="1" applyAlignment="1">
      <alignment horizontal="center" vertical="center" wrapText="1"/>
    </xf>
    <xf numFmtId="3" fontId="21" fillId="8" borderId="2" xfId="6" applyNumberFormat="1" applyFont="1" applyFill="1" applyBorder="1" applyAlignment="1">
      <alignment horizontal="center" vertical="center" wrapText="1"/>
    </xf>
    <xf numFmtId="168" fontId="22" fillId="0" borderId="0" xfId="0" applyNumberFormat="1" applyFont="1"/>
    <xf numFmtId="3" fontId="49" fillId="2" borderId="2" xfId="6" applyNumberFormat="1" applyFont="1" applyFill="1" applyBorder="1" applyAlignment="1">
      <alignment horizontal="center" vertical="center" wrapText="1"/>
    </xf>
    <xf numFmtId="3" fontId="5" fillId="2" borderId="2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9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10" xfId="1" applyFont="1" applyFill="1" applyBorder="1" applyAlignment="1">
      <alignment horizontal="center" vertical="center" textRotation="90" wrapText="1"/>
    </xf>
    <xf numFmtId="0" fontId="2" fillId="2" borderId="11" xfId="0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wrapText="1"/>
    </xf>
    <xf numFmtId="0" fontId="2" fillId="2" borderId="5" xfId="2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6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wrapText="1"/>
    </xf>
    <xf numFmtId="0" fontId="2" fillId="2" borderId="5" xfId="6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6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left" vertical="center"/>
    </xf>
    <xf numFmtId="0" fontId="2" fillId="0" borderId="0" xfId="0" applyFont="1" applyBorder="1" applyAlignment="1"/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/>
    </xf>
    <xf numFmtId="3" fontId="10" fillId="2" borderId="12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6" applyFont="1" applyFill="1" applyBorder="1" applyAlignment="1">
      <alignment horizontal="center" vertical="center" wrapText="1"/>
    </xf>
    <xf numFmtId="0" fontId="2" fillId="0" borderId="7" xfId="6" applyFont="1" applyFill="1" applyBorder="1" applyAlignment="1">
      <alignment horizontal="center" vertical="center" wrapText="1"/>
    </xf>
    <xf numFmtId="0" fontId="2" fillId="0" borderId="8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249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Акцент1 2" xfId="25" xr:uid="{00000000-0005-0000-0000-000012000000}"/>
    <cellStyle name="Акцент2 2" xfId="26" xr:uid="{00000000-0005-0000-0000-000013000000}"/>
    <cellStyle name="Акцент3 2" xfId="27" xr:uid="{00000000-0005-0000-0000-000014000000}"/>
    <cellStyle name="Акцент4 2" xfId="28" xr:uid="{00000000-0005-0000-0000-000015000000}"/>
    <cellStyle name="Акцент5 2" xfId="29" xr:uid="{00000000-0005-0000-0000-000016000000}"/>
    <cellStyle name="Акцент6 2" xfId="30" xr:uid="{00000000-0005-0000-0000-000017000000}"/>
    <cellStyle name="Ввод  2" xfId="31" xr:uid="{00000000-0005-0000-0000-000018000000}"/>
    <cellStyle name="Вывод 2" xfId="32" xr:uid="{00000000-0005-0000-0000-000019000000}"/>
    <cellStyle name="Вычисление 2" xfId="33" xr:uid="{00000000-0005-0000-0000-00001A000000}"/>
    <cellStyle name="Данные (редактируемые)" xfId="34" xr:uid="{00000000-0005-0000-0000-00001B000000}"/>
    <cellStyle name="Данные (только для чтения)" xfId="35" xr:uid="{00000000-0005-0000-0000-00001C000000}"/>
    <cellStyle name="Данные для удаления" xfId="36" xr:uid="{00000000-0005-0000-0000-00001D000000}"/>
    <cellStyle name="Денежный 2" xfId="37" xr:uid="{00000000-0005-0000-0000-00001E000000}"/>
    <cellStyle name="Заголовки полей" xfId="38" xr:uid="{00000000-0005-0000-0000-00001F000000}"/>
    <cellStyle name="Заголовки полей [печать]" xfId="39" xr:uid="{00000000-0005-0000-0000-000020000000}"/>
    <cellStyle name="Заголовок 1 2" xfId="40" xr:uid="{00000000-0005-0000-0000-000021000000}"/>
    <cellStyle name="Заголовок 2 2" xfId="41" xr:uid="{00000000-0005-0000-0000-000022000000}"/>
    <cellStyle name="Заголовок 3 2" xfId="42" xr:uid="{00000000-0005-0000-0000-000023000000}"/>
    <cellStyle name="Заголовок 4 2" xfId="43" xr:uid="{00000000-0005-0000-0000-000024000000}"/>
    <cellStyle name="Заголовок меры" xfId="44" xr:uid="{00000000-0005-0000-0000-000025000000}"/>
    <cellStyle name="Заголовок показателя [печать]" xfId="45" xr:uid="{00000000-0005-0000-0000-000026000000}"/>
    <cellStyle name="Заголовок показателя константы" xfId="46" xr:uid="{00000000-0005-0000-0000-000027000000}"/>
    <cellStyle name="Заголовок результата расчета" xfId="47" xr:uid="{00000000-0005-0000-0000-000028000000}"/>
    <cellStyle name="Заголовок свободного показателя" xfId="48" xr:uid="{00000000-0005-0000-0000-000029000000}"/>
    <cellStyle name="Значение фильтра" xfId="49" xr:uid="{00000000-0005-0000-0000-00002A000000}"/>
    <cellStyle name="Значение фильтра [печать]" xfId="50" xr:uid="{00000000-0005-0000-0000-00002B000000}"/>
    <cellStyle name="Информация о задаче" xfId="51" xr:uid="{00000000-0005-0000-0000-00002C000000}"/>
    <cellStyle name="Итог 2" xfId="52" xr:uid="{00000000-0005-0000-0000-00002D000000}"/>
    <cellStyle name="Контрольная ячейка 2" xfId="53" xr:uid="{00000000-0005-0000-0000-00002E000000}"/>
    <cellStyle name="Название 2" xfId="54" xr:uid="{00000000-0005-0000-0000-00002F000000}"/>
    <cellStyle name="Нейтральный 2" xfId="55" xr:uid="{00000000-0005-0000-0000-000030000000}"/>
    <cellStyle name="Обычный" xfId="0" builtinId="0"/>
    <cellStyle name="Обычный 10" xfId="56" xr:uid="{00000000-0005-0000-0000-000032000000}"/>
    <cellStyle name="Обычный 10 2" xfId="4" xr:uid="{00000000-0005-0000-0000-000033000000}"/>
    <cellStyle name="Обычный 10 2 2" xfId="6" xr:uid="{00000000-0005-0000-0000-000034000000}"/>
    <cellStyle name="Обычный 10 3" xfId="57" xr:uid="{00000000-0005-0000-0000-000035000000}"/>
    <cellStyle name="Обычный 10 3 2" xfId="58" xr:uid="{00000000-0005-0000-0000-000036000000}"/>
    <cellStyle name="Обычный 10 4" xfId="5" xr:uid="{00000000-0005-0000-0000-000037000000}"/>
    <cellStyle name="Обычный 11" xfId="59" xr:uid="{00000000-0005-0000-0000-000038000000}"/>
    <cellStyle name="Обычный 11 2" xfId="60" xr:uid="{00000000-0005-0000-0000-000039000000}"/>
    <cellStyle name="Обычный 11 2 2" xfId="61" xr:uid="{00000000-0005-0000-0000-00003A000000}"/>
    <cellStyle name="Обычный 11 2 3" xfId="62" xr:uid="{00000000-0005-0000-0000-00003B000000}"/>
    <cellStyle name="Обычный 11 2 4" xfId="63" xr:uid="{00000000-0005-0000-0000-00003C000000}"/>
    <cellStyle name="Обычный 11 2_Приложение в учреждение БЮДЖЕТ 2014 с расшифровкой 163" xfId="64" xr:uid="{00000000-0005-0000-0000-00003D000000}"/>
    <cellStyle name="Обычный 11 3" xfId="65" xr:uid="{00000000-0005-0000-0000-00003E000000}"/>
    <cellStyle name="Обычный 11 4" xfId="66" xr:uid="{00000000-0005-0000-0000-00003F000000}"/>
    <cellStyle name="Обычный 11 5" xfId="67" xr:uid="{00000000-0005-0000-0000-000040000000}"/>
    <cellStyle name="Обычный 11 6" xfId="68" xr:uid="{00000000-0005-0000-0000-000041000000}"/>
    <cellStyle name="Обычный 11_План  на 2012 год по мун заданию" xfId="69" xr:uid="{00000000-0005-0000-0000-000042000000}"/>
    <cellStyle name="Обычный 12" xfId="70" xr:uid="{00000000-0005-0000-0000-000043000000}"/>
    <cellStyle name="Обычный 12 2" xfId="71" xr:uid="{00000000-0005-0000-0000-000044000000}"/>
    <cellStyle name="Обычный 12 3" xfId="72" xr:uid="{00000000-0005-0000-0000-000045000000}"/>
    <cellStyle name="Обычный 12 4" xfId="73" xr:uid="{00000000-0005-0000-0000-000046000000}"/>
    <cellStyle name="Обычный 12_Приложение в учреждение БЮДЖЕТ 2014 с расшифровкой 163" xfId="74" xr:uid="{00000000-0005-0000-0000-000047000000}"/>
    <cellStyle name="Обычный 13" xfId="75" xr:uid="{00000000-0005-0000-0000-000048000000}"/>
    <cellStyle name="Обычный 13 2" xfId="76" xr:uid="{00000000-0005-0000-0000-000049000000}"/>
    <cellStyle name="Обычный 13 3" xfId="77" xr:uid="{00000000-0005-0000-0000-00004A000000}"/>
    <cellStyle name="Обычный 13 4" xfId="78" xr:uid="{00000000-0005-0000-0000-00004B000000}"/>
    <cellStyle name="Обычный 13 5" xfId="79" xr:uid="{00000000-0005-0000-0000-00004C000000}"/>
    <cellStyle name="Обычный 13_Приложение в учреждение БЮДЖЕТ 2014 с расшифровкой 163" xfId="80" xr:uid="{00000000-0005-0000-0000-00004D000000}"/>
    <cellStyle name="Обычный 14" xfId="81" xr:uid="{00000000-0005-0000-0000-00004E000000}"/>
    <cellStyle name="Обычный 14 2" xfId="82" xr:uid="{00000000-0005-0000-0000-00004F000000}"/>
    <cellStyle name="Обычный 14 3" xfId="83" xr:uid="{00000000-0005-0000-0000-000050000000}"/>
    <cellStyle name="Обычный 14 4" xfId="84" xr:uid="{00000000-0005-0000-0000-000051000000}"/>
    <cellStyle name="Обычный 14_Приложение в учреждение БЮДЖЕТ 2014 с расшифровкой 163" xfId="85" xr:uid="{00000000-0005-0000-0000-000052000000}"/>
    <cellStyle name="Обычный 15" xfId="86" xr:uid="{00000000-0005-0000-0000-000053000000}"/>
    <cellStyle name="Обычный 16" xfId="87" xr:uid="{00000000-0005-0000-0000-000054000000}"/>
    <cellStyle name="Обычный 17" xfId="88" xr:uid="{00000000-0005-0000-0000-000055000000}"/>
    <cellStyle name="Обычный 18" xfId="89" xr:uid="{00000000-0005-0000-0000-000056000000}"/>
    <cellStyle name="Обычный 18 2" xfId="90" xr:uid="{00000000-0005-0000-0000-000057000000}"/>
    <cellStyle name="Обычный 18 3" xfId="91" xr:uid="{00000000-0005-0000-0000-000058000000}"/>
    <cellStyle name="Обычный 18 3 2" xfId="2" xr:uid="{00000000-0005-0000-0000-000059000000}"/>
    <cellStyle name="Обычный 18 3_Приложение в учреждение БЮДЖЕТ 2014 с расшифровкой 163" xfId="92" xr:uid="{00000000-0005-0000-0000-00005A000000}"/>
    <cellStyle name="Обычный 18 4" xfId="93" xr:uid="{00000000-0005-0000-0000-00005B000000}"/>
    <cellStyle name="Обычный 18 5" xfId="94" xr:uid="{00000000-0005-0000-0000-00005C000000}"/>
    <cellStyle name="Обычный 18_Приложение в учреждение БЮДЖЕТ 2014 с расшифровкой 163" xfId="95" xr:uid="{00000000-0005-0000-0000-00005D000000}"/>
    <cellStyle name="Обычный 19" xfId="96" xr:uid="{00000000-0005-0000-0000-00005E000000}"/>
    <cellStyle name="Обычный 2" xfId="97" xr:uid="{00000000-0005-0000-0000-00005F000000}"/>
    <cellStyle name="Обычный 2 2" xfId="98" xr:uid="{00000000-0005-0000-0000-000060000000}"/>
    <cellStyle name="Обычный 2 2 2" xfId="99" xr:uid="{00000000-0005-0000-0000-000061000000}"/>
    <cellStyle name="Обычный 2 2 2 2" xfId="100" xr:uid="{00000000-0005-0000-0000-000062000000}"/>
    <cellStyle name="Обычный 2 2 3" xfId="101" xr:uid="{00000000-0005-0000-0000-000063000000}"/>
    <cellStyle name="Обычный 2 2 3 2" xfId="3" xr:uid="{00000000-0005-0000-0000-000064000000}"/>
    <cellStyle name="Обычный 2 2 3 3" xfId="102" xr:uid="{00000000-0005-0000-0000-000065000000}"/>
    <cellStyle name="Обычный 2 2 3 4" xfId="103" xr:uid="{00000000-0005-0000-0000-000066000000}"/>
    <cellStyle name="Обычный 2 2 3_Приложение в учреждение БЮДЖЕТ 2014 с расшифровкой 163" xfId="104" xr:uid="{00000000-0005-0000-0000-000067000000}"/>
    <cellStyle name="Обычный 2 2 4" xfId="105" xr:uid="{00000000-0005-0000-0000-000068000000}"/>
    <cellStyle name="Обычный 2 3" xfId="106" xr:uid="{00000000-0005-0000-0000-000069000000}"/>
    <cellStyle name="Обычный 2 3 2" xfId="107" xr:uid="{00000000-0005-0000-0000-00006A000000}"/>
    <cellStyle name="Обычный 2 3 2 2" xfId="108" xr:uid="{00000000-0005-0000-0000-00006B000000}"/>
    <cellStyle name="Обычный 2 3 2 3" xfId="109" xr:uid="{00000000-0005-0000-0000-00006C000000}"/>
    <cellStyle name="Обычный 2 3 2 4" xfId="110" xr:uid="{00000000-0005-0000-0000-00006D000000}"/>
    <cellStyle name="Обычный 2 3 2_Приложение в учреждение БЮДЖЕТ 2014 с расшифровкой 163" xfId="111" xr:uid="{00000000-0005-0000-0000-00006E000000}"/>
    <cellStyle name="Обычный 2 3 3" xfId="112" xr:uid="{00000000-0005-0000-0000-00006F000000}"/>
    <cellStyle name="Обычный 2 3 4" xfId="113" xr:uid="{00000000-0005-0000-0000-000070000000}"/>
    <cellStyle name="Обычный 2 3 5" xfId="114" xr:uid="{00000000-0005-0000-0000-000071000000}"/>
    <cellStyle name="Обычный 2 3_Для Министерства по АНО ДО В 2011г(1).(С)" xfId="115" xr:uid="{00000000-0005-0000-0000-000072000000}"/>
    <cellStyle name="Обычный 2 4" xfId="116" xr:uid="{00000000-0005-0000-0000-000073000000}"/>
    <cellStyle name="Обычный 2 5" xfId="117" xr:uid="{00000000-0005-0000-0000-000074000000}"/>
    <cellStyle name="Обычный 2 6" xfId="118" xr:uid="{00000000-0005-0000-0000-000075000000}"/>
    <cellStyle name="Обычный 2_доходы поселений" xfId="119" xr:uid="{00000000-0005-0000-0000-000076000000}"/>
    <cellStyle name="Обычный 20" xfId="120" xr:uid="{00000000-0005-0000-0000-000077000000}"/>
    <cellStyle name="Обычный 21" xfId="121" xr:uid="{00000000-0005-0000-0000-000078000000}"/>
    <cellStyle name="Обычный 22" xfId="122" xr:uid="{00000000-0005-0000-0000-000079000000}"/>
    <cellStyle name="Обычный 22 2" xfId="123" xr:uid="{00000000-0005-0000-0000-00007A000000}"/>
    <cellStyle name="Обычный 23" xfId="124" xr:uid="{00000000-0005-0000-0000-00007B000000}"/>
    <cellStyle name="Обычный 24" xfId="125" xr:uid="{00000000-0005-0000-0000-00007C000000}"/>
    <cellStyle name="Обычный 3" xfId="126" xr:uid="{00000000-0005-0000-0000-00007D000000}"/>
    <cellStyle name="Обычный 3 2" xfId="127" xr:uid="{00000000-0005-0000-0000-00007E000000}"/>
    <cellStyle name="Обычный 3 2 2" xfId="128" xr:uid="{00000000-0005-0000-0000-00007F000000}"/>
    <cellStyle name="Обычный 3 2 3" xfId="129" xr:uid="{00000000-0005-0000-0000-000080000000}"/>
    <cellStyle name="Обычный 3 2 4" xfId="130" xr:uid="{00000000-0005-0000-0000-000081000000}"/>
    <cellStyle name="Обычный 3 2 5" xfId="131" xr:uid="{00000000-0005-0000-0000-000082000000}"/>
    <cellStyle name="Обычный 3 2_Приложение в учреждение БЮДЖЕТ 2014 с расшифровкой 163" xfId="132" xr:uid="{00000000-0005-0000-0000-000083000000}"/>
    <cellStyle name="Обычный 3 3" xfId="133" xr:uid="{00000000-0005-0000-0000-000084000000}"/>
    <cellStyle name="Обычный 3 4" xfId="134" xr:uid="{00000000-0005-0000-0000-000085000000}"/>
    <cellStyle name="Обычный 3 5" xfId="135" xr:uid="{00000000-0005-0000-0000-000086000000}"/>
    <cellStyle name="Обычный 3 6" xfId="136" xr:uid="{00000000-0005-0000-0000-000087000000}"/>
    <cellStyle name="Обычный 3_!4-от Экономистов- Формы предв_компл.xlsx по районам" xfId="137" xr:uid="{00000000-0005-0000-0000-000088000000}"/>
    <cellStyle name="Обычный 4" xfId="138" xr:uid="{00000000-0005-0000-0000-000089000000}"/>
    <cellStyle name="Обычный 4 2" xfId="139" xr:uid="{00000000-0005-0000-0000-00008A000000}"/>
    <cellStyle name="Обычный 4 2 2" xfId="140" xr:uid="{00000000-0005-0000-0000-00008B000000}"/>
    <cellStyle name="Обычный 4 2 3" xfId="141" xr:uid="{00000000-0005-0000-0000-00008C000000}"/>
    <cellStyle name="Обычный 4 2 4" xfId="142" xr:uid="{00000000-0005-0000-0000-00008D000000}"/>
    <cellStyle name="Обычный 4 2_Приложение в учреждение БЮДЖЕТ 2014 с расшифровкой 163" xfId="143" xr:uid="{00000000-0005-0000-0000-00008E000000}"/>
    <cellStyle name="Обычный 4 3" xfId="144" xr:uid="{00000000-0005-0000-0000-00008F000000}"/>
    <cellStyle name="Обычный 4 4" xfId="145" xr:uid="{00000000-0005-0000-0000-000090000000}"/>
    <cellStyle name="Обычный 4 5" xfId="146" xr:uid="{00000000-0005-0000-0000-000091000000}"/>
    <cellStyle name="Обычный 4_Для Министерства по АНО ДО В 2011г(1).(С)" xfId="147" xr:uid="{00000000-0005-0000-0000-000092000000}"/>
    <cellStyle name="Обычный 5" xfId="148" xr:uid="{00000000-0005-0000-0000-000093000000}"/>
    <cellStyle name="Обычный 5 2" xfId="149" xr:uid="{00000000-0005-0000-0000-000094000000}"/>
    <cellStyle name="Обычный 5 3" xfId="150" xr:uid="{00000000-0005-0000-0000-000095000000}"/>
    <cellStyle name="Обычный 5 4" xfId="151" xr:uid="{00000000-0005-0000-0000-000096000000}"/>
    <cellStyle name="Обычный 5_Приложение в учреждение БЮДЖЕТ 2014 с расшифровкой 163" xfId="152" xr:uid="{00000000-0005-0000-0000-000097000000}"/>
    <cellStyle name="Обычный 6" xfId="153" xr:uid="{00000000-0005-0000-0000-000098000000}"/>
    <cellStyle name="Обычный 7" xfId="154" xr:uid="{00000000-0005-0000-0000-000099000000}"/>
    <cellStyle name="Обычный 7 2" xfId="155" xr:uid="{00000000-0005-0000-0000-00009A000000}"/>
    <cellStyle name="Обычный 7 3" xfId="156" xr:uid="{00000000-0005-0000-0000-00009B000000}"/>
    <cellStyle name="Обычный 7 4" xfId="157" xr:uid="{00000000-0005-0000-0000-00009C000000}"/>
    <cellStyle name="Обычный 7_Приложение в учреждение БЮДЖЕТ 2014 с расшифровкой 163" xfId="158" xr:uid="{00000000-0005-0000-0000-00009D000000}"/>
    <cellStyle name="Обычный 8" xfId="159" xr:uid="{00000000-0005-0000-0000-00009E000000}"/>
    <cellStyle name="Обычный 9" xfId="160" xr:uid="{00000000-0005-0000-0000-00009F000000}"/>
    <cellStyle name="Обычный 9 2" xfId="161" xr:uid="{00000000-0005-0000-0000-0000A0000000}"/>
    <cellStyle name="Обычный 9 2 2" xfId="162" xr:uid="{00000000-0005-0000-0000-0000A1000000}"/>
    <cellStyle name="Обычный 9 2 2 2" xfId="163" xr:uid="{00000000-0005-0000-0000-0000A2000000}"/>
    <cellStyle name="Обычный 9 2 2 3" xfId="164" xr:uid="{00000000-0005-0000-0000-0000A3000000}"/>
    <cellStyle name="Обычный 9 2 2 3 2" xfId="165" xr:uid="{00000000-0005-0000-0000-0000A4000000}"/>
    <cellStyle name="Обычный 9 2 2 3 3" xfId="166" xr:uid="{00000000-0005-0000-0000-0000A5000000}"/>
    <cellStyle name="Обычный 9 2 2 3 3 2" xfId="1" xr:uid="{00000000-0005-0000-0000-0000A6000000}"/>
    <cellStyle name="Обычный 9 2 2 3 3 2 2" xfId="167" xr:uid="{00000000-0005-0000-0000-0000A7000000}"/>
    <cellStyle name="Обычный 9 2 2 3 3_Приложение в учреждение БЮДЖЕТ 2014 с расшифровкой 163" xfId="168" xr:uid="{00000000-0005-0000-0000-0000A8000000}"/>
    <cellStyle name="Обычный 9 2 2 3 4" xfId="169" xr:uid="{00000000-0005-0000-0000-0000A9000000}"/>
    <cellStyle name="Обычный 9 2 2 3_Приложение в учреждение БЮДЖЕТ 2014 с расшифровкой 163" xfId="170" xr:uid="{00000000-0005-0000-0000-0000AA000000}"/>
    <cellStyle name="Обычный 9 2 2 4" xfId="171" xr:uid="{00000000-0005-0000-0000-0000AB000000}"/>
    <cellStyle name="Обычный 9 2 2 5" xfId="172" xr:uid="{00000000-0005-0000-0000-0000AC000000}"/>
    <cellStyle name="Обычный 9 2 2 6" xfId="173" xr:uid="{00000000-0005-0000-0000-0000AD000000}"/>
    <cellStyle name="Обычный 9 2 2_Приложение в учреждение БЮДЖЕТ 2014 с расшифровкой 163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2 5" xfId="177" xr:uid="{00000000-0005-0000-0000-0000B1000000}"/>
    <cellStyle name="Обычный 9 2_Приложение в учреждение БЮДЖЕТ 2014 с расшифровкой 163" xfId="178" xr:uid="{00000000-0005-0000-0000-0000B2000000}"/>
    <cellStyle name="Обычный 9 3" xfId="179" xr:uid="{00000000-0005-0000-0000-0000B3000000}"/>
    <cellStyle name="Обычный 9 3 2" xfId="180" xr:uid="{00000000-0005-0000-0000-0000B4000000}"/>
    <cellStyle name="Обычный 9 3 3" xfId="181" xr:uid="{00000000-0005-0000-0000-0000B5000000}"/>
    <cellStyle name="Обычный 9 3 4" xfId="182" xr:uid="{00000000-0005-0000-0000-0000B6000000}"/>
    <cellStyle name="Обычный 9 3_Приложение в учреждение БЮДЖЕТ 2014 с расшифровкой 163" xfId="183" xr:uid="{00000000-0005-0000-0000-0000B7000000}"/>
    <cellStyle name="Обычный 9 4" xfId="184" xr:uid="{00000000-0005-0000-0000-0000B8000000}"/>
    <cellStyle name="Обычный 9 4 2" xfId="185" xr:uid="{00000000-0005-0000-0000-0000B9000000}"/>
    <cellStyle name="Обычный 9 4 3" xfId="186" xr:uid="{00000000-0005-0000-0000-0000BA000000}"/>
    <cellStyle name="Обычный 9 4 4" xfId="187" xr:uid="{00000000-0005-0000-0000-0000BB000000}"/>
    <cellStyle name="Обычный 9 4_Приложение в учреждение БЮДЖЕТ 2014 с расшифровкой 163" xfId="188" xr:uid="{00000000-0005-0000-0000-0000BC000000}"/>
    <cellStyle name="Обычный 9 5" xfId="189" xr:uid="{00000000-0005-0000-0000-0000BD000000}"/>
    <cellStyle name="Обычный 9 6" xfId="190" xr:uid="{00000000-0005-0000-0000-0000BE000000}"/>
    <cellStyle name="Обычный 9 7" xfId="191" xr:uid="{00000000-0005-0000-0000-0000BF000000}"/>
    <cellStyle name="Обычный 9_Приложение в учреждение БЮДЖЕТ 2014 с расшифровкой 163" xfId="192" xr:uid="{00000000-0005-0000-0000-0000C0000000}"/>
    <cellStyle name="Отдельная ячейка" xfId="193" xr:uid="{00000000-0005-0000-0000-0000C1000000}"/>
    <cellStyle name="Отдельная ячейка - константа" xfId="194" xr:uid="{00000000-0005-0000-0000-0000C2000000}"/>
    <cellStyle name="Отдельная ячейка - константа [печать]" xfId="195" xr:uid="{00000000-0005-0000-0000-0000C3000000}"/>
    <cellStyle name="Отдельная ячейка [печать]" xfId="196" xr:uid="{00000000-0005-0000-0000-0000C4000000}"/>
    <cellStyle name="Отдельная ячейка-результат" xfId="197" xr:uid="{00000000-0005-0000-0000-0000C5000000}"/>
    <cellStyle name="Отдельная ячейка-результат [печать]" xfId="198" xr:uid="{00000000-0005-0000-0000-0000C6000000}"/>
    <cellStyle name="Плохой 2" xfId="199" xr:uid="{00000000-0005-0000-0000-0000C7000000}"/>
    <cellStyle name="Пояснение 2" xfId="200" xr:uid="{00000000-0005-0000-0000-0000C8000000}"/>
    <cellStyle name="Примечание 2" xfId="201" xr:uid="{00000000-0005-0000-0000-0000C9000000}"/>
    <cellStyle name="Процентный 2" xfId="202" xr:uid="{00000000-0005-0000-0000-0000CA000000}"/>
    <cellStyle name="Процентный 3" xfId="203" xr:uid="{00000000-0005-0000-0000-0000CB000000}"/>
    <cellStyle name="Процентный 3 2" xfId="204" xr:uid="{00000000-0005-0000-0000-0000CC000000}"/>
    <cellStyle name="Процентный 3 3" xfId="205" xr:uid="{00000000-0005-0000-0000-0000CD000000}"/>
    <cellStyle name="Процентный 3 4" xfId="206" xr:uid="{00000000-0005-0000-0000-0000CE000000}"/>
    <cellStyle name="Процентный 4" xfId="207" xr:uid="{00000000-0005-0000-0000-0000CF000000}"/>
    <cellStyle name="Процентный 5" xfId="208" xr:uid="{00000000-0005-0000-0000-0000D0000000}"/>
    <cellStyle name="Свойства элементов измерения" xfId="209" xr:uid="{00000000-0005-0000-0000-0000D1000000}"/>
    <cellStyle name="Свойства элементов измерения [печать]" xfId="210" xr:uid="{00000000-0005-0000-0000-0000D2000000}"/>
    <cellStyle name="Связанная ячейка 2" xfId="211" xr:uid="{00000000-0005-0000-0000-0000D3000000}"/>
    <cellStyle name="Текст предупреждения 2" xfId="212" xr:uid="{00000000-0005-0000-0000-0000D4000000}"/>
    <cellStyle name="Тысячи [0]_ауп" xfId="213" xr:uid="{00000000-0005-0000-0000-0000D5000000}"/>
    <cellStyle name="Тысячи_ауп" xfId="214" xr:uid="{00000000-0005-0000-0000-0000D6000000}"/>
    <cellStyle name="Финансовый [0] 2" xfId="215" xr:uid="{00000000-0005-0000-0000-0000D7000000}"/>
    <cellStyle name="Финансовый 10" xfId="216" xr:uid="{00000000-0005-0000-0000-0000D8000000}"/>
    <cellStyle name="Финансовый 10 2" xfId="217" xr:uid="{00000000-0005-0000-0000-0000D9000000}"/>
    <cellStyle name="Финансовый 11" xfId="218" xr:uid="{00000000-0005-0000-0000-0000DA000000}"/>
    <cellStyle name="Финансовый 12" xfId="219" xr:uid="{00000000-0005-0000-0000-0000DB000000}"/>
    <cellStyle name="Финансовый 13" xfId="220" xr:uid="{00000000-0005-0000-0000-0000DC000000}"/>
    <cellStyle name="Финансовый 14" xfId="221" xr:uid="{00000000-0005-0000-0000-0000DD000000}"/>
    <cellStyle name="Финансовый 2" xfId="222" xr:uid="{00000000-0005-0000-0000-0000DE000000}"/>
    <cellStyle name="Финансовый 2 2" xfId="223" xr:uid="{00000000-0005-0000-0000-0000DF000000}"/>
    <cellStyle name="Финансовый 2 2 2" xfId="224" xr:uid="{00000000-0005-0000-0000-0000E0000000}"/>
    <cellStyle name="Финансовый 2 2 3" xfId="225" xr:uid="{00000000-0005-0000-0000-0000E1000000}"/>
    <cellStyle name="Финансовый 2 2 3 2" xfId="226" xr:uid="{00000000-0005-0000-0000-0000E2000000}"/>
    <cellStyle name="Финансовый 2 3" xfId="227" xr:uid="{00000000-0005-0000-0000-0000E3000000}"/>
    <cellStyle name="Финансовый 2 4" xfId="228" xr:uid="{00000000-0005-0000-0000-0000E4000000}"/>
    <cellStyle name="Финансовый 2 4 2" xfId="229" xr:uid="{00000000-0005-0000-0000-0000E5000000}"/>
    <cellStyle name="Финансовый 2 5" xfId="230" xr:uid="{00000000-0005-0000-0000-0000E6000000}"/>
    <cellStyle name="Финансовый 3" xfId="231" xr:uid="{00000000-0005-0000-0000-0000E7000000}"/>
    <cellStyle name="Финансовый 3 2" xfId="232" xr:uid="{00000000-0005-0000-0000-0000E8000000}"/>
    <cellStyle name="Финансовый 3 3" xfId="233" xr:uid="{00000000-0005-0000-0000-0000E9000000}"/>
    <cellStyle name="Финансовый 3 4" xfId="234" xr:uid="{00000000-0005-0000-0000-0000EA000000}"/>
    <cellStyle name="Финансовый 4" xfId="235" xr:uid="{00000000-0005-0000-0000-0000EB000000}"/>
    <cellStyle name="Финансовый 4 2" xfId="236" xr:uid="{00000000-0005-0000-0000-0000EC000000}"/>
    <cellStyle name="Финансовый 5" xfId="237" xr:uid="{00000000-0005-0000-0000-0000ED000000}"/>
    <cellStyle name="Финансовый 5 2" xfId="238" xr:uid="{00000000-0005-0000-0000-0000EE000000}"/>
    <cellStyle name="Финансовый 6" xfId="239" xr:uid="{00000000-0005-0000-0000-0000EF000000}"/>
    <cellStyle name="Финансовый 7" xfId="240" xr:uid="{00000000-0005-0000-0000-0000F0000000}"/>
    <cellStyle name="Финансовый 8" xfId="241" xr:uid="{00000000-0005-0000-0000-0000F1000000}"/>
    <cellStyle name="Финансовый 9" xfId="242" xr:uid="{00000000-0005-0000-0000-0000F2000000}"/>
    <cellStyle name="Финансовый 9 2" xfId="243" xr:uid="{00000000-0005-0000-0000-0000F3000000}"/>
    <cellStyle name="Финансовый 9 3" xfId="244" xr:uid="{00000000-0005-0000-0000-0000F4000000}"/>
    <cellStyle name="Финансовый 9 3 2" xfId="245" xr:uid="{00000000-0005-0000-0000-0000F5000000}"/>
    <cellStyle name="Хороший 2" xfId="246" xr:uid="{00000000-0005-0000-0000-0000F6000000}"/>
    <cellStyle name="Элементы осей" xfId="247" xr:uid="{00000000-0005-0000-0000-0000F7000000}"/>
    <cellStyle name="Элементы осей [печать]" xfId="248" xr:uid="{00000000-0005-0000-0000-0000F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share\&#1086;&#1090;&#1076;&#1077;&#1083;%20&#1101;&#1082;&#1086;&#1085;&#1086;&#1084;&#1080;&#1095;&#1077;&#1089;&#1082;&#1086;&#1075;&#1086;%20&#1087;&#1083;&#1072;&#1085;&#1080;&#1088;&#1086;&#1074;&#1072;&#1085;&#1080;&#1103;%20&#1080;%20&#1087;&#1088;&#1086;&#1075;&#1085;&#1086;&#1079;&#1080;&#1088;&#1086;&#1074;&#1072;&#1085;&#1080;&#1103;\&#1057;&#1040;&#1042;&#1059;&#1064;&#1050;&#1048;&#1053;&#1040;\12.08\&#1041;&#1091;&#1088;&#1086;&#1074;&#1080;&#1093;&#1080;&#1085;&#1072;\&#1055;&#1086;&#1089;&#1077;&#1097;&#1072;&#1077;&#1084;&#1086;&#1089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\2006\2006%20&#1044;&#1045;&#1058;&#1057;&#1050;&#1048;&#1045;%20&#1057;&#1040;&#1044;&#1067;\&#1057;&#1084;&#1077;&#1090;&#1099;%202006%20&#1086;&#1090;%20&#1046;&#1040;&#1053;&#1053;&#1067;\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document\2006\2006%20&#1044;&#1045;&#1058;&#1057;&#1050;&#1048;&#1045;%20&#1057;&#1040;&#1044;&#1067;\&#1057;&#1084;&#1077;&#1090;&#1099;%202006%20&#1086;&#1090;%20&#1046;&#1040;&#1053;&#1053;&#1067;\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\metodist\&#1040;&#1057;&#1059;%20&#1056;&#1057;&#1054;\&#1052;&#1044;&#1054;&#1059;\!&#1051;&#1100;&#1075;&#1086;&#1090;&#1085;&#1080;&#1082;&#1080;\2010_&#1084;&#1072;&#1081;\2009\2009_12(&#1044;&#1077;&#1082;&#1072;&#1073;&#1088;&#1100;)\&#1052;&#1085;&#1086;&#1075;&#1086;&#1076;&#1077;&#1090;&#1085;&#1099;&#1077;\5+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2002%20&#1075;&#1086;&#1076;\&#1052;&#1047;%202002\&#1055;&#1088;&#1086;&#1075;&#1088;&#1072;&#1084;&#1084;&#1072;\&#1092;&#1080;&#1085;&#1072;&#1085;&#10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5;&#1086;&#1095;&#1090;&#1072;\&#1055;&#1088;&#1086;&#1075;&#1088;&#1072;&#1084;&#1084;&#1072;\&#1092;&#1080;&#1085;&#1072;&#1085;&#10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101;&#1082;&#1086;&#1085;&#1086;&#1084;&#1080;&#1095;&#1077;&#1089;&#1082;&#1086;&#1075;&#1086;%20&#1087;&#1083;&#1072;&#1085;&#1080;&#1088;&#1086;&#1074;&#1072;&#1085;&#1080;&#1103;%20&#1080;%20&#1087;&#1088;&#1086;&#1075;&#1085;&#1086;&#1079;&#1080;&#1088;&#1086;&#1074;&#1072;&#1085;&#1080;&#1103;/&#1057;&#1040;&#1042;&#1059;&#1064;&#1050;&#1048;&#1053;&#1040;/&#1083;&#1100;&#1075;&#1086;&#1090;&#1085;&#1080;&#1082;&#1080;%20&#1087;&#1086;%20&#1087;&#1080;&#1090;&#1072;&#1085;&#1080;&#1102;%20&#1079;&#1072;%202009%20&#1075;/&#1076;&#1077;&#1082;&#1072;&#1073;&#1088;&#1100;/&#1051;&#1100;&#1075;&#1086;&#1090;&#1085;&#1080;&#1082;&#1080;_&#1087;&#1086;&#1089;&#1077;&#1097;&#1072;&#1077;&#1084;&#1086;&#1089;&#1090;&#1100;_12_2009_&#1058;&#1086;&#1083;&#1100;&#1103;&#1090;&#1090;&#108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&#1055;&#1088;&#1086;&#1075;&#1088;&#1072;&#1084;&#1084;&#1072;\&#1092;&#1080;&#1085;&#1072;&#1085;&#10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&#1058;&#1045;&#1061;&#1053;&#1040;&#1044;&#1047;&#1054;&#1056;\&#1045;&#1046;&#1054;&#1042;&#1040;\&#1048;&#1055;%20&#1087;&#1086;%20&#1074;&#1099;&#1074;&#1086;&#1079;&#1091;%20&#1090;&#1074;&#1077;&#1088;&#1076;&#1099;&#1093;%20&#1086;&#1090;&#1093;&#1086;&#1076;&#1086;&#1074;\2006%20&#1075;&#1086;&#1076;\&#1057;&#1042;&#1054;&#1044;%20%20&#1073;&#1102;&#1076;&#1078;&#1077;&#1090;&#1072;,%20&#1074;&#1085;&#1077;&#1073;&#1102;&#1076;&#1078;.%20%202006&#1075;.%20&#1085;&#1072;%2009.02.0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4\document\2006\2006%20&#1044;&#1045;&#1058;&#1057;&#1050;&#1048;&#1045;%20&#1057;&#1040;&#1044;&#1067;\&#1057;&#1084;&#1077;&#1090;&#1099;%202006%20&#1086;&#1090;%20&#1046;&#1040;&#1053;&#1053;&#1067;\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usjalik.su/Application%20Data/Microsoft/Excel/&#1090;&#1092;%20&#1086;&#1090;%2026.12.14%20&#1041;&#1102;&#1076;&#1078;&#1077;&#1090;%202016/document/2006/2006%20&#1044;&#1045;&#1058;&#1057;&#1050;&#1048;&#1045;%20&#1057;&#1040;&#1044;&#1067;/&#1057;&#1084;&#1077;&#1090;&#1099;%202006%20&#1086;&#1090;%20&#1046;&#1040;&#1053;&#1053;&#1067;/&#1057;&#1042;&#1054;&#1044;%20%20&#1073;&#1102;&#1076;&#1078;&#1077;&#1090;&#1072;,%20&#1074;&#1085;&#1077;&#1073;&#1102;&#1076;&#1078;.%20%202006&#1075;.%20&#1085;&#1072;%2003.02.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1"/>
      <sheetName val="Data"/>
      <sheetName val="Parametrs"/>
    </sheetNames>
    <sheetDataSet>
      <sheetData sheetId="0"/>
      <sheetData sheetId="1"/>
      <sheetData sheetId="2" refreshError="1">
        <row r="1">
          <cell r="A1" t="str">
            <v>01.12.08</v>
          </cell>
        </row>
        <row r="2">
          <cell r="A2" t="str">
            <v>31.12.08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ОП"/>
      <sheetName val="Parametrs"/>
    </sheetNames>
    <sheetDataSet>
      <sheetData sheetId="0"/>
      <sheetData sheetId="1">
        <row r="3">
          <cell r="A3" t="str">
            <v>Амплеева Галина Владимировна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абрь"/>
      <sheetName val="Data"/>
      <sheetName val="Parametrs"/>
    </sheetNames>
    <sheetDataSet>
      <sheetData sheetId="0"/>
      <sheetData sheetId="1" refreshError="1"/>
      <sheetData sheetId="2">
        <row r="3">
          <cell r="A3" t="str">
            <v>МДОУ детский сад №2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90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32"/>
  <sheetViews>
    <sheetView tabSelected="1" zoomScale="63" zoomScaleNormal="63" workbookViewId="0">
      <selection activeCell="A2" sqref="A2"/>
    </sheetView>
  </sheetViews>
  <sheetFormatPr defaultRowHeight="15" x14ac:dyDescent="0.25"/>
  <cols>
    <col min="1" max="1" width="8.140625" customWidth="1"/>
    <col min="2" max="2" width="16.5703125" customWidth="1"/>
    <col min="3" max="3" width="17.28515625" customWidth="1"/>
    <col min="4" max="4" width="15.28515625" customWidth="1"/>
    <col min="5" max="5" width="15.85546875" customWidth="1"/>
    <col min="6" max="6" width="13" customWidth="1"/>
    <col min="7" max="7" width="16.5703125" customWidth="1"/>
    <col min="8" max="8" width="10.28515625" customWidth="1"/>
    <col min="9" max="9" width="15.42578125" customWidth="1"/>
    <col min="10" max="10" width="14.7109375" customWidth="1"/>
    <col min="11" max="11" width="15.28515625" customWidth="1"/>
    <col min="12" max="12" width="13.42578125" customWidth="1"/>
    <col min="13" max="13" width="15" customWidth="1"/>
    <col min="14" max="14" width="14.7109375" customWidth="1"/>
    <col min="15" max="15" width="11.140625" customWidth="1"/>
    <col min="16" max="16" width="10.42578125" customWidth="1"/>
    <col min="17" max="17" width="15.140625" customWidth="1"/>
    <col min="18" max="18" width="11.42578125" bestFit="1" customWidth="1"/>
    <col min="19" max="19" width="11.5703125" hidden="1" customWidth="1"/>
    <col min="20" max="20" width="8.42578125" hidden="1" customWidth="1"/>
    <col min="21" max="21" width="7.85546875" hidden="1" customWidth="1"/>
    <col min="22" max="22" width="9.7109375" hidden="1" customWidth="1"/>
    <col min="23" max="23" width="13.5703125" customWidth="1"/>
  </cols>
  <sheetData>
    <row r="1" spans="1:23" ht="0.75" customHeight="1" x14ac:dyDescent="0.25">
      <c r="P1" s="72" t="s">
        <v>0</v>
      </c>
      <c r="Q1" s="72"/>
    </row>
    <row r="2" spans="1:23" s="1" customFormat="1" ht="20.2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73" t="s">
        <v>1</v>
      </c>
      <c r="P2" s="74"/>
      <c r="Q2" s="74"/>
      <c r="R2" s="74"/>
    </row>
    <row r="3" spans="1:23" s="5" customFormat="1" ht="21.75" customHeight="1" x14ac:dyDescent="0.3">
      <c r="A3" s="1"/>
      <c r="B3" s="1"/>
      <c r="C3" s="1"/>
      <c r="D3" s="75" t="s">
        <v>2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2"/>
      <c r="S3" s="3"/>
      <c r="T3" s="3"/>
      <c r="U3" s="4"/>
      <c r="V3" s="4"/>
    </row>
    <row r="4" spans="1:23" s="5" customFormat="1" ht="63.75" customHeight="1" x14ac:dyDescent="0.3">
      <c r="A4" s="76" t="s">
        <v>3</v>
      </c>
      <c r="B4" s="76" t="s">
        <v>4</v>
      </c>
      <c r="C4" s="78" t="s">
        <v>5</v>
      </c>
      <c r="D4" s="79"/>
      <c r="E4" s="82" t="s">
        <v>6</v>
      </c>
      <c r="F4" s="84" t="s">
        <v>7</v>
      </c>
      <c r="G4" s="84"/>
      <c r="H4" s="84"/>
      <c r="I4" s="84"/>
      <c r="J4" s="6" t="s">
        <v>8</v>
      </c>
      <c r="K4" s="85" t="s">
        <v>9</v>
      </c>
      <c r="L4" s="82" t="s">
        <v>10</v>
      </c>
      <c r="M4" s="94" t="s">
        <v>11</v>
      </c>
      <c r="N4" s="95"/>
      <c r="O4" s="95"/>
      <c r="P4" s="96"/>
      <c r="Q4" s="90" t="s">
        <v>12</v>
      </c>
      <c r="R4" s="1"/>
    </row>
    <row r="5" spans="1:23" s="5" customFormat="1" ht="195.95" customHeight="1" x14ac:dyDescent="0.3">
      <c r="A5" s="77"/>
      <c r="B5" s="77"/>
      <c r="C5" s="80"/>
      <c r="D5" s="81"/>
      <c r="E5" s="83"/>
      <c r="F5" s="7" t="s">
        <v>13</v>
      </c>
      <c r="G5" s="8" t="s">
        <v>48</v>
      </c>
      <c r="H5" s="7" t="s">
        <v>14</v>
      </c>
      <c r="I5" s="8" t="s">
        <v>49</v>
      </c>
      <c r="J5" s="7" t="s">
        <v>15</v>
      </c>
      <c r="K5" s="83"/>
      <c r="L5" s="86"/>
      <c r="M5" s="9" t="s">
        <v>16</v>
      </c>
      <c r="N5" s="10" t="s">
        <v>17</v>
      </c>
      <c r="O5" s="10" t="s">
        <v>18</v>
      </c>
      <c r="P5" s="10" t="s">
        <v>19</v>
      </c>
      <c r="Q5" s="85"/>
      <c r="R5" s="1"/>
    </row>
    <row r="6" spans="1:23" s="15" customFormat="1" ht="60" customHeight="1" x14ac:dyDescent="0.3">
      <c r="A6" s="11">
        <v>2023</v>
      </c>
      <c r="B6" s="11" t="s">
        <v>20</v>
      </c>
      <c r="C6" s="97">
        <f>C24</f>
        <v>14901</v>
      </c>
      <c r="D6" s="97"/>
      <c r="E6" s="12">
        <f>C25</f>
        <v>241617</v>
      </c>
      <c r="F6" s="12">
        <v>30</v>
      </c>
      <c r="G6" s="12">
        <f>30*1364*250/1000</f>
        <v>10230</v>
      </c>
      <c r="H6" s="12">
        <v>29</v>
      </c>
      <c r="I6" s="12">
        <f>29*341*250/1000</f>
        <v>2472.25</v>
      </c>
      <c r="J6" s="12">
        <v>51</v>
      </c>
      <c r="K6" s="12">
        <v>13811</v>
      </c>
      <c r="L6" s="12">
        <v>62468</v>
      </c>
      <c r="M6" s="12">
        <v>0</v>
      </c>
      <c r="N6" s="12">
        <v>0</v>
      </c>
      <c r="O6" s="12">
        <v>0</v>
      </c>
      <c r="P6" s="12">
        <v>0</v>
      </c>
      <c r="Q6" s="12">
        <f>E6+G6+I6+K6+L6</f>
        <v>330598.25</v>
      </c>
      <c r="R6" s="13"/>
      <c r="S6" s="14"/>
    </row>
    <row r="7" spans="1:23" s="21" customFormat="1" ht="38.25" customHeight="1" x14ac:dyDescent="0.3">
      <c r="A7" s="16"/>
      <c r="B7" s="16"/>
      <c r="C7" s="17"/>
      <c r="D7" s="17"/>
      <c r="E7" s="18"/>
      <c r="F7" s="18"/>
      <c r="G7" s="98"/>
      <c r="H7" s="98"/>
      <c r="I7" s="98"/>
      <c r="J7" s="18"/>
      <c r="K7" s="18"/>
      <c r="L7" s="18"/>
      <c r="M7" s="18"/>
      <c r="N7" s="18"/>
      <c r="O7" s="18"/>
      <c r="P7" s="18"/>
      <c r="Q7" s="18"/>
      <c r="R7" s="19"/>
      <c r="S7" s="20"/>
    </row>
    <row r="8" spans="1:23" s="22" customFormat="1" ht="23.45" customHeight="1" x14ac:dyDescent="0.25">
      <c r="C8" s="23"/>
      <c r="D8" s="92" t="s">
        <v>21</v>
      </c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24"/>
      <c r="S8" s="24"/>
      <c r="T8" s="25"/>
      <c r="U8" s="24"/>
      <c r="V8" s="24"/>
      <c r="W8" s="24"/>
    </row>
    <row r="9" spans="1:23" s="27" customFormat="1" ht="1.7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</row>
    <row r="10" spans="1:23" s="27" customFormat="1" ht="16.5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1:23" s="1" customFormat="1" ht="54" customHeight="1" x14ac:dyDescent="0.25">
      <c r="A11" s="87" t="s">
        <v>22</v>
      </c>
      <c r="B11" s="88"/>
      <c r="C11" s="28"/>
      <c r="D11" s="89" t="s">
        <v>23</v>
      </c>
      <c r="E11" s="89"/>
      <c r="F11" s="89"/>
      <c r="G11" s="90" t="s">
        <v>24</v>
      </c>
      <c r="H11" s="90"/>
      <c r="I11" s="90" t="s">
        <v>25</v>
      </c>
      <c r="J11" s="90"/>
      <c r="K11" s="87" t="s">
        <v>26</v>
      </c>
      <c r="L11" s="91"/>
      <c r="M11" s="87" t="s">
        <v>27</v>
      </c>
      <c r="N11" s="91"/>
      <c r="O11" s="90" t="s">
        <v>24</v>
      </c>
      <c r="P11" s="90"/>
      <c r="Q11" s="99" t="s">
        <v>25</v>
      </c>
      <c r="R11" s="100"/>
      <c r="S11" s="89" t="s">
        <v>23</v>
      </c>
      <c r="T11" s="89"/>
      <c r="U11" s="90" t="s">
        <v>25</v>
      </c>
      <c r="V11" s="90"/>
    </row>
    <row r="12" spans="1:23" s="1" customFormat="1" ht="55.7" customHeight="1" x14ac:dyDescent="0.25">
      <c r="A12" s="36" t="s">
        <v>3</v>
      </c>
      <c r="B12" s="29" t="s">
        <v>28</v>
      </c>
      <c r="C12" s="29" t="s">
        <v>29</v>
      </c>
      <c r="D12" s="30" t="s">
        <v>30</v>
      </c>
      <c r="E12" s="30" t="s">
        <v>31</v>
      </c>
      <c r="F12" s="30" t="s">
        <v>32</v>
      </c>
      <c r="G12" s="30" t="s">
        <v>33</v>
      </c>
      <c r="H12" s="30" t="s">
        <v>34</v>
      </c>
      <c r="I12" s="30" t="s">
        <v>30</v>
      </c>
      <c r="J12" s="30" t="s">
        <v>35</v>
      </c>
      <c r="K12" s="30" t="s">
        <v>30</v>
      </c>
      <c r="L12" s="30" t="s">
        <v>31</v>
      </c>
      <c r="M12" s="30" t="s">
        <v>30</v>
      </c>
      <c r="N12" s="30" t="s">
        <v>31</v>
      </c>
      <c r="O12" s="30" t="s">
        <v>36</v>
      </c>
      <c r="P12" s="30" t="s">
        <v>34</v>
      </c>
      <c r="Q12" s="30" t="s">
        <v>30</v>
      </c>
      <c r="R12" s="30" t="s">
        <v>35</v>
      </c>
      <c r="S12" s="30" t="s">
        <v>30</v>
      </c>
      <c r="T12" s="30" t="s">
        <v>31</v>
      </c>
      <c r="U12" s="30" t="s">
        <v>30</v>
      </c>
      <c r="V12" s="30" t="s">
        <v>35</v>
      </c>
    </row>
    <row r="13" spans="1:23" ht="24.75" hidden="1" customHeight="1" x14ac:dyDescent="0.25">
      <c r="A13" s="26"/>
      <c r="B13" s="26"/>
      <c r="C13" s="26" t="e">
        <f>#REF!/#REF!</f>
        <v>#REF!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</row>
    <row r="14" spans="1:23" ht="15.75" hidden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23" s="33" customFormat="1" ht="23.45" hidden="1" customHeight="1" x14ac:dyDescent="0.25">
      <c r="A15" s="22"/>
      <c r="B15" s="22"/>
      <c r="C15" s="23"/>
      <c r="D15" s="92" t="s">
        <v>37</v>
      </c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24"/>
      <c r="S15" s="31"/>
      <c r="T15" s="32"/>
      <c r="U15" s="31"/>
      <c r="V15" s="31"/>
      <c r="W15" s="31"/>
    </row>
    <row r="16" spans="1:23" s="34" customFormat="1" ht="0.75" hidden="1" customHeight="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22 16384:16384" s="26" customFormat="1" ht="36" hidden="1" customHeight="1" x14ac:dyDescent="0.25">
      <c r="A17" s="103" t="s">
        <v>38</v>
      </c>
      <c r="B17" s="104"/>
      <c r="C17" s="35"/>
      <c r="D17" s="103" t="s">
        <v>39</v>
      </c>
      <c r="E17" s="104"/>
      <c r="F17" s="104"/>
      <c r="G17" s="104"/>
      <c r="H17" s="104"/>
      <c r="I17" s="104"/>
      <c r="J17" s="105"/>
      <c r="K17" s="103" t="s">
        <v>40</v>
      </c>
      <c r="L17" s="104"/>
      <c r="M17" s="104"/>
      <c r="N17" s="104"/>
      <c r="O17" s="104"/>
      <c r="P17" s="104"/>
      <c r="Q17" s="104"/>
      <c r="R17" s="105"/>
      <c r="S17" s="106" t="s">
        <v>41</v>
      </c>
      <c r="T17" s="106"/>
      <c r="U17" s="106"/>
      <c r="V17" s="106"/>
    </row>
    <row r="18" spans="1:22 16384:16384" s="1" customFormat="1" ht="54" hidden="1" customHeight="1" x14ac:dyDescent="0.25">
      <c r="A18" s="87" t="s">
        <v>22</v>
      </c>
      <c r="B18" s="88"/>
      <c r="C18" s="28"/>
      <c r="D18" s="89" t="s">
        <v>23</v>
      </c>
      <c r="E18" s="89"/>
      <c r="F18" s="89"/>
      <c r="G18" s="90" t="s">
        <v>24</v>
      </c>
      <c r="H18" s="90"/>
      <c r="I18" s="90" t="s">
        <v>25</v>
      </c>
      <c r="J18" s="90"/>
      <c r="K18" s="87" t="s">
        <v>26</v>
      </c>
      <c r="L18" s="91"/>
      <c r="M18" s="87" t="s">
        <v>27</v>
      </c>
      <c r="N18" s="91"/>
      <c r="O18" s="90" t="s">
        <v>24</v>
      </c>
      <c r="P18" s="90"/>
      <c r="Q18" s="99" t="s">
        <v>25</v>
      </c>
      <c r="R18" s="100"/>
      <c r="S18" s="89" t="s">
        <v>23</v>
      </c>
      <c r="T18" s="89"/>
      <c r="U18" s="90" t="s">
        <v>25</v>
      </c>
      <c r="V18" s="90"/>
    </row>
    <row r="19" spans="1:22 16384:16384" s="1" customFormat="1" ht="48" hidden="1" customHeight="1" x14ac:dyDescent="0.25">
      <c r="A19" s="107" t="s">
        <v>3</v>
      </c>
      <c r="B19" s="37" t="s">
        <v>28</v>
      </c>
      <c r="C19" s="37" t="s">
        <v>29</v>
      </c>
      <c r="D19" s="30" t="s">
        <v>30</v>
      </c>
      <c r="E19" s="30" t="s">
        <v>31</v>
      </c>
      <c r="F19" s="30" t="s">
        <v>32</v>
      </c>
      <c r="G19" s="30" t="s">
        <v>33</v>
      </c>
      <c r="H19" s="30" t="s">
        <v>34</v>
      </c>
      <c r="I19" s="30" t="s">
        <v>30</v>
      </c>
      <c r="J19" s="30" t="s">
        <v>35</v>
      </c>
      <c r="K19" s="30" t="s">
        <v>30</v>
      </c>
      <c r="L19" s="30" t="s">
        <v>31</v>
      </c>
      <c r="M19" s="30" t="s">
        <v>30</v>
      </c>
      <c r="N19" s="30" t="s">
        <v>31</v>
      </c>
      <c r="O19" s="30" t="s">
        <v>36</v>
      </c>
      <c r="P19" s="30" t="s">
        <v>34</v>
      </c>
      <c r="Q19" s="30" t="s">
        <v>30</v>
      </c>
      <c r="R19" s="30" t="s">
        <v>35</v>
      </c>
      <c r="S19" s="30" t="s">
        <v>30</v>
      </c>
      <c r="T19" s="30" t="s">
        <v>31</v>
      </c>
      <c r="U19" s="30" t="s">
        <v>30</v>
      </c>
      <c r="V19" s="30" t="s">
        <v>35</v>
      </c>
    </row>
    <row r="20" spans="1:22 16384:16384" s="1" customFormat="1" ht="67.5" customHeight="1" x14ac:dyDescent="0.25">
      <c r="A20" s="108"/>
      <c r="B20" s="30" t="s">
        <v>42</v>
      </c>
      <c r="C20" s="30"/>
      <c r="D20" s="70">
        <v>13629</v>
      </c>
      <c r="E20" s="70">
        <v>17645</v>
      </c>
      <c r="F20" s="70">
        <v>35019</v>
      </c>
      <c r="G20" s="70">
        <v>4089</v>
      </c>
      <c r="H20" s="70">
        <v>5293</v>
      </c>
      <c r="I20" s="70">
        <v>15067</v>
      </c>
      <c r="J20" s="70">
        <v>19441</v>
      </c>
      <c r="K20" s="70">
        <v>33455</v>
      </c>
      <c r="L20" s="70">
        <v>59249</v>
      </c>
      <c r="M20" s="70">
        <v>20233</v>
      </c>
      <c r="N20" s="71">
        <v>33850</v>
      </c>
      <c r="O20" s="70">
        <v>10037</v>
      </c>
      <c r="P20" s="70">
        <v>17775</v>
      </c>
      <c r="Q20" s="70">
        <v>37518</v>
      </c>
      <c r="R20" s="70">
        <v>66021</v>
      </c>
      <c r="S20" s="38">
        <v>26941</v>
      </c>
      <c r="T20" s="38">
        <v>41982</v>
      </c>
      <c r="U20" s="38">
        <v>29810</v>
      </c>
      <c r="V20" s="38">
        <v>46221</v>
      </c>
    </row>
    <row r="21" spans="1:22 16384:16384" s="43" customFormat="1" ht="28.5" hidden="1" customHeight="1" x14ac:dyDescent="0.25">
      <c r="A21" s="101"/>
      <c r="B21" s="39" t="s">
        <v>43</v>
      </c>
      <c r="C21" s="40">
        <f>SUM(D21:V21)</f>
        <v>21495</v>
      </c>
      <c r="D21" s="41">
        <v>13765</v>
      </c>
      <c r="E21" s="41">
        <v>3756</v>
      </c>
      <c r="F21" s="41">
        <v>19</v>
      </c>
      <c r="G21" s="41">
        <v>0</v>
      </c>
      <c r="H21" s="41">
        <v>110</v>
      </c>
      <c r="I21" s="41">
        <v>100</v>
      </c>
      <c r="J21" s="41">
        <v>20</v>
      </c>
      <c r="K21" s="41">
        <v>2557</v>
      </c>
      <c r="L21" s="41">
        <v>74</v>
      </c>
      <c r="M21" s="41">
        <v>603</v>
      </c>
      <c r="N21" s="41">
        <v>3</v>
      </c>
      <c r="O21" s="41">
        <v>21</v>
      </c>
      <c r="P21" s="41">
        <v>8</v>
      </c>
      <c r="Q21" s="41">
        <v>10</v>
      </c>
      <c r="R21" s="41">
        <v>0</v>
      </c>
      <c r="S21" s="42">
        <v>321</v>
      </c>
      <c r="T21" s="42">
        <v>85</v>
      </c>
      <c r="U21" s="42">
        <v>32</v>
      </c>
      <c r="V21" s="42">
        <v>11</v>
      </c>
    </row>
    <row r="22" spans="1:22 16384:16384" s="43" customFormat="1" ht="36.75" hidden="1" customHeight="1" x14ac:dyDescent="0.25">
      <c r="A22" s="102"/>
      <c r="B22" s="39" t="s">
        <v>44</v>
      </c>
      <c r="C22" s="44">
        <f>SUM(D22:V22)</f>
        <v>373657.88199999993</v>
      </c>
      <c r="D22" s="41">
        <v>187603</v>
      </c>
      <c r="E22" s="41">
        <v>66275</v>
      </c>
      <c r="F22" s="41">
        <v>665</v>
      </c>
      <c r="G22" s="41">
        <v>0</v>
      </c>
      <c r="H22" s="41">
        <v>582</v>
      </c>
      <c r="I22" s="41">
        <v>1507</v>
      </c>
      <c r="J22" s="41">
        <v>389</v>
      </c>
      <c r="K22" s="41">
        <v>85544</v>
      </c>
      <c r="L22" s="41">
        <v>4384</v>
      </c>
      <c r="M22" s="41">
        <v>12200</v>
      </c>
      <c r="N22" s="41">
        <v>102</v>
      </c>
      <c r="O22" s="41">
        <v>211</v>
      </c>
      <c r="P22" s="41">
        <v>142</v>
      </c>
      <c r="Q22" s="41">
        <v>375</v>
      </c>
      <c r="R22" s="41">
        <v>0</v>
      </c>
      <c r="S22" s="42">
        <f t="shared" ref="S22:V22" si="0">S20*S21/1000</f>
        <v>8648.0609999999997</v>
      </c>
      <c r="T22" s="42">
        <f t="shared" si="0"/>
        <v>3568.47</v>
      </c>
      <c r="U22" s="42">
        <f t="shared" si="0"/>
        <v>953.92</v>
      </c>
      <c r="V22" s="42">
        <f t="shared" si="0"/>
        <v>508.43099999999998</v>
      </c>
    </row>
    <row r="23" spans="1:22 16384:16384" s="50" customFormat="1" ht="60" hidden="1" customHeight="1" x14ac:dyDescent="0.25">
      <c r="A23" s="45"/>
      <c r="B23" s="46" t="s">
        <v>45</v>
      </c>
      <c r="C23" s="47"/>
      <c r="D23" s="48">
        <v>10717</v>
      </c>
      <c r="E23" s="48">
        <v>13856</v>
      </c>
      <c r="F23" s="48">
        <v>27442</v>
      </c>
      <c r="G23" s="48">
        <v>3215</v>
      </c>
      <c r="H23" s="48">
        <v>4157</v>
      </c>
      <c r="I23" s="48">
        <v>11840</v>
      </c>
      <c r="J23" s="48">
        <v>15261</v>
      </c>
      <c r="K23" s="48">
        <v>26135</v>
      </c>
      <c r="L23" s="48">
        <v>46222</v>
      </c>
      <c r="M23" s="48">
        <v>15817</v>
      </c>
      <c r="N23" s="48">
        <v>26427</v>
      </c>
      <c r="O23" s="48">
        <v>7841</v>
      </c>
      <c r="P23" s="48">
        <v>13867</v>
      </c>
      <c r="Q23" s="48">
        <v>29290</v>
      </c>
      <c r="R23" s="48">
        <v>51481</v>
      </c>
      <c r="S23" s="49" t="e">
        <f>#REF!*S20</f>
        <v>#REF!</v>
      </c>
      <c r="T23" s="49" t="e">
        <f>#REF!*T20</f>
        <v>#REF!</v>
      </c>
      <c r="U23" s="49" t="e">
        <f>#REF!*U20</f>
        <v>#REF!</v>
      </c>
      <c r="V23" s="49" t="e">
        <f>#REF!*V20</f>
        <v>#REF!</v>
      </c>
      <c r="XFD23" s="50" t="e">
        <f>SUM(A23:XFC23)</f>
        <v>#REF!</v>
      </c>
    </row>
    <row r="24" spans="1:22 16384:16384" s="54" customFormat="1" ht="83.25" customHeight="1" x14ac:dyDescent="0.25">
      <c r="A24" s="11">
        <v>2023</v>
      </c>
      <c r="B24" s="51" t="s">
        <v>46</v>
      </c>
      <c r="C24" s="41">
        <f>SUM(D24:V24)</f>
        <v>14901</v>
      </c>
      <c r="D24" s="52">
        <v>9328</v>
      </c>
      <c r="E24" s="52">
        <v>3445</v>
      </c>
      <c r="F24" s="52"/>
      <c r="G24" s="52"/>
      <c r="H24" s="52"/>
      <c r="I24" s="52">
        <v>746</v>
      </c>
      <c r="J24" s="52">
        <v>241</v>
      </c>
      <c r="K24" s="52">
        <v>883</v>
      </c>
      <c r="L24" s="52">
        <v>9</v>
      </c>
      <c r="M24" s="52">
        <v>94</v>
      </c>
      <c r="N24" s="52">
        <v>5</v>
      </c>
      <c r="O24" s="52"/>
      <c r="P24" s="52"/>
      <c r="Q24" s="52">
        <v>150</v>
      </c>
      <c r="R24" s="52"/>
      <c r="S24" s="53"/>
      <c r="T24" s="53"/>
      <c r="U24" s="53"/>
      <c r="V24" s="53"/>
    </row>
    <row r="25" spans="1:22 16384:16384" s="58" customFormat="1" ht="58.5" customHeight="1" x14ac:dyDescent="0.25">
      <c r="A25" s="55"/>
      <c r="B25" s="56" t="s">
        <v>47</v>
      </c>
      <c r="C25" s="41">
        <f>SUM(D25:V25)</f>
        <v>241617</v>
      </c>
      <c r="D25" s="12">
        <v>127131</v>
      </c>
      <c r="E25" s="12">
        <v>60788</v>
      </c>
      <c r="F25" s="12">
        <v>0</v>
      </c>
      <c r="G25" s="12">
        <v>0</v>
      </c>
      <c r="H25" s="12">
        <v>0</v>
      </c>
      <c r="I25" s="12">
        <v>11240</v>
      </c>
      <c r="J25" s="12">
        <v>4685</v>
      </c>
      <c r="K25" s="12">
        <v>29541</v>
      </c>
      <c r="L25" s="12">
        <v>533</v>
      </c>
      <c r="M25" s="12">
        <v>1902</v>
      </c>
      <c r="N25" s="12">
        <v>169</v>
      </c>
      <c r="O25" s="12">
        <v>0</v>
      </c>
      <c r="P25" s="12">
        <v>0</v>
      </c>
      <c r="Q25" s="12">
        <v>5628</v>
      </c>
      <c r="R25" s="12">
        <v>0</v>
      </c>
      <c r="S25" s="57">
        <f t="shared" ref="S25:V25" si="1">S24*S20/1000</f>
        <v>0</v>
      </c>
      <c r="T25" s="57">
        <f t="shared" si="1"/>
        <v>0</v>
      </c>
      <c r="U25" s="57">
        <f t="shared" si="1"/>
        <v>0</v>
      </c>
      <c r="V25" s="57">
        <f t="shared" si="1"/>
        <v>0</v>
      </c>
    </row>
    <row r="26" spans="1:22 16384:16384" s="59" customFormat="1" ht="18.75" hidden="1" x14ac:dyDescent="0.3">
      <c r="D26" s="60">
        <f>D27*D28</f>
        <v>12722</v>
      </c>
      <c r="E26" s="61">
        <f t="shared" ref="E26:J26" si="2">E27*E28</f>
        <v>16464</v>
      </c>
      <c r="F26" s="62">
        <f t="shared" si="2"/>
        <v>32659</v>
      </c>
      <c r="G26" s="60">
        <f t="shared" si="2"/>
        <v>3817</v>
      </c>
      <c r="H26" s="61">
        <f t="shared" si="2"/>
        <v>4939</v>
      </c>
      <c r="I26" s="60">
        <f t="shared" si="2"/>
        <v>14062</v>
      </c>
      <c r="J26" s="61">
        <f t="shared" si="2"/>
        <v>18139</v>
      </c>
      <c r="K26" s="60">
        <f>K27*K28+1</f>
        <v>31088.479200000002</v>
      </c>
      <c r="L26" s="61">
        <f>L27*L28</f>
        <v>55030.92</v>
      </c>
      <c r="M26" s="60">
        <f>M27*M28</f>
        <v>18800.571599999999</v>
      </c>
      <c r="N26" s="61">
        <f>N27*N28</f>
        <v>31447.886399999999</v>
      </c>
      <c r="O26" s="60">
        <f>O27*O28</f>
        <v>9326.8395</v>
      </c>
      <c r="P26" s="62">
        <f t="shared" ref="P26" si="3">P27*P28</f>
        <v>16510.089199999999</v>
      </c>
      <c r="Q26" s="60">
        <f>Q27*Q28+1</f>
        <v>34849.448400000001</v>
      </c>
      <c r="R26" s="62">
        <f>R27*R28-1</f>
        <v>61299.750500000002</v>
      </c>
      <c r="S26" s="60">
        <f t="shared" ref="S26:V26" si="4">S27*S28</f>
        <v>22243</v>
      </c>
      <c r="T26" s="61">
        <f t="shared" si="4"/>
        <v>34650</v>
      </c>
      <c r="U26" s="62">
        <f t="shared" si="4"/>
        <v>24602</v>
      </c>
      <c r="V26" s="62">
        <f t="shared" si="4"/>
        <v>38136</v>
      </c>
    </row>
    <row r="27" spans="1:22 16384:16384" ht="15.75" hidden="1" x14ac:dyDescent="0.25">
      <c r="D27" s="63">
        <v>12722</v>
      </c>
      <c r="E27" s="63">
        <v>16464</v>
      </c>
      <c r="F27" s="63">
        <v>32659</v>
      </c>
      <c r="G27" s="63">
        <v>3817</v>
      </c>
      <c r="H27" s="63">
        <v>4939</v>
      </c>
      <c r="I27" s="63">
        <v>14062</v>
      </c>
      <c r="J27" s="63">
        <v>18139</v>
      </c>
      <c r="K27" s="63">
        <f>D27</f>
        <v>12722</v>
      </c>
      <c r="L27" s="63">
        <f>E27</f>
        <v>16464</v>
      </c>
      <c r="M27" s="63">
        <f>D27</f>
        <v>12722</v>
      </c>
      <c r="N27" s="63">
        <f>E27</f>
        <v>16464</v>
      </c>
      <c r="O27" s="63">
        <f>G27</f>
        <v>3817</v>
      </c>
      <c r="P27" s="63">
        <f>H27</f>
        <v>4939</v>
      </c>
      <c r="Q27" s="63">
        <f>I27</f>
        <v>14062</v>
      </c>
      <c r="R27" s="63">
        <f>J27</f>
        <v>18139</v>
      </c>
      <c r="S27" s="63">
        <v>22243</v>
      </c>
      <c r="T27" s="63">
        <v>34650</v>
      </c>
      <c r="U27" s="63">
        <v>24602</v>
      </c>
      <c r="V27" s="63">
        <v>38136</v>
      </c>
    </row>
    <row r="28" spans="1:22 16384:16384" ht="15.75" hidden="1" x14ac:dyDescent="0.25">
      <c r="B28" s="64"/>
      <c r="D28" s="65">
        <v>1</v>
      </c>
      <c r="E28" s="65">
        <v>1</v>
      </c>
      <c r="F28" s="65">
        <v>1</v>
      </c>
      <c r="G28" s="65">
        <v>1</v>
      </c>
      <c r="H28" s="65">
        <v>1</v>
      </c>
      <c r="I28" s="65">
        <v>1</v>
      </c>
      <c r="J28" s="65">
        <v>1</v>
      </c>
      <c r="K28" s="65">
        <v>2.4436</v>
      </c>
      <c r="L28" s="65">
        <v>3.3424999999999998</v>
      </c>
      <c r="M28" s="66">
        <v>1.4778</v>
      </c>
      <c r="N28" s="66">
        <v>1.9100999999999999</v>
      </c>
      <c r="O28" s="65">
        <v>2.4434999999999998</v>
      </c>
      <c r="P28" s="65">
        <v>3.3428</v>
      </c>
      <c r="Q28" s="65">
        <v>2.4782000000000002</v>
      </c>
      <c r="R28" s="65">
        <v>3.3795000000000002</v>
      </c>
      <c r="S28" s="65">
        <v>1</v>
      </c>
      <c r="T28" s="65">
        <v>1</v>
      </c>
      <c r="U28" s="65">
        <v>1</v>
      </c>
      <c r="V28" s="65">
        <v>1</v>
      </c>
    </row>
    <row r="29" spans="1:22 16384:16384" ht="15.75" hidden="1" x14ac:dyDescent="0.25">
      <c r="D29" s="67">
        <v>270</v>
      </c>
      <c r="E29" s="67">
        <v>270</v>
      </c>
      <c r="F29" s="67">
        <v>270</v>
      </c>
      <c r="G29" s="67">
        <v>81</v>
      </c>
      <c r="H29" s="67">
        <v>81</v>
      </c>
      <c r="I29" s="67">
        <v>270</v>
      </c>
      <c r="J29" s="67">
        <v>270</v>
      </c>
      <c r="K29" s="67">
        <v>336</v>
      </c>
      <c r="L29" s="67">
        <v>336</v>
      </c>
      <c r="M29" s="68">
        <v>270</v>
      </c>
      <c r="N29" s="68">
        <v>270</v>
      </c>
      <c r="O29" s="67">
        <v>101</v>
      </c>
      <c r="P29" s="67">
        <v>101</v>
      </c>
      <c r="Q29" s="67">
        <v>336</v>
      </c>
      <c r="R29" s="67">
        <v>336</v>
      </c>
      <c r="S29" s="67">
        <v>270</v>
      </c>
      <c r="T29" s="67">
        <v>270</v>
      </c>
      <c r="U29" s="67">
        <v>270</v>
      </c>
      <c r="V29" s="67">
        <v>270</v>
      </c>
    </row>
    <row r="30" spans="1:22 16384:16384" ht="15.75" hidden="1" x14ac:dyDescent="0.25">
      <c r="D30" s="67">
        <v>170</v>
      </c>
      <c r="E30" s="67">
        <v>170</v>
      </c>
      <c r="F30" s="67">
        <v>170</v>
      </c>
      <c r="G30" s="67">
        <v>51</v>
      </c>
      <c r="H30" s="67">
        <v>51</v>
      </c>
      <c r="I30" s="67">
        <v>170</v>
      </c>
      <c r="J30" s="67">
        <v>170</v>
      </c>
      <c r="K30" s="67">
        <v>170</v>
      </c>
      <c r="L30" s="67">
        <v>170</v>
      </c>
      <c r="M30" s="68">
        <v>170</v>
      </c>
      <c r="N30" s="68">
        <v>170</v>
      </c>
      <c r="O30" s="67">
        <v>51</v>
      </c>
      <c r="P30" s="67">
        <v>51</v>
      </c>
      <c r="Q30" s="67">
        <f>170</f>
        <v>170</v>
      </c>
      <c r="R30" s="67">
        <f>170</f>
        <v>170</v>
      </c>
      <c r="S30" s="67">
        <v>170</v>
      </c>
      <c r="T30" s="67">
        <v>170</v>
      </c>
      <c r="U30" s="67">
        <v>170</v>
      </c>
      <c r="V30" s="67">
        <v>170</v>
      </c>
    </row>
    <row r="31" spans="1:22 16384:16384" ht="15.75" hidden="1" x14ac:dyDescent="0.25">
      <c r="D31" s="67">
        <v>100</v>
      </c>
      <c r="E31" s="67">
        <v>100</v>
      </c>
      <c r="F31" s="67">
        <v>100</v>
      </c>
      <c r="G31" s="67">
        <v>30</v>
      </c>
      <c r="H31" s="67">
        <v>30</v>
      </c>
      <c r="I31" s="67">
        <v>100</v>
      </c>
      <c r="J31" s="67">
        <v>100</v>
      </c>
      <c r="K31" s="67">
        <f>100*1.66</f>
        <v>166</v>
      </c>
      <c r="L31" s="67">
        <f>100*1.66</f>
        <v>166</v>
      </c>
      <c r="M31" s="67">
        <v>100</v>
      </c>
      <c r="N31" s="67">
        <v>100</v>
      </c>
      <c r="O31" s="67">
        <f>30*1.66</f>
        <v>49.8</v>
      </c>
      <c r="P31" s="67">
        <f>30*1.66</f>
        <v>49.8</v>
      </c>
      <c r="Q31" s="67">
        <f>100*1.66</f>
        <v>166</v>
      </c>
      <c r="R31" s="67">
        <f>100*1.66</f>
        <v>166</v>
      </c>
      <c r="S31" s="67">
        <v>100</v>
      </c>
      <c r="T31" s="67">
        <v>100</v>
      </c>
      <c r="U31" s="67">
        <v>100</v>
      </c>
      <c r="V31" s="67">
        <v>100</v>
      </c>
    </row>
    <row r="32" spans="1:22 16384:16384" s="69" customFormat="1" ht="21.75" customHeight="1" x14ac:dyDescent="0.25">
      <c r="S32" s="69">
        <f t="shared" ref="S32:V32" si="5">S24*S20</f>
        <v>0</v>
      </c>
      <c r="T32" s="69">
        <f t="shared" si="5"/>
        <v>0</v>
      </c>
      <c r="U32" s="69">
        <f t="shared" si="5"/>
        <v>0</v>
      </c>
      <c r="V32" s="69">
        <f t="shared" si="5"/>
        <v>0</v>
      </c>
    </row>
  </sheetData>
  <mergeCells count="42">
    <mergeCell ref="U18:V18"/>
    <mergeCell ref="A19:A20"/>
    <mergeCell ref="S11:T11"/>
    <mergeCell ref="U11:V11"/>
    <mergeCell ref="A21:A22"/>
    <mergeCell ref="A17:B17"/>
    <mergeCell ref="D17:J17"/>
    <mergeCell ref="K17:R17"/>
    <mergeCell ref="S17:V17"/>
    <mergeCell ref="A18:B18"/>
    <mergeCell ref="D18:F18"/>
    <mergeCell ref="G18:H18"/>
    <mergeCell ref="I18:J18"/>
    <mergeCell ref="K18:L18"/>
    <mergeCell ref="M18:N18"/>
    <mergeCell ref="O18:P18"/>
    <mergeCell ref="Q18:R18"/>
    <mergeCell ref="S18:T18"/>
    <mergeCell ref="D15:Q15"/>
    <mergeCell ref="M4:P4"/>
    <mergeCell ref="Q4:Q5"/>
    <mergeCell ref="C6:D6"/>
    <mergeCell ref="G7:I7"/>
    <mergeCell ref="D8:Q8"/>
    <mergeCell ref="M11:N11"/>
    <mergeCell ref="O11:P11"/>
    <mergeCell ref="Q11:R11"/>
    <mergeCell ref="A11:B11"/>
    <mergeCell ref="D11:F11"/>
    <mergeCell ref="G11:H11"/>
    <mergeCell ref="I11:J11"/>
    <mergeCell ref="K11:L11"/>
    <mergeCell ref="P1:Q1"/>
    <mergeCell ref="O2:R2"/>
    <mergeCell ref="D3:Q3"/>
    <mergeCell ref="A4:A5"/>
    <mergeCell ref="B4:B5"/>
    <mergeCell ref="C4:D5"/>
    <mergeCell ref="E4:E5"/>
    <mergeCell ref="F4:I4"/>
    <mergeCell ref="K4:K5"/>
    <mergeCell ref="L4:L5"/>
  </mergeCells>
  <pageMargins left="0.19685039370078741" right="0.19685039370078741" top="0.19685039370078741" bottom="0.19685039370078741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второй вариант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2020-10-15T04:42:32Z</dcterms:modified>
</cp:coreProperties>
</file>