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60" yWindow="270" windowWidth="17400" windowHeight="11760"/>
  </bookViews>
  <sheets>
    <sheet name="25.02.2019" sheetId="9" r:id="rId1"/>
  </sheets>
  <externalReferences>
    <externalReference r:id="rId2"/>
  </externalReferences>
  <definedNames>
    <definedName name="_xlnm.Print_Area" localSheetId="0">'25.02.2019'!$A$1:$AD$105</definedName>
  </definedNames>
  <calcPr calcId="124519"/>
</workbook>
</file>

<file path=xl/calcChain.xml><?xml version="1.0" encoding="utf-8"?>
<calcChain xmlns="http://schemas.openxmlformats.org/spreadsheetml/2006/main">
  <c r="Z71" i="9"/>
  <c r="U71"/>
  <c r="P71"/>
  <c r="K71"/>
  <c r="F71"/>
  <c r="F19"/>
  <c r="AD12"/>
  <c r="Y12"/>
  <c r="T12"/>
  <c r="O12"/>
  <c r="J12"/>
  <c r="E12"/>
  <c r="Y124"/>
  <c r="P82"/>
  <c r="AC18"/>
  <c r="AB18"/>
  <c r="AA18"/>
  <c r="Z17"/>
  <c r="Y17"/>
  <c r="V18"/>
  <c r="U17"/>
  <c r="T17"/>
  <c r="S18"/>
  <c r="R18"/>
  <c r="Q18"/>
  <c r="P17"/>
  <c r="O17"/>
  <c r="N18"/>
  <c r="M18"/>
  <c r="L18"/>
  <c r="K17"/>
  <c r="J17"/>
  <c r="I18"/>
  <c r="H18"/>
  <c r="G18"/>
  <c r="F17"/>
  <c r="E17"/>
  <c r="AD17"/>
  <c r="Y103"/>
  <c r="T103"/>
  <c r="O103"/>
  <c r="J103"/>
  <c r="E103"/>
  <c r="Y100"/>
  <c r="T100"/>
  <c r="O100"/>
  <c r="J100"/>
  <c r="E100"/>
  <c r="Y99"/>
  <c r="T99"/>
  <c r="O99"/>
  <c r="J99"/>
  <c r="E99"/>
  <c r="Y98"/>
  <c r="T98"/>
  <c r="O98"/>
  <c r="J98"/>
  <c r="E98"/>
  <c r="Y95"/>
  <c r="T95"/>
  <c r="O95"/>
  <c r="J95"/>
  <c r="E95"/>
  <c r="Y94"/>
  <c r="T94"/>
  <c r="O94"/>
  <c r="J94"/>
  <c r="E94"/>
  <c r="Y93"/>
  <c r="T93"/>
  <c r="O93"/>
  <c r="J93"/>
  <c r="E93"/>
  <c r="Y90"/>
  <c r="Y89"/>
  <c r="T90"/>
  <c r="T89"/>
  <c r="O90"/>
  <c r="O89"/>
  <c r="J90"/>
  <c r="J89"/>
  <c r="E90"/>
  <c r="E89"/>
  <c r="Y81"/>
  <c r="T81"/>
  <c r="O81"/>
  <c r="J81"/>
  <c r="E81"/>
  <c r="Y80"/>
  <c r="T80"/>
  <c r="O80"/>
  <c r="J80"/>
  <c r="E80"/>
  <c r="Y79"/>
  <c r="T79"/>
  <c r="O79"/>
  <c r="J79"/>
  <c r="E79"/>
  <c r="Y78"/>
  <c r="T78"/>
  <c r="O78"/>
  <c r="J78"/>
  <c r="E78"/>
  <c r="Y77"/>
  <c r="T77"/>
  <c r="O77"/>
  <c r="J77"/>
  <c r="E77"/>
  <c r="Y72"/>
  <c r="T72"/>
  <c r="O72"/>
  <c r="J72"/>
  <c r="E72"/>
  <c r="Y71"/>
  <c r="T71"/>
  <c r="O71"/>
  <c r="J71"/>
  <c r="E71"/>
  <c r="Y68"/>
  <c r="T68"/>
  <c r="O68"/>
  <c r="J68"/>
  <c r="E68"/>
  <c r="Y65"/>
  <c r="T65"/>
  <c r="O65"/>
  <c r="J65"/>
  <c r="E65"/>
  <c r="Y60"/>
  <c r="T60"/>
  <c r="O60"/>
  <c r="J60"/>
  <c r="E60"/>
  <c r="Y59"/>
  <c r="T59"/>
  <c r="O59"/>
  <c r="J59"/>
  <c r="E59"/>
  <c r="Y56"/>
  <c r="T56"/>
  <c r="O56"/>
  <c r="J56"/>
  <c r="E56"/>
  <c r="Y53"/>
  <c r="T53"/>
  <c r="O53"/>
  <c r="J53"/>
  <c r="E53"/>
  <c r="Y48"/>
  <c r="T48"/>
  <c r="O48"/>
  <c r="J48"/>
  <c r="E48"/>
  <c r="Y47"/>
  <c r="T47"/>
  <c r="O47"/>
  <c r="J47"/>
  <c r="E47"/>
  <c r="Y46"/>
  <c r="T46"/>
  <c r="O46"/>
  <c r="J46"/>
  <c r="E46"/>
  <c r="Y45"/>
  <c r="T45"/>
  <c r="O45"/>
  <c r="J45"/>
  <c r="E45"/>
  <c r="Y44"/>
  <c r="T44"/>
  <c r="O44"/>
  <c r="J44"/>
  <c r="E44"/>
  <c r="Y43"/>
  <c r="T43"/>
  <c r="O43"/>
  <c r="J43"/>
  <c r="E43"/>
  <c r="Y42"/>
  <c r="T42"/>
  <c r="O42"/>
  <c r="J42"/>
  <c r="E42"/>
  <c r="Y41"/>
  <c r="T41"/>
  <c r="O41"/>
  <c r="J41"/>
  <c r="E41"/>
  <c r="Y40"/>
  <c r="T40"/>
  <c r="O40"/>
  <c r="J40"/>
  <c r="E40"/>
  <c r="Y39"/>
  <c r="T39"/>
  <c r="O39"/>
  <c r="J39"/>
  <c r="E39"/>
  <c r="Y38"/>
  <c r="T38"/>
  <c r="O38"/>
  <c r="J38"/>
  <c r="E38"/>
  <c r="Y37"/>
  <c r="T37"/>
  <c r="O37"/>
  <c r="J37"/>
  <c r="E37"/>
  <c r="Y36"/>
  <c r="T36"/>
  <c r="O36"/>
  <c r="J36"/>
  <c r="E36"/>
  <c r="Y35"/>
  <c r="T35"/>
  <c r="O35"/>
  <c r="J35"/>
  <c r="E35"/>
  <c r="Y34"/>
  <c r="T34"/>
  <c r="O34"/>
  <c r="J34"/>
  <c r="E34"/>
  <c r="Y33"/>
  <c r="T33"/>
  <c r="O33"/>
  <c r="J33"/>
  <c r="E33"/>
  <c r="Y32"/>
  <c r="T32"/>
  <c r="O32"/>
  <c r="J32"/>
  <c r="E32"/>
  <c r="Y26"/>
  <c r="T26"/>
  <c r="O26"/>
  <c r="J26"/>
  <c r="E26"/>
  <c r="Y25"/>
  <c r="T25"/>
  <c r="O25"/>
  <c r="J25"/>
  <c r="E25"/>
  <c r="Y22"/>
  <c r="T22"/>
  <c r="O22"/>
  <c r="J22"/>
  <c r="E22"/>
  <c r="Z16"/>
  <c r="U16"/>
  <c r="P16"/>
  <c r="K16"/>
  <c r="E16"/>
  <c r="Y15"/>
  <c r="T15"/>
  <c r="O15"/>
  <c r="J15"/>
  <c r="E15"/>
  <c r="Y14"/>
  <c r="T14"/>
  <c r="O14"/>
  <c r="J14"/>
  <c r="E14"/>
  <c r="Y13"/>
  <c r="T13"/>
  <c r="O13"/>
  <c r="J13"/>
  <c r="Y11"/>
  <c r="T11"/>
  <c r="O11"/>
  <c r="J11"/>
  <c r="E13"/>
  <c r="E11"/>
  <c r="F11"/>
  <c r="F82"/>
  <c r="P79"/>
  <c r="K79"/>
  <c r="F79"/>
  <c r="K80"/>
  <c r="F80"/>
  <c r="P81"/>
  <c r="K81"/>
  <c r="F81"/>
  <c r="P78"/>
  <c r="K78"/>
  <c r="F78"/>
  <c r="Z77"/>
  <c r="U77"/>
  <c r="P77"/>
  <c r="K77"/>
  <c r="F77"/>
  <c r="AD13"/>
  <c r="F16"/>
  <c r="E19"/>
  <c r="AD11"/>
  <c r="O16"/>
  <c r="O19"/>
  <c r="P19"/>
  <c r="J16"/>
  <c r="J19"/>
  <c r="K19"/>
  <c r="T16"/>
  <c r="U19"/>
  <c r="Y16"/>
  <c r="Y19"/>
  <c r="Z19"/>
  <c r="T19"/>
  <c r="J112"/>
  <c r="J113"/>
  <c r="Z20"/>
  <c r="Y20"/>
  <c r="U20"/>
  <c r="T20"/>
  <c r="P20"/>
  <c r="O20"/>
  <c r="K20"/>
  <c r="J20"/>
  <c r="F20"/>
  <c r="E20"/>
  <c r="C112"/>
  <c r="U18"/>
  <c r="F18"/>
  <c r="Z18"/>
  <c r="P18"/>
  <c r="K18"/>
  <c r="E18"/>
  <c r="J18"/>
  <c r="AD16"/>
  <c r="T18"/>
  <c r="Y18"/>
  <c r="AD19"/>
  <c r="O18"/>
  <c r="O111"/>
  <c r="AD20"/>
  <c r="AC104"/>
  <c r="AB104"/>
  <c r="AA104"/>
  <c r="Z104"/>
  <c r="Y104"/>
  <c r="Y111"/>
  <c r="X104"/>
  <c r="W104"/>
  <c r="V104"/>
  <c r="U104"/>
  <c r="T104"/>
  <c r="T111"/>
  <c r="S104"/>
  <c r="R104"/>
  <c r="Q104"/>
  <c r="P104"/>
  <c r="O104"/>
  <c r="N104"/>
  <c r="M104"/>
  <c r="L104"/>
  <c r="K104"/>
  <c r="J104"/>
  <c r="J111"/>
  <c r="I104"/>
  <c r="H104"/>
  <c r="G104"/>
  <c r="F104"/>
  <c r="E104"/>
  <c r="AD103"/>
  <c r="AD104"/>
  <c r="AB105"/>
  <c r="W19"/>
  <c r="S105"/>
  <c r="R105"/>
  <c r="Q105"/>
  <c r="M105"/>
  <c r="L105"/>
  <c r="I105"/>
  <c r="E128"/>
  <c r="E127"/>
  <c r="D127"/>
  <c r="AD98"/>
  <c r="Z101"/>
  <c r="Y101"/>
  <c r="U101"/>
  <c r="T101"/>
  <c r="P101"/>
  <c r="O101"/>
  <c r="K101"/>
  <c r="J101"/>
  <c r="F101"/>
  <c r="E101"/>
  <c r="AC101"/>
  <c r="AB101"/>
  <c r="AA101"/>
  <c r="X101"/>
  <c r="W101"/>
  <c r="V101"/>
  <c r="S101"/>
  <c r="R101"/>
  <c r="Q101"/>
  <c r="N101"/>
  <c r="M101"/>
  <c r="L101"/>
  <c r="I101"/>
  <c r="H101"/>
  <c r="G101"/>
  <c r="Z63"/>
  <c r="Z62"/>
  <c r="U63"/>
  <c r="U62"/>
  <c r="P63"/>
  <c r="P62"/>
  <c r="K63"/>
  <c r="K62"/>
  <c r="F63"/>
  <c r="F62"/>
  <c r="Z86"/>
  <c r="U86"/>
  <c r="T86"/>
  <c r="P86"/>
  <c r="K86"/>
  <c r="F86"/>
  <c r="L85"/>
  <c r="K85"/>
  <c r="I85"/>
  <c r="H85"/>
  <c r="G85"/>
  <c r="F85"/>
  <c r="Z75"/>
  <c r="Z74"/>
  <c r="U75"/>
  <c r="U74"/>
  <c r="P75"/>
  <c r="P74"/>
  <c r="K75"/>
  <c r="K74"/>
  <c r="F75"/>
  <c r="H51"/>
  <c r="AC50"/>
  <c r="AB50"/>
  <c r="AA50"/>
  <c r="Z50"/>
  <c r="X50"/>
  <c r="W50"/>
  <c r="V50"/>
  <c r="U50"/>
  <c r="S50"/>
  <c r="R50"/>
  <c r="Q50"/>
  <c r="P50"/>
  <c r="N50"/>
  <c r="M50"/>
  <c r="L50"/>
  <c r="K50"/>
  <c r="I50"/>
  <c r="H50"/>
  <c r="G50"/>
  <c r="F50"/>
  <c r="AC29"/>
  <c r="AB29"/>
  <c r="AA29"/>
  <c r="Z29"/>
  <c r="X29"/>
  <c r="W29"/>
  <c r="V29"/>
  <c r="U29"/>
  <c r="S29"/>
  <c r="R29"/>
  <c r="Q29"/>
  <c r="P29"/>
  <c r="N29"/>
  <c r="M29"/>
  <c r="L29"/>
  <c r="K29"/>
  <c r="I29"/>
  <c r="H29"/>
  <c r="G29"/>
  <c r="F29"/>
  <c r="AC28"/>
  <c r="AB28"/>
  <c r="AA28"/>
  <c r="Z28"/>
  <c r="X28"/>
  <c r="W28"/>
  <c r="V28"/>
  <c r="U28"/>
  <c r="S28"/>
  <c r="R28"/>
  <c r="Q28"/>
  <c r="P28"/>
  <c r="N28"/>
  <c r="M28"/>
  <c r="L28"/>
  <c r="K28"/>
  <c r="I28"/>
  <c r="H28"/>
  <c r="G28"/>
  <c r="F28"/>
  <c r="AC20"/>
  <c r="AB20"/>
  <c r="AA20"/>
  <c r="X20"/>
  <c r="W20"/>
  <c r="V20"/>
  <c r="S20"/>
  <c r="R20"/>
  <c r="Q20"/>
  <c r="N20"/>
  <c r="M20"/>
  <c r="L20"/>
  <c r="I20"/>
  <c r="H20"/>
  <c r="G20"/>
  <c r="AC19"/>
  <c r="AB19"/>
  <c r="AA19"/>
  <c r="Y112"/>
  <c r="X19"/>
  <c r="V19"/>
  <c r="T112"/>
  <c r="S19"/>
  <c r="R19"/>
  <c r="Q19"/>
  <c r="O112"/>
  <c r="N19"/>
  <c r="M19"/>
  <c r="L19"/>
  <c r="I19"/>
  <c r="H19"/>
  <c r="G19"/>
  <c r="AC54"/>
  <c r="AB54"/>
  <c r="AA54"/>
  <c r="Z54"/>
  <c r="X54"/>
  <c r="W54"/>
  <c r="V54"/>
  <c r="U54"/>
  <c r="S54"/>
  <c r="R54"/>
  <c r="Q54"/>
  <c r="P54"/>
  <c r="N54"/>
  <c r="M54"/>
  <c r="L54"/>
  <c r="K54"/>
  <c r="I54"/>
  <c r="H54"/>
  <c r="G54"/>
  <c r="F54"/>
  <c r="E54"/>
  <c r="Z66"/>
  <c r="O66"/>
  <c r="P66"/>
  <c r="K66"/>
  <c r="AC84"/>
  <c r="AB84"/>
  <c r="AA84"/>
  <c r="Z84"/>
  <c r="X84"/>
  <c r="W84"/>
  <c r="V84"/>
  <c r="U84"/>
  <c r="S84"/>
  <c r="R84"/>
  <c r="Q84"/>
  <c r="P84"/>
  <c r="N84"/>
  <c r="M84"/>
  <c r="L84"/>
  <c r="K84"/>
  <c r="I84"/>
  <c r="H84"/>
  <c r="G84"/>
  <c r="F84"/>
  <c r="E69"/>
  <c r="AC96"/>
  <c r="AB96"/>
  <c r="AA96"/>
  <c r="Z96"/>
  <c r="X96"/>
  <c r="W96"/>
  <c r="V96"/>
  <c r="U96"/>
  <c r="S96"/>
  <c r="R96"/>
  <c r="Q96"/>
  <c r="P96"/>
  <c r="N96"/>
  <c r="M96"/>
  <c r="L96"/>
  <c r="K96"/>
  <c r="I96"/>
  <c r="H96"/>
  <c r="G96"/>
  <c r="F96"/>
  <c r="F91"/>
  <c r="Y96"/>
  <c r="T96"/>
  <c r="AD93"/>
  <c r="O96"/>
  <c r="J96"/>
  <c r="AD95"/>
  <c r="E96"/>
  <c r="Y91"/>
  <c r="AC88"/>
  <c r="AB88"/>
  <c r="AA88"/>
  <c r="Z88"/>
  <c r="Y88"/>
  <c r="T91"/>
  <c r="X88"/>
  <c r="W88"/>
  <c r="V88"/>
  <c r="U88"/>
  <c r="O91"/>
  <c r="S88"/>
  <c r="R88"/>
  <c r="O88"/>
  <c r="Q88"/>
  <c r="P88"/>
  <c r="AD89"/>
  <c r="I88"/>
  <c r="H88"/>
  <c r="G88"/>
  <c r="F88"/>
  <c r="E88"/>
  <c r="AD88"/>
  <c r="AC91"/>
  <c r="AB91"/>
  <c r="AA91"/>
  <c r="Z91"/>
  <c r="X91"/>
  <c r="W91"/>
  <c r="V91"/>
  <c r="U91"/>
  <c r="S91"/>
  <c r="R91"/>
  <c r="Q91"/>
  <c r="P91"/>
  <c r="N91"/>
  <c r="M91"/>
  <c r="L91"/>
  <c r="K91"/>
  <c r="I91"/>
  <c r="H91"/>
  <c r="G91"/>
  <c r="Y83"/>
  <c r="Y82"/>
  <c r="Y86"/>
  <c r="T83"/>
  <c r="T82"/>
  <c r="T84"/>
  <c r="J83"/>
  <c r="J85"/>
  <c r="J82"/>
  <c r="J86"/>
  <c r="O83"/>
  <c r="O82"/>
  <c r="O84"/>
  <c r="AC73"/>
  <c r="AB73"/>
  <c r="AA73"/>
  <c r="Z73"/>
  <c r="X73"/>
  <c r="W73"/>
  <c r="V73"/>
  <c r="U73"/>
  <c r="S73"/>
  <c r="R73"/>
  <c r="Q73"/>
  <c r="P73"/>
  <c r="N73"/>
  <c r="M73"/>
  <c r="L73"/>
  <c r="K73"/>
  <c r="I73"/>
  <c r="H73"/>
  <c r="G73"/>
  <c r="F73"/>
  <c r="Y74"/>
  <c r="T74"/>
  <c r="O74"/>
  <c r="AD72"/>
  <c r="AD74"/>
  <c r="T75"/>
  <c r="O73"/>
  <c r="AD71"/>
  <c r="AD75"/>
  <c r="E74"/>
  <c r="AC69"/>
  <c r="AB69"/>
  <c r="AA69"/>
  <c r="Z69"/>
  <c r="X69"/>
  <c r="W69"/>
  <c r="V69"/>
  <c r="U69"/>
  <c r="S69"/>
  <c r="R69"/>
  <c r="Q69"/>
  <c r="P69"/>
  <c r="N69"/>
  <c r="M69"/>
  <c r="L69"/>
  <c r="K69"/>
  <c r="I69"/>
  <c r="H69"/>
  <c r="G69"/>
  <c r="F69"/>
  <c r="Y69"/>
  <c r="T69"/>
  <c r="O69"/>
  <c r="AC66"/>
  <c r="AB66"/>
  <c r="AA66"/>
  <c r="X66"/>
  <c r="W66"/>
  <c r="V66"/>
  <c r="S66"/>
  <c r="R66"/>
  <c r="Q66"/>
  <c r="N66"/>
  <c r="M66"/>
  <c r="L66"/>
  <c r="I66"/>
  <c r="H66"/>
  <c r="G66"/>
  <c r="AC61"/>
  <c r="AB61"/>
  <c r="AA61"/>
  <c r="Z61"/>
  <c r="X61"/>
  <c r="W61"/>
  <c r="V61"/>
  <c r="U61"/>
  <c r="S61"/>
  <c r="R61"/>
  <c r="Q61"/>
  <c r="P61"/>
  <c r="N61"/>
  <c r="M61"/>
  <c r="L61"/>
  <c r="K61"/>
  <c r="Y62"/>
  <c r="T61"/>
  <c r="AD60"/>
  <c r="AD62"/>
  <c r="J62"/>
  <c r="Y63"/>
  <c r="T63"/>
  <c r="O61"/>
  <c r="J61"/>
  <c r="AC57"/>
  <c r="AB57"/>
  <c r="AA57"/>
  <c r="Z57"/>
  <c r="X57"/>
  <c r="W57"/>
  <c r="V57"/>
  <c r="U57"/>
  <c r="S57"/>
  <c r="R57"/>
  <c r="Q57"/>
  <c r="P57"/>
  <c r="N57"/>
  <c r="M57"/>
  <c r="L57"/>
  <c r="K57"/>
  <c r="Y57"/>
  <c r="O57"/>
  <c r="J57"/>
  <c r="Y50"/>
  <c r="T50"/>
  <c r="O50"/>
  <c r="AD35"/>
  <c r="AC31"/>
  <c r="AC49"/>
  <c r="AB31"/>
  <c r="AB49"/>
  <c r="AA31"/>
  <c r="AA49"/>
  <c r="X31"/>
  <c r="X49"/>
  <c r="W31"/>
  <c r="W49"/>
  <c r="W105"/>
  <c r="V31"/>
  <c r="V49"/>
  <c r="S31"/>
  <c r="S49"/>
  <c r="R31"/>
  <c r="R49"/>
  <c r="Q31"/>
  <c r="Q49"/>
  <c r="N31"/>
  <c r="N49"/>
  <c r="M31"/>
  <c r="M49"/>
  <c r="L31"/>
  <c r="L49"/>
  <c r="T28"/>
  <c r="O28"/>
  <c r="AC27"/>
  <c r="AB27"/>
  <c r="AA27"/>
  <c r="Z27"/>
  <c r="X27"/>
  <c r="W27"/>
  <c r="V27"/>
  <c r="U27"/>
  <c r="S27"/>
  <c r="R27"/>
  <c r="Q27"/>
  <c r="P27"/>
  <c r="N27"/>
  <c r="M27"/>
  <c r="L27"/>
  <c r="K27"/>
  <c r="Y27"/>
  <c r="T29"/>
  <c r="O29"/>
  <c r="AD25"/>
  <c r="AC23"/>
  <c r="AB23"/>
  <c r="AA23"/>
  <c r="AA105"/>
  <c r="Z23"/>
  <c r="X23"/>
  <c r="W23"/>
  <c r="V23"/>
  <c r="U23"/>
  <c r="S23"/>
  <c r="R23"/>
  <c r="Q23"/>
  <c r="P23"/>
  <c r="N23"/>
  <c r="M23"/>
  <c r="L23"/>
  <c r="K23"/>
  <c r="Y23"/>
  <c r="T23"/>
  <c r="AD22"/>
  <c r="AD23"/>
  <c r="J23"/>
  <c r="AD45"/>
  <c r="AD44"/>
  <c r="AD42"/>
  <c r="AD39"/>
  <c r="AD38"/>
  <c r="Y54"/>
  <c r="T54"/>
  <c r="O54"/>
  <c r="AC105"/>
  <c r="E91"/>
  <c r="U31"/>
  <c r="T31"/>
  <c r="AD90"/>
  <c r="N88"/>
  <c r="M88"/>
  <c r="L88"/>
  <c r="K88"/>
  <c r="J88"/>
  <c r="E83"/>
  <c r="AD83"/>
  <c r="E82"/>
  <c r="AD80"/>
  <c r="AD68"/>
  <c r="AD69"/>
  <c r="I61"/>
  <c r="H61"/>
  <c r="G61"/>
  <c r="F61"/>
  <c r="E62"/>
  <c r="E61"/>
  <c r="I57"/>
  <c r="H57"/>
  <c r="G57"/>
  <c r="F57"/>
  <c r="J54"/>
  <c r="E50"/>
  <c r="AD47"/>
  <c r="AD46"/>
  <c r="AD43"/>
  <c r="AD41"/>
  <c r="AD40"/>
  <c r="AD37"/>
  <c r="AD36"/>
  <c r="AD34"/>
  <c r="AD33"/>
  <c r="I31"/>
  <c r="I49"/>
  <c r="H31"/>
  <c r="H49"/>
  <c r="G31"/>
  <c r="G49"/>
  <c r="I27"/>
  <c r="H27"/>
  <c r="G27"/>
  <c r="AD26"/>
  <c r="AD28"/>
  <c r="E28"/>
  <c r="F27"/>
  <c r="I23"/>
  <c r="H23"/>
  <c r="H105"/>
  <c r="G23"/>
  <c r="E23"/>
  <c r="X18"/>
  <c r="X105"/>
  <c r="W18"/>
  <c r="V105"/>
  <c r="N105"/>
  <c r="G105"/>
  <c r="AD15"/>
  <c r="F23"/>
  <c r="E57"/>
  <c r="K31"/>
  <c r="K49"/>
  <c r="P31"/>
  <c r="O31"/>
  <c r="T27"/>
  <c r="J31"/>
  <c r="J51"/>
  <c r="T88"/>
  <c r="F31"/>
  <c r="E31"/>
  <c r="AD53"/>
  <c r="AD54"/>
  <c r="J69"/>
  <c r="J66"/>
  <c r="Y66"/>
  <c r="J63"/>
  <c r="T62"/>
  <c r="J27"/>
  <c r="J29"/>
  <c r="AD78"/>
  <c r="T57"/>
  <c r="J50"/>
  <c r="E75"/>
  <c r="T66"/>
  <c r="U66"/>
  <c r="U51"/>
  <c r="Y29"/>
  <c r="Y28"/>
  <c r="Z31"/>
  <c r="Z51"/>
  <c r="Y75"/>
  <c r="Y73"/>
  <c r="F74"/>
  <c r="E27"/>
  <c r="T73"/>
  <c r="AD14"/>
  <c r="E73"/>
  <c r="AD94"/>
  <c r="E66"/>
  <c r="AD65"/>
  <c r="AD66"/>
  <c r="AD32"/>
  <c r="G51"/>
  <c r="AD56"/>
  <c r="AD57"/>
  <c r="J28"/>
  <c r="J91"/>
  <c r="J75"/>
  <c r="J74"/>
  <c r="O27"/>
  <c r="O62"/>
  <c r="E85"/>
  <c r="O23"/>
  <c r="E29"/>
  <c r="O63"/>
  <c r="Y61"/>
  <c r="O75"/>
  <c r="F66"/>
  <c r="J73"/>
  <c r="AD59"/>
  <c r="AD63"/>
  <c r="AD48"/>
  <c r="AD50"/>
  <c r="E63"/>
  <c r="AD99"/>
  <c r="T51"/>
  <c r="T49"/>
  <c r="U49"/>
  <c r="U105"/>
  <c r="T105"/>
  <c r="P49"/>
  <c r="P105"/>
  <c r="O105"/>
  <c r="K51"/>
  <c r="AD18"/>
  <c r="Y31"/>
  <c r="Y51"/>
  <c r="Y109"/>
  <c r="P51"/>
  <c r="Z49"/>
  <c r="Z105"/>
  <c r="Y105"/>
  <c r="O51"/>
  <c r="O49"/>
  <c r="AD31"/>
  <c r="AD51"/>
  <c r="J49"/>
  <c r="E51"/>
  <c r="F51"/>
  <c r="E49"/>
  <c r="F49"/>
  <c r="F105"/>
  <c r="B122"/>
  <c r="AD82"/>
  <c r="O110"/>
  <c r="C111"/>
  <c r="AC111"/>
  <c r="J110"/>
  <c r="AD96"/>
  <c r="AD91"/>
  <c r="Y113"/>
  <c r="AD73"/>
  <c r="T113"/>
  <c r="O113"/>
  <c r="C110"/>
  <c r="AD61"/>
  <c r="C113"/>
  <c r="Y110"/>
  <c r="T110"/>
  <c r="AD27"/>
  <c r="AD29"/>
  <c r="J109"/>
  <c r="J114"/>
  <c r="AC112"/>
  <c r="K105"/>
  <c r="J105"/>
  <c r="O86"/>
  <c r="J84"/>
  <c r="AD79"/>
  <c r="E86"/>
  <c r="E84"/>
  <c r="AD81"/>
  <c r="Y84"/>
  <c r="AD77"/>
  <c r="T109"/>
  <c r="B119"/>
  <c r="AD100"/>
  <c r="AD101"/>
  <c r="O109"/>
  <c r="O115"/>
  <c r="Y49"/>
  <c r="AD49"/>
  <c r="C109"/>
  <c r="C115"/>
  <c r="E105"/>
  <c r="AD105"/>
  <c r="AC113"/>
  <c r="AC110"/>
  <c r="J115"/>
  <c r="AD84"/>
  <c r="AD86"/>
  <c r="Y115"/>
  <c r="Y114"/>
  <c r="T114"/>
  <c r="T115"/>
  <c r="B118"/>
  <c r="O114"/>
  <c r="AC109"/>
  <c r="C114"/>
  <c r="AC114"/>
  <c r="AC120"/>
</calcChain>
</file>

<file path=xl/comments1.xml><?xml version="1.0" encoding="utf-8"?>
<comments xmlns="http://schemas.openxmlformats.org/spreadsheetml/2006/main">
  <authors>
    <author>rab</author>
  </authors>
  <commentList>
    <comment ref="F14" authorId="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<sst xmlns="http://schemas.openxmlformats.org/spreadsheetml/2006/main" count="324" uniqueCount="196">
  <si>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</si>
  <si>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</si>
  <si>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</si>
  <si>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</si>
  <si>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</si>
  <si>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</si>
  <si>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</si>
  <si>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</si>
  <si>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</si>
  <si>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</si>
  <si>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</si>
  <si>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</si>
  <si>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</si>
  <si>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</si>
  <si>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</si>
  <si>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</si>
  <si>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</si>
  <si>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</si>
  <si>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</si>
  <si>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</si>
  <si>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</si>
  <si>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</si>
  <si>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</si>
  <si>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</si>
  <si>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</si>
  <si>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</si>
  <si>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</si>
  <si>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</si>
  <si>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</si>
  <si>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</si>
  <si>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</si>
  <si>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</si>
  <si>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</si>
  <si>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</si>
  <si>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</si>
  <si>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</si>
  <si>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</si>
  <si>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</si>
  <si>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</si>
  <si>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</si>
  <si>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</si>
  <si>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</si>
  <si>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</si>
  <si>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</si>
  <si>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</si>
  <si>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</si>
  <si>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</si>
  <si>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</si>
  <si>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</si>
  <si>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</si>
  <si>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</si>
  <si>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</si>
  <si>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</si>
  <si>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</si>
  <si>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</si>
  <si>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</si>
  <si>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</si>
  <si>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</si>
  <si>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</si>
  <si>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</si>
  <si>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</si>
  <si>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</si>
  <si>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</si>
  <si>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</si>
  <si>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</si>
  <si>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</si>
  <si>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</si>
  <si>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</si>
  <si>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</si>
  <si>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</si>
  <si>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</si>
  <si>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</si>
  <si>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</si>
  <si>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</si>
  <si>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</si>
  <si>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</si>
  <si>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</si>
  <si>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</si>
  <si>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</si>
  <si>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</si>
  <si>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</si>
  <si>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</si>
  <si>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</si>
  <si>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</si>
  <si>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</si>
  <si>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</si>
  <si>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</si>
  <si>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</si>
  <si>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</si>
  <si>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</si>
  <si>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</si>
  <si>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</si>
  <si>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</si>
  <si>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</si>
  <si>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</si>
  <si>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</si>
  <si>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</si>
  <si>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</si>
  <si>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</si>
  <si>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</si>
  <si>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</si>
  <si>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</si>
  <si>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</si>
  <si>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</si>
  <si>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</si>
  <si>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</si>
  <si>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</si>
  <si>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</si>
  <si>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</si>
  <si>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</si>
  <si>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 xml:space="preserve">Приложение №1 к муниципальной программе "Создание условий для улучшения качества жизни жителей городского округа Тольятти и
обеспечения социальной стабильности" на 2020-2024 годы
</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</si>
  <si>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</si>
  <si>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</si>
  <si>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</si>
  <si>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</si>
  <si>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</si>
  <si>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</si>
  <si>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</si>
  <si>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</si>
  <si>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</si>
  <si>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</si>
  <si>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</si>
  <si>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</si>
  <si>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</si>
  <si>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</si>
  <si>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</si>
  <si>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</si>
  <si>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</si>
  <si>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</si>
  <si>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</si>
  <si>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</si>
  <si>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</si>
  <si>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</si>
  <si>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</si>
  <si>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</si>
  <si>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</si>
  <si>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</si>
  <si>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</si>
  <si>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</si>
  <si>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</si>
  <si>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</si>
  <si>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</si>
  <si>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</si>
  <si>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</si>
  <si>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</si>
  <si>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</si>
  <si>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</si>
  <si>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t xml:space="preserve">Осуществление денежных выплат на вознаграждение, пичитающееся приёмным родителям, патронатным воспитатеям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</si>
  <si>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</si>
  <si>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</si>
  <si>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</si>
  <si>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</si>
  <si>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</si>
  <si>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</si>
  <si>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</si>
  <si>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</si>
  <si>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Задача 11:</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</si>
  <si>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</si>
  <si>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</si>
  <si>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</si>
  <si>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</si>
  <si>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</si>
  <si>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</si>
  <si>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</si>
  <si>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</si>
  <si>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</si>
  <si>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</si>
  <si>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</si>
  <si>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</si>
  <si>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</si>
  <si>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</si>
  <si>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</si>
  <si>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</si>
  <si>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</si>
  <si>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</si>
  <si>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</si>
  <si>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</si>
  <si>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</si>
  <si>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</si>
  <si>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</si>
  <si>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</si>
  <si>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indexed="8"/>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</si>
  <si>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indexed="8"/>
        <rFont val="Times New Roman"/>
        <family val="1"/>
        <charset val="204"/>
      </rPr>
      <t xml:space="preserve"> </t>
    </r>
  </si>
  <si>
    <r>
      <t>6.</t>
    </r>
    <r>
      <rPr>
        <sz val="7"/>
        <color indexed="8"/>
        <rFont val="Times New Roman"/>
        <family val="1"/>
        <charset val="204"/>
      </rPr>
      <t> </t>
    </r>
  </si>
  <si>
    <r>
      <t xml:space="preserve">Задача 6: </t>
    </r>
    <r>
      <rPr>
        <sz val="14"/>
        <color indexed="8"/>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</si>
  <si>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indexed="8"/>
        <rFont val="Times New Roman"/>
        <family val="1"/>
        <charset val="204"/>
      </rPr>
      <t> </t>
    </r>
  </si>
  <si>
    <r>
      <t xml:space="preserve">Задача 7: </t>
    </r>
    <r>
      <rPr>
        <b/>
        <sz val="14"/>
        <color indexed="8"/>
        <rFont val="Times New Roman"/>
        <family val="1"/>
        <charset val="204"/>
      </rPr>
      <t xml:space="preserve"> </t>
    </r>
    <r>
      <rPr>
        <sz val="14"/>
        <color indexed="8"/>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</si>
  <si>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</si>
  <si>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</si>
  <si>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</si>
  <si>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</si>
  <si>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</si>
  <si>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единовременной выплаты на улучшение жилищных условий при рождении (усыновлении) седьмого и последующих детей</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</si>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</sst>
</file>

<file path=xl/styles.xml><?xml version="1.0" encoding="utf-8"?>
<styleSheet xmlns="http://schemas.openxmlformats.org/spreadsheetml/2006/main">
  <numFmts count="5">
    <numFmt numFmtId="43" formatCode="_-* #,##0.00_р_._-;\-* #,##0.00_р_._-;_-* &quot;-&quot;??_р_._-;_-@_-"/>
    <numFmt numFmtId="164" formatCode="#,##0.0"/>
    <numFmt numFmtId="165" formatCode="_-* #,##0_р_._-;\-* #,##0_р_._-;_-* &quot;-&quot;??_р_._-;_-@_-"/>
    <numFmt numFmtId="166" formatCode="#,##0.00\ &quot;₽&quot;"/>
    <numFmt numFmtId="167" formatCode="0.0"/>
  </numFmts>
  <fonts count="40">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indexed="10"/>
      <name val="Times New Roman"/>
      <family val="1"/>
      <charset val="204"/>
    </font>
    <font>
      <sz val="11"/>
      <color indexed="10"/>
      <name val="Times New Roman"/>
      <family val="1"/>
      <charset val="204"/>
    </font>
    <font>
      <sz val="11"/>
      <color indexed="10"/>
      <name val="Calibri"/>
      <family val="2"/>
      <charset val="204"/>
    </font>
    <font>
      <b/>
      <sz val="14"/>
      <color indexed="10"/>
      <name val="Calibri"/>
      <family val="2"/>
      <charset val="204"/>
    </font>
    <font>
      <sz val="14"/>
      <color indexed="10"/>
      <name val="Times New Roman"/>
      <family val="1"/>
      <charset val="204"/>
    </font>
    <font>
      <b/>
      <sz val="14"/>
      <color indexed="10"/>
      <name val="Times New Roman"/>
      <family val="1"/>
      <charset val="204"/>
    </font>
    <font>
      <b/>
      <sz val="12"/>
      <color indexed="10"/>
      <name val="Times New Roman"/>
      <family val="1"/>
      <charset val="204"/>
    </font>
    <font>
      <sz val="12"/>
      <color indexed="8"/>
      <name val="Times New Roman"/>
      <family val="1"/>
      <charset val="204"/>
    </font>
    <font>
      <i/>
      <sz val="12"/>
      <color indexed="8"/>
      <name val="Times New Roman"/>
      <family val="1"/>
      <charset val="204"/>
    </font>
    <font>
      <sz val="11"/>
      <color indexed="8"/>
      <name val="Times New Roman"/>
      <family val="1"/>
      <charset val="204"/>
    </font>
    <font>
      <sz val="13"/>
      <color indexed="8"/>
      <name val="Times New Roman"/>
      <family val="1"/>
      <charset val="204"/>
    </font>
    <font>
      <b/>
      <sz val="12"/>
      <color indexed="8"/>
      <name val="Times New Roman"/>
      <family val="1"/>
      <charset val="204"/>
    </font>
    <font>
      <b/>
      <sz val="13"/>
      <color indexed="8"/>
      <name val="Times New Roman"/>
      <family val="1"/>
      <charset val="204"/>
    </font>
    <font>
      <sz val="14"/>
      <color indexed="8"/>
      <name val="Times New Roman"/>
      <family val="1"/>
      <charset val="204"/>
    </font>
    <font>
      <sz val="7"/>
      <color indexed="8"/>
      <name val="Times New Roman"/>
      <family val="1"/>
      <charset val="204"/>
    </font>
    <font>
      <i/>
      <u/>
      <sz val="14"/>
      <color indexed="8"/>
      <name val="Times New Roman"/>
      <family val="1"/>
      <charset val="204"/>
    </font>
    <font>
      <b/>
      <sz val="14"/>
      <color indexed="8"/>
      <name val="Times New Roman"/>
      <family val="1"/>
      <charset val="204"/>
    </font>
    <font>
      <u/>
      <sz val="14"/>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14" fillId="0" borderId="0" applyFont="0" applyFill="0" applyBorder="0" applyAlignment="0" applyProtection="0"/>
  </cellStyleXfs>
  <cellXfs count="154">
    <xf numFmtId="0" fontId="0" fillId="0" borderId="0" xfId="0"/>
    <xf numFmtId="0" fontId="1" fillId="0" borderId="0" xfId="0" applyFont="1" applyFill="1" applyAlignment="1">
      <alignment horizontal="center"/>
    </xf>
    <xf numFmtId="0" fontId="1" fillId="0" borderId="0" xfId="0" applyFont="1" applyFill="1"/>
    <xf numFmtId="0" fontId="2" fillId="0" borderId="0" xfId="0" applyFont="1" applyFill="1"/>
    <xf numFmtId="0" fontId="4" fillId="0" borderId="1" xfId="0" applyFont="1" applyFill="1" applyBorder="1" applyAlignment="1">
      <alignment horizontal="center" vertical="center" textRotation="90" wrapText="1"/>
    </xf>
    <xf numFmtId="0" fontId="4" fillId="0" borderId="2"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top"/>
    </xf>
    <xf numFmtId="164" fontId="1"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164" fontId="9" fillId="0" borderId="1" xfId="0" applyNumberFormat="1" applyFont="1" applyFill="1" applyBorder="1" applyAlignment="1">
      <alignment horizontal="center" vertical="top"/>
    </xf>
    <xf numFmtId="0" fontId="10" fillId="0" borderId="1" xfId="0" applyFont="1" applyFill="1" applyBorder="1" applyAlignment="1">
      <alignment horizontal="center" vertical="top"/>
    </xf>
    <xf numFmtId="16" fontId="1" fillId="0" borderId="1" xfId="0" applyNumberFormat="1" applyFont="1" applyFill="1" applyBorder="1" applyAlignment="1">
      <alignment horizontal="center" vertical="top"/>
    </xf>
    <xf numFmtId="17" fontId="1" fillId="0" borderId="1" xfId="0" applyNumberFormat="1" applyFont="1" applyFill="1" applyBorder="1" applyAlignment="1">
      <alignment horizontal="center" vertical="top"/>
    </xf>
    <xf numFmtId="0" fontId="1" fillId="0" borderId="0" xfId="0" applyFont="1" applyFill="1" applyBorder="1"/>
    <xf numFmtId="0" fontId="4" fillId="0" borderId="2" xfId="0" applyFont="1" applyFill="1" applyBorder="1" applyAlignment="1">
      <alignment horizontal="center" vertical="center" wrapText="1"/>
    </xf>
    <xf numFmtId="0" fontId="9" fillId="0" borderId="1" xfId="0" applyFont="1" applyFill="1" applyBorder="1" applyAlignment="1">
      <alignment horizontal="left" vertical="center"/>
    </xf>
    <xf numFmtId="0" fontId="1" fillId="0" borderId="1" xfId="0" applyFont="1" applyFill="1" applyBorder="1" applyAlignment="1">
      <alignment horizontal="center" vertical="top" wrapText="1"/>
    </xf>
    <xf numFmtId="165" fontId="1" fillId="0" borderId="0" xfId="1" applyNumberFormat="1" applyFont="1" applyFill="1" applyAlignment="1">
      <alignment wrapText="1"/>
    </xf>
    <xf numFmtId="0" fontId="1" fillId="0" borderId="0" xfId="0" applyFont="1" applyFill="1" applyAlignment="1">
      <alignment wrapText="1"/>
    </xf>
    <xf numFmtId="49" fontId="1" fillId="0" borderId="1" xfId="0" applyNumberFormat="1" applyFont="1" applyFill="1" applyBorder="1" applyAlignment="1">
      <alignment horizontal="center" vertical="center"/>
    </xf>
    <xf numFmtId="16" fontId="1" fillId="0" borderId="1" xfId="0" applyNumberFormat="1" applyFont="1" applyFill="1" applyBorder="1" applyAlignment="1">
      <alignment horizontal="left" vertical="center"/>
    </xf>
    <xf numFmtId="0" fontId="1" fillId="0" borderId="3" xfId="0" applyFont="1" applyFill="1" applyBorder="1" applyAlignment="1">
      <alignment horizontal="center" vertical="top" wrapText="1"/>
    </xf>
    <xf numFmtId="0" fontId="3" fillId="0" borderId="1" xfId="0" applyFont="1" applyFill="1" applyBorder="1" applyAlignment="1">
      <alignment horizontal="center" vertical="top" wrapText="1"/>
    </xf>
    <xf numFmtId="0" fontId="9" fillId="0" borderId="1" xfId="0" applyFont="1" applyFill="1" applyBorder="1" applyAlignment="1">
      <alignment horizontal="left" vertical="center" wrapText="1"/>
    </xf>
    <xf numFmtId="0" fontId="2" fillId="2" borderId="0" xfId="0" applyFont="1" applyFill="1"/>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0" xfId="0" applyNumberFormat="1" applyFont="1" applyFill="1"/>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164" fontId="22" fillId="0" borderId="1" xfId="0" applyNumberFormat="1" applyFont="1" applyFill="1" applyBorder="1" applyAlignment="1">
      <alignment horizontal="center" vertical="top"/>
    </xf>
    <xf numFmtId="164" fontId="23" fillId="0" borderId="1" xfId="0" applyNumberFormat="1" applyFont="1" applyFill="1" applyBorder="1" applyAlignment="1">
      <alignment horizontal="center" vertical="top"/>
    </xf>
    <xf numFmtId="0" fontId="24" fillId="0" borderId="0" xfId="0" applyFont="1" applyFill="1"/>
    <xf numFmtId="164" fontId="9" fillId="0" borderId="5" xfId="0" applyNumberFormat="1" applyFont="1" applyFill="1" applyBorder="1" applyAlignment="1">
      <alignment horizontal="center" vertical="top"/>
    </xf>
    <xf numFmtId="164" fontId="9" fillId="0" borderId="6" xfId="0" applyNumberFormat="1" applyFont="1" applyFill="1" applyBorder="1" applyAlignment="1">
      <alignment horizontal="center" vertical="top"/>
    </xf>
    <xf numFmtId="164" fontId="15" fillId="0" borderId="1"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4" fillId="0" borderId="1" xfId="0" applyNumberFormat="1" applyFont="1" applyFill="1" applyBorder="1" applyAlignment="1">
      <alignment horizontal="center" vertical="top"/>
    </xf>
    <xf numFmtId="164" fontId="16" fillId="0" borderId="1" xfId="0" applyNumberFormat="1" applyFont="1" applyFill="1" applyBorder="1" applyAlignment="1">
      <alignment horizontal="center" vertical="top"/>
    </xf>
    <xf numFmtId="0" fontId="25" fillId="2" borderId="0" xfId="0" applyFont="1" applyFill="1"/>
    <xf numFmtId="164" fontId="15" fillId="0" borderId="1" xfId="0" applyNumberFormat="1" applyFont="1" applyFill="1" applyBorder="1" applyAlignment="1">
      <alignment horizontal="center" vertical="top" wrapText="1"/>
    </xf>
    <xf numFmtId="0" fontId="3" fillId="0" borderId="1" xfId="0" applyFont="1" applyFill="1" applyBorder="1" applyAlignment="1">
      <alignment horizontal="left" vertical="center" wrapText="1"/>
    </xf>
    <xf numFmtId="164" fontId="19"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22" fillId="0" borderId="1" xfId="0" applyFont="1" applyFill="1" applyBorder="1" applyAlignment="1">
      <alignment horizontal="left" vertical="top" wrapText="1"/>
    </xf>
    <xf numFmtId="166" fontId="1" fillId="0" borderId="0" xfId="0" applyNumberFormat="1" applyFont="1" applyFill="1"/>
    <xf numFmtId="0" fontId="6" fillId="0" borderId="5" xfId="0" applyFont="1" applyFill="1" applyBorder="1" applyAlignment="1">
      <alignment horizontal="left" vertical="top" wrapText="1"/>
    </xf>
    <xf numFmtId="0" fontId="1" fillId="0" borderId="4" xfId="0" applyFont="1" applyFill="1" applyBorder="1" applyAlignment="1">
      <alignment horizontal="center" vertical="top" wrapText="1"/>
    </xf>
    <xf numFmtId="167" fontId="27" fillId="0" borderId="6" xfId="0" applyNumberFormat="1" applyFont="1" applyFill="1" applyBorder="1" applyAlignment="1">
      <alignment horizontal="center" vertical="top" wrapText="1"/>
    </xf>
    <xf numFmtId="167" fontId="27" fillId="0" borderId="5" xfId="0" applyNumberFormat="1" applyFont="1" applyFill="1" applyBorder="1" applyAlignment="1">
      <alignment horizontal="center" vertical="top" wrapText="1"/>
    </xf>
    <xf numFmtId="164" fontId="28" fillId="0" borderId="1" xfId="0" applyNumberFormat="1" applyFont="1" applyFill="1" applyBorder="1" applyAlignment="1">
      <alignment horizontal="center" vertical="top"/>
    </xf>
    <xf numFmtId="164" fontId="2" fillId="0" borderId="0" xfId="0" applyNumberFormat="1" applyFont="1" applyFill="1"/>
    <xf numFmtId="0" fontId="3" fillId="0" borderId="0" xfId="0" applyFont="1" applyFill="1"/>
    <xf numFmtId="164" fontId="3" fillId="0" borderId="0" xfId="0" applyNumberFormat="1" applyFont="1" applyFill="1"/>
    <xf numFmtId="0" fontId="29" fillId="0" borderId="1" xfId="0" applyFont="1" applyFill="1" applyBorder="1" applyAlignment="1">
      <alignment horizontal="center" vertical="top"/>
    </xf>
    <xf numFmtId="0" fontId="29" fillId="0" borderId="1" xfId="0" applyFont="1" applyFill="1" applyBorder="1" applyAlignment="1">
      <alignment horizontal="center" vertical="top" wrapText="1"/>
    </xf>
    <xf numFmtId="164" fontId="29" fillId="0" borderId="1" xfId="0" applyNumberFormat="1" applyFont="1" applyFill="1" applyBorder="1" applyAlignment="1">
      <alignment horizontal="center" vertical="top"/>
    </xf>
    <xf numFmtId="164" fontId="31" fillId="0" borderId="1" xfId="0" applyNumberFormat="1" applyFont="1" applyFill="1" applyBorder="1" applyAlignment="1">
      <alignment horizontal="center" vertical="top"/>
    </xf>
    <xf numFmtId="0" fontId="32" fillId="0" borderId="1" xfId="0" applyFont="1" applyFill="1" applyBorder="1" applyAlignment="1">
      <alignment horizontal="left" vertical="center"/>
    </xf>
    <xf numFmtId="164" fontId="33" fillId="0" borderId="1" xfId="0" applyNumberFormat="1" applyFont="1" applyFill="1" applyBorder="1" applyAlignment="1">
      <alignment horizontal="center" vertical="top"/>
    </xf>
    <xf numFmtId="164" fontId="34" fillId="0" borderId="1" xfId="0" applyNumberFormat="1" applyFont="1" applyFill="1" applyBorder="1" applyAlignment="1">
      <alignment horizontal="center" vertical="top"/>
    </xf>
    <xf numFmtId="0" fontId="35" fillId="0" borderId="1" xfId="0" applyFont="1" applyFill="1" applyBorder="1" applyAlignment="1">
      <alignment horizontal="center" vertical="top" wrapText="1"/>
    </xf>
    <xf numFmtId="0" fontId="32" fillId="0" borderId="5" xfId="0" applyFont="1" applyFill="1" applyBorder="1" applyAlignment="1">
      <alignment horizontal="left" vertical="center"/>
    </xf>
    <xf numFmtId="164" fontId="32" fillId="0" borderId="5" xfId="0" applyNumberFormat="1" applyFont="1" applyFill="1" applyBorder="1" applyAlignment="1">
      <alignment horizontal="center" vertical="top"/>
    </xf>
    <xf numFmtId="164" fontId="29" fillId="0" borderId="5" xfId="0" applyNumberFormat="1" applyFont="1" applyFill="1" applyBorder="1" applyAlignment="1">
      <alignment horizontal="center" vertical="top"/>
    </xf>
    <xf numFmtId="164" fontId="32" fillId="0" borderId="6" xfId="0" applyNumberFormat="1" applyFont="1" applyFill="1" applyBorder="1" applyAlignment="1">
      <alignment horizontal="center" vertical="top"/>
    </xf>
    <xf numFmtId="0" fontId="29" fillId="0" borderId="0" xfId="0" applyFont="1" applyFill="1" applyAlignment="1">
      <alignment wrapText="1"/>
    </xf>
    <xf numFmtId="0" fontId="29" fillId="3" borderId="1" xfId="0" applyFont="1" applyFill="1" applyBorder="1" applyAlignment="1">
      <alignment wrapText="1"/>
    </xf>
    <xf numFmtId="0" fontId="22" fillId="0" borderId="1" xfId="0" applyFont="1" applyFill="1" applyBorder="1" applyAlignment="1">
      <alignment horizontal="center" vertical="top" wrapText="1"/>
    </xf>
    <xf numFmtId="167" fontId="22" fillId="0" borderId="1" xfId="0" applyNumberFormat="1" applyFont="1" applyFill="1" applyBorder="1" applyAlignment="1">
      <alignment horizontal="center" vertical="top" wrapText="1"/>
    </xf>
    <xf numFmtId="167" fontId="26" fillId="0" borderId="1" xfId="0" applyNumberFormat="1" applyFont="1" applyFill="1" applyBorder="1" applyAlignment="1">
      <alignment horizontal="center" vertical="top" wrapText="1"/>
    </xf>
    <xf numFmtId="167" fontId="27" fillId="0" borderId="1" xfId="0" applyNumberFormat="1" applyFont="1" applyFill="1" applyBorder="1" applyAlignment="1">
      <alignment horizontal="center" vertical="top" wrapText="1"/>
    </xf>
    <xf numFmtId="0" fontId="1" fillId="3" borderId="0" xfId="0" applyFont="1" applyFill="1"/>
    <xf numFmtId="0" fontId="1" fillId="3" borderId="1" xfId="0" applyFont="1" applyFill="1" applyBorder="1" applyAlignment="1">
      <alignment horizontal="center" wrapText="1"/>
    </xf>
    <xf numFmtId="0" fontId="29" fillId="3" borderId="1" xfId="0" applyNumberFormat="1" applyFont="1" applyFill="1" applyBorder="1" applyAlignment="1">
      <alignment vertical="top" wrapText="1"/>
    </xf>
    <xf numFmtId="0" fontId="29" fillId="3" borderId="1" xfId="0" applyFont="1" applyFill="1" applyBorder="1" applyAlignment="1">
      <alignment vertical="top" wrapText="1"/>
    </xf>
    <xf numFmtId="0" fontId="29" fillId="3" borderId="3" xfId="0" applyFont="1" applyFill="1" applyBorder="1" applyAlignment="1">
      <alignment horizontal="left" vertical="top" wrapText="1"/>
    </xf>
    <xf numFmtId="0" fontId="22" fillId="3" borderId="1" xfId="0" applyFont="1" applyFill="1" applyBorder="1" applyAlignment="1">
      <alignment vertical="top" wrapText="1"/>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0" fontId="1" fillId="3" borderId="1" xfId="0" applyFont="1" applyFill="1" applyBorder="1" applyAlignment="1">
      <alignment horizontal="justify" vertical="top" wrapText="1"/>
    </xf>
    <xf numFmtId="0" fontId="32" fillId="3" borderId="1" xfId="0" applyFont="1" applyFill="1" applyBorder="1" applyAlignment="1">
      <alignment horizontal="left" vertical="center"/>
    </xf>
    <xf numFmtId="0" fontId="1" fillId="3" borderId="1" xfId="0" applyFont="1" applyFill="1" applyBorder="1" applyAlignment="1">
      <alignment horizontal="left" vertical="top" wrapText="1"/>
    </xf>
    <xf numFmtId="0" fontId="29" fillId="3" borderId="1" xfId="0" applyFont="1" applyFill="1" applyBorder="1" applyAlignment="1">
      <alignment horizontal="left" vertical="top" wrapText="1"/>
    </xf>
    <xf numFmtId="0" fontId="29" fillId="3" borderId="1" xfId="0" applyFont="1" applyFill="1" applyBorder="1" applyAlignment="1">
      <alignment horizontal="left" vertical="center" wrapText="1"/>
    </xf>
    <xf numFmtId="49" fontId="1" fillId="3" borderId="1" xfId="0" applyNumberFormat="1" applyFont="1" applyFill="1" applyBorder="1" applyAlignment="1">
      <alignment horizontal="left" vertical="center" wrapText="1"/>
    </xf>
    <xf numFmtId="0" fontId="26" fillId="3" borderId="1" xfId="0" applyFont="1" applyFill="1" applyBorder="1" applyAlignment="1">
      <alignment horizontal="left" vertical="top" wrapText="1"/>
    </xf>
    <xf numFmtId="0" fontId="6" fillId="3" borderId="4" xfId="0" applyFont="1" applyFill="1" applyBorder="1" applyAlignment="1">
      <alignment horizontal="left" vertical="top" wrapText="1"/>
    </xf>
    <xf numFmtId="0" fontId="3" fillId="3" borderId="0" xfId="0" applyFont="1" applyFill="1"/>
    <xf numFmtId="0" fontId="3" fillId="3" borderId="0" xfId="0" applyFont="1" applyFill="1" applyAlignment="1">
      <alignment horizontal="right"/>
    </xf>
    <xf numFmtId="164" fontId="1" fillId="3" borderId="0" xfId="0" applyNumberFormat="1" applyFont="1" applyFill="1"/>
    <xf numFmtId="0" fontId="9" fillId="2" borderId="1" xfId="0" applyFont="1" applyFill="1" applyBorder="1" applyAlignment="1">
      <alignment horizontal="left" vertical="center" wrapText="1"/>
    </xf>
    <xf numFmtId="0" fontId="29" fillId="2" borderId="5" xfId="0" applyFont="1" applyFill="1" applyBorder="1" applyAlignment="1">
      <alignment horizontal="left" vertical="center" wrapText="1"/>
    </xf>
    <xf numFmtId="0" fontId="31" fillId="2" borderId="7" xfId="0" applyFont="1" applyFill="1" applyBorder="1" applyAlignment="1">
      <alignment horizontal="center" vertical="top" wrapText="1"/>
    </xf>
    <xf numFmtId="0" fontId="1" fillId="2" borderId="1" xfId="0" applyFont="1" applyFill="1" applyBorder="1" applyAlignment="1">
      <alignment horizontal="center" vertical="top" wrapText="1"/>
    </xf>
    <xf numFmtId="164" fontId="9" fillId="2" borderId="1" xfId="0" applyNumberFormat="1" applyFont="1" applyFill="1" applyBorder="1" applyAlignment="1">
      <alignment horizontal="center" vertical="top" wrapText="1"/>
    </xf>
    <xf numFmtId="164" fontId="15" fillId="2" borderId="1" xfId="0" applyNumberFormat="1" applyFont="1" applyFill="1" applyBorder="1" applyAlignment="1">
      <alignment horizontal="center" vertical="top" wrapText="1"/>
    </xf>
    <xf numFmtId="0" fontId="29" fillId="2" borderId="1" xfId="0" applyFont="1" applyFill="1" applyBorder="1" applyAlignment="1">
      <alignment horizontal="center" vertical="top"/>
    </xf>
    <xf numFmtId="0" fontId="29" fillId="2" borderId="2" xfId="0" applyFont="1" applyFill="1" applyBorder="1" applyAlignment="1">
      <alignment vertical="top" wrapText="1"/>
    </xf>
    <xf numFmtId="0" fontId="29" fillId="2" borderId="3" xfId="0" applyFont="1" applyFill="1" applyBorder="1" applyAlignment="1">
      <alignment horizontal="center" vertical="center" wrapText="1"/>
    </xf>
    <xf numFmtId="0" fontId="29" fillId="2" borderId="1" xfId="0" applyFont="1" applyFill="1" applyBorder="1" applyAlignment="1">
      <alignment horizontal="center" vertical="top" wrapText="1"/>
    </xf>
    <xf numFmtId="164" fontId="29" fillId="2" borderId="1" xfId="0" applyNumberFormat="1" applyFont="1" applyFill="1" applyBorder="1" applyAlignment="1">
      <alignment horizontal="center" vertical="top"/>
    </xf>
    <xf numFmtId="164" fontId="31" fillId="2" borderId="1" xfId="0" applyNumberFormat="1" applyFont="1" applyFill="1" applyBorder="1" applyAlignment="1">
      <alignment horizontal="center" vertical="top"/>
    </xf>
    <xf numFmtId="0" fontId="1" fillId="2" borderId="1" xfId="0" applyFont="1" applyFill="1" applyBorder="1" applyAlignment="1">
      <alignment horizontal="center" vertical="top"/>
    </xf>
    <xf numFmtId="0" fontId="29" fillId="2" borderId="3" xfId="0" applyNumberFormat="1" applyFont="1" applyFill="1" applyBorder="1" applyAlignment="1">
      <alignment horizontal="left" vertical="top" wrapText="1"/>
    </xf>
    <xf numFmtId="164" fontId="1" fillId="2" borderId="1" xfId="0" applyNumberFormat="1" applyFont="1" applyFill="1" applyBorder="1" applyAlignment="1">
      <alignment horizontal="center" vertical="top"/>
    </xf>
    <xf numFmtId="164" fontId="8"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xf>
    <xf numFmtId="0" fontId="29" fillId="2" borderId="1" xfId="0" applyNumberFormat="1" applyFont="1" applyFill="1" applyBorder="1" applyAlignment="1">
      <alignment vertical="top" wrapText="1"/>
    </xf>
    <xf numFmtId="0" fontId="29" fillId="2" borderId="3" xfId="0" applyFont="1" applyFill="1" applyBorder="1" applyAlignment="1">
      <alignment horizontal="left" vertical="top" wrapText="1"/>
    </xf>
    <xf numFmtId="0" fontId="29" fillId="2" borderId="1" xfId="0" applyFont="1" applyFill="1" applyBorder="1" applyAlignment="1">
      <alignment horizontal="justify" vertical="top"/>
    </xf>
    <xf numFmtId="0" fontId="10" fillId="2" borderId="1" xfId="0" applyFont="1" applyFill="1" applyBorder="1" applyAlignment="1">
      <alignment horizontal="center" vertical="top"/>
    </xf>
    <xf numFmtId="0" fontId="29" fillId="2" borderId="1" xfId="0" applyFont="1" applyFill="1" applyBorder="1" applyAlignment="1">
      <alignment vertical="top" wrapText="1"/>
    </xf>
    <xf numFmtId="0" fontId="9" fillId="2" borderId="1" xfId="0" applyFont="1" applyFill="1" applyBorder="1" applyAlignment="1">
      <alignment horizontal="left" vertical="center"/>
    </xf>
    <xf numFmtId="0" fontId="1" fillId="2" borderId="1" xfId="0" applyFont="1" applyFill="1" applyBorder="1" applyAlignment="1">
      <alignment horizontal="left" vertical="top" wrapText="1"/>
    </xf>
    <xf numFmtId="0" fontId="24" fillId="2" borderId="0" xfId="0" applyFont="1" applyFill="1"/>
    <xf numFmtId="0" fontId="39" fillId="0" borderId="4" xfId="0" applyFont="1" applyFill="1" applyBorder="1" applyAlignment="1">
      <alignment horizontal="left" vertical="top" wrapText="1"/>
    </xf>
    <xf numFmtId="0" fontId="39" fillId="0" borderId="5" xfId="0" applyFont="1" applyFill="1" applyBorder="1" applyAlignment="1">
      <alignment horizontal="left" vertical="top" wrapText="1"/>
    </xf>
    <xf numFmtId="0" fontId="39" fillId="0" borderId="6" xfId="0" applyFont="1" applyFill="1" applyBorder="1" applyAlignment="1">
      <alignment horizontal="left" vertical="top" wrapText="1"/>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3"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2" xfId="0" applyFont="1" applyFill="1" applyBorder="1" applyAlignment="1">
      <alignment horizontal="center"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0" fillId="0" borderId="2" xfId="0" applyBorder="1" applyAlignment="1">
      <alignment horizontal="center" vertical="top" wrapText="1"/>
    </xf>
    <xf numFmtId="0" fontId="11" fillId="0" borderId="4" xfId="0" applyFont="1" applyFill="1" applyBorder="1" applyAlignment="1">
      <alignment horizontal="left" vertical="top" wrapText="1"/>
    </xf>
    <xf numFmtId="0" fontId="32" fillId="0" borderId="1" xfId="0" applyFont="1" applyFill="1" applyBorder="1" applyAlignment="1">
      <alignment horizontal="left" vertical="center"/>
    </xf>
    <xf numFmtId="0" fontId="37" fillId="0" borderId="4" xfId="0" applyFont="1" applyFill="1" applyBorder="1" applyAlignment="1">
      <alignment horizontal="left" vertical="top" wrapText="1"/>
    </xf>
    <xf numFmtId="0" fontId="37" fillId="0" borderId="5" xfId="0" applyFont="1" applyFill="1" applyBorder="1" applyAlignment="1">
      <alignment horizontal="left" vertical="top" wrapText="1"/>
    </xf>
    <xf numFmtId="0" fontId="37" fillId="0" borderId="6"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20" fillId="0" borderId="4" xfId="0" applyFont="1" applyFill="1" applyBorder="1" applyAlignment="1">
      <alignment horizontal="left" vertical="top" wrapText="1"/>
    </xf>
    <xf numFmtId="0" fontId="1" fillId="0" borderId="0" xfId="0" applyFont="1" applyFill="1" applyAlignment="1">
      <alignment horizontal="right" vertical="top" wrapText="1"/>
    </xf>
    <xf numFmtId="0" fontId="3" fillId="0" borderId="0" xfId="0" applyFont="1" applyFill="1" applyAlignment="1">
      <alignment horizontal="center"/>
    </xf>
    <xf numFmtId="0" fontId="4" fillId="3"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razumova.ns/&#1052;&#1086;&#1080;%20&#1076;&#1086;&#1082;&#1091;&#1084;&#1077;&#1085;&#1090;&#1099;/Downloads/&#1055;&#1088;&#1080;&#1083;&#1086;&#1078;&#1077;&#1085;&#1080;&#1077;%203%2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5.02.2019"/>
    </sheetNames>
    <sheetDataSet>
      <sheetData sheetId="0">
        <row r="9">
          <cell r="H9">
            <v>46425</v>
          </cell>
          <cell r="K9">
            <v>46425</v>
          </cell>
          <cell r="N9">
            <v>46425</v>
          </cell>
          <cell r="Q9">
            <v>46425</v>
          </cell>
          <cell r="T9">
            <v>46425</v>
          </cell>
        </row>
        <row r="11">
          <cell r="H11">
            <v>774</v>
          </cell>
          <cell r="K11">
            <v>774</v>
          </cell>
          <cell r="N11">
            <v>774</v>
          </cell>
          <cell r="Q11">
            <v>774</v>
          </cell>
          <cell r="T11">
            <v>774</v>
          </cell>
        </row>
        <row r="12">
          <cell r="H12">
            <v>10537</v>
          </cell>
          <cell r="K12">
            <v>11662</v>
          </cell>
          <cell r="N12">
            <v>12655.3</v>
          </cell>
          <cell r="Q12">
            <v>12655.3</v>
          </cell>
          <cell r="T12">
            <v>12655.3</v>
          </cell>
        </row>
        <row r="13">
          <cell r="H13">
            <v>2909</v>
          </cell>
          <cell r="K13">
            <v>2909</v>
          </cell>
          <cell r="N13">
            <v>2909</v>
          </cell>
          <cell r="Q13">
            <v>2909</v>
          </cell>
          <cell r="T13">
            <v>2909</v>
          </cell>
        </row>
        <row r="14">
          <cell r="H14">
            <v>2019.6000000000001</v>
          </cell>
          <cell r="K14">
            <v>2019.6000000000001</v>
          </cell>
          <cell r="N14">
            <v>2019.6000000000001</v>
          </cell>
          <cell r="Q14">
            <v>2019.6000000000001</v>
          </cell>
          <cell r="T14">
            <v>2019.6000000000001</v>
          </cell>
        </row>
        <row r="15">
          <cell r="H15">
            <v>15711.599999999999</v>
          </cell>
          <cell r="K15">
            <v>15711.599999999999</v>
          </cell>
          <cell r="N15">
            <v>15711.599999999999</v>
          </cell>
          <cell r="Q15">
            <v>15711.599999999999</v>
          </cell>
          <cell r="T15">
            <v>15711.599999999999</v>
          </cell>
        </row>
        <row r="20">
          <cell r="H20">
            <v>2664</v>
          </cell>
          <cell r="K20">
            <v>2664</v>
          </cell>
          <cell r="N20">
            <v>2664</v>
          </cell>
          <cell r="Q20">
            <v>2664</v>
          </cell>
          <cell r="T20">
            <v>2664</v>
          </cell>
        </row>
        <row r="24">
          <cell r="H24">
            <v>660</v>
          </cell>
          <cell r="K24">
            <v>660</v>
          </cell>
          <cell r="N24">
            <v>660</v>
          </cell>
          <cell r="Q24">
            <v>660</v>
          </cell>
          <cell r="T24">
            <v>660</v>
          </cell>
        </row>
        <row r="25">
          <cell r="H25">
            <v>1290</v>
          </cell>
          <cell r="K25">
            <v>1290</v>
          </cell>
          <cell r="N25">
            <v>1290</v>
          </cell>
          <cell r="Q25">
            <v>1290</v>
          </cell>
          <cell r="T25">
            <v>1290</v>
          </cell>
        </row>
        <row r="31">
          <cell r="H31">
            <v>124</v>
          </cell>
          <cell r="K31">
            <v>124</v>
          </cell>
          <cell r="N31">
            <v>124</v>
          </cell>
          <cell r="Q31">
            <v>124</v>
          </cell>
          <cell r="T31">
            <v>124</v>
          </cell>
        </row>
        <row r="32">
          <cell r="H32">
            <v>2147</v>
          </cell>
          <cell r="K32">
            <v>2147</v>
          </cell>
          <cell r="N32">
            <v>2147</v>
          </cell>
          <cell r="Q32">
            <v>2147</v>
          </cell>
          <cell r="T32">
            <v>2147</v>
          </cell>
        </row>
        <row r="33">
          <cell r="H33">
            <v>921</v>
          </cell>
          <cell r="K33">
            <v>921</v>
          </cell>
          <cell r="N33">
            <v>921</v>
          </cell>
          <cell r="Q33">
            <v>921</v>
          </cell>
          <cell r="T33">
            <v>921</v>
          </cell>
        </row>
        <row r="34">
          <cell r="H34">
            <v>114</v>
          </cell>
          <cell r="K34">
            <v>114</v>
          </cell>
          <cell r="N34">
            <v>114</v>
          </cell>
          <cell r="Q34">
            <v>114</v>
          </cell>
          <cell r="T34">
            <v>114</v>
          </cell>
        </row>
        <row r="35">
          <cell r="H35">
            <v>9</v>
          </cell>
          <cell r="K35">
            <v>9</v>
          </cell>
          <cell r="N35">
            <v>9</v>
          </cell>
          <cell r="Q35">
            <v>9</v>
          </cell>
          <cell r="T35">
            <v>9</v>
          </cell>
        </row>
        <row r="36">
          <cell r="H36">
            <v>426</v>
          </cell>
          <cell r="K36">
            <v>426</v>
          </cell>
          <cell r="N36">
            <v>426</v>
          </cell>
          <cell r="Q36">
            <v>426</v>
          </cell>
          <cell r="T36">
            <v>426</v>
          </cell>
        </row>
        <row r="37">
          <cell r="H37">
            <v>3304</v>
          </cell>
          <cell r="K37">
            <v>3304</v>
          </cell>
          <cell r="N37">
            <v>3304</v>
          </cell>
          <cell r="Q37">
            <v>3304</v>
          </cell>
          <cell r="T37">
            <v>3304</v>
          </cell>
        </row>
        <row r="38">
          <cell r="H38">
            <v>378</v>
          </cell>
          <cell r="K38">
            <v>378</v>
          </cell>
          <cell r="N38">
            <v>378</v>
          </cell>
          <cell r="Q38">
            <v>378</v>
          </cell>
          <cell r="T38">
            <v>378</v>
          </cell>
        </row>
        <row r="39">
          <cell r="H39">
            <v>12</v>
          </cell>
          <cell r="K39">
            <v>12</v>
          </cell>
          <cell r="N39">
            <v>12</v>
          </cell>
          <cell r="Q39">
            <v>12</v>
          </cell>
          <cell r="T39">
            <v>12</v>
          </cell>
        </row>
        <row r="40">
          <cell r="H40">
            <v>50</v>
          </cell>
          <cell r="K40">
            <v>50</v>
          </cell>
          <cell r="N40">
            <v>50</v>
          </cell>
          <cell r="Q40">
            <v>50</v>
          </cell>
          <cell r="T40">
            <v>50</v>
          </cell>
        </row>
        <row r="41">
          <cell r="H41">
            <v>50</v>
          </cell>
          <cell r="K41">
            <v>50</v>
          </cell>
          <cell r="N41">
            <v>50</v>
          </cell>
          <cell r="Q41">
            <v>50</v>
          </cell>
          <cell r="T41">
            <v>50</v>
          </cell>
        </row>
        <row r="42">
          <cell r="H42">
            <v>480</v>
          </cell>
          <cell r="K42">
            <v>480</v>
          </cell>
          <cell r="N42">
            <v>480</v>
          </cell>
          <cell r="Q42">
            <v>480</v>
          </cell>
          <cell r="T42">
            <v>480</v>
          </cell>
        </row>
        <row r="43">
          <cell r="H43">
            <v>30</v>
          </cell>
          <cell r="K43">
            <v>30</v>
          </cell>
          <cell r="N43">
            <v>30</v>
          </cell>
          <cell r="Q43">
            <v>30</v>
          </cell>
          <cell r="T43">
            <v>30</v>
          </cell>
        </row>
        <row r="44">
          <cell r="H44">
            <v>50</v>
          </cell>
          <cell r="K44">
            <v>50</v>
          </cell>
          <cell r="N44">
            <v>50</v>
          </cell>
          <cell r="Q44">
            <v>50</v>
          </cell>
          <cell r="T44">
            <v>50</v>
          </cell>
        </row>
        <row r="45">
          <cell r="H45">
            <v>96</v>
          </cell>
          <cell r="K45">
            <v>96</v>
          </cell>
          <cell r="N45">
            <v>96</v>
          </cell>
          <cell r="Q45">
            <v>96</v>
          </cell>
          <cell r="T45">
            <v>96</v>
          </cell>
        </row>
        <row r="46">
          <cell r="H46">
            <v>2321</v>
          </cell>
          <cell r="K46">
            <v>2321</v>
          </cell>
          <cell r="N46">
            <v>2321</v>
          </cell>
          <cell r="Q46">
            <v>2321</v>
          </cell>
          <cell r="T46">
            <v>2321</v>
          </cell>
        </row>
        <row r="47">
          <cell r="H47">
            <v>386</v>
          </cell>
          <cell r="K47">
            <v>386</v>
          </cell>
          <cell r="N47">
            <v>386</v>
          </cell>
          <cell r="Q47">
            <v>386</v>
          </cell>
          <cell r="T47">
            <v>386</v>
          </cell>
        </row>
        <row r="52">
          <cell r="H52">
            <v>1248</v>
          </cell>
          <cell r="K52">
            <v>1464</v>
          </cell>
          <cell r="N52">
            <v>1680</v>
          </cell>
          <cell r="Q52">
            <v>1680</v>
          </cell>
          <cell r="T52">
            <v>1680</v>
          </cell>
        </row>
        <row r="56">
          <cell r="H56">
            <v>700</v>
          </cell>
          <cell r="K56">
            <v>700</v>
          </cell>
          <cell r="N56">
            <v>700</v>
          </cell>
          <cell r="Q56">
            <v>700</v>
          </cell>
          <cell r="T56">
            <v>700</v>
          </cell>
        </row>
        <row r="60">
          <cell r="H60">
            <v>1656</v>
          </cell>
          <cell r="K60">
            <v>1656</v>
          </cell>
          <cell r="N60">
            <v>1656</v>
          </cell>
          <cell r="Q60">
            <v>1656</v>
          </cell>
          <cell r="T60">
            <v>1656</v>
          </cell>
        </row>
        <row r="61">
          <cell r="H61">
            <v>86</v>
          </cell>
          <cell r="K61">
            <v>86</v>
          </cell>
          <cell r="N61">
            <v>86</v>
          </cell>
          <cell r="Q61">
            <v>86</v>
          </cell>
          <cell r="T61">
            <v>86</v>
          </cell>
        </row>
        <row r="66">
          <cell r="H66">
            <v>510</v>
          </cell>
          <cell r="K66">
            <v>510</v>
          </cell>
          <cell r="N66">
            <v>510</v>
          </cell>
          <cell r="Q66">
            <v>510</v>
          </cell>
          <cell r="T66">
            <v>510</v>
          </cell>
        </row>
        <row r="70">
          <cell r="H70">
            <v>27786</v>
          </cell>
          <cell r="K70">
            <v>40120</v>
          </cell>
          <cell r="N70">
            <v>40120</v>
          </cell>
          <cell r="Q70">
            <v>40120</v>
          </cell>
          <cell r="T70">
            <v>40120</v>
          </cell>
        </row>
        <row r="74">
          <cell r="H74">
            <v>6486</v>
          </cell>
          <cell r="K74">
            <v>6486</v>
          </cell>
          <cell r="N74">
            <v>6486</v>
          </cell>
          <cell r="Q74">
            <v>6486</v>
          </cell>
          <cell r="T74">
            <v>6486</v>
          </cell>
        </row>
        <row r="75">
          <cell r="H75">
            <v>77</v>
          </cell>
          <cell r="K75">
            <v>77</v>
          </cell>
          <cell r="N75">
            <v>77</v>
          </cell>
          <cell r="Q75">
            <v>77</v>
          </cell>
          <cell r="T75">
            <v>77</v>
          </cell>
        </row>
        <row r="80">
          <cell r="H80">
            <v>6213</v>
          </cell>
          <cell r="K80">
            <v>6213</v>
          </cell>
          <cell r="N80">
            <v>6213</v>
          </cell>
          <cell r="Q80">
            <v>6150</v>
          </cell>
          <cell r="T80">
            <v>6150</v>
          </cell>
        </row>
        <row r="81">
          <cell r="H81">
            <v>785</v>
          </cell>
          <cell r="K81">
            <v>800</v>
          </cell>
          <cell r="N81">
            <v>800</v>
          </cell>
          <cell r="Q81">
            <v>940</v>
          </cell>
          <cell r="T81">
            <v>950</v>
          </cell>
        </row>
        <row r="82">
          <cell r="H82">
            <v>110</v>
          </cell>
          <cell r="K82">
            <v>110</v>
          </cell>
          <cell r="N82">
            <v>110</v>
          </cell>
          <cell r="Q82">
            <v>140</v>
          </cell>
          <cell r="T82">
            <v>140</v>
          </cell>
        </row>
        <row r="83">
          <cell r="H83">
            <v>53</v>
          </cell>
          <cell r="K83">
            <v>53</v>
          </cell>
          <cell r="N83">
            <v>53</v>
          </cell>
          <cell r="Q83">
            <v>50</v>
          </cell>
          <cell r="T83">
            <v>50</v>
          </cell>
        </row>
        <row r="84">
          <cell r="H84">
            <v>112</v>
          </cell>
          <cell r="K84">
            <v>112</v>
          </cell>
          <cell r="N84">
            <v>122</v>
          </cell>
          <cell r="Q84">
            <v>60</v>
          </cell>
          <cell r="T84">
            <v>60</v>
          </cell>
        </row>
        <row r="85">
          <cell r="H85">
            <v>90</v>
          </cell>
          <cell r="N85">
            <v>60</v>
          </cell>
        </row>
        <row r="92">
          <cell r="H92">
            <v>39</v>
          </cell>
          <cell r="K92">
            <v>39</v>
          </cell>
          <cell r="N92">
            <v>39</v>
          </cell>
          <cell r="Q92">
            <v>39</v>
          </cell>
          <cell r="T92">
            <v>39</v>
          </cell>
        </row>
        <row r="93">
          <cell r="H93">
            <v>29</v>
          </cell>
          <cell r="K93">
            <v>29</v>
          </cell>
          <cell r="N93">
            <v>29</v>
          </cell>
          <cell r="Q93">
            <v>29</v>
          </cell>
          <cell r="T93">
            <v>29</v>
          </cell>
        </row>
        <row r="97">
          <cell r="H97">
            <v>2000</v>
          </cell>
          <cell r="K97">
            <v>2000</v>
          </cell>
          <cell r="N97">
            <v>2000</v>
          </cell>
          <cell r="Q97">
            <v>2000</v>
          </cell>
          <cell r="T97">
            <v>2000</v>
          </cell>
        </row>
        <row r="98">
          <cell r="H98">
            <v>10000</v>
          </cell>
          <cell r="K98">
            <v>10000</v>
          </cell>
          <cell r="N98">
            <v>10000</v>
          </cell>
          <cell r="Q98">
            <v>10000</v>
          </cell>
          <cell r="T98">
            <v>10000</v>
          </cell>
        </row>
        <row r="99">
          <cell r="H99">
            <v>300</v>
          </cell>
          <cell r="K99">
            <v>300</v>
          </cell>
          <cell r="N99">
            <v>300</v>
          </cell>
          <cell r="Q99">
            <v>300</v>
          </cell>
        </row>
        <row r="103">
          <cell r="H103">
            <v>2488</v>
          </cell>
          <cell r="K103">
            <v>2488</v>
          </cell>
          <cell r="N103">
            <v>2488</v>
          </cell>
          <cell r="Q103">
            <v>2488</v>
          </cell>
          <cell r="T103">
            <v>2488</v>
          </cell>
        </row>
        <row r="104">
          <cell r="H104">
            <v>6480</v>
          </cell>
          <cell r="K104">
            <v>6480</v>
          </cell>
          <cell r="N104">
            <v>6480</v>
          </cell>
          <cell r="Q104">
            <v>6480</v>
          </cell>
          <cell r="T104">
            <v>6480</v>
          </cell>
        </row>
        <row r="105">
          <cell r="H105">
            <v>5760</v>
          </cell>
          <cell r="K105">
            <v>5760</v>
          </cell>
          <cell r="N105">
            <v>5760</v>
          </cell>
          <cell r="Q105">
            <v>5760</v>
          </cell>
          <cell r="T105">
            <v>5760</v>
          </cell>
        </row>
        <row r="108">
          <cell r="H108">
            <v>3942</v>
          </cell>
          <cell r="K108">
            <v>3942</v>
          </cell>
          <cell r="N108">
            <v>3942</v>
          </cell>
          <cell r="Q108">
            <v>3942</v>
          </cell>
          <cell r="T108">
            <v>3942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128"/>
  <sheetViews>
    <sheetView tabSelected="1" view="pageBreakPreview" topLeftCell="A19" zoomScale="65" zoomScaleSheetLayoutView="65" workbookViewId="0">
      <pane ySplit="3345" topLeftCell="A59" activePane="bottomLeft"/>
      <selection activeCell="B1" sqref="B1:B65536"/>
      <selection pane="bottomLeft" activeCell="A65" sqref="A65:IV65"/>
    </sheetView>
  </sheetViews>
  <sheetFormatPr defaultRowHeight="15.75"/>
  <cols>
    <col min="1" max="1" width="5.85546875" style="1" customWidth="1"/>
    <col min="2" max="2" width="57.42578125" style="73" customWidth="1"/>
    <col min="3" max="3" width="15.5703125" style="2" customWidth="1"/>
    <col min="4" max="4" width="17.140625" style="2" customWidth="1"/>
    <col min="5" max="5" width="16.42578125" style="2" customWidth="1"/>
    <col min="6" max="6" width="12.5703125" style="2" customWidth="1"/>
    <col min="7" max="7" width="13" style="2" customWidth="1"/>
    <col min="8" max="8" width="6.7109375" style="2" customWidth="1"/>
    <col min="9" max="9" width="11.28515625" style="2" customWidth="1"/>
    <col min="10" max="10" width="12.5703125" style="2" customWidth="1"/>
    <col min="11" max="11" width="13.28515625" style="2" customWidth="1"/>
    <col min="12" max="12" width="11.5703125" style="2" customWidth="1"/>
    <col min="13" max="13" width="5.28515625" style="2" customWidth="1"/>
    <col min="14" max="14" width="9.7109375" style="2" customWidth="1"/>
    <col min="15" max="15" width="13.85546875" style="2" customWidth="1"/>
    <col min="16" max="16" width="13" style="2" customWidth="1"/>
    <col min="17" max="19" width="9.7109375" style="2" customWidth="1"/>
    <col min="20" max="21" width="12.7109375" style="2" customWidth="1"/>
    <col min="22" max="22" width="11.85546875" style="2" customWidth="1"/>
    <col min="23" max="23" width="6.140625" style="2" customWidth="1"/>
    <col min="24" max="24" width="9.7109375" style="2" customWidth="1"/>
    <col min="25" max="25" width="17.42578125" style="2" customWidth="1"/>
    <col min="26" max="26" width="14.5703125" style="2" customWidth="1"/>
    <col min="27" max="28" width="9.7109375" style="2" customWidth="1"/>
    <col min="29" max="29" width="14.28515625" style="2" customWidth="1"/>
    <col min="30" max="30" width="21.7109375" style="2" customWidth="1"/>
    <col min="31" max="16384" width="9.140625" style="3"/>
  </cols>
  <sheetData>
    <row r="1" spans="1:31" ht="48.75" customHeight="1">
      <c r="K1" s="147" t="s">
        <v>110</v>
      </c>
      <c r="L1" s="147"/>
      <c r="M1" s="147"/>
      <c r="N1" s="147"/>
      <c r="O1" s="147"/>
      <c r="P1" s="147"/>
      <c r="Q1" s="147"/>
      <c r="R1" s="147"/>
      <c r="S1" s="147"/>
      <c r="T1" s="147"/>
      <c r="U1" s="147"/>
      <c r="V1" s="147"/>
      <c r="W1" s="147"/>
      <c r="X1" s="147"/>
      <c r="Y1" s="147"/>
      <c r="Z1" s="147"/>
      <c r="AA1" s="147"/>
      <c r="AB1" s="147"/>
      <c r="AC1" s="147"/>
      <c r="AD1" s="147"/>
    </row>
    <row r="2" spans="1:31" hidden="1"/>
    <row r="3" spans="1:31" ht="18.75">
      <c r="A3" s="148" t="s">
        <v>0</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row>
    <row r="4" spans="1:31" ht="12" customHeight="1"/>
    <row r="5" spans="1:31">
      <c r="A5" s="142" t="s">
        <v>1</v>
      </c>
      <c r="B5" s="149" t="s">
        <v>148</v>
      </c>
      <c r="C5" s="142" t="s">
        <v>2</v>
      </c>
      <c r="D5" s="150" t="s">
        <v>3</v>
      </c>
      <c r="E5" s="153" t="s">
        <v>4</v>
      </c>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row>
    <row r="6" spans="1:31" ht="15.75" customHeight="1">
      <c r="A6" s="142"/>
      <c r="B6" s="149"/>
      <c r="C6" s="142"/>
      <c r="D6" s="151"/>
      <c r="E6" s="142" t="s">
        <v>90</v>
      </c>
      <c r="F6" s="142"/>
      <c r="G6" s="142"/>
      <c r="H6" s="142"/>
      <c r="I6" s="142"/>
      <c r="J6" s="142" t="s">
        <v>91</v>
      </c>
      <c r="K6" s="142"/>
      <c r="L6" s="142"/>
      <c r="M6" s="142"/>
      <c r="N6" s="142"/>
      <c r="O6" s="142" t="s">
        <v>92</v>
      </c>
      <c r="P6" s="142"/>
      <c r="Q6" s="142"/>
      <c r="R6" s="142"/>
      <c r="S6" s="142"/>
      <c r="T6" s="142" t="s">
        <v>93</v>
      </c>
      <c r="U6" s="142"/>
      <c r="V6" s="142"/>
      <c r="W6" s="142"/>
      <c r="X6" s="142"/>
      <c r="Y6" s="142" t="s">
        <v>94</v>
      </c>
      <c r="Z6" s="142"/>
      <c r="AA6" s="142"/>
      <c r="AB6" s="142"/>
      <c r="AC6" s="142"/>
      <c r="AD6" s="142" t="s">
        <v>5</v>
      </c>
    </row>
    <row r="7" spans="1:31" ht="114.75" customHeight="1">
      <c r="A7" s="142"/>
      <c r="B7" s="149"/>
      <c r="C7" s="142"/>
      <c r="D7" s="152"/>
      <c r="E7" s="15" t="s">
        <v>6</v>
      </c>
      <c r="F7" s="4" t="s">
        <v>7</v>
      </c>
      <c r="G7" s="4" t="s">
        <v>8</v>
      </c>
      <c r="H7" s="4" t="s">
        <v>9</v>
      </c>
      <c r="I7" s="5" t="s">
        <v>10</v>
      </c>
      <c r="J7" s="15" t="s">
        <v>6</v>
      </c>
      <c r="K7" s="4" t="s">
        <v>7</v>
      </c>
      <c r="L7" s="4" t="s">
        <v>8</v>
      </c>
      <c r="M7" s="4" t="s">
        <v>9</v>
      </c>
      <c r="N7" s="5" t="s">
        <v>10</v>
      </c>
      <c r="O7" s="15" t="s">
        <v>6</v>
      </c>
      <c r="P7" s="4" t="s">
        <v>7</v>
      </c>
      <c r="Q7" s="4" t="s">
        <v>8</v>
      </c>
      <c r="R7" s="4" t="s">
        <v>9</v>
      </c>
      <c r="S7" s="5" t="s">
        <v>10</v>
      </c>
      <c r="T7" s="15" t="s">
        <v>6</v>
      </c>
      <c r="U7" s="4" t="s">
        <v>7</v>
      </c>
      <c r="V7" s="4" t="s">
        <v>8</v>
      </c>
      <c r="W7" s="4" t="s">
        <v>9</v>
      </c>
      <c r="X7" s="5" t="s">
        <v>10</v>
      </c>
      <c r="Y7" s="15" t="s">
        <v>6</v>
      </c>
      <c r="Z7" s="4" t="s">
        <v>7</v>
      </c>
      <c r="AA7" s="4" t="s">
        <v>8</v>
      </c>
      <c r="AB7" s="4" t="s">
        <v>9</v>
      </c>
      <c r="AC7" s="5" t="s">
        <v>10</v>
      </c>
      <c r="AD7" s="142"/>
    </row>
    <row r="8" spans="1:31">
      <c r="A8" s="6">
        <v>1</v>
      </c>
      <c r="B8" s="74">
        <v>2</v>
      </c>
      <c r="C8" s="6">
        <v>3</v>
      </c>
      <c r="D8" s="6">
        <v>4</v>
      </c>
      <c r="E8" s="6">
        <v>5</v>
      </c>
      <c r="F8" s="6">
        <v>6</v>
      </c>
      <c r="G8" s="6">
        <v>7</v>
      </c>
      <c r="H8" s="6">
        <v>8</v>
      </c>
      <c r="I8" s="6">
        <v>9</v>
      </c>
      <c r="J8" s="6">
        <v>10</v>
      </c>
      <c r="K8" s="6">
        <v>11</v>
      </c>
      <c r="L8" s="6">
        <v>12</v>
      </c>
      <c r="M8" s="6">
        <v>13</v>
      </c>
      <c r="N8" s="6">
        <v>14</v>
      </c>
      <c r="O8" s="6">
        <v>15</v>
      </c>
      <c r="P8" s="6">
        <v>16</v>
      </c>
      <c r="Q8" s="6">
        <v>17</v>
      </c>
      <c r="R8" s="6">
        <v>18</v>
      </c>
      <c r="S8" s="6">
        <v>19</v>
      </c>
      <c r="T8" s="6">
        <v>20</v>
      </c>
      <c r="U8" s="6">
        <v>21</v>
      </c>
      <c r="V8" s="6">
        <v>22</v>
      </c>
      <c r="W8" s="6">
        <v>23</v>
      </c>
      <c r="X8" s="6">
        <v>24</v>
      </c>
      <c r="Y8" s="6">
        <v>25</v>
      </c>
      <c r="Z8" s="6">
        <v>26</v>
      </c>
      <c r="AA8" s="6">
        <v>27</v>
      </c>
      <c r="AB8" s="6">
        <v>28</v>
      </c>
      <c r="AC8" s="6">
        <v>29</v>
      </c>
      <c r="AD8" s="6">
        <v>30</v>
      </c>
    </row>
    <row r="9" spans="1:31" ht="37.5" customHeight="1">
      <c r="A9" s="143" t="s">
        <v>88</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5"/>
    </row>
    <row r="10" spans="1:31" ht="57.75" customHeight="1">
      <c r="A10" s="23" t="s">
        <v>11</v>
      </c>
      <c r="B10" s="146" t="s">
        <v>187</v>
      </c>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1"/>
    </row>
    <row r="11" spans="1:31" s="25" customFormat="1" ht="144.75" customHeight="1">
      <c r="A11" s="104" t="s">
        <v>12</v>
      </c>
      <c r="B11" s="105" t="s">
        <v>83</v>
      </c>
      <c r="C11" s="139" t="s">
        <v>14</v>
      </c>
      <c r="D11" s="95" t="s">
        <v>95</v>
      </c>
      <c r="E11" s="106">
        <f>'[1]25.02.2019'!$H$9</f>
        <v>46425</v>
      </c>
      <c r="F11" s="107">
        <f>'[1]25.02.2019'!$H$9</f>
        <v>46425</v>
      </c>
      <c r="G11" s="107">
        <v>0</v>
      </c>
      <c r="H11" s="107">
        <v>0</v>
      </c>
      <c r="I11" s="107">
        <v>0</v>
      </c>
      <c r="J11" s="106">
        <f>'[1]25.02.2019'!$K$9</f>
        <v>46425</v>
      </c>
      <c r="K11" s="107">
        <v>46425</v>
      </c>
      <c r="L11" s="107">
        <v>0</v>
      </c>
      <c r="M11" s="107">
        <v>0</v>
      </c>
      <c r="N11" s="107">
        <v>0</v>
      </c>
      <c r="O11" s="106">
        <f>'[1]25.02.2019'!$N$9</f>
        <v>46425</v>
      </c>
      <c r="P11" s="107">
        <v>46425</v>
      </c>
      <c r="Q11" s="107">
        <v>0</v>
      </c>
      <c r="R11" s="107">
        <v>0</v>
      </c>
      <c r="S11" s="107">
        <v>0</v>
      </c>
      <c r="T11" s="106">
        <f>'[1]25.02.2019'!$Q$9</f>
        <v>46425</v>
      </c>
      <c r="U11" s="107">
        <v>46425</v>
      </c>
      <c r="V11" s="107">
        <v>0</v>
      </c>
      <c r="W11" s="107">
        <v>0</v>
      </c>
      <c r="X11" s="107">
        <v>0</v>
      </c>
      <c r="Y11" s="106">
        <f>'[1]25.02.2019'!$T$9</f>
        <v>46425</v>
      </c>
      <c r="Z11" s="107">
        <v>46425</v>
      </c>
      <c r="AA11" s="107">
        <v>0</v>
      </c>
      <c r="AB11" s="107">
        <v>0</v>
      </c>
      <c r="AC11" s="107">
        <v>0</v>
      </c>
      <c r="AD11" s="108">
        <f t="shared" ref="AD11:AD17" si="0">E11+J11+O11+T11+Y11</f>
        <v>232125</v>
      </c>
    </row>
    <row r="12" spans="1:31" s="25" customFormat="1" ht="177.75" customHeight="1">
      <c r="A12" s="104" t="s">
        <v>13</v>
      </c>
      <c r="B12" s="109" t="s">
        <v>138</v>
      </c>
      <c r="C12" s="141"/>
      <c r="D12" s="95" t="s">
        <v>95</v>
      </c>
      <c r="E12" s="106">
        <f>F12+G12+H12+I12</f>
        <v>19038</v>
      </c>
      <c r="F12" s="107">
        <v>13655</v>
      </c>
      <c r="G12" s="107">
        <v>0</v>
      </c>
      <c r="H12" s="107">
        <v>0</v>
      </c>
      <c r="I12" s="107">
        <v>5383</v>
      </c>
      <c r="J12" s="106">
        <f>K12+L12+M12+N12</f>
        <v>19038</v>
      </c>
      <c r="K12" s="107">
        <v>13655</v>
      </c>
      <c r="L12" s="107">
        <v>0</v>
      </c>
      <c r="M12" s="107">
        <v>0</v>
      </c>
      <c r="N12" s="107">
        <v>5383</v>
      </c>
      <c r="O12" s="106">
        <f>P12+Q12+R12+S12</f>
        <v>19038</v>
      </c>
      <c r="P12" s="107">
        <v>13655</v>
      </c>
      <c r="Q12" s="107">
        <v>0</v>
      </c>
      <c r="R12" s="107">
        <v>0</v>
      </c>
      <c r="S12" s="107">
        <v>5383</v>
      </c>
      <c r="T12" s="106">
        <f>U12+V12+W12+X12</f>
        <v>19038</v>
      </c>
      <c r="U12" s="107">
        <v>13655</v>
      </c>
      <c r="V12" s="107">
        <v>0</v>
      </c>
      <c r="W12" s="107">
        <v>0</v>
      </c>
      <c r="X12" s="107">
        <v>5383</v>
      </c>
      <c r="Y12" s="106">
        <f>Z12+AA12+AB12+AC12</f>
        <v>19038</v>
      </c>
      <c r="Z12" s="107">
        <v>13655</v>
      </c>
      <c r="AA12" s="107">
        <v>0</v>
      </c>
      <c r="AB12" s="107">
        <v>0</v>
      </c>
      <c r="AC12" s="107">
        <v>5383</v>
      </c>
      <c r="AD12" s="108">
        <f t="shared" si="0"/>
        <v>95190</v>
      </c>
    </row>
    <row r="13" spans="1:31" ht="105" customHeight="1">
      <c r="A13" s="7" t="s">
        <v>15</v>
      </c>
      <c r="B13" s="76" t="s">
        <v>123</v>
      </c>
      <c r="C13" s="139" t="s">
        <v>96</v>
      </c>
      <c r="D13" s="17" t="s">
        <v>95</v>
      </c>
      <c r="E13" s="8">
        <f>'[1]25.02.2019'!$H$11</f>
        <v>774</v>
      </c>
      <c r="F13" s="9">
        <v>774</v>
      </c>
      <c r="G13" s="9">
        <v>0</v>
      </c>
      <c r="H13" s="9">
        <v>0</v>
      </c>
      <c r="I13" s="9">
        <v>0</v>
      </c>
      <c r="J13" s="8">
        <f>'[1]25.02.2019'!$K$11</f>
        <v>774</v>
      </c>
      <c r="K13" s="9">
        <v>774</v>
      </c>
      <c r="L13" s="9">
        <v>0</v>
      </c>
      <c r="M13" s="9">
        <v>0</v>
      </c>
      <c r="N13" s="9">
        <v>0</v>
      </c>
      <c r="O13" s="8">
        <f>'[1]25.02.2019'!$N$11</f>
        <v>774</v>
      </c>
      <c r="P13" s="9">
        <v>774</v>
      </c>
      <c r="Q13" s="9">
        <v>0</v>
      </c>
      <c r="R13" s="9">
        <v>0</v>
      </c>
      <c r="S13" s="9">
        <v>0</v>
      </c>
      <c r="T13" s="8">
        <f>'[1]25.02.2019'!$Q$11</f>
        <v>774</v>
      </c>
      <c r="U13" s="9">
        <v>774</v>
      </c>
      <c r="V13" s="9">
        <v>0</v>
      </c>
      <c r="W13" s="9">
        <v>0</v>
      </c>
      <c r="X13" s="9">
        <v>0</v>
      </c>
      <c r="Y13" s="8">
        <f>'[1]25.02.2019'!$T$11</f>
        <v>774</v>
      </c>
      <c r="Z13" s="9">
        <v>774</v>
      </c>
      <c r="AA13" s="9">
        <v>0</v>
      </c>
      <c r="AB13" s="9">
        <v>0</v>
      </c>
      <c r="AC13" s="9">
        <v>0</v>
      </c>
      <c r="AD13" s="38">
        <f t="shared" si="0"/>
        <v>3870</v>
      </c>
      <c r="AE13" s="25"/>
    </row>
    <row r="14" spans="1:31" s="25" customFormat="1" ht="112.5" customHeight="1">
      <c r="A14" s="104" t="s">
        <v>16</v>
      </c>
      <c r="B14" s="110" t="s">
        <v>122</v>
      </c>
      <c r="C14" s="140"/>
      <c r="D14" s="95" t="s">
        <v>95</v>
      </c>
      <c r="E14" s="106">
        <f>'[1]25.02.2019'!$H$12</f>
        <v>10537</v>
      </c>
      <c r="F14" s="107">
        <v>10537</v>
      </c>
      <c r="G14" s="107">
        <v>0</v>
      </c>
      <c r="H14" s="107">
        <v>0</v>
      </c>
      <c r="I14" s="107">
        <v>0</v>
      </c>
      <c r="J14" s="106">
        <f>'[1]25.02.2019'!$K$12</f>
        <v>11662</v>
      </c>
      <c r="K14" s="107">
        <v>11662</v>
      </c>
      <c r="L14" s="107">
        <v>0</v>
      </c>
      <c r="M14" s="107">
        <v>0</v>
      </c>
      <c r="N14" s="107">
        <v>0</v>
      </c>
      <c r="O14" s="106">
        <f>'[1]25.02.2019'!$N$12</f>
        <v>12655.3</v>
      </c>
      <c r="P14" s="107">
        <v>12655.3</v>
      </c>
      <c r="Q14" s="107">
        <v>0</v>
      </c>
      <c r="R14" s="107">
        <v>0</v>
      </c>
      <c r="S14" s="107">
        <v>0</v>
      </c>
      <c r="T14" s="106">
        <f>'[1]25.02.2019'!$Q$12</f>
        <v>12655.3</v>
      </c>
      <c r="U14" s="107">
        <v>12655.3</v>
      </c>
      <c r="V14" s="107">
        <v>0</v>
      </c>
      <c r="W14" s="107">
        <v>0</v>
      </c>
      <c r="X14" s="107">
        <v>0</v>
      </c>
      <c r="Y14" s="106">
        <f>'[1]25.02.2019'!$T$12</f>
        <v>12655.3</v>
      </c>
      <c r="Z14" s="107">
        <v>12655.3</v>
      </c>
      <c r="AA14" s="107">
        <v>0</v>
      </c>
      <c r="AB14" s="107">
        <v>0</v>
      </c>
      <c r="AC14" s="107">
        <v>0</v>
      </c>
      <c r="AD14" s="108">
        <f t="shared" si="0"/>
        <v>60164.900000000009</v>
      </c>
    </row>
    <row r="15" spans="1:31" ht="123" customHeight="1">
      <c r="A15" s="7" t="s">
        <v>17</v>
      </c>
      <c r="B15" s="76" t="s">
        <v>172</v>
      </c>
      <c r="C15" s="26" t="s">
        <v>14</v>
      </c>
      <c r="D15" s="17" t="s">
        <v>95</v>
      </c>
      <c r="E15" s="8">
        <f>'[1]25.02.2019'!$H$13</f>
        <v>2909</v>
      </c>
      <c r="F15" s="9">
        <v>2412</v>
      </c>
      <c r="G15" s="9">
        <v>0</v>
      </c>
      <c r="H15" s="9">
        <v>0</v>
      </c>
      <c r="I15" s="9">
        <v>497</v>
      </c>
      <c r="J15" s="8">
        <f>'[1]25.02.2019'!$K$13</f>
        <v>2909</v>
      </c>
      <c r="K15" s="9">
        <v>2412</v>
      </c>
      <c r="L15" s="9">
        <v>0</v>
      </c>
      <c r="M15" s="9">
        <v>0</v>
      </c>
      <c r="N15" s="9">
        <v>497</v>
      </c>
      <c r="O15" s="8">
        <f>'[1]25.02.2019'!$N$13</f>
        <v>2909</v>
      </c>
      <c r="P15" s="9">
        <v>2412</v>
      </c>
      <c r="Q15" s="9">
        <v>0</v>
      </c>
      <c r="R15" s="9">
        <v>0</v>
      </c>
      <c r="S15" s="9">
        <v>497</v>
      </c>
      <c r="T15" s="8">
        <f>'[1]25.02.2019'!$Q$13</f>
        <v>2909</v>
      </c>
      <c r="U15" s="9">
        <v>2412</v>
      </c>
      <c r="V15" s="9">
        <v>0</v>
      </c>
      <c r="W15" s="9">
        <v>0</v>
      </c>
      <c r="X15" s="9">
        <v>497</v>
      </c>
      <c r="Y15" s="8">
        <f>'[1]25.02.2019'!$T$13</f>
        <v>2909</v>
      </c>
      <c r="Z15" s="9">
        <v>2412</v>
      </c>
      <c r="AA15" s="9">
        <v>0</v>
      </c>
      <c r="AB15" s="9">
        <v>0</v>
      </c>
      <c r="AC15" s="9">
        <v>497</v>
      </c>
      <c r="AD15" s="38">
        <f t="shared" si="0"/>
        <v>14545</v>
      </c>
      <c r="AE15" s="25"/>
    </row>
    <row r="16" spans="1:31" ht="169.5" customHeight="1">
      <c r="A16" s="7" t="s">
        <v>170</v>
      </c>
      <c r="B16" s="78" t="s">
        <v>188</v>
      </c>
      <c r="C16" s="26" t="s">
        <v>14</v>
      </c>
      <c r="D16" s="48" t="s">
        <v>171</v>
      </c>
      <c r="E16" s="31">
        <f>'[1]25.02.2019'!$H$14</f>
        <v>2019.6000000000001</v>
      </c>
      <c r="F16" s="32">
        <f>E16</f>
        <v>2019.6000000000001</v>
      </c>
      <c r="G16" s="32">
        <v>0</v>
      </c>
      <c r="H16" s="32">
        <v>0</v>
      </c>
      <c r="I16" s="32">
        <v>0</v>
      </c>
      <c r="J16" s="31">
        <f>SUM(K16:N16)</f>
        <v>2019.6000000000001</v>
      </c>
      <c r="K16" s="32">
        <f>'[1]25.02.2019'!$K$14</f>
        <v>2019.6000000000001</v>
      </c>
      <c r="L16" s="32">
        <v>0</v>
      </c>
      <c r="M16" s="32">
        <v>0</v>
      </c>
      <c r="N16" s="32">
        <v>0</v>
      </c>
      <c r="O16" s="31">
        <f>P16+Q16+R16+S16</f>
        <v>2019.6000000000001</v>
      </c>
      <c r="P16" s="32">
        <f>'[1]25.02.2019'!$N$14</f>
        <v>2019.6000000000001</v>
      </c>
      <c r="Q16" s="32">
        <v>0</v>
      </c>
      <c r="R16" s="32">
        <v>0</v>
      </c>
      <c r="S16" s="32">
        <v>0</v>
      </c>
      <c r="T16" s="31">
        <f>U16</f>
        <v>2019.6000000000001</v>
      </c>
      <c r="U16" s="32">
        <f>'[1]25.02.2019'!$Q$14</f>
        <v>2019.6000000000001</v>
      </c>
      <c r="V16" s="32">
        <v>0</v>
      </c>
      <c r="W16" s="32">
        <v>0</v>
      </c>
      <c r="X16" s="32">
        <v>0</v>
      </c>
      <c r="Y16" s="31">
        <f>Z16+AA16+AB16+AC16</f>
        <v>2019.6000000000001</v>
      </c>
      <c r="Z16" s="32">
        <f>'[1]25.02.2019'!$T$14</f>
        <v>2019.6000000000001</v>
      </c>
      <c r="AA16" s="32">
        <v>0</v>
      </c>
      <c r="AB16" s="32">
        <v>0</v>
      </c>
      <c r="AC16" s="32">
        <v>0</v>
      </c>
      <c r="AD16" s="51">
        <f t="shared" si="0"/>
        <v>10098</v>
      </c>
      <c r="AE16" s="25"/>
    </row>
    <row r="17" spans="1:31" ht="122.25" customHeight="1">
      <c r="A17" s="7" t="s">
        <v>189</v>
      </c>
      <c r="B17" s="78" t="s">
        <v>190</v>
      </c>
      <c r="C17" s="26" t="s">
        <v>14</v>
      </c>
      <c r="D17" s="48" t="s">
        <v>171</v>
      </c>
      <c r="E17" s="31">
        <f>SUM(F17:H17)</f>
        <v>15711.599999999999</v>
      </c>
      <c r="F17" s="32">
        <f>'[1]25.02.2019'!$H$15</f>
        <v>15711.599999999999</v>
      </c>
      <c r="G17" s="32">
        <v>0</v>
      </c>
      <c r="H17" s="32">
        <v>0</v>
      </c>
      <c r="I17" s="32">
        <v>0</v>
      </c>
      <c r="J17" s="31">
        <f>K17+L17+M17+N17</f>
        <v>15711.599999999999</v>
      </c>
      <c r="K17" s="32">
        <f>'[1]25.02.2019'!$K$15</f>
        <v>15711.599999999999</v>
      </c>
      <c r="L17" s="32">
        <v>0</v>
      </c>
      <c r="M17" s="32">
        <v>0</v>
      </c>
      <c r="N17" s="32">
        <v>0</v>
      </c>
      <c r="O17" s="31">
        <f>P17+Q17+R17+S17</f>
        <v>15711.599999999999</v>
      </c>
      <c r="P17" s="32">
        <f>'[1]25.02.2019'!$N$15</f>
        <v>15711.599999999999</v>
      </c>
      <c r="Q17" s="32">
        <v>0</v>
      </c>
      <c r="R17" s="32">
        <v>0</v>
      </c>
      <c r="S17" s="32">
        <v>0</v>
      </c>
      <c r="T17" s="31">
        <f>U17+V17+W17+X17</f>
        <v>15711.599999999999</v>
      </c>
      <c r="U17" s="32">
        <f>'[1]25.02.2019'!$Q$15</f>
        <v>15711.599999999999</v>
      </c>
      <c r="V17" s="32">
        <v>0</v>
      </c>
      <c r="W17" s="32">
        <v>0</v>
      </c>
      <c r="X17" s="32">
        <v>0</v>
      </c>
      <c r="Y17" s="31">
        <f>Z17+AA17+AB17+AC17</f>
        <v>15711.599999999999</v>
      </c>
      <c r="Z17" s="32">
        <f>'[1]25.02.2019'!$T$15</f>
        <v>15711.599999999999</v>
      </c>
      <c r="AA17" s="32">
        <v>0</v>
      </c>
      <c r="AB17" s="32">
        <v>0</v>
      </c>
      <c r="AC17" s="32">
        <v>0</v>
      </c>
      <c r="AD17" s="51">
        <f t="shared" si="0"/>
        <v>78558</v>
      </c>
      <c r="AE17" s="25"/>
    </row>
    <row r="18" spans="1:31" ht="16.5">
      <c r="A18" s="124" t="s">
        <v>19</v>
      </c>
      <c r="B18" s="124"/>
      <c r="C18" s="124"/>
      <c r="D18" s="29"/>
      <c r="E18" s="36">
        <f>E20+E19</f>
        <v>97414.200000000012</v>
      </c>
      <c r="F18" s="36">
        <f>F20+F19</f>
        <v>91534.2</v>
      </c>
      <c r="G18" s="36">
        <f>SUM(G11:G17)</f>
        <v>0</v>
      </c>
      <c r="H18" s="36">
        <f>SUM(H11:H17)</f>
        <v>0</v>
      </c>
      <c r="I18" s="36">
        <f>SUM(I11:I17)</f>
        <v>5880</v>
      </c>
      <c r="J18" s="36">
        <f>J19+J20</f>
        <v>98539.200000000012</v>
      </c>
      <c r="K18" s="36">
        <f>K19+K20</f>
        <v>92659.199999999997</v>
      </c>
      <c r="L18" s="36">
        <f>SUM(L11:L17)</f>
        <v>0</v>
      </c>
      <c r="M18" s="36">
        <f>SUM(M11:M17)</f>
        <v>0</v>
      </c>
      <c r="N18" s="36">
        <f>SUM(N11:N17)</f>
        <v>5880</v>
      </c>
      <c r="O18" s="36">
        <f>O19+O20</f>
        <v>99532.500000000015</v>
      </c>
      <c r="P18" s="36">
        <f>P19+P20</f>
        <v>93652.5</v>
      </c>
      <c r="Q18" s="36">
        <f>SUM(Q11:Q17)</f>
        <v>0</v>
      </c>
      <c r="R18" s="36">
        <f>SUM(R11:R17)</f>
        <v>0</v>
      </c>
      <c r="S18" s="36">
        <f>SUM(S11:S17)</f>
        <v>5880</v>
      </c>
      <c r="T18" s="36">
        <f>T19+T20</f>
        <v>99532.500000000015</v>
      </c>
      <c r="U18" s="36">
        <f>U19+U20</f>
        <v>93652.5</v>
      </c>
      <c r="V18" s="36">
        <f>SUM(V11:V17)</f>
        <v>0</v>
      </c>
      <c r="W18" s="36">
        <f>SUM(W11:W15)</f>
        <v>0</v>
      </c>
      <c r="X18" s="36">
        <f>SUM(X11:X15)</f>
        <v>5880</v>
      </c>
      <c r="Y18" s="36">
        <f>Y19+Y20</f>
        <v>99532.500000000015</v>
      </c>
      <c r="Z18" s="36">
        <f>Z19+Z20</f>
        <v>93652.5</v>
      </c>
      <c r="AA18" s="36">
        <f>SUM(AA11:AA17)</f>
        <v>0</v>
      </c>
      <c r="AB18" s="36">
        <f>SUM(AB11:AB17)</f>
        <v>0</v>
      </c>
      <c r="AC18" s="36">
        <f>SUM(AC11:AC17)</f>
        <v>5880</v>
      </c>
      <c r="AD18" s="36">
        <f>SUM(AD11:AD17)</f>
        <v>494550.9</v>
      </c>
    </row>
    <row r="19" spans="1:31" ht="16.5">
      <c r="A19" s="16" t="s">
        <v>14</v>
      </c>
      <c r="B19" s="79"/>
      <c r="C19" s="30"/>
      <c r="D19" s="30"/>
      <c r="E19" s="10">
        <f>E11+E12+E15+E16+E17</f>
        <v>86103.200000000012</v>
      </c>
      <c r="F19" s="10">
        <f>F11+F12+F15+F16+F17</f>
        <v>80223.199999999997</v>
      </c>
      <c r="G19" s="10">
        <f>G11+G12+G15</f>
        <v>0</v>
      </c>
      <c r="H19" s="10">
        <f>G11+G12+G15</f>
        <v>0</v>
      </c>
      <c r="I19" s="10">
        <f>I12+I15</f>
        <v>5880</v>
      </c>
      <c r="J19" s="10">
        <f>J11+J12+J15+J16+J17</f>
        <v>86103.200000000012</v>
      </c>
      <c r="K19" s="10">
        <f>K11+K12+K15+K16+K17</f>
        <v>80223.199999999997</v>
      </c>
      <c r="L19" s="10">
        <f t="shared" ref="L19:V19" si="1">L11+L12+L15</f>
        <v>0</v>
      </c>
      <c r="M19" s="10">
        <f t="shared" si="1"/>
        <v>0</v>
      </c>
      <c r="N19" s="10">
        <f t="shared" si="1"/>
        <v>5880</v>
      </c>
      <c r="O19" s="10">
        <f>O11+O12+O15+O16+O17</f>
        <v>86103.200000000012</v>
      </c>
      <c r="P19" s="10">
        <f>P11+P12+P15+P16+P17</f>
        <v>80223.199999999997</v>
      </c>
      <c r="Q19" s="10">
        <f t="shared" si="1"/>
        <v>0</v>
      </c>
      <c r="R19" s="10">
        <f t="shared" si="1"/>
        <v>0</v>
      </c>
      <c r="S19" s="10">
        <f t="shared" si="1"/>
        <v>5880</v>
      </c>
      <c r="T19" s="10">
        <f>T11+T12+T15+T16+T17</f>
        <v>86103.200000000012</v>
      </c>
      <c r="U19" s="10">
        <f>U11+U12+U15+U16+U17</f>
        <v>80223.199999999997</v>
      </c>
      <c r="V19" s="10">
        <f t="shared" si="1"/>
        <v>0</v>
      </c>
      <c r="W19" s="10">
        <f>V11+V12+V18</f>
        <v>0</v>
      </c>
      <c r="X19" s="10">
        <f t="shared" ref="X19:AC19" si="2">X11+X12+X15</f>
        <v>5880</v>
      </c>
      <c r="Y19" s="10">
        <f>Y11+Y12+Y15+Y16+Y17</f>
        <v>86103.200000000012</v>
      </c>
      <c r="Z19" s="10">
        <f>Z11+Z12+Z15+Z16+Z17</f>
        <v>80223.199999999997</v>
      </c>
      <c r="AA19" s="10">
        <f t="shared" si="2"/>
        <v>0</v>
      </c>
      <c r="AB19" s="10">
        <f t="shared" si="2"/>
        <v>0</v>
      </c>
      <c r="AC19" s="10">
        <f t="shared" si="2"/>
        <v>5880</v>
      </c>
      <c r="AD19" s="10">
        <f>E19+J19+O19+T19+Y19</f>
        <v>430516.00000000006</v>
      </c>
    </row>
    <row r="20" spans="1:31" ht="16.5">
      <c r="A20" s="16" t="s">
        <v>140</v>
      </c>
      <c r="B20" s="79"/>
      <c r="C20" s="30"/>
      <c r="D20" s="30"/>
      <c r="E20" s="10">
        <f>E13+E14</f>
        <v>11311</v>
      </c>
      <c r="F20" s="10">
        <f>F13+F14</f>
        <v>11311</v>
      </c>
      <c r="G20" s="10">
        <f>G14+G15</f>
        <v>0</v>
      </c>
      <c r="H20" s="10">
        <f>G13+G14</f>
        <v>0</v>
      </c>
      <c r="I20" s="10">
        <f t="shared" ref="I20:AC20" si="3">I13+I14</f>
        <v>0</v>
      </c>
      <c r="J20" s="10">
        <f>J13+J14</f>
        <v>12436</v>
      </c>
      <c r="K20" s="10">
        <f>K13+K14</f>
        <v>12436</v>
      </c>
      <c r="L20" s="10">
        <f t="shared" si="3"/>
        <v>0</v>
      </c>
      <c r="M20" s="10">
        <f t="shared" si="3"/>
        <v>0</v>
      </c>
      <c r="N20" s="10">
        <f t="shared" si="3"/>
        <v>0</v>
      </c>
      <c r="O20" s="10">
        <f>O13+O14</f>
        <v>13429.3</v>
      </c>
      <c r="P20" s="10">
        <f>P13+P14</f>
        <v>13429.3</v>
      </c>
      <c r="Q20" s="10">
        <f t="shared" si="3"/>
        <v>0</v>
      </c>
      <c r="R20" s="10">
        <f t="shared" si="3"/>
        <v>0</v>
      </c>
      <c r="S20" s="10">
        <f t="shared" si="3"/>
        <v>0</v>
      </c>
      <c r="T20" s="10">
        <f>T13+T14</f>
        <v>13429.3</v>
      </c>
      <c r="U20" s="10">
        <f>U13+U14</f>
        <v>13429.3</v>
      </c>
      <c r="V20" s="10">
        <f t="shared" si="3"/>
        <v>0</v>
      </c>
      <c r="W20" s="10">
        <f t="shared" si="3"/>
        <v>0</v>
      </c>
      <c r="X20" s="10">
        <f t="shared" si="3"/>
        <v>0</v>
      </c>
      <c r="Y20" s="10">
        <f>Y13+Y14</f>
        <v>13429.3</v>
      </c>
      <c r="Z20" s="10">
        <f>Z13+Z14</f>
        <v>13429.3</v>
      </c>
      <c r="AA20" s="10">
        <f t="shared" si="3"/>
        <v>0</v>
      </c>
      <c r="AB20" s="10">
        <f t="shared" si="3"/>
        <v>0</v>
      </c>
      <c r="AC20" s="10">
        <f t="shared" si="3"/>
        <v>0</v>
      </c>
      <c r="AD20" s="10">
        <f>E20+J20+O20+T20+Y20</f>
        <v>64034.900000000009</v>
      </c>
      <c r="AE20" s="52"/>
    </row>
    <row r="21" spans="1:31" ht="36.75" customHeight="1">
      <c r="A21" s="23" t="s">
        <v>20</v>
      </c>
      <c r="B21" s="129" t="s">
        <v>149</v>
      </c>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1"/>
    </row>
    <row r="22" spans="1:31" s="25" customFormat="1" ht="118.5" customHeight="1">
      <c r="A22" s="104" t="s">
        <v>21</v>
      </c>
      <c r="B22" s="111" t="s">
        <v>97</v>
      </c>
      <c r="C22" s="95" t="s">
        <v>96</v>
      </c>
      <c r="D22" s="95" t="s">
        <v>95</v>
      </c>
      <c r="E22" s="106">
        <f>'[1]25.02.2019'!$H$20</f>
        <v>2664</v>
      </c>
      <c r="F22" s="107">
        <v>2664</v>
      </c>
      <c r="G22" s="107">
        <v>0</v>
      </c>
      <c r="H22" s="107">
        <v>0</v>
      </c>
      <c r="I22" s="107">
        <v>0</v>
      </c>
      <c r="J22" s="106">
        <f>'[1]25.02.2019'!$K$20</f>
        <v>2664</v>
      </c>
      <c r="K22" s="107">
        <v>2664</v>
      </c>
      <c r="L22" s="107">
        <v>0</v>
      </c>
      <c r="M22" s="107">
        <v>0</v>
      </c>
      <c r="N22" s="107">
        <v>0</v>
      </c>
      <c r="O22" s="106">
        <f>'[1]25.02.2019'!$N$20</f>
        <v>2664</v>
      </c>
      <c r="P22" s="107">
        <v>2664</v>
      </c>
      <c r="Q22" s="107">
        <v>0</v>
      </c>
      <c r="R22" s="107">
        <v>0</v>
      </c>
      <c r="S22" s="107">
        <v>0</v>
      </c>
      <c r="T22" s="106">
        <f>'[1]25.02.2019'!$Q$20</f>
        <v>2664</v>
      </c>
      <c r="U22" s="107">
        <v>2664</v>
      </c>
      <c r="V22" s="107">
        <v>0</v>
      </c>
      <c r="W22" s="107">
        <v>0</v>
      </c>
      <c r="X22" s="107">
        <v>0</v>
      </c>
      <c r="Y22" s="106">
        <f>'[1]25.02.2019'!$T$20</f>
        <v>2664</v>
      </c>
      <c r="Z22" s="107">
        <v>2664</v>
      </c>
      <c r="AA22" s="107">
        <v>0</v>
      </c>
      <c r="AB22" s="107">
        <v>0</v>
      </c>
      <c r="AC22" s="107">
        <v>0</v>
      </c>
      <c r="AD22" s="106">
        <f>E22+J22+O22+T22+Y22</f>
        <v>13320</v>
      </c>
    </row>
    <row r="23" spans="1:31" ht="23.25" customHeight="1">
      <c r="A23" s="124" t="s">
        <v>22</v>
      </c>
      <c r="B23" s="124"/>
      <c r="C23" s="124"/>
      <c r="D23" s="16"/>
      <c r="E23" s="36">
        <f t="shared" ref="E23:AD23" si="4">SUM(E22:E22)</f>
        <v>2664</v>
      </c>
      <c r="F23" s="36">
        <f t="shared" si="4"/>
        <v>2664</v>
      </c>
      <c r="G23" s="36">
        <f t="shared" si="4"/>
        <v>0</v>
      </c>
      <c r="H23" s="36">
        <f t="shared" si="4"/>
        <v>0</v>
      </c>
      <c r="I23" s="36">
        <f t="shared" si="4"/>
        <v>0</v>
      </c>
      <c r="J23" s="36">
        <f t="shared" si="4"/>
        <v>2664</v>
      </c>
      <c r="K23" s="36">
        <f t="shared" si="4"/>
        <v>2664</v>
      </c>
      <c r="L23" s="36">
        <f t="shared" si="4"/>
        <v>0</v>
      </c>
      <c r="M23" s="36">
        <f t="shared" si="4"/>
        <v>0</v>
      </c>
      <c r="N23" s="36">
        <f t="shared" si="4"/>
        <v>0</v>
      </c>
      <c r="O23" s="36">
        <f t="shared" si="4"/>
        <v>2664</v>
      </c>
      <c r="P23" s="36">
        <f t="shared" si="4"/>
        <v>2664</v>
      </c>
      <c r="Q23" s="36">
        <f t="shared" si="4"/>
        <v>0</v>
      </c>
      <c r="R23" s="36">
        <f t="shared" si="4"/>
        <v>0</v>
      </c>
      <c r="S23" s="36">
        <f t="shared" si="4"/>
        <v>0</v>
      </c>
      <c r="T23" s="36">
        <f t="shared" si="4"/>
        <v>2664</v>
      </c>
      <c r="U23" s="36">
        <f t="shared" si="4"/>
        <v>2664</v>
      </c>
      <c r="V23" s="36">
        <f t="shared" si="4"/>
        <v>0</v>
      </c>
      <c r="W23" s="36">
        <f t="shared" si="4"/>
        <v>0</v>
      </c>
      <c r="X23" s="36">
        <f t="shared" si="4"/>
        <v>0</v>
      </c>
      <c r="Y23" s="36">
        <f t="shared" si="4"/>
        <v>2664</v>
      </c>
      <c r="Z23" s="36">
        <f t="shared" si="4"/>
        <v>2664</v>
      </c>
      <c r="AA23" s="36">
        <f t="shared" si="4"/>
        <v>0</v>
      </c>
      <c r="AB23" s="36">
        <f t="shared" si="4"/>
        <v>0</v>
      </c>
      <c r="AC23" s="36">
        <f t="shared" si="4"/>
        <v>0</v>
      </c>
      <c r="AD23" s="36">
        <f t="shared" si="4"/>
        <v>13320</v>
      </c>
    </row>
    <row r="24" spans="1:31" ht="36.75" customHeight="1">
      <c r="A24" s="23" t="s">
        <v>23</v>
      </c>
      <c r="B24" s="129" t="s">
        <v>150</v>
      </c>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1"/>
    </row>
    <row r="25" spans="1:31" ht="97.5" customHeight="1">
      <c r="A25" s="7" t="s">
        <v>24</v>
      </c>
      <c r="B25" s="76" t="s">
        <v>25</v>
      </c>
      <c r="C25" s="17" t="s">
        <v>96</v>
      </c>
      <c r="D25" s="17" t="s">
        <v>95</v>
      </c>
      <c r="E25" s="8">
        <f>'[1]25.02.2019'!$H$24</f>
        <v>660</v>
      </c>
      <c r="F25" s="9">
        <v>660</v>
      </c>
      <c r="G25" s="9">
        <v>0</v>
      </c>
      <c r="H25" s="9">
        <v>0</v>
      </c>
      <c r="I25" s="9">
        <v>0</v>
      </c>
      <c r="J25" s="8">
        <f>'[1]25.02.2019'!$K$24</f>
        <v>660</v>
      </c>
      <c r="K25" s="9">
        <v>660</v>
      </c>
      <c r="L25" s="9">
        <v>0</v>
      </c>
      <c r="M25" s="9">
        <v>0</v>
      </c>
      <c r="N25" s="9">
        <v>0</v>
      </c>
      <c r="O25" s="8">
        <f>'[1]25.02.2019'!$N$24</f>
        <v>660</v>
      </c>
      <c r="P25" s="9">
        <v>660</v>
      </c>
      <c r="Q25" s="9">
        <v>0</v>
      </c>
      <c r="R25" s="9">
        <v>0</v>
      </c>
      <c r="S25" s="9">
        <v>0</v>
      </c>
      <c r="T25" s="8">
        <f>'[1]25.02.2019'!$Q$24</f>
        <v>660</v>
      </c>
      <c r="U25" s="9">
        <v>660</v>
      </c>
      <c r="V25" s="9">
        <v>0</v>
      </c>
      <c r="W25" s="9">
        <v>0</v>
      </c>
      <c r="X25" s="9">
        <v>0</v>
      </c>
      <c r="Y25" s="8">
        <f>'[1]25.02.2019'!$T$24</f>
        <v>660</v>
      </c>
      <c r="Z25" s="9">
        <v>660</v>
      </c>
      <c r="AA25" s="9">
        <v>0</v>
      </c>
      <c r="AB25" s="9">
        <v>0</v>
      </c>
      <c r="AC25" s="9">
        <v>0</v>
      </c>
      <c r="AD25" s="8">
        <f>E25+J25+O25+T25+Y25</f>
        <v>3300</v>
      </c>
      <c r="AE25" s="25"/>
    </row>
    <row r="26" spans="1:31" ht="101.25" customHeight="1">
      <c r="A26" s="7" t="s">
        <v>158</v>
      </c>
      <c r="B26" s="76" t="s">
        <v>77</v>
      </c>
      <c r="C26" s="17" t="s">
        <v>98</v>
      </c>
      <c r="D26" s="17" t="s">
        <v>95</v>
      </c>
      <c r="E26" s="8">
        <f>'[1]25.02.2019'!$H$25</f>
        <v>1290</v>
      </c>
      <c r="F26" s="9">
        <v>1290</v>
      </c>
      <c r="G26" s="9">
        <v>0</v>
      </c>
      <c r="H26" s="9">
        <v>0</v>
      </c>
      <c r="I26" s="9">
        <v>0</v>
      </c>
      <c r="J26" s="8">
        <f>'[1]25.02.2019'!$K$25</f>
        <v>1290</v>
      </c>
      <c r="K26" s="9">
        <v>1290</v>
      </c>
      <c r="L26" s="9">
        <v>0</v>
      </c>
      <c r="M26" s="9">
        <v>0</v>
      </c>
      <c r="N26" s="9">
        <v>0</v>
      </c>
      <c r="O26" s="8">
        <f>'[1]25.02.2019'!$N$25</f>
        <v>1290</v>
      </c>
      <c r="P26" s="9">
        <v>1290</v>
      </c>
      <c r="Q26" s="9">
        <v>0</v>
      </c>
      <c r="R26" s="9">
        <v>0</v>
      </c>
      <c r="S26" s="9">
        <v>0</v>
      </c>
      <c r="T26" s="8">
        <f>'[1]25.02.2019'!$Q$25</f>
        <v>1290</v>
      </c>
      <c r="U26" s="9">
        <v>1290</v>
      </c>
      <c r="V26" s="9">
        <v>0</v>
      </c>
      <c r="W26" s="9">
        <v>0</v>
      </c>
      <c r="X26" s="9">
        <v>0</v>
      </c>
      <c r="Y26" s="8">
        <f>'[1]25.02.2019'!$T$25</f>
        <v>1290</v>
      </c>
      <c r="Z26" s="9">
        <v>1290</v>
      </c>
      <c r="AA26" s="9">
        <v>0</v>
      </c>
      <c r="AB26" s="9">
        <v>0</v>
      </c>
      <c r="AC26" s="9">
        <v>0</v>
      </c>
      <c r="AD26" s="8">
        <f>E26+J26+O26+T26+Y26</f>
        <v>6450</v>
      </c>
      <c r="AE26" s="25"/>
    </row>
    <row r="27" spans="1:31" ht="32.25" customHeight="1">
      <c r="A27" s="124" t="s">
        <v>26</v>
      </c>
      <c r="B27" s="124"/>
      <c r="C27" s="124"/>
      <c r="D27" s="16"/>
      <c r="E27" s="36">
        <f t="shared" ref="E27:AD27" si="5">SUM(E25:E26)</f>
        <v>1950</v>
      </c>
      <c r="F27" s="38">
        <f t="shared" si="5"/>
        <v>1950</v>
      </c>
      <c r="G27" s="38">
        <f t="shared" si="5"/>
        <v>0</v>
      </c>
      <c r="H27" s="38">
        <f t="shared" si="5"/>
        <v>0</v>
      </c>
      <c r="I27" s="38">
        <f t="shared" si="5"/>
        <v>0</v>
      </c>
      <c r="J27" s="36">
        <f t="shared" si="5"/>
        <v>1950</v>
      </c>
      <c r="K27" s="38">
        <f t="shared" si="5"/>
        <v>1950</v>
      </c>
      <c r="L27" s="38">
        <f t="shared" si="5"/>
        <v>0</v>
      </c>
      <c r="M27" s="38">
        <f t="shared" si="5"/>
        <v>0</v>
      </c>
      <c r="N27" s="38">
        <f t="shared" si="5"/>
        <v>0</v>
      </c>
      <c r="O27" s="36">
        <f t="shared" si="5"/>
        <v>1950</v>
      </c>
      <c r="P27" s="38">
        <f t="shared" si="5"/>
        <v>1950</v>
      </c>
      <c r="Q27" s="38">
        <f t="shared" si="5"/>
        <v>0</v>
      </c>
      <c r="R27" s="38">
        <f t="shared" si="5"/>
        <v>0</v>
      </c>
      <c r="S27" s="38">
        <f t="shared" si="5"/>
        <v>0</v>
      </c>
      <c r="T27" s="36">
        <f t="shared" si="5"/>
        <v>1950</v>
      </c>
      <c r="U27" s="38">
        <f t="shared" si="5"/>
        <v>1950</v>
      </c>
      <c r="V27" s="38">
        <f t="shared" si="5"/>
        <v>0</v>
      </c>
      <c r="W27" s="38">
        <f t="shared" si="5"/>
        <v>0</v>
      </c>
      <c r="X27" s="38">
        <f t="shared" si="5"/>
        <v>0</v>
      </c>
      <c r="Y27" s="36">
        <f t="shared" si="5"/>
        <v>1950</v>
      </c>
      <c r="Z27" s="38">
        <f t="shared" si="5"/>
        <v>1950</v>
      </c>
      <c r="AA27" s="38">
        <f t="shared" si="5"/>
        <v>0</v>
      </c>
      <c r="AB27" s="38">
        <f t="shared" si="5"/>
        <v>0</v>
      </c>
      <c r="AC27" s="38">
        <f t="shared" si="5"/>
        <v>0</v>
      </c>
      <c r="AD27" s="36">
        <f t="shared" si="5"/>
        <v>9750</v>
      </c>
    </row>
    <row r="28" spans="1:31" ht="30.75" customHeight="1">
      <c r="A28" s="16" t="s">
        <v>74</v>
      </c>
      <c r="B28" s="80"/>
      <c r="C28" s="16"/>
      <c r="D28" s="16"/>
      <c r="E28" s="10">
        <f t="shared" ref="E28:K28" si="6">E26</f>
        <v>1290</v>
      </c>
      <c r="F28" s="8">
        <f t="shared" si="6"/>
        <v>1290</v>
      </c>
      <c r="G28" s="8">
        <f t="shared" si="6"/>
        <v>0</v>
      </c>
      <c r="H28" s="8">
        <f t="shared" si="6"/>
        <v>0</v>
      </c>
      <c r="I28" s="8">
        <f t="shared" si="6"/>
        <v>0</v>
      </c>
      <c r="J28" s="10">
        <f t="shared" si="6"/>
        <v>1290</v>
      </c>
      <c r="K28" s="8">
        <f t="shared" si="6"/>
        <v>1290</v>
      </c>
      <c r="L28" s="8">
        <f>L270</f>
        <v>0</v>
      </c>
      <c r="M28" s="8">
        <f t="shared" ref="M28:Z28" si="7">M26</f>
        <v>0</v>
      </c>
      <c r="N28" s="8">
        <f t="shared" si="7"/>
        <v>0</v>
      </c>
      <c r="O28" s="10">
        <f t="shared" si="7"/>
        <v>1290</v>
      </c>
      <c r="P28" s="8">
        <f t="shared" si="7"/>
        <v>1290</v>
      </c>
      <c r="Q28" s="8">
        <f t="shared" si="7"/>
        <v>0</v>
      </c>
      <c r="R28" s="8">
        <f t="shared" si="7"/>
        <v>0</v>
      </c>
      <c r="S28" s="8">
        <f t="shared" si="7"/>
        <v>0</v>
      </c>
      <c r="T28" s="10">
        <f t="shared" si="7"/>
        <v>1290</v>
      </c>
      <c r="U28" s="8">
        <f t="shared" si="7"/>
        <v>1290</v>
      </c>
      <c r="V28" s="8">
        <f t="shared" si="7"/>
        <v>0</v>
      </c>
      <c r="W28" s="8">
        <f t="shared" si="7"/>
        <v>0</v>
      </c>
      <c r="X28" s="8">
        <f t="shared" si="7"/>
        <v>0</v>
      </c>
      <c r="Y28" s="10">
        <f t="shared" si="7"/>
        <v>1290</v>
      </c>
      <c r="Z28" s="8">
        <f t="shared" si="7"/>
        <v>1290</v>
      </c>
      <c r="AA28" s="8">
        <f>AA270</f>
        <v>0</v>
      </c>
      <c r="AB28" s="8">
        <f>AB26</f>
        <v>0</v>
      </c>
      <c r="AC28" s="8">
        <f>AC26</f>
        <v>0</v>
      </c>
      <c r="AD28" s="10">
        <f>AD26</f>
        <v>6450</v>
      </c>
    </row>
    <row r="29" spans="1:31" ht="30" customHeight="1">
      <c r="A29" s="16" t="s">
        <v>140</v>
      </c>
      <c r="B29" s="80"/>
      <c r="C29" s="16"/>
      <c r="D29" s="16"/>
      <c r="E29" s="10">
        <f t="shared" ref="E29:AD29" si="8">E25</f>
        <v>660</v>
      </c>
      <c r="F29" s="8">
        <f t="shared" si="8"/>
        <v>660</v>
      </c>
      <c r="G29" s="8">
        <f t="shared" si="8"/>
        <v>0</v>
      </c>
      <c r="H29" s="8">
        <f t="shared" si="8"/>
        <v>0</v>
      </c>
      <c r="I29" s="8">
        <f t="shared" si="8"/>
        <v>0</v>
      </c>
      <c r="J29" s="10">
        <f t="shared" si="8"/>
        <v>660</v>
      </c>
      <c r="K29" s="8">
        <f t="shared" si="8"/>
        <v>660</v>
      </c>
      <c r="L29" s="8">
        <f t="shared" si="8"/>
        <v>0</v>
      </c>
      <c r="M29" s="8">
        <f t="shared" si="8"/>
        <v>0</v>
      </c>
      <c r="N29" s="8">
        <f t="shared" si="8"/>
        <v>0</v>
      </c>
      <c r="O29" s="10">
        <f t="shared" si="8"/>
        <v>660</v>
      </c>
      <c r="P29" s="8">
        <f t="shared" si="8"/>
        <v>660</v>
      </c>
      <c r="Q29" s="8">
        <f t="shared" si="8"/>
        <v>0</v>
      </c>
      <c r="R29" s="8">
        <f t="shared" si="8"/>
        <v>0</v>
      </c>
      <c r="S29" s="8">
        <f t="shared" si="8"/>
        <v>0</v>
      </c>
      <c r="T29" s="10">
        <f t="shared" si="8"/>
        <v>660</v>
      </c>
      <c r="U29" s="8">
        <f t="shared" si="8"/>
        <v>660</v>
      </c>
      <c r="V29" s="8">
        <f t="shared" si="8"/>
        <v>0</v>
      </c>
      <c r="W29" s="8">
        <f t="shared" si="8"/>
        <v>0</v>
      </c>
      <c r="X29" s="8">
        <f t="shared" si="8"/>
        <v>0</v>
      </c>
      <c r="Y29" s="10">
        <f t="shared" si="8"/>
        <v>660</v>
      </c>
      <c r="Z29" s="8">
        <f t="shared" si="8"/>
        <v>660</v>
      </c>
      <c r="AA29" s="8">
        <f t="shared" si="8"/>
        <v>0</v>
      </c>
      <c r="AB29" s="8">
        <f t="shared" si="8"/>
        <v>0</v>
      </c>
      <c r="AC29" s="8">
        <f t="shared" si="8"/>
        <v>0</v>
      </c>
      <c r="AD29" s="10">
        <f t="shared" si="8"/>
        <v>3300</v>
      </c>
    </row>
    <row r="30" spans="1:31" ht="28.5" customHeight="1">
      <c r="A30" s="23" t="s">
        <v>27</v>
      </c>
      <c r="B30" s="129" t="s">
        <v>141</v>
      </c>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1"/>
    </row>
    <row r="31" spans="1:31" ht="32.25" customHeight="1">
      <c r="A31" s="7" t="s">
        <v>28</v>
      </c>
      <c r="B31" s="81" t="s">
        <v>69</v>
      </c>
      <c r="C31" s="138" t="s">
        <v>96</v>
      </c>
      <c r="D31" s="17" t="s">
        <v>95</v>
      </c>
      <c r="E31" s="8">
        <f xml:space="preserve"> SUM(F31:I31)</f>
        <v>3306</v>
      </c>
      <c r="F31" s="9">
        <f>SUM(F32:F35)</f>
        <v>3306</v>
      </c>
      <c r="G31" s="9">
        <f>SUM(G32,G33,G34,G35)</f>
        <v>0</v>
      </c>
      <c r="H31" s="9">
        <f>SUM(H32,H33,H34,H35)</f>
        <v>0</v>
      </c>
      <c r="I31" s="9">
        <f>SUM(I32,I33,I34,I35)</f>
        <v>0</v>
      </c>
      <c r="J31" s="8">
        <f xml:space="preserve"> SUM(K31:N31)</f>
        <v>3306</v>
      </c>
      <c r="K31" s="9">
        <f>SUM(K32:K35)</f>
        <v>3306</v>
      </c>
      <c r="L31" s="9">
        <f>SUM(L32,L33,L34,L35)</f>
        <v>0</v>
      </c>
      <c r="M31" s="9">
        <f>SUM(M32,M33,M34,M35)</f>
        <v>0</v>
      </c>
      <c r="N31" s="9">
        <f>SUM(N32,N33,N34,N35)</f>
        <v>0</v>
      </c>
      <c r="O31" s="8">
        <f xml:space="preserve"> SUM(P31:S31)</f>
        <v>3306</v>
      </c>
      <c r="P31" s="9">
        <f>SUM(P32:P35)</f>
        <v>3306</v>
      </c>
      <c r="Q31" s="9">
        <f>SUM(Q32,Q33,Q34,Q35)</f>
        <v>0</v>
      </c>
      <c r="R31" s="9">
        <f>SUM(R32,R33,R34,R35)</f>
        <v>0</v>
      </c>
      <c r="S31" s="9">
        <f>SUM(S32,S33,S34,S35)</f>
        <v>0</v>
      </c>
      <c r="T31" s="8">
        <f xml:space="preserve"> SUM(U31:X31)</f>
        <v>3306</v>
      </c>
      <c r="U31" s="9">
        <f>SUM(U32:U35)</f>
        <v>3306</v>
      </c>
      <c r="V31" s="9">
        <f>SUM(V32,V33,V34,V35)</f>
        <v>0</v>
      </c>
      <c r="W31" s="9">
        <f>SUM(W32,W33,W34,W35)</f>
        <v>0</v>
      </c>
      <c r="X31" s="9">
        <f>SUM(X32,X33,X34,X35)</f>
        <v>0</v>
      </c>
      <c r="Y31" s="8">
        <f xml:space="preserve"> SUM(Z31:AC31)</f>
        <v>3306</v>
      </c>
      <c r="Z31" s="9">
        <f>SUM(Z32:Z35)</f>
        <v>3306</v>
      </c>
      <c r="AA31" s="9">
        <f>SUM(AA32,AA33,AA34,AA35)</f>
        <v>0</v>
      </c>
      <c r="AB31" s="9">
        <f>SUM(AB32,AB33,AB34,AB35)</f>
        <v>0</v>
      </c>
      <c r="AC31" s="9">
        <f>SUM(AC32,AC33,AC34,AC35)</f>
        <v>0</v>
      </c>
      <c r="AD31" s="8">
        <f t="shared" ref="AD31:AD48" si="9">E31+J31+O31+T31+Y31</f>
        <v>16530</v>
      </c>
    </row>
    <row r="32" spans="1:31" s="25" customFormat="1" ht="67.5" customHeight="1">
      <c r="A32" s="112" t="s">
        <v>29</v>
      </c>
      <c r="B32" s="113" t="s">
        <v>181</v>
      </c>
      <c r="C32" s="138"/>
      <c r="D32" s="95" t="s">
        <v>95</v>
      </c>
      <c r="E32" s="106">
        <f>'[1]25.02.2019'!$H$31</f>
        <v>124</v>
      </c>
      <c r="F32" s="107">
        <v>124</v>
      </c>
      <c r="G32" s="107">
        <v>0</v>
      </c>
      <c r="H32" s="107">
        <v>0</v>
      </c>
      <c r="I32" s="107">
        <v>0</v>
      </c>
      <c r="J32" s="106">
        <f>'[1]25.02.2019'!$K$31</f>
        <v>124</v>
      </c>
      <c r="K32" s="107">
        <v>124</v>
      </c>
      <c r="L32" s="107">
        <v>0</v>
      </c>
      <c r="M32" s="107">
        <v>0</v>
      </c>
      <c r="N32" s="107">
        <v>0</v>
      </c>
      <c r="O32" s="106">
        <f>'[1]25.02.2019'!$N$31</f>
        <v>124</v>
      </c>
      <c r="P32" s="107">
        <v>124</v>
      </c>
      <c r="Q32" s="107">
        <v>0</v>
      </c>
      <c r="R32" s="107">
        <v>0</v>
      </c>
      <c r="S32" s="107">
        <v>0</v>
      </c>
      <c r="T32" s="106">
        <f>'[1]25.02.2019'!$Q$31</f>
        <v>124</v>
      </c>
      <c r="U32" s="107">
        <v>124</v>
      </c>
      <c r="V32" s="107">
        <v>0</v>
      </c>
      <c r="W32" s="107">
        <v>0</v>
      </c>
      <c r="X32" s="107">
        <v>0</v>
      </c>
      <c r="Y32" s="106">
        <f>'[1]25.02.2019'!$T$31</f>
        <v>124</v>
      </c>
      <c r="Z32" s="107">
        <v>124</v>
      </c>
      <c r="AA32" s="107">
        <v>0</v>
      </c>
      <c r="AB32" s="107">
        <v>0</v>
      </c>
      <c r="AC32" s="107">
        <v>0</v>
      </c>
      <c r="AD32" s="106">
        <f t="shared" si="9"/>
        <v>620</v>
      </c>
    </row>
    <row r="33" spans="1:31" s="25" customFormat="1" ht="50.25" customHeight="1">
      <c r="A33" s="112" t="s">
        <v>30</v>
      </c>
      <c r="B33" s="113" t="s">
        <v>182</v>
      </c>
      <c r="C33" s="138"/>
      <c r="D33" s="95" t="s">
        <v>95</v>
      </c>
      <c r="E33" s="106">
        <f>'[1]25.02.2019'!$H$32</f>
        <v>2147</v>
      </c>
      <c r="F33" s="107">
        <v>2147</v>
      </c>
      <c r="G33" s="107">
        <v>0</v>
      </c>
      <c r="H33" s="107">
        <v>0</v>
      </c>
      <c r="I33" s="107">
        <v>0</v>
      </c>
      <c r="J33" s="106">
        <f>'[1]25.02.2019'!$K$32</f>
        <v>2147</v>
      </c>
      <c r="K33" s="107">
        <v>2147</v>
      </c>
      <c r="L33" s="107">
        <v>0</v>
      </c>
      <c r="M33" s="107">
        <v>0</v>
      </c>
      <c r="N33" s="107">
        <v>0</v>
      </c>
      <c r="O33" s="106">
        <f>'[1]25.02.2019'!$N$32</f>
        <v>2147</v>
      </c>
      <c r="P33" s="107">
        <v>2147</v>
      </c>
      <c r="Q33" s="107">
        <v>0</v>
      </c>
      <c r="R33" s="107">
        <v>0</v>
      </c>
      <c r="S33" s="107">
        <v>0</v>
      </c>
      <c r="T33" s="106">
        <f>'[1]25.02.2019'!$Q$32</f>
        <v>2147</v>
      </c>
      <c r="U33" s="107">
        <v>2147</v>
      </c>
      <c r="V33" s="107">
        <v>0</v>
      </c>
      <c r="W33" s="107">
        <v>0</v>
      </c>
      <c r="X33" s="107">
        <v>0</v>
      </c>
      <c r="Y33" s="106">
        <f>'[1]25.02.2019'!$T$32</f>
        <v>2147</v>
      </c>
      <c r="Z33" s="107">
        <v>2147</v>
      </c>
      <c r="AA33" s="107">
        <v>0</v>
      </c>
      <c r="AB33" s="107">
        <v>0</v>
      </c>
      <c r="AC33" s="107">
        <v>0</v>
      </c>
      <c r="AD33" s="106">
        <f t="shared" si="9"/>
        <v>10735</v>
      </c>
    </row>
    <row r="34" spans="1:31" ht="35.25" customHeight="1">
      <c r="A34" s="11" t="s">
        <v>31</v>
      </c>
      <c r="B34" s="76" t="s">
        <v>70</v>
      </c>
      <c r="C34" s="138"/>
      <c r="D34" s="17" t="s">
        <v>95</v>
      </c>
      <c r="E34" s="8">
        <f>'[1]25.02.2019'!$H$33</f>
        <v>921</v>
      </c>
      <c r="F34" s="9">
        <v>921</v>
      </c>
      <c r="G34" s="9">
        <v>0</v>
      </c>
      <c r="H34" s="9">
        <v>0</v>
      </c>
      <c r="I34" s="9">
        <v>0</v>
      </c>
      <c r="J34" s="8">
        <f>'[1]25.02.2019'!$K$33</f>
        <v>921</v>
      </c>
      <c r="K34" s="9">
        <v>921</v>
      </c>
      <c r="L34" s="9">
        <v>0</v>
      </c>
      <c r="M34" s="9">
        <v>0</v>
      </c>
      <c r="N34" s="9">
        <v>0</v>
      </c>
      <c r="O34" s="8">
        <f>'[1]25.02.2019'!$N$33</f>
        <v>921</v>
      </c>
      <c r="P34" s="9">
        <v>921</v>
      </c>
      <c r="Q34" s="9">
        <v>0</v>
      </c>
      <c r="R34" s="9">
        <v>0</v>
      </c>
      <c r="S34" s="9">
        <v>0</v>
      </c>
      <c r="T34" s="8">
        <f>'[1]25.02.2019'!$Q$33</f>
        <v>921</v>
      </c>
      <c r="U34" s="9">
        <v>921</v>
      </c>
      <c r="V34" s="9">
        <v>0</v>
      </c>
      <c r="W34" s="9">
        <v>0</v>
      </c>
      <c r="X34" s="9">
        <v>0</v>
      </c>
      <c r="Y34" s="8">
        <f>'[1]25.02.2019'!$T$33</f>
        <v>921</v>
      </c>
      <c r="Z34" s="9">
        <v>921</v>
      </c>
      <c r="AA34" s="9">
        <v>0</v>
      </c>
      <c r="AB34" s="9">
        <v>0</v>
      </c>
      <c r="AC34" s="9">
        <v>0</v>
      </c>
      <c r="AD34" s="8">
        <f t="shared" si="9"/>
        <v>4605</v>
      </c>
      <c r="AE34" s="25"/>
    </row>
    <row r="35" spans="1:31" ht="34.5" customHeight="1">
      <c r="A35" s="11" t="s">
        <v>32</v>
      </c>
      <c r="B35" s="76" t="s">
        <v>71</v>
      </c>
      <c r="C35" s="138"/>
      <c r="D35" s="17" t="s">
        <v>95</v>
      </c>
      <c r="E35" s="8">
        <f>'[1]25.02.2019'!$H$34</f>
        <v>114</v>
      </c>
      <c r="F35" s="9">
        <v>114</v>
      </c>
      <c r="G35" s="9">
        <v>0</v>
      </c>
      <c r="H35" s="9">
        <v>0</v>
      </c>
      <c r="I35" s="9">
        <v>0</v>
      </c>
      <c r="J35" s="8">
        <f>'[1]25.02.2019'!$K$34</f>
        <v>114</v>
      </c>
      <c r="K35" s="9">
        <v>114</v>
      </c>
      <c r="L35" s="9">
        <v>0</v>
      </c>
      <c r="M35" s="9">
        <v>0</v>
      </c>
      <c r="N35" s="9">
        <v>0</v>
      </c>
      <c r="O35" s="8">
        <f>'[1]25.02.2019'!$N$34</f>
        <v>114</v>
      </c>
      <c r="P35" s="9">
        <v>114</v>
      </c>
      <c r="Q35" s="9">
        <v>0</v>
      </c>
      <c r="R35" s="9">
        <v>0</v>
      </c>
      <c r="S35" s="9">
        <v>0</v>
      </c>
      <c r="T35" s="8">
        <f>'[1]25.02.2019'!$Q$34</f>
        <v>114</v>
      </c>
      <c r="U35" s="9">
        <v>114</v>
      </c>
      <c r="V35" s="9">
        <v>0</v>
      </c>
      <c r="W35" s="9">
        <v>0</v>
      </c>
      <c r="X35" s="9">
        <v>0</v>
      </c>
      <c r="Y35" s="8">
        <f>'[1]25.02.2019'!$T$34</f>
        <v>114</v>
      </c>
      <c r="Z35" s="9">
        <v>114</v>
      </c>
      <c r="AA35" s="9">
        <v>0</v>
      </c>
      <c r="AB35" s="9">
        <v>0</v>
      </c>
      <c r="AC35" s="9">
        <v>0</v>
      </c>
      <c r="AD35" s="8">
        <f t="shared" si="9"/>
        <v>570</v>
      </c>
      <c r="AE35" s="25"/>
    </row>
    <row r="36" spans="1:31" ht="227.25" customHeight="1">
      <c r="A36" s="7" t="s">
        <v>33</v>
      </c>
      <c r="B36" s="76" t="s">
        <v>78</v>
      </c>
      <c r="C36" s="27" t="s">
        <v>96</v>
      </c>
      <c r="D36" s="17" t="s">
        <v>95</v>
      </c>
      <c r="E36" s="8">
        <f>'[1]25.02.2019'!$H$35</f>
        <v>9</v>
      </c>
      <c r="F36" s="9">
        <v>9</v>
      </c>
      <c r="G36" s="9">
        <v>0</v>
      </c>
      <c r="H36" s="9">
        <v>0</v>
      </c>
      <c r="I36" s="9">
        <v>0</v>
      </c>
      <c r="J36" s="8">
        <f>'[1]25.02.2019'!$K$35</f>
        <v>9</v>
      </c>
      <c r="K36" s="9">
        <v>9</v>
      </c>
      <c r="L36" s="9">
        <v>0</v>
      </c>
      <c r="M36" s="9">
        <v>0</v>
      </c>
      <c r="N36" s="9">
        <v>0</v>
      </c>
      <c r="O36" s="8">
        <f>'[1]25.02.2019'!$N$35</f>
        <v>9</v>
      </c>
      <c r="P36" s="9">
        <v>9</v>
      </c>
      <c r="Q36" s="9">
        <v>0</v>
      </c>
      <c r="R36" s="9">
        <v>0</v>
      </c>
      <c r="S36" s="9">
        <v>0</v>
      </c>
      <c r="T36" s="8">
        <f>'[1]25.02.2019'!$Q$35</f>
        <v>9</v>
      </c>
      <c r="U36" s="9">
        <v>9</v>
      </c>
      <c r="V36" s="9">
        <v>0</v>
      </c>
      <c r="W36" s="9">
        <v>0</v>
      </c>
      <c r="X36" s="9">
        <v>0</v>
      </c>
      <c r="Y36" s="8">
        <f>'[1]25.02.2019'!$T$35</f>
        <v>9</v>
      </c>
      <c r="Z36" s="9">
        <v>9</v>
      </c>
      <c r="AA36" s="9">
        <v>0</v>
      </c>
      <c r="AB36" s="9">
        <v>0</v>
      </c>
      <c r="AC36" s="9">
        <v>0</v>
      </c>
      <c r="AD36" s="8">
        <f t="shared" si="9"/>
        <v>45</v>
      </c>
      <c r="AE36" s="25"/>
    </row>
    <row r="37" spans="1:31" ht="100.5" customHeight="1">
      <c r="A37" s="7" t="s">
        <v>34</v>
      </c>
      <c r="B37" s="76" t="s">
        <v>72</v>
      </c>
      <c r="C37" s="17" t="s">
        <v>96</v>
      </c>
      <c r="D37" s="17" t="s">
        <v>95</v>
      </c>
      <c r="E37" s="8">
        <f>'[1]25.02.2019'!$H$36</f>
        <v>426</v>
      </c>
      <c r="F37" s="9">
        <v>426</v>
      </c>
      <c r="G37" s="9">
        <v>0</v>
      </c>
      <c r="H37" s="9">
        <v>0</v>
      </c>
      <c r="I37" s="9">
        <v>0</v>
      </c>
      <c r="J37" s="8">
        <f>'[1]25.02.2019'!$K$36</f>
        <v>426</v>
      </c>
      <c r="K37" s="9">
        <v>426</v>
      </c>
      <c r="L37" s="9">
        <v>0</v>
      </c>
      <c r="M37" s="9">
        <v>0</v>
      </c>
      <c r="N37" s="9">
        <v>0</v>
      </c>
      <c r="O37" s="8">
        <f>'[1]25.02.2019'!$N$36</f>
        <v>426</v>
      </c>
      <c r="P37" s="9">
        <v>426</v>
      </c>
      <c r="Q37" s="9">
        <v>0</v>
      </c>
      <c r="R37" s="9">
        <v>0</v>
      </c>
      <c r="S37" s="9">
        <v>0</v>
      </c>
      <c r="T37" s="8">
        <f>'[1]25.02.2019'!$Q$36</f>
        <v>426</v>
      </c>
      <c r="U37" s="9">
        <v>426</v>
      </c>
      <c r="V37" s="9">
        <v>0</v>
      </c>
      <c r="W37" s="9">
        <v>0</v>
      </c>
      <c r="X37" s="9">
        <v>0</v>
      </c>
      <c r="Y37" s="8">
        <f>'[1]25.02.2019'!$T$36</f>
        <v>426</v>
      </c>
      <c r="Z37" s="9">
        <v>426</v>
      </c>
      <c r="AA37" s="9">
        <v>0</v>
      </c>
      <c r="AB37" s="9">
        <v>0</v>
      </c>
      <c r="AC37" s="9">
        <v>0</v>
      </c>
      <c r="AD37" s="8">
        <f t="shared" si="9"/>
        <v>2130</v>
      </c>
      <c r="AE37" s="25"/>
    </row>
    <row r="38" spans="1:31" ht="81" customHeight="1">
      <c r="A38" s="7" t="s">
        <v>35</v>
      </c>
      <c r="B38" s="76" t="s">
        <v>114</v>
      </c>
      <c r="C38" s="126" t="s">
        <v>108</v>
      </c>
      <c r="D38" s="17" t="s">
        <v>95</v>
      </c>
      <c r="E38" s="8">
        <f>'[1]25.02.2019'!$H$37</f>
        <v>3304</v>
      </c>
      <c r="F38" s="9">
        <v>3304</v>
      </c>
      <c r="G38" s="9">
        <v>0</v>
      </c>
      <c r="H38" s="9">
        <v>0</v>
      </c>
      <c r="I38" s="9">
        <v>0</v>
      </c>
      <c r="J38" s="8">
        <f>'[1]25.02.2019'!$K$37</f>
        <v>3304</v>
      </c>
      <c r="K38" s="9">
        <v>3304</v>
      </c>
      <c r="L38" s="9">
        <v>0</v>
      </c>
      <c r="M38" s="9">
        <v>0</v>
      </c>
      <c r="N38" s="9">
        <v>0</v>
      </c>
      <c r="O38" s="8">
        <f>'[1]25.02.2019'!$N$37</f>
        <v>3304</v>
      </c>
      <c r="P38" s="9">
        <v>3304</v>
      </c>
      <c r="Q38" s="9">
        <v>0</v>
      </c>
      <c r="R38" s="9">
        <v>0</v>
      </c>
      <c r="S38" s="9">
        <v>0</v>
      </c>
      <c r="T38" s="8">
        <f>'[1]25.02.2019'!$Q$37</f>
        <v>3304</v>
      </c>
      <c r="U38" s="9">
        <v>3304</v>
      </c>
      <c r="V38" s="9">
        <v>0</v>
      </c>
      <c r="W38" s="9">
        <v>0</v>
      </c>
      <c r="X38" s="9">
        <v>0</v>
      </c>
      <c r="Y38" s="8">
        <f>'[1]25.02.2019'!$T$37</f>
        <v>3304</v>
      </c>
      <c r="Z38" s="9">
        <v>3304</v>
      </c>
      <c r="AA38" s="9">
        <v>0</v>
      </c>
      <c r="AB38" s="9">
        <v>0</v>
      </c>
      <c r="AC38" s="9">
        <v>0</v>
      </c>
      <c r="AD38" s="8">
        <f t="shared" si="9"/>
        <v>16520</v>
      </c>
      <c r="AE38" s="25"/>
    </row>
    <row r="39" spans="1:31" ht="113.25" customHeight="1">
      <c r="A39" s="7" t="s">
        <v>36</v>
      </c>
      <c r="B39" s="76" t="s">
        <v>115</v>
      </c>
      <c r="C39" s="128"/>
      <c r="D39" s="17" t="s">
        <v>95</v>
      </c>
      <c r="E39" s="8">
        <f>'[1]25.02.2019'!$H$38</f>
        <v>378</v>
      </c>
      <c r="F39" s="9">
        <v>378</v>
      </c>
      <c r="G39" s="9">
        <v>0</v>
      </c>
      <c r="H39" s="9">
        <v>0</v>
      </c>
      <c r="I39" s="9">
        <v>0</v>
      </c>
      <c r="J39" s="8">
        <f>'[1]25.02.2019'!$K$38</f>
        <v>378</v>
      </c>
      <c r="K39" s="9">
        <v>378</v>
      </c>
      <c r="L39" s="9">
        <v>0</v>
      </c>
      <c r="M39" s="9">
        <v>0</v>
      </c>
      <c r="N39" s="9">
        <v>0</v>
      </c>
      <c r="O39" s="8">
        <f>'[1]25.02.2019'!$N$38</f>
        <v>378</v>
      </c>
      <c r="P39" s="9">
        <v>378</v>
      </c>
      <c r="Q39" s="9">
        <v>0</v>
      </c>
      <c r="R39" s="9">
        <v>0</v>
      </c>
      <c r="S39" s="9">
        <v>0</v>
      </c>
      <c r="T39" s="8">
        <f>'[1]25.02.2019'!$Q$38</f>
        <v>378</v>
      </c>
      <c r="U39" s="9">
        <v>378</v>
      </c>
      <c r="V39" s="9">
        <v>0</v>
      </c>
      <c r="W39" s="9">
        <v>0</v>
      </c>
      <c r="X39" s="9">
        <v>0</v>
      </c>
      <c r="Y39" s="8">
        <f>'[1]25.02.2019'!$T$38</f>
        <v>378</v>
      </c>
      <c r="Z39" s="9">
        <v>378</v>
      </c>
      <c r="AA39" s="9">
        <v>0</v>
      </c>
      <c r="AB39" s="9">
        <v>0</v>
      </c>
      <c r="AC39" s="9">
        <v>0</v>
      </c>
      <c r="AD39" s="8">
        <f t="shared" si="9"/>
        <v>1890</v>
      </c>
      <c r="AE39" s="25"/>
    </row>
    <row r="40" spans="1:31" ht="132.75" customHeight="1">
      <c r="A40" s="7" t="s">
        <v>37</v>
      </c>
      <c r="B40" s="76" t="s">
        <v>79</v>
      </c>
      <c r="C40" s="27" t="s">
        <v>96</v>
      </c>
      <c r="D40" s="17" t="s">
        <v>95</v>
      </c>
      <c r="E40" s="8">
        <f>'[1]25.02.2019'!$H$39</f>
        <v>12</v>
      </c>
      <c r="F40" s="9">
        <v>12</v>
      </c>
      <c r="G40" s="9">
        <v>0</v>
      </c>
      <c r="H40" s="9">
        <v>0</v>
      </c>
      <c r="I40" s="9">
        <v>0</v>
      </c>
      <c r="J40" s="8">
        <f>'[1]25.02.2019'!$K$39</f>
        <v>12</v>
      </c>
      <c r="K40" s="9">
        <v>12</v>
      </c>
      <c r="L40" s="9">
        <v>0</v>
      </c>
      <c r="M40" s="9">
        <v>0</v>
      </c>
      <c r="N40" s="9">
        <v>0</v>
      </c>
      <c r="O40" s="8">
        <f>'[1]25.02.2019'!$N$39</f>
        <v>12</v>
      </c>
      <c r="P40" s="9">
        <v>12</v>
      </c>
      <c r="Q40" s="9">
        <v>0</v>
      </c>
      <c r="R40" s="9">
        <v>0</v>
      </c>
      <c r="S40" s="9">
        <v>0</v>
      </c>
      <c r="T40" s="8">
        <f>'[1]25.02.2019'!$Q$39</f>
        <v>12</v>
      </c>
      <c r="U40" s="9">
        <v>12</v>
      </c>
      <c r="V40" s="9">
        <v>0</v>
      </c>
      <c r="W40" s="9">
        <v>0</v>
      </c>
      <c r="X40" s="9">
        <v>0</v>
      </c>
      <c r="Y40" s="8">
        <f>'[1]25.02.2019'!$T$39</f>
        <v>12</v>
      </c>
      <c r="Z40" s="9">
        <v>12</v>
      </c>
      <c r="AA40" s="9">
        <v>0</v>
      </c>
      <c r="AB40" s="9">
        <v>0</v>
      </c>
      <c r="AC40" s="9">
        <v>0</v>
      </c>
      <c r="AD40" s="8">
        <f t="shared" si="9"/>
        <v>60</v>
      </c>
      <c r="AE40" s="25"/>
    </row>
    <row r="41" spans="1:31" ht="31.5">
      <c r="A41" s="7" t="s">
        <v>38</v>
      </c>
      <c r="B41" s="76" t="s">
        <v>124</v>
      </c>
      <c r="C41" s="139" t="s">
        <v>108</v>
      </c>
      <c r="D41" s="17" t="s">
        <v>95</v>
      </c>
      <c r="E41" s="8">
        <f>'[1]25.02.2019'!$H$40</f>
        <v>50</v>
      </c>
      <c r="F41" s="9">
        <v>50</v>
      </c>
      <c r="G41" s="9">
        <v>0</v>
      </c>
      <c r="H41" s="9">
        <v>0</v>
      </c>
      <c r="I41" s="9">
        <v>0</v>
      </c>
      <c r="J41" s="8">
        <f>'[1]25.02.2019'!$K$40</f>
        <v>50</v>
      </c>
      <c r="K41" s="9">
        <v>50</v>
      </c>
      <c r="L41" s="9">
        <v>0</v>
      </c>
      <c r="M41" s="9">
        <v>0</v>
      </c>
      <c r="N41" s="9">
        <v>0</v>
      </c>
      <c r="O41" s="8">
        <f>'[1]25.02.2019'!$N$40</f>
        <v>50</v>
      </c>
      <c r="P41" s="9">
        <v>50</v>
      </c>
      <c r="Q41" s="9">
        <v>0</v>
      </c>
      <c r="R41" s="9">
        <v>0</v>
      </c>
      <c r="S41" s="9">
        <v>0</v>
      </c>
      <c r="T41" s="8">
        <f>'[1]25.02.2019'!$Q$40</f>
        <v>50</v>
      </c>
      <c r="U41" s="9">
        <v>50</v>
      </c>
      <c r="V41" s="9">
        <v>0</v>
      </c>
      <c r="W41" s="9">
        <v>0</v>
      </c>
      <c r="X41" s="9">
        <v>0</v>
      </c>
      <c r="Y41" s="8">
        <f>'[1]25.02.2019'!$T$40</f>
        <v>50</v>
      </c>
      <c r="Z41" s="9">
        <v>50</v>
      </c>
      <c r="AA41" s="9">
        <v>0</v>
      </c>
      <c r="AB41" s="9">
        <v>0</v>
      </c>
      <c r="AC41" s="9">
        <v>0</v>
      </c>
      <c r="AD41" s="8">
        <f t="shared" si="9"/>
        <v>250</v>
      </c>
      <c r="AE41" s="25"/>
    </row>
    <row r="42" spans="1:31" ht="126" customHeight="1">
      <c r="A42" s="7" t="s">
        <v>39</v>
      </c>
      <c r="B42" s="76" t="s">
        <v>116</v>
      </c>
      <c r="C42" s="140"/>
      <c r="D42" s="17" t="s">
        <v>95</v>
      </c>
      <c r="E42" s="8">
        <f>'[1]25.02.2019'!$H$41</f>
        <v>50</v>
      </c>
      <c r="F42" s="9">
        <v>50</v>
      </c>
      <c r="G42" s="9">
        <v>0</v>
      </c>
      <c r="H42" s="9">
        <v>0</v>
      </c>
      <c r="I42" s="9">
        <v>0</v>
      </c>
      <c r="J42" s="8">
        <f>'[1]25.02.2019'!$K$41</f>
        <v>50</v>
      </c>
      <c r="K42" s="9">
        <v>50</v>
      </c>
      <c r="L42" s="9">
        <v>0</v>
      </c>
      <c r="M42" s="9">
        <v>0</v>
      </c>
      <c r="N42" s="9">
        <v>0</v>
      </c>
      <c r="O42" s="8">
        <f>'[1]25.02.2019'!$N$41</f>
        <v>50</v>
      </c>
      <c r="P42" s="9">
        <v>50</v>
      </c>
      <c r="Q42" s="9">
        <v>0</v>
      </c>
      <c r="R42" s="9">
        <v>0</v>
      </c>
      <c r="S42" s="9">
        <v>0</v>
      </c>
      <c r="T42" s="8">
        <f>'[1]25.02.2019'!$Q$41</f>
        <v>50</v>
      </c>
      <c r="U42" s="9">
        <v>50</v>
      </c>
      <c r="V42" s="9">
        <v>0</v>
      </c>
      <c r="W42" s="9">
        <v>0</v>
      </c>
      <c r="X42" s="9">
        <v>0</v>
      </c>
      <c r="Y42" s="8">
        <f>'[1]25.02.2019'!$T$41</f>
        <v>50</v>
      </c>
      <c r="Z42" s="9">
        <v>50</v>
      </c>
      <c r="AA42" s="9">
        <v>0</v>
      </c>
      <c r="AB42" s="9">
        <v>0</v>
      </c>
      <c r="AC42" s="9">
        <v>0</v>
      </c>
      <c r="AD42" s="8">
        <f t="shared" si="9"/>
        <v>250</v>
      </c>
      <c r="AE42" s="25"/>
    </row>
    <row r="43" spans="1:31" ht="135" customHeight="1">
      <c r="A43" s="7" t="s">
        <v>40</v>
      </c>
      <c r="B43" s="76" t="s">
        <v>117</v>
      </c>
      <c r="C43" s="140"/>
      <c r="D43" s="17" t="s">
        <v>95</v>
      </c>
      <c r="E43" s="8">
        <f>'[1]25.02.2019'!$H$42</f>
        <v>480</v>
      </c>
      <c r="F43" s="9">
        <v>480</v>
      </c>
      <c r="G43" s="9">
        <v>0</v>
      </c>
      <c r="H43" s="9">
        <v>0</v>
      </c>
      <c r="I43" s="9">
        <v>0</v>
      </c>
      <c r="J43" s="8">
        <f>'[1]25.02.2019'!$K$42</f>
        <v>480</v>
      </c>
      <c r="K43" s="9">
        <v>480</v>
      </c>
      <c r="L43" s="9">
        <v>0</v>
      </c>
      <c r="M43" s="9">
        <v>0</v>
      </c>
      <c r="N43" s="9">
        <v>0</v>
      </c>
      <c r="O43" s="8">
        <f>'[1]25.02.2019'!$N$42</f>
        <v>480</v>
      </c>
      <c r="P43" s="9">
        <v>480</v>
      </c>
      <c r="Q43" s="9">
        <v>0</v>
      </c>
      <c r="R43" s="9">
        <v>0</v>
      </c>
      <c r="S43" s="9">
        <v>0</v>
      </c>
      <c r="T43" s="8">
        <f>'[1]25.02.2019'!$Q$42</f>
        <v>480</v>
      </c>
      <c r="U43" s="9">
        <v>480</v>
      </c>
      <c r="V43" s="9">
        <v>0</v>
      </c>
      <c r="W43" s="9">
        <v>0</v>
      </c>
      <c r="X43" s="9">
        <v>0</v>
      </c>
      <c r="Y43" s="8">
        <f>'[1]25.02.2019'!$T$42</f>
        <v>480</v>
      </c>
      <c r="Z43" s="9">
        <v>480</v>
      </c>
      <c r="AA43" s="9">
        <v>0</v>
      </c>
      <c r="AB43" s="9">
        <v>0</v>
      </c>
      <c r="AC43" s="9">
        <v>0</v>
      </c>
      <c r="AD43" s="8">
        <f t="shared" si="9"/>
        <v>2400</v>
      </c>
      <c r="AE43" s="25"/>
    </row>
    <row r="44" spans="1:31" ht="186" customHeight="1">
      <c r="A44" s="12" t="s">
        <v>41</v>
      </c>
      <c r="B44" s="76" t="s">
        <v>118</v>
      </c>
      <c r="C44" s="140"/>
      <c r="D44" s="17" t="s">
        <v>95</v>
      </c>
      <c r="E44" s="8">
        <f>'[1]25.02.2019'!$H$43</f>
        <v>30</v>
      </c>
      <c r="F44" s="9">
        <v>30</v>
      </c>
      <c r="G44" s="9">
        <v>0</v>
      </c>
      <c r="H44" s="9">
        <v>0</v>
      </c>
      <c r="I44" s="9">
        <v>0</v>
      </c>
      <c r="J44" s="8">
        <f>'[1]25.02.2019'!$K$43</f>
        <v>30</v>
      </c>
      <c r="K44" s="9">
        <v>30</v>
      </c>
      <c r="L44" s="9">
        <v>0</v>
      </c>
      <c r="M44" s="9">
        <v>0</v>
      </c>
      <c r="N44" s="9">
        <v>0</v>
      </c>
      <c r="O44" s="8">
        <f>'[1]25.02.2019'!$N$43</f>
        <v>30</v>
      </c>
      <c r="P44" s="9">
        <v>30</v>
      </c>
      <c r="Q44" s="9">
        <v>0</v>
      </c>
      <c r="R44" s="9">
        <v>0</v>
      </c>
      <c r="S44" s="9">
        <v>0</v>
      </c>
      <c r="T44" s="8">
        <f>'[1]25.02.2019'!$Q$43</f>
        <v>30</v>
      </c>
      <c r="U44" s="9">
        <v>30</v>
      </c>
      <c r="V44" s="9">
        <v>0</v>
      </c>
      <c r="W44" s="9">
        <v>0</v>
      </c>
      <c r="X44" s="9">
        <v>0</v>
      </c>
      <c r="Y44" s="8">
        <f>'[1]25.02.2019'!$T$43</f>
        <v>30</v>
      </c>
      <c r="Z44" s="9">
        <v>30</v>
      </c>
      <c r="AA44" s="9">
        <v>0</v>
      </c>
      <c r="AB44" s="9">
        <v>0</v>
      </c>
      <c r="AC44" s="9">
        <v>0</v>
      </c>
      <c r="AD44" s="8">
        <f t="shared" si="9"/>
        <v>150</v>
      </c>
      <c r="AE44" s="25"/>
    </row>
    <row r="45" spans="1:31" ht="159" customHeight="1">
      <c r="A45" s="7" t="s">
        <v>42</v>
      </c>
      <c r="B45" s="76" t="s">
        <v>119</v>
      </c>
      <c r="C45" s="141"/>
      <c r="D45" s="17" t="s">
        <v>95</v>
      </c>
      <c r="E45" s="8">
        <f>'[1]25.02.2019'!$H$44</f>
        <v>50</v>
      </c>
      <c r="F45" s="9">
        <v>50</v>
      </c>
      <c r="G45" s="9">
        <v>0</v>
      </c>
      <c r="H45" s="9">
        <v>0</v>
      </c>
      <c r="I45" s="9">
        <v>0</v>
      </c>
      <c r="J45" s="8">
        <f>'[1]25.02.2019'!$K$44</f>
        <v>50</v>
      </c>
      <c r="K45" s="9">
        <v>50</v>
      </c>
      <c r="L45" s="9">
        <v>0</v>
      </c>
      <c r="M45" s="9">
        <v>0</v>
      </c>
      <c r="N45" s="9">
        <v>0</v>
      </c>
      <c r="O45" s="8">
        <f>'[1]25.02.2019'!$N$44</f>
        <v>50</v>
      </c>
      <c r="P45" s="9">
        <v>50</v>
      </c>
      <c r="Q45" s="9">
        <v>0</v>
      </c>
      <c r="R45" s="9">
        <v>0</v>
      </c>
      <c r="S45" s="9">
        <v>0</v>
      </c>
      <c r="T45" s="8">
        <f>'[1]25.02.2019'!$Q$44</f>
        <v>50</v>
      </c>
      <c r="U45" s="9">
        <v>50</v>
      </c>
      <c r="V45" s="9">
        <v>0</v>
      </c>
      <c r="W45" s="9">
        <v>0</v>
      </c>
      <c r="X45" s="9">
        <v>0</v>
      </c>
      <c r="Y45" s="8">
        <f>'[1]25.02.2019'!$T$44</f>
        <v>50</v>
      </c>
      <c r="Z45" s="9">
        <v>50</v>
      </c>
      <c r="AA45" s="9">
        <v>0</v>
      </c>
      <c r="AB45" s="9">
        <v>0</v>
      </c>
      <c r="AC45" s="9">
        <v>0</v>
      </c>
      <c r="AD45" s="8">
        <f t="shared" si="9"/>
        <v>250</v>
      </c>
      <c r="AE45" s="25"/>
    </row>
    <row r="46" spans="1:31" s="25" customFormat="1" ht="99" customHeight="1">
      <c r="A46" s="104" t="s">
        <v>43</v>
      </c>
      <c r="B46" s="113" t="s">
        <v>80</v>
      </c>
      <c r="C46" s="95" t="s">
        <v>18</v>
      </c>
      <c r="D46" s="95" t="s">
        <v>95</v>
      </c>
      <c r="E46" s="106">
        <f>'[1]25.02.2019'!$H$45</f>
        <v>96</v>
      </c>
      <c r="F46" s="107">
        <v>96</v>
      </c>
      <c r="G46" s="107">
        <v>0</v>
      </c>
      <c r="H46" s="107">
        <v>0</v>
      </c>
      <c r="I46" s="107">
        <v>0</v>
      </c>
      <c r="J46" s="106">
        <f>'[1]25.02.2019'!$K$45</f>
        <v>96</v>
      </c>
      <c r="K46" s="107">
        <v>96</v>
      </c>
      <c r="L46" s="107">
        <v>0</v>
      </c>
      <c r="M46" s="107">
        <v>0</v>
      </c>
      <c r="N46" s="107">
        <v>0</v>
      </c>
      <c r="O46" s="106">
        <f>'[1]25.02.2019'!$N$45</f>
        <v>96</v>
      </c>
      <c r="P46" s="107">
        <v>96</v>
      </c>
      <c r="Q46" s="107">
        <v>0</v>
      </c>
      <c r="R46" s="107">
        <v>0</v>
      </c>
      <c r="S46" s="107">
        <v>0</v>
      </c>
      <c r="T46" s="106">
        <f>'[1]25.02.2019'!$Q$45</f>
        <v>96</v>
      </c>
      <c r="U46" s="107">
        <v>96</v>
      </c>
      <c r="V46" s="107">
        <v>0</v>
      </c>
      <c r="W46" s="107">
        <v>0</v>
      </c>
      <c r="X46" s="107">
        <v>0</v>
      </c>
      <c r="Y46" s="106">
        <f>'[1]25.02.2019'!$T$45</f>
        <v>96</v>
      </c>
      <c r="Z46" s="107">
        <v>96</v>
      </c>
      <c r="AA46" s="107">
        <v>0</v>
      </c>
      <c r="AB46" s="107">
        <v>0</v>
      </c>
      <c r="AC46" s="107">
        <v>0</v>
      </c>
      <c r="AD46" s="106">
        <f t="shared" si="9"/>
        <v>480</v>
      </c>
    </row>
    <row r="47" spans="1:31" s="25" customFormat="1" ht="145.5" customHeight="1">
      <c r="A47" s="104" t="s">
        <v>44</v>
      </c>
      <c r="B47" s="113" t="s">
        <v>151</v>
      </c>
      <c r="C47" s="95" t="s">
        <v>96</v>
      </c>
      <c r="D47" s="95" t="s">
        <v>95</v>
      </c>
      <c r="E47" s="106">
        <f>'[1]25.02.2019'!$H$46</f>
        <v>2321</v>
      </c>
      <c r="F47" s="107">
        <v>2321</v>
      </c>
      <c r="G47" s="107">
        <v>0</v>
      </c>
      <c r="H47" s="107">
        <v>0</v>
      </c>
      <c r="I47" s="107">
        <v>0</v>
      </c>
      <c r="J47" s="106">
        <f>'[1]25.02.2019'!$K$46</f>
        <v>2321</v>
      </c>
      <c r="K47" s="107">
        <v>2321</v>
      </c>
      <c r="L47" s="107">
        <v>0</v>
      </c>
      <c r="M47" s="107">
        <v>0</v>
      </c>
      <c r="N47" s="107">
        <v>0</v>
      </c>
      <c r="O47" s="106">
        <f>'[1]25.02.2019'!$N$46</f>
        <v>2321</v>
      </c>
      <c r="P47" s="107">
        <v>2321</v>
      </c>
      <c r="Q47" s="107">
        <v>0</v>
      </c>
      <c r="R47" s="107">
        <v>0</v>
      </c>
      <c r="S47" s="107">
        <v>0</v>
      </c>
      <c r="T47" s="106">
        <f>'[1]25.02.2019'!$Q$46</f>
        <v>2321</v>
      </c>
      <c r="U47" s="107">
        <v>2321</v>
      </c>
      <c r="V47" s="107">
        <v>0</v>
      </c>
      <c r="W47" s="107">
        <v>0</v>
      </c>
      <c r="X47" s="107">
        <v>0</v>
      </c>
      <c r="Y47" s="106">
        <f>'[1]25.02.2019'!$T$46</f>
        <v>2321</v>
      </c>
      <c r="Z47" s="107">
        <v>2321</v>
      </c>
      <c r="AA47" s="107">
        <v>0</v>
      </c>
      <c r="AB47" s="107">
        <v>0</v>
      </c>
      <c r="AC47" s="107">
        <v>0</v>
      </c>
      <c r="AD47" s="106">
        <f t="shared" si="9"/>
        <v>11605</v>
      </c>
      <c r="AE47" s="40"/>
    </row>
    <row r="48" spans="1:31" ht="85.5" customHeight="1">
      <c r="A48" s="13" t="s">
        <v>76</v>
      </c>
      <c r="B48" s="75" t="s">
        <v>89</v>
      </c>
      <c r="C48" s="22" t="s">
        <v>53</v>
      </c>
      <c r="D48" s="17" t="s">
        <v>95</v>
      </c>
      <c r="E48" s="8">
        <f>'[1]25.02.2019'!$H$47</f>
        <v>386</v>
      </c>
      <c r="F48" s="9">
        <v>386</v>
      </c>
      <c r="G48" s="9">
        <v>0</v>
      </c>
      <c r="H48" s="9">
        <v>0</v>
      </c>
      <c r="I48" s="9">
        <v>0</v>
      </c>
      <c r="J48" s="8">
        <f>'[1]25.02.2019'!$K$47</f>
        <v>386</v>
      </c>
      <c r="K48" s="9">
        <v>386</v>
      </c>
      <c r="L48" s="9">
        <v>0</v>
      </c>
      <c r="M48" s="9">
        <v>0</v>
      </c>
      <c r="N48" s="9">
        <v>0</v>
      </c>
      <c r="O48" s="8">
        <f>'[1]25.02.2019'!$N$47</f>
        <v>386</v>
      </c>
      <c r="P48" s="9">
        <v>386</v>
      </c>
      <c r="Q48" s="9">
        <v>0</v>
      </c>
      <c r="R48" s="9">
        <v>0</v>
      </c>
      <c r="S48" s="9">
        <v>0</v>
      </c>
      <c r="T48" s="8">
        <f>'[1]25.02.2019'!$Q$47</f>
        <v>386</v>
      </c>
      <c r="U48" s="9">
        <v>386</v>
      </c>
      <c r="V48" s="9">
        <v>0</v>
      </c>
      <c r="W48" s="9">
        <v>0</v>
      </c>
      <c r="X48" s="9">
        <v>0</v>
      </c>
      <c r="Y48" s="8">
        <f>'[1]25.02.2019'!$T$47</f>
        <v>386</v>
      </c>
      <c r="Z48" s="9">
        <v>386</v>
      </c>
      <c r="AA48" s="9">
        <v>0</v>
      </c>
      <c r="AB48" s="9">
        <v>0</v>
      </c>
      <c r="AC48" s="9">
        <v>0</v>
      </c>
      <c r="AD48" s="8">
        <f t="shared" si="9"/>
        <v>1930</v>
      </c>
      <c r="AE48" s="25"/>
    </row>
    <row r="49" spans="1:31" ht="16.5">
      <c r="A49" s="124" t="s">
        <v>45</v>
      </c>
      <c r="B49" s="124"/>
      <c r="C49" s="124"/>
      <c r="D49" s="16"/>
      <c r="E49" s="36">
        <f>SUM(E31,E36:E48)</f>
        <v>10898</v>
      </c>
      <c r="F49" s="38">
        <f>SUM(F31,F36:F48)</f>
        <v>10898</v>
      </c>
      <c r="G49" s="38">
        <f t="shared" ref="G49:AC49" si="10">SUM(G31,G36:G48)</f>
        <v>0</v>
      </c>
      <c r="H49" s="38">
        <f t="shared" si="10"/>
        <v>0</v>
      </c>
      <c r="I49" s="38">
        <f t="shared" si="10"/>
        <v>0</v>
      </c>
      <c r="J49" s="36">
        <f>SUM(J31,J36:J48)</f>
        <v>10898</v>
      </c>
      <c r="K49" s="38">
        <f>SUM(K31,K36:K48)</f>
        <v>10898</v>
      </c>
      <c r="L49" s="38">
        <f t="shared" si="10"/>
        <v>0</v>
      </c>
      <c r="M49" s="38">
        <f t="shared" si="10"/>
        <v>0</v>
      </c>
      <c r="N49" s="38">
        <f t="shared" si="10"/>
        <v>0</v>
      </c>
      <c r="O49" s="36">
        <f>SUM(O31,O36:O48)</f>
        <v>10898</v>
      </c>
      <c r="P49" s="38">
        <f>SUM(P31,P36:P48)</f>
        <v>10898</v>
      </c>
      <c r="Q49" s="38">
        <f t="shared" si="10"/>
        <v>0</v>
      </c>
      <c r="R49" s="38">
        <f t="shared" si="10"/>
        <v>0</v>
      </c>
      <c r="S49" s="38">
        <f t="shared" si="10"/>
        <v>0</v>
      </c>
      <c r="T49" s="36">
        <f>SUM(T31,T36:T48)</f>
        <v>10898</v>
      </c>
      <c r="U49" s="38">
        <f>SUM(U31,U36:U48)</f>
        <v>10898</v>
      </c>
      <c r="V49" s="38">
        <f t="shared" si="10"/>
        <v>0</v>
      </c>
      <c r="W49" s="38">
        <f t="shared" si="10"/>
        <v>0</v>
      </c>
      <c r="X49" s="38">
        <f t="shared" si="10"/>
        <v>0</v>
      </c>
      <c r="Y49" s="36">
        <f>SUM(Y31,Y36:Y48)</f>
        <v>10898</v>
      </c>
      <c r="Z49" s="38">
        <f>SUM(Z31,Z36:Z48)</f>
        <v>10898</v>
      </c>
      <c r="AA49" s="38">
        <f t="shared" si="10"/>
        <v>0</v>
      </c>
      <c r="AB49" s="38">
        <f t="shared" si="10"/>
        <v>0</v>
      </c>
      <c r="AC49" s="38">
        <f t="shared" si="10"/>
        <v>0</v>
      </c>
      <c r="AD49" s="36">
        <f>SUM(AD31,AD36:AD48)</f>
        <v>54490</v>
      </c>
    </row>
    <row r="50" spans="1:31" ht="16.5">
      <c r="A50" s="16" t="s">
        <v>74</v>
      </c>
      <c r="B50" s="80"/>
      <c r="C50" s="30"/>
      <c r="D50" s="30"/>
      <c r="E50" s="34">
        <f t="shared" ref="E50:AD50" si="11">E48</f>
        <v>386</v>
      </c>
      <c r="F50" s="37">
        <f t="shared" si="11"/>
        <v>386</v>
      </c>
      <c r="G50" s="37">
        <f t="shared" si="11"/>
        <v>0</v>
      </c>
      <c r="H50" s="37">
        <f t="shared" si="11"/>
        <v>0</v>
      </c>
      <c r="I50" s="37">
        <f t="shared" si="11"/>
        <v>0</v>
      </c>
      <c r="J50" s="34">
        <f t="shared" si="11"/>
        <v>386</v>
      </c>
      <c r="K50" s="37">
        <f t="shared" si="11"/>
        <v>386</v>
      </c>
      <c r="L50" s="37">
        <f t="shared" si="11"/>
        <v>0</v>
      </c>
      <c r="M50" s="37">
        <f t="shared" si="11"/>
        <v>0</v>
      </c>
      <c r="N50" s="37">
        <f t="shared" si="11"/>
        <v>0</v>
      </c>
      <c r="O50" s="34">
        <f t="shared" si="11"/>
        <v>386</v>
      </c>
      <c r="P50" s="37">
        <f t="shared" si="11"/>
        <v>386</v>
      </c>
      <c r="Q50" s="37">
        <f t="shared" si="11"/>
        <v>0</v>
      </c>
      <c r="R50" s="37">
        <f t="shared" si="11"/>
        <v>0</v>
      </c>
      <c r="S50" s="37">
        <f t="shared" si="11"/>
        <v>0</v>
      </c>
      <c r="T50" s="34">
        <f t="shared" si="11"/>
        <v>386</v>
      </c>
      <c r="U50" s="37">
        <f t="shared" si="11"/>
        <v>386</v>
      </c>
      <c r="V50" s="37">
        <f t="shared" si="11"/>
        <v>0</v>
      </c>
      <c r="W50" s="37">
        <f t="shared" si="11"/>
        <v>0</v>
      </c>
      <c r="X50" s="37">
        <f t="shared" si="11"/>
        <v>0</v>
      </c>
      <c r="Y50" s="34">
        <f t="shared" si="11"/>
        <v>386</v>
      </c>
      <c r="Z50" s="37">
        <f t="shared" si="11"/>
        <v>386</v>
      </c>
      <c r="AA50" s="37">
        <f t="shared" si="11"/>
        <v>0</v>
      </c>
      <c r="AB50" s="37">
        <f t="shared" si="11"/>
        <v>0</v>
      </c>
      <c r="AC50" s="37">
        <f t="shared" si="11"/>
        <v>0</v>
      </c>
      <c r="AD50" s="35">
        <f t="shared" si="11"/>
        <v>1930</v>
      </c>
    </row>
    <row r="51" spans="1:31" ht="16.5">
      <c r="A51" s="16" t="s">
        <v>140</v>
      </c>
      <c r="B51" s="80"/>
      <c r="C51" s="30"/>
      <c r="D51" s="30"/>
      <c r="E51" s="34">
        <f>F31+F36+F37+F38+F39+F40+F41+F42+F43+F44+F45+F46+F47</f>
        <v>10512</v>
      </c>
      <c r="F51" s="37">
        <f>F31+F36+F37+F38+F39+F40+F41+F42+F43+F44+F45+F46+F47</f>
        <v>10512</v>
      </c>
      <c r="G51" s="37">
        <f>G31+G36+G32+G33+G34+G35+G36+G37+G38+G39+G40+G41+G42+G43+G44+G45+G46+G47</f>
        <v>0</v>
      </c>
      <c r="H51" s="37">
        <f>0</f>
        <v>0</v>
      </c>
      <c r="I51" s="37">
        <v>0</v>
      </c>
      <c r="J51" s="34">
        <f>J31+J36+J37+J38+J39+J40+J41+J42+J43+J44+J45+J46+J47</f>
        <v>10512</v>
      </c>
      <c r="K51" s="37">
        <f>K31+K36+K37+K38+K39+K40+K41+K42+K43+K44+K45+K46+K47</f>
        <v>10512</v>
      </c>
      <c r="L51" s="37">
        <v>0</v>
      </c>
      <c r="M51" s="37">
        <v>0</v>
      </c>
      <c r="N51" s="37">
        <v>0</v>
      </c>
      <c r="O51" s="34">
        <f>O31+O36+O37+O38+O39+O40+O41+O42+O43+O44+O45+O46+O47</f>
        <v>10512</v>
      </c>
      <c r="P51" s="37">
        <f>P31+P36+P37+P38+P39+P40+P41+P42+P43+P44+P45+P46+P47</f>
        <v>10512</v>
      </c>
      <c r="Q51" s="37">
        <v>0</v>
      </c>
      <c r="R51" s="37">
        <v>0</v>
      </c>
      <c r="S51" s="37">
        <v>0</v>
      </c>
      <c r="T51" s="34">
        <f>T31+T36+T37+T38+T39+T40+T41+T42+T43+T44+T45+T46+T47</f>
        <v>10512</v>
      </c>
      <c r="U51" s="37">
        <f>U31+U36+U37+U38+U39+U40+U41+U42+U43+U44+U45+U46+U47</f>
        <v>10512</v>
      </c>
      <c r="V51" s="37">
        <v>0</v>
      </c>
      <c r="W51" s="37">
        <v>0</v>
      </c>
      <c r="X51" s="37">
        <v>0</v>
      </c>
      <c r="Y51" s="34">
        <f>Y31+Y36+Y37+Y38+Y39+Y40+Y41+Y42+Y43+Y44+Y45+Y46+Y47</f>
        <v>10512</v>
      </c>
      <c r="Z51" s="37">
        <f>Z31+Z36+Z37+Z38+Z39+Z40+Z41+Z42+Z43+Z44+Z45+Z46+Z47</f>
        <v>10512</v>
      </c>
      <c r="AA51" s="37">
        <v>0</v>
      </c>
      <c r="AB51" s="37">
        <v>0</v>
      </c>
      <c r="AC51" s="37">
        <v>0</v>
      </c>
      <c r="AD51" s="35">
        <f>AD31+AD36+AD37+AD38+AD39+AD40+AD41+AD42+AD43+AD44+AD45+AD46+AD47</f>
        <v>52560</v>
      </c>
    </row>
    <row r="52" spans="1:31" ht="21" customHeight="1">
      <c r="A52" s="23" t="s">
        <v>46</v>
      </c>
      <c r="B52" s="129" t="s">
        <v>152</v>
      </c>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1"/>
    </row>
    <row r="53" spans="1:31" s="25" customFormat="1" ht="171.75" customHeight="1">
      <c r="A53" s="98" t="s">
        <v>47</v>
      </c>
      <c r="B53" s="99" t="s">
        <v>137</v>
      </c>
      <c r="C53" s="100" t="s">
        <v>153</v>
      </c>
      <c r="D53" s="101" t="s">
        <v>95</v>
      </c>
      <c r="E53" s="102">
        <f>'[1]25.02.2019'!$H$52</f>
        <v>1248</v>
      </c>
      <c r="F53" s="103">
        <v>1248</v>
      </c>
      <c r="G53" s="103">
        <v>0</v>
      </c>
      <c r="H53" s="103">
        <v>0</v>
      </c>
      <c r="I53" s="103">
        <v>0</v>
      </c>
      <c r="J53" s="102">
        <f>'[1]25.02.2019'!$K$52</f>
        <v>1464</v>
      </c>
      <c r="K53" s="103">
        <v>1464</v>
      </c>
      <c r="L53" s="103">
        <v>0</v>
      </c>
      <c r="M53" s="103">
        <v>0</v>
      </c>
      <c r="N53" s="103">
        <v>0</v>
      </c>
      <c r="O53" s="102">
        <f>'[1]25.02.2019'!$N$52</f>
        <v>1680</v>
      </c>
      <c r="P53" s="103">
        <v>1680</v>
      </c>
      <c r="Q53" s="103">
        <v>0</v>
      </c>
      <c r="R53" s="103">
        <v>0</v>
      </c>
      <c r="S53" s="103">
        <v>0</v>
      </c>
      <c r="T53" s="102">
        <f>'[1]25.02.2019'!$Q$52</f>
        <v>1680</v>
      </c>
      <c r="U53" s="103">
        <v>1680</v>
      </c>
      <c r="V53" s="103">
        <v>0</v>
      </c>
      <c r="W53" s="103">
        <v>0</v>
      </c>
      <c r="X53" s="103">
        <v>0</v>
      </c>
      <c r="Y53" s="102">
        <f>'[1]25.02.2019'!$T$52</f>
        <v>1680</v>
      </c>
      <c r="Z53" s="103">
        <v>1680</v>
      </c>
      <c r="AA53" s="103">
        <v>0</v>
      </c>
      <c r="AB53" s="103">
        <v>0</v>
      </c>
      <c r="AC53" s="103">
        <v>0</v>
      </c>
      <c r="AD53" s="102">
        <f>E53+J53+O53+T53+Y53</f>
        <v>7752</v>
      </c>
    </row>
    <row r="54" spans="1:31" ht="16.5">
      <c r="A54" s="134" t="s">
        <v>48</v>
      </c>
      <c r="B54" s="134"/>
      <c r="C54" s="134"/>
      <c r="D54" s="59"/>
      <c r="E54" s="60">
        <f t="shared" ref="E54:AD54" si="12">E53</f>
        <v>1248</v>
      </c>
      <c r="F54" s="61">
        <f t="shared" si="12"/>
        <v>1248</v>
      </c>
      <c r="G54" s="61">
        <f t="shared" si="12"/>
        <v>0</v>
      </c>
      <c r="H54" s="61">
        <f t="shared" si="12"/>
        <v>0</v>
      </c>
      <c r="I54" s="61">
        <f t="shared" si="12"/>
        <v>0</v>
      </c>
      <c r="J54" s="60">
        <f t="shared" si="12"/>
        <v>1464</v>
      </c>
      <c r="K54" s="61">
        <f t="shared" si="12"/>
        <v>1464</v>
      </c>
      <c r="L54" s="61">
        <f t="shared" si="12"/>
        <v>0</v>
      </c>
      <c r="M54" s="61">
        <f t="shared" si="12"/>
        <v>0</v>
      </c>
      <c r="N54" s="61">
        <f t="shared" si="12"/>
        <v>0</v>
      </c>
      <c r="O54" s="60">
        <f t="shared" si="12"/>
        <v>1680</v>
      </c>
      <c r="P54" s="61">
        <f t="shared" si="12"/>
        <v>1680</v>
      </c>
      <c r="Q54" s="61">
        <f t="shared" si="12"/>
        <v>0</v>
      </c>
      <c r="R54" s="61">
        <f t="shared" si="12"/>
        <v>0</v>
      </c>
      <c r="S54" s="61">
        <f t="shared" si="12"/>
        <v>0</v>
      </c>
      <c r="T54" s="60">
        <f t="shared" si="12"/>
        <v>1680</v>
      </c>
      <c r="U54" s="61">
        <f t="shared" si="12"/>
        <v>1680</v>
      </c>
      <c r="V54" s="61">
        <f t="shared" si="12"/>
        <v>0</v>
      </c>
      <c r="W54" s="61">
        <f t="shared" si="12"/>
        <v>0</v>
      </c>
      <c r="X54" s="61">
        <f t="shared" si="12"/>
        <v>0</v>
      </c>
      <c r="Y54" s="60">
        <f t="shared" si="12"/>
        <v>1680</v>
      </c>
      <c r="Z54" s="61">
        <f t="shared" si="12"/>
        <v>1680</v>
      </c>
      <c r="AA54" s="61">
        <f t="shared" si="12"/>
        <v>0</v>
      </c>
      <c r="AB54" s="61">
        <f t="shared" si="12"/>
        <v>0</v>
      </c>
      <c r="AC54" s="61">
        <f t="shared" si="12"/>
        <v>0</v>
      </c>
      <c r="AD54" s="61">
        <f t="shared" si="12"/>
        <v>7752</v>
      </c>
    </row>
    <row r="55" spans="1:31" ht="21.75" customHeight="1">
      <c r="A55" s="62" t="s">
        <v>183</v>
      </c>
      <c r="B55" s="135" t="s">
        <v>184</v>
      </c>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7"/>
    </row>
    <row r="56" spans="1:31" ht="101.25" customHeight="1">
      <c r="A56" s="55" t="s">
        <v>49</v>
      </c>
      <c r="B56" s="76" t="s">
        <v>125</v>
      </c>
      <c r="C56" s="56" t="s">
        <v>96</v>
      </c>
      <c r="D56" s="56" t="s">
        <v>95</v>
      </c>
      <c r="E56" s="57">
        <f>'[1]25.02.2019'!$H$56</f>
        <v>700</v>
      </c>
      <c r="F56" s="58">
        <v>700</v>
      </c>
      <c r="G56" s="58">
        <v>0</v>
      </c>
      <c r="H56" s="58">
        <v>0</v>
      </c>
      <c r="I56" s="58">
        <v>0</v>
      </c>
      <c r="J56" s="57">
        <f>'[1]25.02.2019'!$K$56</f>
        <v>700</v>
      </c>
      <c r="K56" s="58">
        <v>700</v>
      </c>
      <c r="L56" s="58">
        <v>0</v>
      </c>
      <c r="M56" s="58">
        <v>0</v>
      </c>
      <c r="N56" s="58">
        <v>0</v>
      </c>
      <c r="O56" s="57">
        <f>'[1]25.02.2019'!$N$56</f>
        <v>700</v>
      </c>
      <c r="P56" s="58">
        <v>700</v>
      </c>
      <c r="Q56" s="58">
        <v>0</v>
      </c>
      <c r="R56" s="58">
        <v>0</v>
      </c>
      <c r="S56" s="58">
        <v>0</v>
      </c>
      <c r="T56" s="57">
        <f>'[1]25.02.2019'!$Q$56</f>
        <v>700</v>
      </c>
      <c r="U56" s="58">
        <v>700</v>
      </c>
      <c r="V56" s="58">
        <v>0</v>
      </c>
      <c r="W56" s="58">
        <v>0</v>
      </c>
      <c r="X56" s="58">
        <v>0</v>
      </c>
      <c r="Y56" s="57">
        <f>'[1]25.02.2019'!$T$56</f>
        <v>700</v>
      </c>
      <c r="Z56" s="58">
        <v>700</v>
      </c>
      <c r="AA56" s="58">
        <v>0</v>
      </c>
      <c r="AB56" s="58">
        <v>0</v>
      </c>
      <c r="AC56" s="58">
        <v>0</v>
      </c>
      <c r="AD56" s="57">
        <f>E56+J56+O56+T56+Y56</f>
        <v>3500</v>
      </c>
      <c r="AE56" s="25"/>
    </row>
    <row r="57" spans="1:31" ht="16.5">
      <c r="A57" s="134" t="s">
        <v>50</v>
      </c>
      <c r="B57" s="134"/>
      <c r="C57" s="134"/>
      <c r="D57" s="59"/>
      <c r="E57" s="61">
        <f t="shared" ref="E57:AD57" si="13">SUM(E56:E56)</f>
        <v>700</v>
      </c>
      <c r="F57" s="60">
        <f t="shared" si="13"/>
        <v>700</v>
      </c>
      <c r="G57" s="60">
        <f t="shared" si="13"/>
        <v>0</v>
      </c>
      <c r="H57" s="60">
        <f t="shared" si="13"/>
        <v>0</v>
      </c>
      <c r="I57" s="60">
        <f t="shared" si="13"/>
        <v>0</v>
      </c>
      <c r="J57" s="61">
        <f t="shared" si="13"/>
        <v>700</v>
      </c>
      <c r="K57" s="60">
        <f t="shared" si="13"/>
        <v>700</v>
      </c>
      <c r="L57" s="60">
        <f t="shared" si="13"/>
        <v>0</v>
      </c>
      <c r="M57" s="60">
        <f t="shared" si="13"/>
        <v>0</v>
      </c>
      <c r="N57" s="60">
        <f t="shared" si="13"/>
        <v>0</v>
      </c>
      <c r="O57" s="61">
        <f t="shared" si="13"/>
        <v>700</v>
      </c>
      <c r="P57" s="60">
        <f t="shared" si="13"/>
        <v>700</v>
      </c>
      <c r="Q57" s="60">
        <f t="shared" si="13"/>
        <v>0</v>
      </c>
      <c r="R57" s="60">
        <f t="shared" si="13"/>
        <v>0</v>
      </c>
      <c r="S57" s="60">
        <f t="shared" si="13"/>
        <v>0</v>
      </c>
      <c r="T57" s="61">
        <f t="shared" si="13"/>
        <v>700</v>
      </c>
      <c r="U57" s="60">
        <f t="shared" si="13"/>
        <v>700</v>
      </c>
      <c r="V57" s="60">
        <f t="shared" si="13"/>
        <v>0</v>
      </c>
      <c r="W57" s="60">
        <f t="shared" si="13"/>
        <v>0</v>
      </c>
      <c r="X57" s="60">
        <f t="shared" si="13"/>
        <v>0</v>
      </c>
      <c r="Y57" s="61">
        <f t="shared" si="13"/>
        <v>700</v>
      </c>
      <c r="Z57" s="60">
        <f t="shared" si="13"/>
        <v>700</v>
      </c>
      <c r="AA57" s="60">
        <f t="shared" si="13"/>
        <v>0</v>
      </c>
      <c r="AB57" s="60">
        <f t="shared" si="13"/>
        <v>0</v>
      </c>
      <c r="AC57" s="60">
        <f t="shared" si="13"/>
        <v>0</v>
      </c>
      <c r="AD57" s="61">
        <f t="shared" si="13"/>
        <v>3500</v>
      </c>
    </row>
    <row r="58" spans="1:31" ht="20.25" customHeight="1">
      <c r="A58" s="62" t="s">
        <v>185</v>
      </c>
      <c r="B58" s="135" t="s">
        <v>186</v>
      </c>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7"/>
    </row>
    <row r="59" spans="1:31" ht="99" customHeight="1">
      <c r="A59" s="55" t="s">
        <v>51</v>
      </c>
      <c r="B59" s="76" t="s">
        <v>113</v>
      </c>
      <c r="C59" s="56" t="s">
        <v>96</v>
      </c>
      <c r="D59" s="56" t="s">
        <v>95</v>
      </c>
      <c r="E59" s="57">
        <f>'[1]25.02.2019'!$H$60</f>
        <v>1656</v>
      </c>
      <c r="F59" s="58">
        <v>1656</v>
      </c>
      <c r="G59" s="58">
        <v>0</v>
      </c>
      <c r="H59" s="58">
        <v>0</v>
      </c>
      <c r="I59" s="58">
        <v>0</v>
      </c>
      <c r="J59" s="57">
        <f>'[1]25.02.2019'!$K$60</f>
        <v>1656</v>
      </c>
      <c r="K59" s="58">
        <v>1656</v>
      </c>
      <c r="L59" s="58">
        <v>0</v>
      </c>
      <c r="M59" s="58">
        <v>0</v>
      </c>
      <c r="N59" s="58">
        <v>0</v>
      </c>
      <c r="O59" s="57">
        <f>'[1]25.02.2019'!$N$60</f>
        <v>1656</v>
      </c>
      <c r="P59" s="58">
        <v>1656</v>
      </c>
      <c r="Q59" s="58">
        <v>0</v>
      </c>
      <c r="R59" s="58">
        <v>0</v>
      </c>
      <c r="S59" s="58">
        <v>0</v>
      </c>
      <c r="T59" s="57">
        <f>'[1]25.02.2019'!$Q$60</f>
        <v>1656</v>
      </c>
      <c r="U59" s="58">
        <v>1656</v>
      </c>
      <c r="V59" s="58">
        <v>0</v>
      </c>
      <c r="W59" s="58">
        <v>0</v>
      </c>
      <c r="X59" s="58">
        <v>0</v>
      </c>
      <c r="Y59" s="57">
        <f>'[1]25.02.2019'!$T$60</f>
        <v>1656</v>
      </c>
      <c r="Z59" s="58">
        <v>1656</v>
      </c>
      <c r="AA59" s="58">
        <v>0</v>
      </c>
      <c r="AB59" s="58">
        <v>0</v>
      </c>
      <c r="AC59" s="58">
        <v>0</v>
      </c>
      <c r="AD59" s="57">
        <f>E59+J59+O59+T59+Y59</f>
        <v>8280</v>
      </c>
      <c r="AE59" s="25"/>
    </row>
    <row r="60" spans="1:31" ht="68.25" customHeight="1">
      <c r="A60" s="55" t="s">
        <v>52</v>
      </c>
      <c r="B60" s="76" t="s">
        <v>146</v>
      </c>
      <c r="C60" s="56" t="s">
        <v>53</v>
      </c>
      <c r="D60" s="56" t="s">
        <v>95</v>
      </c>
      <c r="E60" s="57">
        <f>'[1]25.02.2019'!$H$61</f>
        <v>86</v>
      </c>
      <c r="F60" s="58">
        <v>86</v>
      </c>
      <c r="G60" s="58">
        <v>0</v>
      </c>
      <c r="H60" s="58">
        <v>0</v>
      </c>
      <c r="I60" s="58">
        <v>0</v>
      </c>
      <c r="J60" s="57">
        <f>'[1]25.02.2019'!$K$61</f>
        <v>86</v>
      </c>
      <c r="K60" s="58">
        <v>86</v>
      </c>
      <c r="L60" s="58">
        <v>0</v>
      </c>
      <c r="M60" s="58">
        <v>0</v>
      </c>
      <c r="N60" s="58">
        <v>0</v>
      </c>
      <c r="O60" s="57">
        <f>'[1]25.02.2019'!$N$61</f>
        <v>86</v>
      </c>
      <c r="P60" s="58">
        <v>86</v>
      </c>
      <c r="Q60" s="58">
        <v>0</v>
      </c>
      <c r="R60" s="58">
        <v>0</v>
      </c>
      <c r="S60" s="58">
        <v>0</v>
      </c>
      <c r="T60" s="57">
        <f>'[1]25.02.2019'!$Q$61</f>
        <v>86</v>
      </c>
      <c r="U60" s="58">
        <v>86</v>
      </c>
      <c r="V60" s="58">
        <v>0</v>
      </c>
      <c r="W60" s="58">
        <v>0</v>
      </c>
      <c r="X60" s="58">
        <v>0</v>
      </c>
      <c r="Y60" s="57">
        <f>'[1]25.02.2019'!$T$61</f>
        <v>86</v>
      </c>
      <c r="Z60" s="58">
        <v>86</v>
      </c>
      <c r="AA60" s="58">
        <v>0</v>
      </c>
      <c r="AB60" s="58">
        <v>0</v>
      </c>
      <c r="AC60" s="58">
        <v>0</v>
      </c>
      <c r="AD60" s="57">
        <f>E60+J60+O60+T60+Y60</f>
        <v>430</v>
      </c>
      <c r="AE60" s="25"/>
    </row>
    <row r="61" spans="1:31" ht="16.5">
      <c r="A61" s="134" t="s">
        <v>54</v>
      </c>
      <c r="B61" s="134"/>
      <c r="C61" s="134"/>
      <c r="D61" s="59"/>
      <c r="E61" s="61">
        <f t="shared" ref="E61:AD61" si="14">SUM(E59:E60)</f>
        <v>1742</v>
      </c>
      <c r="F61" s="60">
        <f t="shared" si="14"/>
        <v>1742</v>
      </c>
      <c r="G61" s="60">
        <f t="shared" si="14"/>
        <v>0</v>
      </c>
      <c r="H61" s="60">
        <f t="shared" si="14"/>
        <v>0</v>
      </c>
      <c r="I61" s="60">
        <f t="shared" si="14"/>
        <v>0</v>
      </c>
      <c r="J61" s="61">
        <f t="shared" si="14"/>
        <v>1742</v>
      </c>
      <c r="K61" s="60">
        <f t="shared" si="14"/>
        <v>1742</v>
      </c>
      <c r="L61" s="60">
        <f t="shared" si="14"/>
        <v>0</v>
      </c>
      <c r="M61" s="60">
        <f t="shared" si="14"/>
        <v>0</v>
      </c>
      <c r="N61" s="60">
        <f t="shared" si="14"/>
        <v>0</v>
      </c>
      <c r="O61" s="61">
        <f t="shared" si="14"/>
        <v>1742</v>
      </c>
      <c r="P61" s="60">
        <f t="shared" si="14"/>
        <v>1742</v>
      </c>
      <c r="Q61" s="60">
        <f t="shared" si="14"/>
        <v>0</v>
      </c>
      <c r="R61" s="60">
        <f t="shared" si="14"/>
        <v>0</v>
      </c>
      <c r="S61" s="60">
        <f t="shared" si="14"/>
        <v>0</v>
      </c>
      <c r="T61" s="61">
        <f t="shared" si="14"/>
        <v>1742</v>
      </c>
      <c r="U61" s="60">
        <f t="shared" si="14"/>
        <v>1742</v>
      </c>
      <c r="V61" s="60">
        <f t="shared" si="14"/>
        <v>0</v>
      </c>
      <c r="W61" s="60">
        <f t="shared" si="14"/>
        <v>0</v>
      </c>
      <c r="X61" s="60">
        <f t="shared" si="14"/>
        <v>0</v>
      </c>
      <c r="Y61" s="61">
        <f t="shared" si="14"/>
        <v>1742</v>
      </c>
      <c r="Z61" s="60">
        <f t="shared" si="14"/>
        <v>1742</v>
      </c>
      <c r="AA61" s="60">
        <f t="shared" si="14"/>
        <v>0</v>
      </c>
      <c r="AB61" s="60">
        <f t="shared" si="14"/>
        <v>0</v>
      </c>
      <c r="AC61" s="60">
        <f t="shared" si="14"/>
        <v>0</v>
      </c>
      <c r="AD61" s="61">
        <f t="shared" si="14"/>
        <v>8710</v>
      </c>
    </row>
    <row r="62" spans="1:31" ht="16.5">
      <c r="A62" s="59" t="s">
        <v>74</v>
      </c>
      <c r="B62" s="82"/>
      <c r="C62" s="63"/>
      <c r="D62" s="63"/>
      <c r="E62" s="64">
        <f>E60</f>
        <v>86</v>
      </c>
      <c r="F62" s="65">
        <f>F60</f>
        <v>86</v>
      </c>
      <c r="G62" s="65">
        <v>0</v>
      </c>
      <c r="H62" s="65">
        <v>0</v>
      </c>
      <c r="I62" s="65">
        <v>0</v>
      </c>
      <c r="J62" s="64">
        <f>J60</f>
        <v>86</v>
      </c>
      <c r="K62" s="65">
        <f>K60</f>
        <v>86</v>
      </c>
      <c r="L62" s="65">
        <v>0</v>
      </c>
      <c r="M62" s="65">
        <v>0</v>
      </c>
      <c r="N62" s="65">
        <v>0</v>
      </c>
      <c r="O62" s="64">
        <f>O60</f>
        <v>86</v>
      </c>
      <c r="P62" s="65">
        <f>P60</f>
        <v>86</v>
      </c>
      <c r="Q62" s="65">
        <v>0</v>
      </c>
      <c r="R62" s="65">
        <v>0</v>
      </c>
      <c r="S62" s="65">
        <v>0</v>
      </c>
      <c r="T62" s="64">
        <f>T60</f>
        <v>86</v>
      </c>
      <c r="U62" s="65">
        <f>U60</f>
        <v>86</v>
      </c>
      <c r="V62" s="65">
        <v>0</v>
      </c>
      <c r="W62" s="65">
        <v>0</v>
      </c>
      <c r="X62" s="65">
        <v>0</v>
      </c>
      <c r="Y62" s="64">
        <f>Y60</f>
        <v>86</v>
      </c>
      <c r="Z62" s="65">
        <f>Z60</f>
        <v>86</v>
      </c>
      <c r="AA62" s="65">
        <v>0</v>
      </c>
      <c r="AB62" s="65">
        <v>0</v>
      </c>
      <c r="AC62" s="65">
        <v>0</v>
      </c>
      <c r="AD62" s="66">
        <f>AD60</f>
        <v>430</v>
      </c>
    </row>
    <row r="63" spans="1:31" ht="16.5">
      <c r="A63" s="59" t="s">
        <v>140</v>
      </c>
      <c r="B63" s="82"/>
      <c r="C63" s="63"/>
      <c r="D63" s="63"/>
      <c r="E63" s="64">
        <f>E59</f>
        <v>1656</v>
      </c>
      <c r="F63" s="65">
        <f>F59</f>
        <v>1656</v>
      </c>
      <c r="G63" s="65">
        <v>0</v>
      </c>
      <c r="H63" s="65">
        <v>0</v>
      </c>
      <c r="I63" s="65">
        <v>0</v>
      </c>
      <c r="J63" s="64">
        <f>J59</f>
        <v>1656</v>
      </c>
      <c r="K63" s="65">
        <f>K59</f>
        <v>1656</v>
      </c>
      <c r="L63" s="65">
        <v>0</v>
      </c>
      <c r="M63" s="65">
        <v>0</v>
      </c>
      <c r="N63" s="65">
        <v>0</v>
      </c>
      <c r="O63" s="64">
        <f>O59</f>
        <v>1656</v>
      </c>
      <c r="P63" s="65">
        <f>P59</f>
        <v>1656</v>
      </c>
      <c r="Q63" s="65">
        <v>0</v>
      </c>
      <c r="R63" s="65">
        <v>0</v>
      </c>
      <c r="S63" s="65">
        <v>0</v>
      </c>
      <c r="T63" s="64">
        <f>T59</f>
        <v>1656</v>
      </c>
      <c r="U63" s="65">
        <f>U59</f>
        <v>1656</v>
      </c>
      <c r="V63" s="65">
        <v>0</v>
      </c>
      <c r="W63" s="65">
        <v>0</v>
      </c>
      <c r="X63" s="65">
        <v>0</v>
      </c>
      <c r="Y63" s="64">
        <f>Y59</f>
        <v>1656</v>
      </c>
      <c r="Z63" s="65">
        <f>Z59</f>
        <v>1656</v>
      </c>
      <c r="AA63" s="65">
        <v>0</v>
      </c>
      <c r="AB63" s="65">
        <v>0</v>
      </c>
      <c r="AC63" s="65">
        <v>0</v>
      </c>
      <c r="AD63" s="66">
        <f>AD59</f>
        <v>8280</v>
      </c>
    </row>
    <row r="64" spans="1:31" ht="30" customHeight="1">
      <c r="A64" s="23" t="s">
        <v>55</v>
      </c>
      <c r="B64" s="129" t="s">
        <v>154</v>
      </c>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1"/>
    </row>
    <row r="65" spans="1:35" s="25" customFormat="1" ht="105" customHeight="1">
      <c r="A65" s="104" t="s">
        <v>56</v>
      </c>
      <c r="B65" s="115" t="s">
        <v>112</v>
      </c>
      <c r="C65" s="95" t="s">
        <v>96</v>
      </c>
      <c r="D65" s="95" t="s">
        <v>95</v>
      </c>
      <c r="E65" s="106">
        <f>'[1]25.02.2019'!$H$66</f>
        <v>510</v>
      </c>
      <c r="F65" s="107">
        <v>510</v>
      </c>
      <c r="G65" s="107">
        <v>0</v>
      </c>
      <c r="H65" s="107">
        <v>0</v>
      </c>
      <c r="I65" s="107">
        <v>0</v>
      </c>
      <c r="J65" s="106">
        <f>'[1]25.02.2019'!$K$66</f>
        <v>510</v>
      </c>
      <c r="K65" s="107">
        <v>510</v>
      </c>
      <c r="L65" s="107">
        <v>0</v>
      </c>
      <c r="M65" s="107">
        <v>0</v>
      </c>
      <c r="N65" s="107">
        <v>0</v>
      </c>
      <c r="O65" s="106">
        <f>'[1]25.02.2019'!$N$66</f>
        <v>510</v>
      </c>
      <c r="P65" s="107">
        <v>510</v>
      </c>
      <c r="Q65" s="107">
        <v>0</v>
      </c>
      <c r="R65" s="107">
        <v>0</v>
      </c>
      <c r="S65" s="107">
        <v>0</v>
      </c>
      <c r="T65" s="106">
        <f>'[1]25.02.2019'!$Q$66</f>
        <v>510</v>
      </c>
      <c r="U65" s="107">
        <v>510</v>
      </c>
      <c r="V65" s="107">
        <v>0</v>
      </c>
      <c r="W65" s="107">
        <v>0</v>
      </c>
      <c r="X65" s="107">
        <v>0</v>
      </c>
      <c r="Y65" s="106">
        <f>'[1]25.02.2019'!$T$66</f>
        <v>510</v>
      </c>
      <c r="Z65" s="107">
        <v>510</v>
      </c>
      <c r="AA65" s="103">
        <v>0</v>
      </c>
      <c r="AB65" s="103">
        <v>0</v>
      </c>
      <c r="AC65" s="103">
        <v>0</v>
      </c>
      <c r="AD65" s="102">
        <f>E65+J65+O65+T65+Y65</f>
        <v>2550</v>
      </c>
      <c r="AF65" s="116" t="s">
        <v>136</v>
      </c>
      <c r="AG65" s="116"/>
      <c r="AH65" s="116"/>
      <c r="AI65" s="116"/>
    </row>
    <row r="66" spans="1:35" ht="16.5">
      <c r="A66" s="124" t="s">
        <v>57</v>
      </c>
      <c r="B66" s="124"/>
      <c r="C66" s="124"/>
      <c r="D66" s="16"/>
      <c r="E66" s="36">
        <f t="shared" ref="E66:AD66" si="15">SUM(E65:E65)</f>
        <v>510</v>
      </c>
      <c r="F66" s="38">
        <f t="shared" si="15"/>
        <v>510</v>
      </c>
      <c r="G66" s="38">
        <f t="shared" si="15"/>
        <v>0</v>
      </c>
      <c r="H66" s="38">
        <f t="shared" si="15"/>
        <v>0</v>
      </c>
      <c r="I66" s="38">
        <f t="shared" si="15"/>
        <v>0</v>
      </c>
      <c r="J66" s="36">
        <f t="shared" si="15"/>
        <v>510</v>
      </c>
      <c r="K66" s="38">
        <f t="shared" si="15"/>
        <v>510</v>
      </c>
      <c r="L66" s="38">
        <f t="shared" si="15"/>
        <v>0</v>
      </c>
      <c r="M66" s="38">
        <f t="shared" si="15"/>
        <v>0</v>
      </c>
      <c r="N66" s="38">
        <f t="shared" si="15"/>
        <v>0</v>
      </c>
      <c r="O66" s="36">
        <f t="shared" si="15"/>
        <v>510</v>
      </c>
      <c r="P66" s="38">
        <f t="shared" si="15"/>
        <v>510</v>
      </c>
      <c r="Q66" s="38">
        <f t="shared" si="15"/>
        <v>0</v>
      </c>
      <c r="R66" s="38">
        <f t="shared" si="15"/>
        <v>0</v>
      </c>
      <c r="S66" s="38">
        <f t="shared" si="15"/>
        <v>0</v>
      </c>
      <c r="T66" s="36">
        <f t="shared" si="15"/>
        <v>510</v>
      </c>
      <c r="U66" s="38">
        <f t="shared" si="15"/>
        <v>510</v>
      </c>
      <c r="V66" s="38">
        <f t="shared" si="15"/>
        <v>0</v>
      </c>
      <c r="W66" s="38">
        <f t="shared" si="15"/>
        <v>0</v>
      </c>
      <c r="X66" s="38">
        <f t="shared" si="15"/>
        <v>0</v>
      </c>
      <c r="Y66" s="36">
        <f t="shared" si="15"/>
        <v>510</v>
      </c>
      <c r="Z66" s="38">
        <f t="shared" si="15"/>
        <v>510</v>
      </c>
      <c r="AA66" s="38">
        <f t="shared" si="15"/>
        <v>0</v>
      </c>
      <c r="AB66" s="38">
        <f t="shared" si="15"/>
        <v>0</v>
      </c>
      <c r="AC66" s="38">
        <f t="shared" si="15"/>
        <v>0</v>
      </c>
      <c r="AD66" s="36">
        <f t="shared" si="15"/>
        <v>2550</v>
      </c>
    </row>
    <row r="67" spans="1:35" ht="27.75" customHeight="1">
      <c r="A67" s="16" t="s">
        <v>100</v>
      </c>
      <c r="B67" s="133" t="s">
        <v>155</v>
      </c>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1"/>
    </row>
    <row r="68" spans="1:35" ht="192" customHeight="1">
      <c r="A68" s="16" t="s">
        <v>58</v>
      </c>
      <c r="B68" s="84" t="s">
        <v>120</v>
      </c>
      <c r="C68" s="17" t="s">
        <v>109</v>
      </c>
      <c r="D68" s="17" t="s">
        <v>95</v>
      </c>
      <c r="E68" s="8">
        <f>'[1]25.02.2019'!$H$70</f>
        <v>27786</v>
      </c>
      <c r="F68" s="9">
        <v>27786</v>
      </c>
      <c r="G68" s="9">
        <v>0</v>
      </c>
      <c r="H68" s="9">
        <v>0</v>
      </c>
      <c r="I68" s="9">
        <v>0</v>
      </c>
      <c r="J68" s="8">
        <f>'[1]25.02.2019'!$K$70</f>
        <v>40120</v>
      </c>
      <c r="K68" s="9">
        <v>40120</v>
      </c>
      <c r="L68" s="9">
        <v>0</v>
      </c>
      <c r="M68" s="9">
        <v>0</v>
      </c>
      <c r="N68" s="9">
        <v>0</v>
      </c>
      <c r="O68" s="8">
        <f>'[1]25.02.2019'!$N$70</f>
        <v>40120</v>
      </c>
      <c r="P68" s="9">
        <v>40120</v>
      </c>
      <c r="Q68" s="9">
        <v>0</v>
      </c>
      <c r="R68" s="9">
        <v>0</v>
      </c>
      <c r="S68" s="9">
        <v>0</v>
      </c>
      <c r="T68" s="8">
        <f>'[1]25.02.2019'!$Q$70</f>
        <v>40120</v>
      </c>
      <c r="U68" s="9">
        <v>40120</v>
      </c>
      <c r="V68" s="9">
        <v>0</v>
      </c>
      <c r="W68" s="9">
        <v>0</v>
      </c>
      <c r="X68" s="9">
        <v>0</v>
      </c>
      <c r="Y68" s="8">
        <f>'[1]25.02.2019'!$T$70</f>
        <v>40120</v>
      </c>
      <c r="Z68" s="9">
        <v>40120</v>
      </c>
      <c r="AA68" s="9">
        <v>0</v>
      </c>
      <c r="AB68" s="9">
        <v>0</v>
      </c>
      <c r="AC68" s="9">
        <v>0</v>
      </c>
      <c r="AD68" s="8">
        <f>E68+J68+O68+T68+Y68</f>
        <v>188266</v>
      </c>
      <c r="AE68" s="25"/>
    </row>
    <row r="69" spans="1:35" ht="16.5">
      <c r="A69" s="120" t="s">
        <v>59</v>
      </c>
      <c r="B69" s="121"/>
      <c r="C69" s="122"/>
      <c r="D69" s="16"/>
      <c r="E69" s="36">
        <f t="shared" ref="E69:AD69" si="16">SUM(E68:E68)</f>
        <v>27786</v>
      </c>
      <c r="F69" s="38">
        <f t="shared" si="16"/>
        <v>27786</v>
      </c>
      <c r="G69" s="38">
        <f t="shared" si="16"/>
        <v>0</v>
      </c>
      <c r="H69" s="38">
        <f t="shared" si="16"/>
        <v>0</v>
      </c>
      <c r="I69" s="38">
        <f t="shared" si="16"/>
        <v>0</v>
      </c>
      <c r="J69" s="36">
        <f t="shared" si="16"/>
        <v>40120</v>
      </c>
      <c r="K69" s="38">
        <f t="shared" si="16"/>
        <v>40120</v>
      </c>
      <c r="L69" s="38">
        <f t="shared" si="16"/>
        <v>0</v>
      </c>
      <c r="M69" s="38">
        <f t="shared" si="16"/>
        <v>0</v>
      </c>
      <c r="N69" s="38">
        <f t="shared" si="16"/>
        <v>0</v>
      </c>
      <c r="O69" s="36">
        <f t="shared" si="16"/>
        <v>40120</v>
      </c>
      <c r="P69" s="38">
        <f t="shared" si="16"/>
        <v>40120</v>
      </c>
      <c r="Q69" s="38">
        <f t="shared" si="16"/>
        <v>0</v>
      </c>
      <c r="R69" s="38">
        <f t="shared" si="16"/>
        <v>0</v>
      </c>
      <c r="S69" s="38">
        <f t="shared" si="16"/>
        <v>0</v>
      </c>
      <c r="T69" s="36">
        <f t="shared" si="16"/>
        <v>40120</v>
      </c>
      <c r="U69" s="38">
        <f t="shared" si="16"/>
        <v>40120</v>
      </c>
      <c r="V69" s="38">
        <f t="shared" si="16"/>
        <v>0</v>
      </c>
      <c r="W69" s="38">
        <f t="shared" si="16"/>
        <v>0</v>
      </c>
      <c r="X69" s="38">
        <f t="shared" si="16"/>
        <v>0</v>
      </c>
      <c r="Y69" s="36">
        <f t="shared" si="16"/>
        <v>40120</v>
      </c>
      <c r="Z69" s="38">
        <f t="shared" si="16"/>
        <v>40120</v>
      </c>
      <c r="AA69" s="38">
        <f t="shared" si="16"/>
        <v>0</v>
      </c>
      <c r="AB69" s="38">
        <f t="shared" si="16"/>
        <v>0</v>
      </c>
      <c r="AC69" s="38">
        <f t="shared" si="16"/>
        <v>0</v>
      </c>
      <c r="AD69" s="36">
        <f t="shared" si="16"/>
        <v>188266</v>
      </c>
    </row>
    <row r="70" spans="1:35" ht="39" customHeight="1">
      <c r="A70" s="16" t="s">
        <v>82</v>
      </c>
      <c r="B70" s="133" t="s">
        <v>195</v>
      </c>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1"/>
    </row>
    <row r="71" spans="1:35" s="25" customFormat="1" ht="98.25" customHeight="1">
      <c r="A71" s="114" t="s">
        <v>60</v>
      </c>
      <c r="B71" s="110" t="s">
        <v>99</v>
      </c>
      <c r="C71" s="95" t="s">
        <v>96</v>
      </c>
      <c r="D71" s="95" t="s">
        <v>95</v>
      </c>
      <c r="E71" s="106">
        <f>'[1]25.02.2019'!$H$74</f>
        <v>6486</v>
      </c>
      <c r="F71" s="106">
        <f>'[1]25.02.2019'!$H$74</f>
        <v>6486</v>
      </c>
      <c r="G71" s="107">
        <v>0</v>
      </c>
      <c r="H71" s="107">
        <v>0</v>
      </c>
      <c r="I71" s="107">
        <v>0</v>
      </c>
      <c r="J71" s="106">
        <f>'[1]25.02.2019'!$K$74</f>
        <v>6486</v>
      </c>
      <c r="K71" s="106">
        <f>'[1]25.02.2019'!$K$74</f>
        <v>6486</v>
      </c>
      <c r="L71" s="107">
        <v>0</v>
      </c>
      <c r="M71" s="107">
        <v>0</v>
      </c>
      <c r="N71" s="107">
        <v>0</v>
      </c>
      <c r="O71" s="106">
        <f>'[1]25.02.2019'!$N$74</f>
        <v>6486</v>
      </c>
      <c r="P71" s="106">
        <f>'[1]25.02.2019'!$N$74</f>
        <v>6486</v>
      </c>
      <c r="Q71" s="107">
        <v>0</v>
      </c>
      <c r="R71" s="107">
        <v>0</v>
      </c>
      <c r="S71" s="107">
        <v>0</v>
      </c>
      <c r="T71" s="106">
        <f>'[1]25.02.2019'!$Q$74</f>
        <v>6486</v>
      </c>
      <c r="U71" s="106">
        <f>'[1]25.02.2019'!$Q$74</f>
        <v>6486</v>
      </c>
      <c r="V71" s="107">
        <v>0</v>
      </c>
      <c r="W71" s="107">
        <v>0</v>
      </c>
      <c r="X71" s="107">
        <v>0</v>
      </c>
      <c r="Y71" s="106">
        <f>'[1]25.02.2019'!$T$74</f>
        <v>6486</v>
      </c>
      <c r="Z71" s="106">
        <f>'[1]25.02.2019'!$T$74</f>
        <v>6486</v>
      </c>
      <c r="AA71" s="107">
        <v>0</v>
      </c>
      <c r="AB71" s="107">
        <v>0</v>
      </c>
      <c r="AC71" s="107">
        <v>0</v>
      </c>
      <c r="AD71" s="106">
        <f>E71+J71+O71+T71+Y71</f>
        <v>32430</v>
      </c>
    </row>
    <row r="72" spans="1:35" ht="81" customHeight="1">
      <c r="A72" s="16" t="s">
        <v>101</v>
      </c>
      <c r="B72" s="85" t="s">
        <v>87</v>
      </c>
      <c r="C72" s="17" t="s">
        <v>74</v>
      </c>
      <c r="D72" s="17" t="s">
        <v>95</v>
      </c>
      <c r="E72" s="8">
        <f>'[1]25.02.2019'!$H$75</f>
        <v>77</v>
      </c>
      <c r="F72" s="9">
        <v>77</v>
      </c>
      <c r="G72" s="9">
        <v>0</v>
      </c>
      <c r="H72" s="9">
        <v>0</v>
      </c>
      <c r="I72" s="9">
        <v>0</v>
      </c>
      <c r="J72" s="8">
        <f>'[1]25.02.2019'!$K$75</f>
        <v>77</v>
      </c>
      <c r="K72" s="9">
        <v>77</v>
      </c>
      <c r="L72" s="9">
        <v>0</v>
      </c>
      <c r="M72" s="9">
        <v>0</v>
      </c>
      <c r="N72" s="9">
        <v>0</v>
      </c>
      <c r="O72" s="8">
        <f>'[1]25.02.2019'!$N$75</f>
        <v>77</v>
      </c>
      <c r="P72" s="9">
        <v>77</v>
      </c>
      <c r="Q72" s="9">
        <v>0</v>
      </c>
      <c r="R72" s="9">
        <v>0</v>
      </c>
      <c r="S72" s="9">
        <v>0</v>
      </c>
      <c r="T72" s="8">
        <f>'[1]25.02.2019'!$Q$75</f>
        <v>77</v>
      </c>
      <c r="U72" s="9">
        <v>77</v>
      </c>
      <c r="V72" s="9">
        <v>0</v>
      </c>
      <c r="W72" s="9">
        <v>0</v>
      </c>
      <c r="X72" s="9">
        <v>0</v>
      </c>
      <c r="Y72" s="8">
        <f>'[1]25.02.2019'!$T$75</f>
        <v>77</v>
      </c>
      <c r="Z72" s="9">
        <v>77</v>
      </c>
      <c r="AA72" s="9">
        <v>0</v>
      </c>
      <c r="AB72" s="9">
        <v>0</v>
      </c>
      <c r="AC72" s="9">
        <v>0</v>
      </c>
      <c r="AD72" s="8">
        <f>E72+J72+O72+T72+Y72</f>
        <v>385</v>
      </c>
      <c r="AE72" s="25"/>
    </row>
    <row r="73" spans="1:35" ht="16.5">
      <c r="A73" s="120" t="s">
        <v>61</v>
      </c>
      <c r="B73" s="121"/>
      <c r="C73" s="122"/>
      <c r="D73" s="16"/>
      <c r="E73" s="36">
        <f t="shared" ref="E73:AD73" si="17">SUM(E71:E72)</f>
        <v>6563</v>
      </c>
      <c r="F73" s="38">
        <f t="shared" si="17"/>
        <v>6563</v>
      </c>
      <c r="G73" s="38">
        <f t="shared" si="17"/>
        <v>0</v>
      </c>
      <c r="H73" s="38">
        <f t="shared" si="17"/>
        <v>0</v>
      </c>
      <c r="I73" s="38">
        <f t="shared" si="17"/>
        <v>0</v>
      </c>
      <c r="J73" s="36">
        <f t="shared" si="17"/>
        <v>6563</v>
      </c>
      <c r="K73" s="38">
        <f t="shared" si="17"/>
        <v>6563</v>
      </c>
      <c r="L73" s="38">
        <f t="shared" si="17"/>
        <v>0</v>
      </c>
      <c r="M73" s="38">
        <f t="shared" si="17"/>
        <v>0</v>
      </c>
      <c r="N73" s="38">
        <f t="shared" si="17"/>
        <v>0</v>
      </c>
      <c r="O73" s="36">
        <f t="shared" si="17"/>
        <v>6563</v>
      </c>
      <c r="P73" s="38">
        <f t="shared" si="17"/>
        <v>6563</v>
      </c>
      <c r="Q73" s="38">
        <f t="shared" si="17"/>
        <v>0</v>
      </c>
      <c r="R73" s="38">
        <f t="shared" si="17"/>
        <v>0</v>
      </c>
      <c r="S73" s="38">
        <f t="shared" si="17"/>
        <v>0</v>
      </c>
      <c r="T73" s="36">
        <f t="shared" si="17"/>
        <v>6563</v>
      </c>
      <c r="U73" s="38">
        <f t="shared" si="17"/>
        <v>6563</v>
      </c>
      <c r="V73" s="38">
        <f t="shared" si="17"/>
        <v>0</v>
      </c>
      <c r="W73" s="38">
        <f t="shared" si="17"/>
        <v>0</v>
      </c>
      <c r="X73" s="38">
        <f t="shared" si="17"/>
        <v>0</v>
      </c>
      <c r="Y73" s="36">
        <f t="shared" si="17"/>
        <v>6563</v>
      </c>
      <c r="Z73" s="38">
        <f t="shared" si="17"/>
        <v>6563</v>
      </c>
      <c r="AA73" s="38">
        <f t="shared" si="17"/>
        <v>0</v>
      </c>
      <c r="AB73" s="38">
        <f t="shared" si="17"/>
        <v>0</v>
      </c>
      <c r="AC73" s="38">
        <f t="shared" si="17"/>
        <v>0</v>
      </c>
      <c r="AD73" s="36">
        <f t="shared" si="17"/>
        <v>32815</v>
      </c>
    </row>
    <row r="74" spans="1:35" ht="16.5">
      <c r="A74" s="16" t="s">
        <v>74</v>
      </c>
      <c r="B74" s="80"/>
      <c r="C74" s="30"/>
      <c r="D74" s="30"/>
      <c r="E74" s="34">
        <f>E72</f>
        <v>77</v>
      </c>
      <c r="F74" s="37">
        <f>E72</f>
        <v>77</v>
      </c>
      <c r="G74" s="37">
        <v>0</v>
      </c>
      <c r="H74" s="37">
        <v>0</v>
      </c>
      <c r="I74" s="37">
        <v>0</v>
      </c>
      <c r="J74" s="34">
        <f>J72</f>
        <v>77</v>
      </c>
      <c r="K74" s="37">
        <f>K72</f>
        <v>77</v>
      </c>
      <c r="L74" s="37">
        <v>0</v>
      </c>
      <c r="M74" s="37">
        <v>0</v>
      </c>
      <c r="N74" s="37">
        <v>0</v>
      </c>
      <c r="O74" s="34">
        <f>O72</f>
        <v>77</v>
      </c>
      <c r="P74" s="37">
        <f>P72</f>
        <v>77</v>
      </c>
      <c r="Q74" s="37">
        <v>0</v>
      </c>
      <c r="R74" s="37">
        <v>0</v>
      </c>
      <c r="S74" s="37">
        <v>0</v>
      </c>
      <c r="T74" s="34">
        <f>T72</f>
        <v>77</v>
      </c>
      <c r="U74" s="37">
        <f>U72</f>
        <v>77</v>
      </c>
      <c r="V74" s="37">
        <v>0</v>
      </c>
      <c r="W74" s="37">
        <v>0</v>
      </c>
      <c r="X74" s="37">
        <v>0</v>
      </c>
      <c r="Y74" s="34">
        <f>Y72</f>
        <v>77</v>
      </c>
      <c r="Z74" s="37">
        <f>Z72</f>
        <v>77</v>
      </c>
      <c r="AA74" s="37">
        <v>0</v>
      </c>
      <c r="AB74" s="37">
        <v>0</v>
      </c>
      <c r="AC74" s="37">
        <v>0</v>
      </c>
      <c r="AD74" s="35">
        <f>AD72</f>
        <v>385</v>
      </c>
    </row>
    <row r="75" spans="1:35" ht="16.5">
      <c r="A75" s="16" t="s">
        <v>140</v>
      </c>
      <c r="B75" s="80"/>
      <c r="C75" s="30"/>
      <c r="D75" s="30"/>
      <c r="E75" s="34">
        <f>E71</f>
        <v>6486</v>
      </c>
      <c r="F75" s="37">
        <f>F71</f>
        <v>6486</v>
      </c>
      <c r="G75" s="37">
        <v>0</v>
      </c>
      <c r="H75" s="37">
        <v>0</v>
      </c>
      <c r="I75" s="37">
        <v>0</v>
      </c>
      <c r="J75" s="34">
        <f>J71</f>
        <v>6486</v>
      </c>
      <c r="K75" s="37">
        <f>K71</f>
        <v>6486</v>
      </c>
      <c r="L75" s="37">
        <v>0</v>
      </c>
      <c r="M75" s="37">
        <v>0</v>
      </c>
      <c r="N75" s="37">
        <v>0</v>
      </c>
      <c r="O75" s="34">
        <f>O71</f>
        <v>6486</v>
      </c>
      <c r="P75" s="37">
        <f>P71</f>
        <v>6486</v>
      </c>
      <c r="Q75" s="37">
        <v>0</v>
      </c>
      <c r="R75" s="37">
        <v>0</v>
      </c>
      <c r="S75" s="37">
        <v>0</v>
      </c>
      <c r="T75" s="34">
        <f>T71</f>
        <v>6486</v>
      </c>
      <c r="U75" s="37">
        <f>U71</f>
        <v>6486</v>
      </c>
      <c r="V75" s="37">
        <v>0</v>
      </c>
      <c r="W75" s="37">
        <v>0</v>
      </c>
      <c r="X75" s="37">
        <v>0</v>
      </c>
      <c r="Y75" s="34">
        <f>Y71</f>
        <v>6486</v>
      </c>
      <c r="Z75" s="37">
        <f>Z71</f>
        <v>6486</v>
      </c>
      <c r="AA75" s="37">
        <v>0</v>
      </c>
      <c r="AB75" s="37">
        <v>0</v>
      </c>
      <c r="AC75" s="37">
        <v>0</v>
      </c>
      <c r="AD75" s="35">
        <f>AD71</f>
        <v>32430</v>
      </c>
    </row>
    <row r="76" spans="1:35" ht="57.75" customHeight="1">
      <c r="A76" s="24" t="s">
        <v>62</v>
      </c>
      <c r="B76" s="129" t="s">
        <v>156</v>
      </c>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1"/>
    </row>
    <row r="77" spans="1:35" ht="150" customHeight="1">
      <c r="A77" s="16" t="s">
        <v>63</v>
      </c>
      <c r="B77" s="84" t="s">
        <v>126</v>
      </c>
      <c r="C77" s="17" t="s">
        <v>111</v>
      </c>
      <c r="D77" s="17" t="s">
        <v>95</v>
      </c>
      <c r="E77" s="8">
        <f>'[1]25.02.2019'!$H$80</f>
        <v>6213</v>
      </c>
      <c r="F77" s="9">
        <f>'[1]25.02.2019'!$H$80</f>
        <v>6213</v>
      </c>
      <c r="G77" s="9">
        <v>0</v>
      </c>
      <c r="H77" s="9">
        <v>0</v>
      </c>
      <c r="I77" s="9">
        <v>0</v>
      </c>
      <c r="J77" s="8">
        <f>'[1]25.02.2019'!$K$80</f>
        <v>6213</v>
      </c>
      <c r="K77" s="9">
        <f>'[1]25.02.2019'!$K$80</f>
        <v>6213</v>
      </c>
      <c r="L77" s="9">
        <v>0</v>
      </c>
      <c r="M77" s="9">
        <v>0</v>
      </c>
      <c r="N77" s="9">
        <v>0</v>
      </c>
      <c r="O77" s="8">
        <f>'[1]25.02.2019'!$N$80</f>
        <v>6213</v>
      </c>
      <c r="P77" s="9">
        <f>'[1]25.02.2019'!$N$80</f>
        <v>6213</v>
      </c>
      <c r="Q77" s="9">
        <v>0</v>
      </c>
      <c r="R77" s="9">
        <v>0</v>
      </c>
      <c r="S77" s="9">
        <v>0</v>
      </c>
      <c r="T77" s="8">
        <f>'[1]25.02.2019'!$Q$80</f>
        <v>6150</v>
      </c>
      <c r="U77" s="9">
        <f>'[1]25.02.2019'!$Q$80</f>
        <v>6150</v>
      </c>
      <c r="V77" s="9">
        <v>0</v>
      </c>
      <c r="W77" s="9">
        <v>0</v>
      </c>
      <c r="X77" s="9">
        <v>0</v>
      </c>
      <c r="Y77" s="8">
        <f>'[1]25.02.2019'!$T$80</f>
        <v>6150</v>
      </c>
      <c r="Z77" s="9">
        <f>'[1]25.02.2019'!$T$80</f>
        <v>6150</v>
      </c>
      <c r="AA77" s="9">
        <v>0</v>
      </c>
      <c r="AB77" s="9">
        <v>0</v>
      </c>
      <c r="AC77" s="9">
        <v>0</v>
      </c>
      <c r="AD77" s="8">
        <f t="shared" ref="AD77:AD90" si="18">E77+J77+O77+T77+Y77</f>
        <v>30939</v>
      </c>
      <c r="AE77" s="25"/>
    </row>
    <row r="78" spans="1:35" ht="39.75" customHeight="1">
      <c r="A78" s="16" t="s">
        <v>64</v>
      </c>
      <c r="B78" s="84" t="s">
        <v>129</v>
      </c>
      <c r="C78" s="127" t="s">
        <v>111</v>
      </c>
      <c r="D78" s="17" t="s">
        <v>95</v>
      </c>
      <c r="E78" s="8">
        <f>'[1]25.02.2019'!$H$81</f>
        <v>785</v>
      </c>
      <c r="F78" s="9">
        <f>'[1]25.02.2019'!$H$81</f>
        <v>785</v>
      </c>
      <c r="G78" s="9">
        <v>0</v>
      </c>
      <c r="H78" s="9">
        <v>0</v>
      </c>
      <c r="I78" s="9">
        <v>0</v>
      </c>
      <c r="J78" s="8">
        <f>'[1]25.02.2019'!$K$81</f>
        <v>800</v>
      </c>
      <c r="K78" s="9">
        <f>'[1]25.02.2019'!$K$81</f>
        <v>800</v>
      </c>
      <c r="L78" s="9">
        <v>0</v>
      </c>
      <c r="M78" s="9">
        <v>0</v>
      </c>
      <c r="N78" s="9">
        <v>0</v>
      </c>
      <c r="O78" s="8">
        <f>'[1]25.02.2019'!$N$81</f>
        <v>800</v>
      </c>
      <c r="P78" s="9">
        <f>'[1]25.02.2019'!$N$81</f>
        <v>800</v>
      </c>
      <c r="Q78" s="9">
        <v>0</v>
      </c>
      <c r="R78" s="9">
        <v>0</v>
      </c>
      <c r="S78" s="9">
        <v>0</v>
      </c>
      <c r="T78" s="8">
        <f>'[1]25.02.2019'!$Q$81</f>
        <v>940</v>
      </c>
      <c r="U78" s="9">
        <v>940</v>
      </c>
      <c r="V78" s="9">
        <v>0</v>
      </c>
      <c r="W78" s="9">
        <v>0</v>
      </c>
      <c r="X78" s="9">
        <v>0</v>
      </c>
      <c r="Y78" s="8">
        <f>'[1]25.02.2019'!$T$81</f>
        <v>950</v>
      </c>
      <c r="Z78" s="9">
        <v>950</v>
      </c>
      <c r="AA78" s="9">
        <v>0</v>
      </c>
      <c r="AB78" s="9">
        <v>0</v>
      </c>
      <c r="AC78" s="9">
        <v>0</v>
      </c>
      <c r="AD78" s="8">
        <f>E78+J78+O78+T78+Y78</f>
        <v>4275</v>
      </c>
      <c r="AE78" s="25"/>
    </row>
    <row r="79" spans="1:35" ht="63" customHeight="1">
      <c r="A79" s="16" t="s">
        <v>102</v>
      </c>
      <c r="B79" s="84" t="s">
        <v>131</v>
      </c>
      <c r="C79" s="127"/>
      <c r="D79" s="17" t="s">
        <v>95</v>
      </c>
      <c r="E79" s="8">
        <f>'[1]25.02.2019'!$H$82</f>
        <v>110</v>
      </c>
      <c r="F79" s="9">
        <f>'[1]25.02.2019'!$H$82</f>
        <v>110</v>
      </c>
      <c r="G79" s="9">
        <v>0</v>
      </c>
      <c r="H79" s="9">
        <v>0</v>
      </c>
      <c r="I79" s="9">
        <v>0</v>
      </c>
      <c r="J79" s="8">
        <f>'[1]25.02.2019'!$K$82</f>
        <v>110</v>
      </c>
      <c r="K79" s="9">
        <f>'[1]25.02.2019'!$K$82</f>
        <v>110</v>
      </c>
      <c r="L79" s="9">
        <v>0</v>
      </c>
      <c r="M79" s="9">
        <v>0</v>
      </c>
      <c r="N79" s="9">
        <v>0</v>
      </c>
      <c r="O79" s="8">
        <f>'[1]25.02.2019'!$N$82</f>
        <v>110</v>
      </c>
      <c r="P79" s="9">
        <f>'[1]25.02.2019'!$N$82</f>
        <v>110</v>
      </c>
      <c r="Q79" s="9">
        <v>0</v>
      </c>
      <c r="R79" s="9">
        <v>0</v>
      </c>
      <c r="S79" s="9">
        <v>0</v>
      </c>
      <c r="T79" s="8">
        <f>'[1]25.02.2019'!$Q$82</f>
        <v>140</v>
      </c>
      <c r="U79" s="9">
        <v>140</v>
      </c>
      <c r="V79" s="9">
        <v>0</v>
      </c>
      <c r="W79" s="9">
        <v>0</v>
      </c>
      <c r="X79" s="9">
        <v>0</v>
      </c>
      <c r="Y79" s="8">
        <f>'[1]25.02.2019'!$T$82</f>
        <v>140</v>
      </c>
      <c r="Z79" s="9">
        <v>140</v>
      </c>
      <c r="AA79" s="9">
        <v>0</v>
      </c>
      <c r="AB79" s="9">
        <v>0</v>
      </c>
      <c r="AC79" s="9">
        <v>0</v>
      </c>
      <c r="AD79" s="8">
        <f t="shared" si="18"/>
        <v>610</v>
      </c>
      <c r="AE79" s="25"/>
    </row>
    <row r="80" spans="1:35" ht="94.5" customHeight="1">
      <c r="A80" s="16" t="s">
        <v>132</v>
      </c>
      <c r="B80" s="84" t="s">
        <v>127</v>
      </c>
      <c r="C80" s="127"/>
      <c r="D80" s="17" t="s">
        <v>95</v>
      </c>
      <c r="E80" s="8">
        <f>'[1]25.02.2019'!$H$83</f>
        <v>53</v>
      </c>
      <c r="F80" s="9">
        <f>'[1]25.02.2019'!$H$83</f>
        <v>53</v>
      </c>
      <c r="G80" s="9">
        <v>0</v>
      </c>
      <c r="H80" s="9">
        <v>0</v>
      </c>
      <c r="I80" s="9">
        <v>0</v>
      </c>
      <c r="J80" s="8">
        <f>'[1]25.02.2019'!$K$83</f>
        <v>53</v>
      </c>
      <c r="K80" s="9">
        <f>'[1]25.02.2019'!$K$83</f>
        <v>53</v>
      </c>
      <c r="L80" s="9">
        <v>0</v>
      </c>
      <c r="M80" s="9">
        <v>0</v>
      </c>
      <c r="N80" s="9">
        <v>0</v>
      </c>
      <c r="O80" s="8">
        <f>'[1]25.02.2019'!$N$83</f>
        <v>53</v>
      </c>
      <c r="P80" s="9">
        <v>53</v>
      </c>
      <c r="Q80" s="9">
        <v>0</v>
      </c>
      <c r="R80" s="9">
        <v>0</v>
      </c>
      <c r="S80" s="9">
        <v>0</v>
      </c>
      <c r="T80" s="8">
        <f>'[1]25.02.2019'!$Q$83</f>
        <v>50</v>
      </c>
      <c r="U80" s="9">
        <v>50</v>
      </c>
      <c r="V80" s="9">
        <v>0</v>
      </c>
      <c r="W80" s="9">
        <v>0</v>
      </c>
      <c r="X80" s="9">
        <v>0</v>
      </c>
      <c r="Y80" s="8">
        <f>'[1]25.02.2019'!$T$83</f>
        <v>50</v>
      </c>
      <c r="Z80" s="9">
        <v>50</v>
      </c>
      <c r="AA80" s="9">
        <v>0</v>
      </c>
      <c r="AB80" s="9">
        <v>0</v>
      </c>
      <c r="AC80" s="9">
        <v>0</v>
      </c>
      <c r="AD80" s="8">
        <f t="shared" si="18"/>
        <v>259</v>
      </c>
      <c r="AE80" s="25"/>
    </row>
    <row r="81" spans="1:31" ht="96" customHeight="1">
      <c r="A81" s="16" t="s">
        <v>133</v>
      </c>
      <c r="B81" s="84" t="s">
        <v>128</v>
      </c>
      <c r="C81" s="127"/>
      <c r="D81" s="17" t="s">
        <v>95</v>
      </c>
      <c r="E81" s="8">
        <f>'[1]25.02.2019'!$H$84</f>
        <v>112</v>
      </c>
      <c r="F81" s="9">
        <f>'[1]25.02.2019'!$H$84</f>
        <v>112</v>
      </c>
      <c r="G81" s="9">
        <v>0</v>
      </c>
      <c r="H81" s="9">
        <v>0</v>
      </c>
      <c r="I81" s="9">
        <v>0</v>
      </c>
      <c r="J81" s="8">
        <f>'[1]25.02.2019'!$K$84</f>
        <v>112</v>
      </c>
      <c r="K81" s="9">
        <f>'[1]25.02.2019'!$K$84</f>
        <v>112</v>
      </c>
      <c r="L81" s="9">
        <v>0</v>
      </c>
      <c r="M81" s="9">
        <v>0</v>
      </c>
      <c r="N81" s="9">
        <v>0</v>
      </c>
      <c r="O81" s="8">
        <f>'[1]25.02.2019'!$N$84</f>
        <v>122</v>
      </c>
      <c r="P81" s="9">
        <f>'[1]25.02.2019'!$N$84</f>
        <v>122</v>
      </c>
      <c r="Q81" s="9">
        <v>0</v>
      </c>
      <c r="R81" s="9">
        <v>0</v>
      </c>
      <c r="S81" s="9">
        <v>0</v>
      </c>
      <c r="T81" s="8">
        <f>'[1]25.02.2019'!$Q$84</f>
        <v>60</v>
      </c>
      <c r="U81" s="9">
        <v>60</v>
      </c>
      <c r="V81" s="9">
        <v>0</v>
      </c>
      <c r="W81" s="9">
        <v>0</v>
      </c>
      <c r="X81" s="9">
        <v>0</v>
      </c>
      <c r="Y81" s="8">
        <f>'[1]25.02.2019'!$T$84</f>
        <v>60</v>
      </c>
      <c r="Z81" s="9">
        <v>60</v>
      </c>
      <c r="AA81" s="9">
        <v>0</v>
      </c>
      <c r="AB81" s="9">
        <v>0</v>
      </c>
      <c r="AC81" s="9">
        <v>0</v>
      </c>
      <c r="AD81" s="8">
        <f t="shared" si="18"/>
        <v>466</v>
      </c>
      <c r="AE81" s="25"/>
    </row>
    <row r="82" spans="1:31" ht="93" customHeight="1">
      <c r="A82" s="16" t="s">
        <v>134</v>
      </c>
      <c r="B82" s="84" t="s">
        <v>130</v>
      </c>
      <c r="C82" s="132"/>
      <c r="D82" s="17" t="s">
        <v>95</v>
      </c>
      <c r="E82" s="8">
        <f xml:space="preserve"> SUM(F82:I82)</f>
        <v>90</v>
      </c>
      <c r="F82" s="9">
        <f>'[1]25.02.2019'!$H$85</f>
        <v>90</v>
      </c>
      <c r="G82" s="9">
        <v>0</v>
      </c>
      <c r="H82" s="9">
        <v>0</v>
      </c>
      <c r="I82" s="9">
        <v>0</v>
      </c>
      <c r="J82" s="8">
        <f xml:space="preserve"> SUM(K82:N82)</f>
        <v>60</v>
      </c>
      <c r="K82" s="9">
        <v>60</v>
      </c>
      <c r="L82" s="9">
        <v>0</v>
      </c>
      <c r="M82" s="9">
        <v>0</v>
      </c>
      <c r="N82" s="9">
        <v>0</v>
      </c>
      <c r="O82" s="8">
        <f xml:space="preserve"> SUM(P82:S82)</f>
        <v>60</v>
      </c>
      <c r="P82" s="9">
        <f>'[1]25.02.2019'!$N$85</f>
        <v>60</v>
      </c>
      <c r="Q82" s="9">
        <v>0</v>
      </c>
      <c r="R82" s="9">
        <v>0</v>
      </c>
      <c r="S82" s="9">
        <v>0</v>
      </c>
      <c r="T82" s="8">
        <f xml:space="preserve"> SUM(U82:X82)</f>
        <v>90</v>
      </c>
      <c r="U82" s="9">
        <v>90</v>
      </c>
      <c r="V82" s="9">
        <v>0</v>
      </c>
      <c r="W82" s="9">
        <v>0</v>
      </c>
      <c r="X82" s="9">
        <v>0</v>
      </c>
      <c r="Y82" s="8">
        <f xml:space="preserve"> SUM(Z82:AC82)</f>
        <v>90</v>
      </c>
      <c r="Z82" s="9">
        <v>90</v>
      </c>
      <c r="AA82" s="9">
        <v>0</v>
      </c>
      <c r="AB82" s="9">
        <v>0</v>
      </c>
      <c r="AC82" s="9">
        <v>0</v>
      </c>
      <c r="AD82" s="8">
        <f t="shared" si="18"/>
        <v>390</v>
      </c>
      <c r="AE82" s="25"/>
    </row>
    <row r="83" spans="1:31" ht="54.75" customHeight="1">
      <c r="A83" s="16" t="s">
        <v>135</v>
      </c>
      <c r="B83" s="84" t="s">
        <v>147</v>
      </c>
      <c r="C83" s="17" t="s">
        <v>98</v>
      </c>
      <c r="D83" s="17" t="s">
        <v>95</v>
      </c>
      <c r="E83" s="8">
        <f xml:space="preserve"> SUM(F83:I83)</f>
        <v>0</v>
      </c>
      <c r="F83" s="9">
        <v>0</v>
      </c>
      <c r="G83" s="9">
        <v>0</v>
      </c>
      <c r="H83" s="9">
        <v>0</v>
      </c>
      <c r="I83" s="9">
        <v>0</v>
      </c>
      <c r="J83" s="8">
        <f xml:space="preserve"> SUM(K83:N83)</f>
        <v>0</v>
      </c>
      <c r="K83" s="9">
        <v>0</v>
      </c>
      <c r="L83" s="9">
        <v>0</v>
      </c>
      <c r="M83" s="9">
        <v>0</v>
      </c>
      <c r="N83" s="9">
        <v>0</v>
      </c>
      <c r="O83" s="8">
        <f xml:space="preserve"> SUM(P83:S83)</f>
        <v>0</v>
      </c>
      <c r="P83" s="9">
        <v>0</v>
      </c>
      <c r="Q83" s="9">
        <v>0</v>
      </c>
      <c r="R83" s="9">
        <v>0</v>
      </c>
      <c r="S83" s="9">
        <v>0</v>
      </c>
      <c r="T83" s="8">
        <f xml:space="preserve"> SUM(U83:X83)</f>
        <v>0</v>
      </c>
      <c r="U83" s="9">
        <v>0</v>
      </c>
      <c r="V83" s="9">
        <v>0</v>
      </c>
      <c r="W83" s="9">
        <v>0</v>
      </c>
      <c r="X83" s="9">
        <v>0</v>
      </c>
      <c r="Y83" s="8">
        <f xml:space="preserve"> SUM(Z83:AC83)</f>
        <v>0</v>
      </c>
      <c r="Z83" s="9">
        <v>0</v>
      </c>
      <c r="AA83" s="9">
        <v>0</v>
      </c>
      <c r="AB83" s="9">
        <v>0</v>
      </c>
      <c r="AC83" s="9">
        <v>0</v>
      </c>
      <c r="AD83" s="8">
        <f t="shared" si="18"/>
        <v>0</v>
      </c>
      <c r="AE83" s="33"/>
    </row>
    <row r="84" spans="1:31" ht="27" customHeight="1">
      <c r="A84" s="124" t="s">
        <v>65</v>
      </c>
      <c r="B84" s="124"/>
      <c r="C84" s="124"/>
      <c r="D84" s="16"/>
      <c r="E84" s="36">
        <f t="shared" ref="E84:Z84" si="19">E77+E78+E79+E80+E81+E82+E83</f>
        <v>7363</v>
      </c>
      <c r="F84" s="36">
        <f t="shared" si="19"/>
        <v>7363</v>
      </c>
      <c r="G84" s="36">
        <f t="shared" si="19"/>
        <v>0</v>
      </c>
      <c r="H84" s="36">
        <f t="shared" si="19"/>
        <v>0</v>
      </c>
      <c r="I84" s="36">
        <f t="shared" si="19"/>
        <v>0</v>
      </c>
      <c r="J84" s="36">
        <f t="shared" si="19"/>
        <v>7348</v>
      </c>
      <c r="K84" s="36">
        <f t="shared" si="19"/>
        <v>7348</v>
      </c>
      <c r="L84" s="36">
        <f t="shared" si="19"/>
        <v>0</v>
      </c>
      <c r="M84" s="36">
        <f t="shared" si="19"/>
        <v>0</v>
      </c>
      <c r="N84" s="36">
        <f t="shared" si="19"/>
        <v>0</v>
      </c>
      <c r="O84" s="36">
        <f t="shared" si="19"/>
        <v>7358</v>
      </c>
      <c r="P84" s="36">
        <f t="shared" si="19"/>
        <v>7358</v>
      </c>
      <c r="Q84" s="36">
        <f t="shared" si="19"/>
        <v>0</v>
      </c>
      <c r="R84" s="36">
        <f t="shared" si="19"/>
        <v>0</v>
      </c>
      <c r="S84" s="36">
        <f t="shared" si="19"/>
        <v>0</v>
      </c>
      <c r="T84" s="36">
        <f t="shared" si="19"/>
        <v>7430</v>
      </c>
      <c r="U84" s="36">
        <f t="shared" si="19"/>
        <v>7430</v>
      </c>
      <c r="V84" s="36">
        <f t="shared" si="19"/>
        <v>0</v>
      </c>
      <c r="W84" s="36">
        <f t="shared" si="19"/>
        <v>0</v>
      </c>
      <c r="X84" s="36">
        <f t="shared" si="19"/>
        <v>0</v>
      </c>
      <c r="Y84" s="36">
        <f t="shared" si="19"/>
        <v>7440</v>
      </c>
      <c r="Z84" s="36">
        <f t="shared" si="19"/>
        <v>7440</v>
      </c>
      <c r="AA84" s="36">
        <f>AA77+AA78+AA79+AA80+AA81+AA82</f>
        <v>0</v>
      </c>
      <c r="AB84" s="36">
        <f>AB77+AB78+AB79+AB80+AB81+AB82+AB83</f>
        <v>0</v>
      </c>
      <c r="AC84" s="36">
        <f>AC77+AC78+AC79+AC80+AC81+AC82+AC83</f>
        <v>0</v>
      </c>
      <c r="AD84" s="36">
        <f>E84+J84+O84+T84+Y84</f>
        <v>36939</v>
      </c>
    </row>
    <row r="85" spans="1:31" ht="27" customHeight="1">
      <c r="A85" s="16" t="s">
        <v>74</v>
      </c>
      <c r="B85" s="80"/>
      <c r="C85" s="16"/>
      <c r="D85" s="16"/>
      <c r="E85" s="10">
        <f>E83</f>
        <v>0</v>
      </c>
      <c r="F85" s="10">
        <f>F83</f>
        <v>0</v>
      </c>
      <c r="G85" s="10">
        <f>G83</f>
        <v>0</v>
      </c>
      <c r="H85" s="10">
        <f>H814</f>
        <v>0</v>
      </c>
      <c r="I85" s="10">
        <f>I83</f>
        <v>0</v>
      </c>
      <c r="J85" s="10">
        <f>J83</f>
        <v>0</v>
      </c>
      <c r="K85" s="10">
        <f>K83</f>
        <v>0</v>
      </c>
      <c r="L85" s="10">
        <f>L83</f>
        <v>0</v>
      </c>
      <c r="M85" s="10">
        <v>0</v>
      </c>
      <c r="N85" s="10">
        <v>0</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row>
    <row r="86" spans="1:31" ht="27" customHeight="1">
      <c r="A86" s="16" t="s">
        <v>140</v>
      </c>
      <c r="B86" s="80"/>
      <c r="C86" s="16"/>
      <c r="D86" s="16"/>
      <c r="E86" s="10">
        <f>E77+E78+E79+E80+E81+E82</f>
        <v>7363</v>
      </c>
      <c r="F86" s="10">
        <f>SUM(F77:F83)</f>
        <v>7363</v>
      </c>
      <c r="G86" s="10">
        <v>0</v>
      </c>
      <c r="H86" s="10">
        <v>0</v>
      </c>
      <c r="I86" s="10">
        <v>0</v>
      </c>
      <c r="J86" s="10">
        <f>SUM(J77:J82)</f>
        <v>7348</v>
      </c>
      <c r="K86" s="10">
        <f>SUM(K77:K82)</f>
        <v>7348</v>
      </c>
      <c r="L86" s="10">
        <v>0</v>
      </c>
      <c r="M86" s="10">
        <v>0</v>
      </c>
      <c r="N86" s="10">
        <v>0</v>
      </c>
      <c r="O86" s="10">
        <f>SUM(O77:O82)</f>
        <v>7358</v>
      </c>
      <c r="P86" s="10">
        <f>SUM(P77:P82)</f>
        <v>7358</v>
      </c>
      <c r="Q86" s="10">
        <v>0</v>
      </c>
      <c r="R86" s="10">
        <v>0</v>
      </c>
      <c r="S86" s="10">
        <v>0</v>
      </c>
      <c r="T86" s="10">
        <f>SUM(U77:U82)</f>
        <v>7430</v>
      </c>
      <c r="U86" s="10">
        <f>SUM(U77:U82)</f>
        <v>7430</v>
      </c>
      <c r="V86" s="10">
        <v>0</v>
      </c>
      <c r="W86" s="10">
        <v>0</v>
      </c>
      <c r="X86" s="10">
        <v>0</v>
      </c>
      <c r="Y86" s="10">
        <f>SUM(Y77:Y82)</f>
        <v>7440</v>
      </c>
      <c r="Z86" s="10">
        <f>SUM(Z77:Z82)</f>
        <v>7440</v>
      </c>
      <c r="AA86" s="10">
        <v>0</v>
      </c>
      <c r="AB86" s="10">
        <v>0</v>
      </c>
      <c r="AC86" s="10">
        <v>0</v>
      </c>
      <c r="AD86" s="10">
        <f>SUM(AD77:AD82)</f>
        <v>36939</v>
      </c>
    </row>
    <row r="87" spans="1:31" ht="39" customHeight="1">
      <c r="A87" s="16" t="s">
        <v>66</v>
      </c>
      <c r="B87" s="129" t="s">
        <v>165</v>
      </c>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c r="AD87" s="131"/>
    </row>
    <row r="88" spans="1:31" ht="47.25" customHeight="1">
      <c r="A88" s="20" t="s">
        <v>67</v>
      </c>
      <c r="B88" s="86" t="s">
        <v>84</v>
      </c>
      <c r="C88" s="125" t="s">
        <v>74</v>
      </c>
      <c r="D88" s="17" t="s">
        <v>95</v>
      </c>
      <c r="E88" s="8">
        <f xml:space="preserve"> SUM(F88:I88)</f>
        <v>68</v>
      </c>
      <c r="F88" s="9">
        <f>SUM(F89:F90)</f>
        <v>68</v>
      </c>
      <c r="G88" s="9">
        <f>SUM(G89:G90)</f>
        <v>0</v>
      </c>
      <c r="H88" s="9">
        <f>SUM(H89:H90)</f>
        <v>0</v>
      </c>
      <c r="I88" s="9">
        <f>SUM(I89:I90)</f>
        <v>0</v>
      </c>
      <c r="J88" s="8">
        <f xml:space="preserve"> SUM(K88:N88)</f>
        <v>68</v>
      </c>
      <c r="K88" s="9">
        <f>SUM(K89:K90)</f>
        <v>68</v>
      </c>
      <c r="L88" s="9">
        <f>SUM(L89:L90)</f>
        <v>0</v>
      </c>
      <c r="M88" s="9">
        <f>SUM(M89:M90)</f>
        <v>0</v>
      </c>
      <c r="N88" s="9">
        <f>SUM(N89:N90)</f>
        <v>0</v>
      </c>
      <c r="O88" s="8">
        <f xml:space="preserve"> SUM(P88:S88)</f>
        <v>68</v>
      </c>
      <c r="P88" s="9">
        <f>SUM(P89:P90)</f>
        <v>68</v>
      </c>
      <c r="Q88" s="9">
        <f>SUM(Q89:Q90)</f>
        <v>0</v>
      </c>
      <c r="R88" s="9">
        <f>SUM(R89:R90)</f>
        <v>0</v>
      </c>
      <c r="S88" s="9">
        <f>SUM(S89:S90)</f>
        <v>0</v>
      </c>
      <c r="T88" s="8">
        <f xml:space="preserve"> SUM(U88:X88)</f>
        <v>68</v>
      </c>
      <c r="U88" s="9">
        <f>SUM(U89:U90)</f>
        <v>68</v>
      </c>
      <c r="V88" s="9">
        <f>SUM(V89:V90)</f>
        <v>0</v>
      </c>
      <c r="W88" s="9">
        <f>SUM(W89:W90)</f>
        <v>0</v>
      </c>
      <c r="X88" s="9">
        <f>SUM(X89:X90)</f>
        <v>0</v>
      </c>
      <c r="Y88" s="8">
        <f xml:space="preserve"> SUM(Z88:AC88)</f>
        <v>68</v>
      </c>
      <c r="Z88" s="9">
        <f>SUM(Z89:Z90)</f>
        <v>68</v>
      </c>
      <c r="AA88" s="9">
        <f>SUM(AA89:AA90)</f>
        <v>0</v>
      </c>
      <c r="AB88" s="9">
        <f>SUM(AB89:AB90)</f>
        <v>0</v>
      </c>
      <c r="AC88" s="9">
        <f>SUM(AC89:AC90)</f>
        <v>0</v>
      </c>
      <c r="AD88" s="8">
        <f t="shared" si="18"/>
        <v>340</v>
      </c>
      <c r="AE88" s="25"/>
    </row>
    <row r="89" spans="1:31">
      <c r="A89" s="20" t="s">
        <v>103</v>
      </c>
      <c r="B89" s="84" t="s">
        <v>85</v>
      </c>
      <c r="C89" s="125"/>
      <c r="D89" s="17" t="s">
        <v>95</v>
      </c>
      <c r="E89" s="8">
        <f>'[1]25.02.2019'!$H$92</f>
        <v>39</v>
      </c>
      <c r="F89" s="9">
        <v>39</v>
      </c>
      <c r="G89" s="9">
        <v>0</v>
      </c>
      <c r="H89" s="9">
        <v>0</v>
      </c>
      <c r="I89" s="9">
        <v>0</v>
      </c>
      <c r="J89" s="8">
        <f>'[1]25.02.2019'!$K$92</f>
        <v>39</v>
      </c>
      <c r="K89" s="9">
        <v>39</v>
      </c>
      <c r="L89" s="9">
        <v>0</v>
      </c>
      <c r="M89" s="9">
        <v>0</v>
      </c>
      <c r="N89" s="9">
        <v>0</v>
      </c>
      <c r="O89" s="8">
        <f>'[1]25.02.2019'!$N$92</f>
        <v>39</v>
      </c>
      <c r="P89" s="9">
        <v>39</v>
      </c>
      <c r="Q89" s="9">
        <v>0</v>
      </c>
      <c r="R89" s="9">
        <v>0</v>
      </c>
      <c r="S89" s="9">
        <v>0</v>
      </c>
      <c r="T89" s="8">
        <f>'[1]25.02.2019'!$Q$92</f>
        <v>39</v>
      </c>
      <c r="U89" s="9">
        <v>39</v>
      </c>
      <c r="V89" s="9">
        <v>0</v>
      </c>
      <c r="W89" s="9">
        <v>0</v>
      </c>
      <c r="X89" s="9">
        <v>0</v>
      </c>
      <c r="Y89" s="8">
        <f>'[1]25.02.2019'!$T$92</f>
        <v>39</v>
      </c>
      <c r="Z89" s="9">
        <v>39</v>
      </c>
      <c r="AA89" s="9">
        <v>0</v>
      </c>
      <c r="AB89" s="9">
        <v>0</v>
      </c>
      <c r="AC89" s="9">
        <v>0</v>
      </c>
      <c r="AD89" s="8">
        <f t="shared" si="18"/>
        <v>195</v>
      </c>
      <c r="AE89" s="25"/>
    </row>
    <row r="90" spans="1:31">
      <c r="A90" s="20" t="s">
        <v>104</v>
      </c>
      <c r="B90" s="84" t="s">
        <v>86</v>
      </c>
      <c r="C90" s="125"/>
      <c r="D90" s="17" t="s">
        <v>95</v>
      </c>
      <c r="E90" s="8">
        <f>'[1]25.02.2019'!$H$93</f>
        <v>29</v>
      </c>
      <c r="F90" s="9">
        <v>29</v>
      </c>
      <c r="G90" s="9">
        <v>0</v>
      </c>
      <c r="H90" s="9">
        <v>0</v>
      </c>
      <c r="I90" s="9">
        <v>0</v>
      </c>
      <c r="J90" s="8">
        <f>'[1]25.02.2019'!$K$93</f>
        <v>29</v>
      </c>
      <c r="K90" s="9">
        <v>29</v>
      </c>
      <c r="L90" s="9">
        <v>0</v>
      </c>
      <c r="M90" s="9">
        <v>0</v>
      </c>
      <c r="N90" s="9">
        <v>0</v>
      </c>
      <c r="O90" s="8">
        <f>'[1]25.02.2019'!$N$93</f>
        <v>29</v>
      </c>
      <c r="P90" s="9">
        <v>29</v>
      </c>
      <c r="Q90" s="9">
        <v>0</v>
      </c>
      <c r="R90" s="9">
        <v>0</v>
      </c>
      <c r="S90" s="9">
        <v>0</v>
      </c>
      <c r="T90" s="8">
        <f>'[1]25.02.2019'!$Q$93</f>
        <v>29</v>
      </c>
      <c r="U90" s="9">
        <v>29</v>
      </c>
      <c r="V90" s="9">
        <v>0</v>
      </c>
      <c r="W90" s="9">
        <v>0</v>
      </c>
      <c r="X90" s="9">
        <v>0</v>
      </c>
      <c r="Y90" s="8">
        <f>'[1]25.02.2019'!$T$93</f>
        <v>29</v>
      </c>
      <c r="Z90" s="9">
        <v>29</v>
      </c>
      <c r="AA90" s="9">
        <v>0</v>
      </c>
      <c r="AB90" s="9">
        <v>0</v>
      </c>
      <c r="AC90" s="9">
        <v>0</v>
      </c>
      <c r="AD90" s="8">
        <f t="shared" si="18"/>
        <v>145</v>
      </c>
      <c r="AE90" s="25"/>
    </row>
    <row r="91" spans="1:31" ht="27" customHeight="1">
      <c r="A91" s="124" t="s">
        <v>105</v>
      </c>
      <c r="B91" s="124"/>
      <c r="C91" s="124"/>
      <c r="D91" s="16"/>
      <c r="E91" s="38">
        <f t="shared" ref="E91:AD91" si="20">SUM(E89:E90)</f>
        <v>68</v>
      </c>
      <c r="F91" s="39">
        <f t="shared" si="20"/>
        <v>68</v>
      </c>
      <c r="G91" s="39">
        <f t="shared" si="20"/>
        <v>0</v>
      </c>
      <c r="H91" s="39">
        <f t="shared" si="20"/>
        <v>0</v>
      </c>
      <c r="I91" s="39">
        <f t="shared" si="20"/>
        <v>0</v>
      </c>
      <c r="J91" s="38">
        <f t="shared" si="20"/>
        <v>68</v>
      </c>
      <c r="K91" s="39">
        <f t="shared" si="20"/>
        <v>68</v>
      </c>
      <c r="L91" s="39">
        <f t="shared" si="20"/>
        <v>0</v>
      </c>
      <c r="M91" s="39">
        <f t="shared" si="20"/>
        <v>0</v>
      </c>
      <c r="N91" s="39">
        <f t="shared" si="20"/>
        <v>0</v>
      </c>
      <c r="O91" s="38">
        <f t="shared" si="20"/>
        <v>68</v>
      </c>
      <c r="P91" s="39">
        <f t="shared" si="20"/>
        <v>68</v>
      </c>
      <c r="Q91" s="39">
        <f t="shared" si="20"/>
        <v>0</v>
      </c>
      <c r="R91" s="39">
        <f t="shared" si="20"/>
        <v>0</v>
      </c>
      <c r="S91" s="39">
        <f t="shared" si="20"/>
        <v>0</v>
      </c>
      <c r="T91" s="38">
        <f t="shared" si="20"/>
        <v>68</v>
      </c>
      <c r="U91" s="39">
        <f t="shared" si="20"/>
        <v>68</v>
      </c>
      <c r="V91" s="39">
        <f t="shared" si="20"/>
        <v>0</v>
      </c>
      <c r="W91" s="39">
        <f t="shared" si="20"/>
        <v>0</v>
      </c>
      <c r="X91" s="39">
        <f t="shared" si="20"/>
        <v>0</v>
      </c>
      <c r="Y91" s="38">
        <f t="shared" si="20"/>
        <v>68</v>
      </c>
      <c r="Z91" s="39">
        <f t="shared" si="20"/>
        <v>68</v>
      </c>
      <c r="AA91" s="39">
        <f t="shared" si="20"/>
        <v>0</v>
      </c>
      <c r="AB91" s="39">
        <f t="shared" si="20"/>
        <v>0</v>
      </c>
      <c r="AC91" s="39">
        <f t="shared" si="20"/>
        <v>0</v>
      </c>
      <c r="AD91" s="38">
        <f t="shared" si="20"/>
        <v>340</v>
      </c>
    </row>
    <row r="92" spans="1:31" ht="23.25" customHeight="1">
      <c r="A92" s="16" t="s">
        <v>75</v>
      </c>
      <c r="B92" s="117" t="s">
        <v>157</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9"/>
    </row>
    <row r="93" spans="1:31" ht="70.5" customHeight="1">
      <c r="A93" s="16" t="s">
        <v>73</v>
      </c>
      <c r="B93" s="83" t="s">
        <v>191</v>
      </c>
      <c r="C93" s="126" t="s">
        <v>111</v>
      </c>
      <c r="D93" s="17" t="s">
        <v>95</v>
      </c>
      <c r="E93" s="8">
        <f>'[1]25.02.2019'!$H$97</f>
        <v>2000</v>
      </c>
      <c r="F93" s="9">
        <v>2000</v>
      </c>
      <c r="G93" s="9">
        <v>0</v>
      </c>
      <c r="H93" s="9">
        <v>0</v>
      </c>
      <c r="I93" s="9">
        <v>0</v>
      </c>
      <c r="J93" s="8">
        <f>'[1]25.02.2019'!$K$97</f>
        <v>2000</v>
      </c>
      <c r="K93" s="9">
        <v>2000</v>
      </c>
      <c r="L93" s="9">
        <v>0</v>
      </c>
      <c r="M93" s="9">
        <v>0</v>
      </c>
      <c r="N93" s="9">
        <v>0</v>
      </c>
      <c r="O93" s="8">
        <f>'[1]25.02.2019'!$N$97</f>
        <v>2000</v>
      </c>
      <c r="P93" s="9">
        <v>2000</v>
      </c>
      <c r="Q93" s="9">
        <v>0</v>
      </c>
      <c r="R93" s="9">
        <v>0</v>
      </c>
      <c r="S93" s="9">
        <v>0</v>
      </c>
      <c r="T93" s="8">
        <f>'[1]25.02.2019'!$Q$97</f>
        <v>2000</v>
      </c>
      <c r="U93" s="9">
        <v>2000</v>
      </c>
      <c r="V93" s="9">
        <v>0</v>
      </c>
      <c r="W93" s="9">
        <v>0</v>
      </c>
      <c r="X93" s="9">
        <v>0</v>
      </c>
      <c r="Y93" s="8">
        <f>'[1]25.02.2019'!$T$97</f>
        <v>2000</v>
      </c>
      <c r="Z93" s="9">
        <v>2000</v>
      </c>
      <c r="AA93" s="9">
        <v>0</v>
      </c>
      <c r="AB93" s="9">
        <v>0</v>
      </c>
      <c r="AC93" s="9">
        <v>0</v>
      </c>
      <c r="AD93" s="8">
        <f>E93+J93+O93+T93+Y93</f>
        <v>10000</v>
      </c>
      <c r="AE93" s="25"/>
    </row>
    <row r="94" spans="1:31" ht="60.75" customHeight="1">
      <c r="A94" s="21" t="s">
        <v>106</v>
      </c>
      <c r="B94" s="83" t="s">
        <v>192</v>
      </c>
      <c r="C94" s="127"/>
      <c r="D94" s="17" t="s">
        <v>95</v>
      </c>
      <c r="E94" s="8">
        <f>'[1]25.02.2019'!$H$98</f>
        <v>10000</v>
      </c>
      <c r="F94" s="9">
        <v>10000</v>
      </c>
      <c r="G94" s="9">
        <v>0</v>
      </c>
      <c r="H94" s="9">
        <v>0</v>
      </c>
      <c r="I94" s="9">
        <v>0</v>
      </c>
      <c r="J94" s="8">
        <f>'[1]25.02.2019'!$K$98</f>
        <v>10000</v>
      </c>
      <c r="K94" s="9">
        <v>10000</v>
      </c>
      <c r="L94" s="9">
        <v>0</v>
      </c>
      <c r="M94" s="9">
        <v>0</v>
      </c>
      <c r="N94" s="9">
        <v>0</v>
      </c>
      <c r="O94" s="8">
        <f>'[1]25.02.2019'!$N$98</f>
        <v>10000</v>
      </c>
      <c r="P94" s="9">
        <v>10000</v>
      </c>
      <c r="Q94" s="9">
        <v>0</v>
      </c>
      <c r="R94" s="9">
        <v>0</v>
      </c>
      <c r="S94" s="9">
        <v>0</v>
      </c>
      <c r="T94" s="8">
        <f>'[1]25.02.2019'!$Q$98</f>
        <v>10000</v>
      </c>
      <c r="U94" s="9">
        <v>10000</v>
      </c>
      <c r="V94" s="9">
        <v>0</v>
      </c>
      <c r="W94" s="9">
        <v>0</v>
      </c>
      <c r="X94" s="9">
        <v>0</v>
      </c>
      <c r="Y94" s="8">
        <f>'[1]25.02.2019'!$T$98</f>
        <v>10000</v>
      </c>
      <c r="Z94" s="9">
        <v>10000</v>
      </c>
      <c r="AA94" s="9">
        <v>0</v>
      </c>
      <c r="AB94" s="9">
        <v>0</v>
      </c>
      <c r="AC94" s="9">
        <v>0</v>
      </c>
      <c r="AD94" s="8">
        <f>E94+J94+O94+T94+Y94</f>
        <v>50000</v>
      </c>
      <c r="AE94" s="25"/>
    </row>
    <row r="95" spans="1:31" ht="63">
      <c r="A95" s="21" t="s">
        <v>107</v>
      </c>
      <c r="B95" s="83" t="s">
        <v>121</v>
      </c>
      <c r="C95" s="128"/>
      <c r="D95" s="17" t="s">
        <v>95</v>
      </c>
      <c r="E95" s="8">
        <f>'[1]25.02.2019'!$H$99</f>
        <v>300</v>
      </c>
      <c r="F95" s="9">
        <v>300</v>
      </c>
      <c r="G95" s="9">
        <v>0</v>
      </c>
      <c r="H95" s="9">
        <v>0</v>
      </c>
      <c r="I95" s="9">
        <v>0</v>
      </c>
      <c r="J95" s="8">
        <f>'[1]25.02.2019'!$K$99</f>
        <v>300</v>
      </c>
      <c r="K95" s="9">
        <v>300</v>
      </c>
      <c r="L95" s="9">
        <v>0</v>
      </c>
      <c r="M95" s="9">
        <v>0</v>
      </c>
      <c r="N95" s="9">
        <v>0</v>
      </c>
      <c r="O95" s="8">
        <f>'[1]25.02.2019'!$N$99</f>
        <v>300</v>
      </c>
      <c r="P95" s="9">
        <v>300</v>
      </c>
      <c r="Q95" s="9">
        <v>0</v>
      </c>
      <c r="R95" s="9">
        <v>0</v>
      </c>
      <c r="S95" s="9">
        <v>0</v>
      </c>
      <c r="T95" s="8">
        <f>'[1]25.02.2019'!$N$99</f>
        <v>300</v>
      </c>
      <c r="U95" s="9">
        <v>300</v>
      </c>
      <c r="V95" s="9">
        <v>0</v>
      </c>
      <c r="W95" s="9">
        <v>0</v>
      </c>
      <c r="X95" s="9">
        <v>0</v>
      </c>
      <c r="Y95" s="8">
        <f>'[1]25.02.2019'!$Q$99</f>
        <v>300</v>
      </c>
      <c r="Z95" s="9">
        <v>300</v>
      </c>
      <c r="AA95" s="9">
        <v>0</v>
      </c>
      <c r="AB95" s="9">
        <v>0</v>
      </c>
      <c r="AC95" s="9">
        <v>0</v>
      </c>
      <c r="AD95" s="8">
        <f>E95+J95+O95+T95+Y95</f>
        <v>1500</v>
      </c>
      <c r="AE95" s="25"/>
    </row>
    <row r="96" spans="1:31" ht="16.5">
      <c r="A96" s="120" t="s">
        <v>81</v>
      </c>
      <c r="B96" s="121"/>
      <c r="C96" s="122"/>
      <c r="D96" s="16"/>
      <c r="E96" s="36">
        <f t="shared" ref="E96:AD96" si="21">SUM(E93:E95)</f>
        <v>12300</v>
      </c>
      <c r="F96" s="36">
        <f t="shared" si="21"/>
        <v>12300</v>
      </c>
      <c r="G96" s="36">
        <f t="shared" si="21"/>
        <v>0</v>
      </c>
      <c r="H96" s="36">
        <f t="shared" si="21"/>
        <v>0</v>
      </c>
      <c r="I96" s="36">
        <f t="shared" si="21"/>
        <v>0</v>
      </c>
      <c r="J96" s="36">
        <f t="shared" si="21"/>
        <v>12300</v>
      </c>
      <c r="K96" s="36">
        <f t="shared" si="21"/>
        <v>12300</v>
      </c>
      <c r="L96" s="36">
        <f t="shared" si="21"/>
        <v>0</v>
      </c>
      <c r="M96" s="36">
        <f t="shared" si="21"/>
        <v>0</v>
      </c>
      <c r="N96" s="36">
        <f t="shared" si="21"/>
        <v>0</v>
      </c>
      <c r="O96" s="36">
        <f t="shared" si="21"/>
        <v>12300</v>
      </c>
      <c r="P96" s="36">
        <f t="shared" si="21"/>
        <v>12300</v>
      </c>
      <c r="Q96" s="36">
        <f t="shared" si="21"/>
        <v>0</v>
      </c>
      <c r="R96" s="36">
        <f t="shared" si="21"/>
        <v>0</v>
      </c>
      <c r="S96" s="36">
        <f t="shared" si="21"/>
        <v>0</v>
      </c>
      <c r="T96" s="36">
        <f t="shared" si="21"/>
        <v>12300</v>
      </c>
      <c r="U96" s="36">
        <f t="shared" si="21"/>
        <v>12300</v>
      </c>
      <c r="V96" s="36">
        <f t="shared" si="21"/>
        <v>0</v>
      </c>
      <c r="W96" s="36">
        <f t="shared" si="21"/>
        <v>0</v>
      </c>
      <c r="X96" s="36">
        <f t="shared" si="21"/>
        <v>0</v>
      </c>
      <c r="Y96" s="36">
        <f t="shared" si="21"/>
        <v>12300</v>
      </c>
      <c r="Z96" s="36">
        <f t="shared" si="21"/>
        <v>12300</v>
      </c>
      <c r="AA96" s="36">
        <f t="shared" si="21"/>
        <v>0</v>
      </c>
      <c r="AB96" s="36">
        <f t="shared" si="21"/>
        <v>0</v>
      </c>
      <c r="AC96" s="36">
        <f t="shared" si="21"/>
        <v>0</v>
      </c>
      <c r="AD96" s="36">
        <f t="shared" si="21"/>
        <v>61500</v>
      </c>
    </row>
    <row r="97" spans="1:30" ht="18.75" customHeight="1">
      <c r="A97" s="29">
        <v>14</v>
      </c>
      <c r="B97" s="117" t="s">
        <v>163</v>
      </c>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c r="AC97" s="118"/>
      <c r="AD97" s="119"/>
    </row>
    <row r="98" spans="1:30" s="25" customFormat="1" ht="140.25" customHeight="1">
      <c r="A98" s="92" t="s">
        <v>159</v>
      </c>
      <c r="B98" s="93" t="s">
        <v>193</v>
      </c>
      <c r="C98" s="94" t="s">
        <v>162</v>
      </c>
      <c r="D98" s="95" t="s">
        <v>95</v>
      </c>
      <c r="E98" s="96">
        <f>'[1]25.02.2019'!$H$103</f>
        <v>2488</v>
      </c>
      <c r="F98" s="96">
        <v>2488</v>
      </c>
      <c r="G98" s="96">
        <v>0</v>
      </c>
      <c r="H98" s="96">
        <v>0</v>
      </c>
      <c r="I98" s="96">
        <v>0</v>
      </c>
      <c r="J98" s="96">
        <f>'[1]25.02.2019'!$K$103</f>
        <v>2488</v>
      </c>
      <c r="K98" s="96">
        <v>2488</v>
      </c>
      <c r="L98" s="96">
        <v>0</v>
      </c>
      <c r="M98" s="96">
        <v>0</v>
      </c>
      <c r="N98" s="96">
        <v>0</v>
      </c>
      <c r="O98" s="96">
        <f>'[1]25.02.2019'!$N$103</f>
        <v>2488</v>
      </c>
      <c r="P98" s="96">
        <v>2488</v>
      </c>
      <c r="Q98" s="96">
        <v>0</v>
      </c>
      <c r="R98" s="96">
        <v>0</v>
      </c>
      <c r="S98" s="96">
        <v>0</v>
      </c>
      <c r="T98" s="96">
        <f>'[1]25.02.2019'!$Q$103</f>
        <v>2488</v>
      </c>
      <c r="U98" s="96">
        <v>2488</v>
      </c>
      <c r="V98" s="96">
        <v>0</v>
      </c>
      <c r="W98" s="96">
        <v>0</v>
      </c>
      <c r="X98" s="96">
        <v>0</v>
      </c>
      <c r="Y98" s="96">
        <f>'[1]25.02.2019'!$T$103</f>
        <v>2488</v>
      </c>
      <c r="Z98" s="96">
        <v>2488</v>
      </c>
      <c r="AA98" s="96">
        <v>0</v>
      </c>
      <c r="AB98" s="96">
        <v>0</v>
      </c>
      <c r="AC98" s="96">
        <v>0</v>
      </c>
      <c r="AD98" s="97">
        <f>E98+J98+O98+T98+Y98</f>
        <v>12440</v>
      </c>
    </row>
    <row r="99" spans="1:30" ht="135" customHeight="1">
      <c r="A99" s="24" t="s">
        <v>160</v>
      </c>
      <c r="B99" s="77" t="s">
        <v>194</v>
      </c>
      <c r="C99" s="67" t="s">
        <v>111</v>
      </c>
      <c r="D99" s="17" t="s">
        <v>95</v>
      </c>
      <c r="E99" s="44">
        <f>'[1]25.02.2019'!$H$104</f>
        <v>6480</v>
      </c>
      <c r="F99" s="44">
        <v>6480</v>
      </c>
      <c r="G99" s="44">
        <v>0</v>
      </c>
      <c r="H99" s="44">
        <v>0</v>
      </c>
      <c r="I99" s="44">
        <v>0</v>
      </c>
      <c r="J99" s="44">
        <f>'[1]25.02.2019'!$K$104</f>
        <v>6480</v>
      </c>
      <c r="K99" s="44">
        <v>6480</v>
      </c>
      <c r="L99" s="44">
        <v>0</v>
      </c>
      <c r="M99" s="44">
        <v>0</v>
      </c>
      <c r="N99" s="44">
        <v>0</v>
      </c>
      <c r="O99" s="44">
        <f>'[1]25.02.2019'!$N$104</f>
        <v>6480</v>
      </c>
      <c r="P99" s="44">
        <v>6480</v>
      </c>
      <c r="Q99" s="44">
        <v>0</v>
      </c>
      <c r="R99" s="44">
        <v>0</v>
      </c>
      <c r="S99" s="44">
        <v>0</v>
      </c>
      <c r="T99" s="44">
        <f>'[1]25.02.2019'!$Q$104</f>
        <v>6480</v>
      </c>
      <c r="U99" s="44">
        <v>6480</v>
      </c>
      <c r="V99" s="44">
        <v>0</v>
      </c>
      <c r="W99" s="44">
        <v>0</v>
      </c>
      <c r="X99" s="44">
        <v>0</v>
      </c>
      <c r="Y99" s="44">
        <f>'[1]25.02.2019'!$T$104</f>
        <v>6480</v>
      </c>
      <c r="Z99" s="44">
        <v>6480</v>
      </c>
      <c r="AA99" s="44">
        <v>0</v>
      </c>
      <c r="AB99" s="44">
        <v>0</v>
      </c>
      <c r="AC99" s="44">
        <v>0</v>
      </c>
      <c r="AD99" s="41">
        <f>E99+J99+O99+T99+Y99</f>
        <v>32400</v>
      </c>
    </row>
    <row r="100" spans="1:30" ht="141.75">
      <c r="A100" s="24" t="s">
        <v>164</v>
      </c>
      <c r="B100" s="84" t="s">
        <v>166</v>
      </c>
      <c r="C100" s="68" t="s">
        <v>111</v>
      </c>
      <c r="D100" s="17" t="s">
        <v>95</v>
      </c>
      <c r="E100" s="44">
        <f>'[1]25.02.2019'!$H$105</f>
        <v>5760</v>
      </c>
      <c r="F100" s="44">
        <v>5760</v>
      </c>
      <c r="G100" s="44">
        <v>0</v>
      </c>
      <c r="H100" s="44">
        <v>0</v>
      </c>
      <c r="I100" s="44">
        <v>0</v>
      </c>
      <c r="J100" s="44">
        <f>'[1]25.02.2019'!$K$105</f>
        <v>5760</v>
      </c>
      <c r="K100" s="44">
        <v>5760</v>
      </c>
      <c r="L100" s="44">
        <v>0</v>
      </c>
      <c r="M100" s="44">
        <v>0</v>
      </c>
      <c r="N100" s="44">
        <v>0</v>
      </c>
      <c r="O100" s="44">
        <f>'[1]25.02.2019'!$N$105</f>
        <v>5760</v>
      </c>
      <c r="P100" s="44">
        <v>5760</v>
      </c>
      <c r="Q100" s="44">
        <v>0</v>
      </c>
      <c r="R100" s="44">
        <v>0</v>
      </c>
      <c r="S100" s="44">
        <v>0</v>
      </c>
      <c r="T100" s="44">
        <f>'[1]25.02.2019'!$Q$105</f>
        <v>5760</v>
      </c>
      <c r="U100" s="44">
        <v>5760</v>
      </c>
      <c r="V100" s="44">
        <v>0</v>
      </c>
      <c r="W100" s="44">
        <v>0</v>
      </c>
      <c r="X100" s="44">
        <v>0</v>
      </c>
      <c r="Y100" s="44">
        <f>'[1]25.02.2019'!$T$105</f>
        <v>5760</v>
      </c>
      <c r="Z100" s="44">
        <v>5760</v>
      </c>
      <c r="AA100" s="44">
        <v>0</v>
      </c>
      <c r="AB100" s="44">
        <v>0</v>
      </c>
      <c r="AC100" s="44">
        <v>0</v>
      </c>
      <c r="AD100" s="41">
        <f>E100+J100+O100+T100+Y100</f>
        <v>28800</v>
      </c>
    </row>
    <row r="101" spans="1:30" ht="16.5">
      <c r="A101" s="120" t="s">
        <v>161</v>
      </c>
      <c r="B101" s="121"/>
      <c r="C101" s="122"/>
      <c r="D101" s="24"/>
      <c r="E101" s="41">
        <f>F101+G101+H101+I101</f>
        <v>14728</v>
      </c>
      <c r="F101" s="41">
        <f>F98+F99+F100</f>
        <v>14728</v>
      </c>
      <c r="G101" s="41">
        <f>G99</f>
        <v>0</v>
      </c>
      <c r="H101" s="41">
        <f>I99</f>
        <v>0</v>
      </c>
      <c r="I101" s="41">
        <f t="shared" ref="I101:V101" si="22">I99</f>
        <v>0</v>
      </c>
      <c r="J101" s="41">
        <f>K101+L101+M101+N101</f>
        <v>14728</v>
      </c>
      <c r="K101" s="41">
        <f>K98+K99+K100</f>
        <v>14728</v>
      </c>
      <c r="L101" s="41">
        <f t="shared" si="22"/>
        <v>0</v>
      </c>
      <c r="M101" s="41">
        <f t="shared" si="22"/>
        <v>0</v>
      </c>
      <c r="N101" s="41">
        <f t="shared" si="22"/>
        <v>0</v>
      </c>
      <c r="O101" s="41">
        <f>P101+Q101+R101+S101</f>
        <v>14728</v>
      </c>
      <c r="P101" s="41">
        <f>P98+P99+P100</f>
        <v>14728</v>
      </c>
      <c r="Q101" s="41">
        <f t="shared" si="22"/>
        <v>0</v>
      </c>
      <c r="R101" s="41">
        <f t="shared" si="22"/>
        <v>0</v>
      </c>
      <c r="S101" s="41">
        <f t="shared" si="22"/>
        <v>0</v>
      </c>
      <c r="T101" s="41">
        <f>U101+V101+W101+X101</f>
        <v>14728</v>
      </c>
      <c r="U101" s="41">
        <f>U98+U99+U100</f>
        <v>14728</v>
      </c>
      <c r="V101" s="41">
        <f t="shared" si="22"/>
        <v>0</v>
      </c>
      <c r="W101" s="41">
        <f>V99</f>
        <v>0</v>
      </c>
      <c r="X101" s="41">
        <f t="shared" ref="X101:AC101" si="23">X99</f>
        <v>0</v>
      </c>
      <c r="Y101" s="41">
        <f>Z101+AA101+AB101+AC101</f>
        <v>14728</v>
      </c>
      <c r="Z101" s="41">
        <f>Z98+Z99+Z100</f>
        <v>14728</v>
      </c>
      <c r="AA101" s="41">
        <f t="shared" si="23"/>
        <v>0</v>
      </c>
      <c r="AB101" s="41">
        <f t="shared" si="23"/>
        <v>0</v>
      </c>
      <c r="AC101" s="41">
        <f t="shared" si="23"/>
        <v>0</v>
      </c>
      <c r="AD101" s="41">
        <f>E101+J101+O101+T101+Y101</f>
        <v>73640</v>
      </c>
    </row>
    <row r="102" spans="1:30" ht="18.75" customHeight="1">
      <c r="A102" s="29"/>
      <c r="B102" s="117" t="s">
        <v>173</v>
      </c>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9"/>
    </row>
    <row r="103" spans="1:30" ht="83.25" customHeight="1">
      <c r="A103" s="29"/>
      <c r="B103" s="87" t="s">
        <v>174</v>
      </c>
      <c r="C103" s="45" t="s">
        <v>14</v>
      </c>
      <c r="D103" s="69" t="s">
        <v>175</v>
      </c>
      <c r="E103" s="70">
        <f>'[1]25.02.2019'!$H$108</f>
        <v>3942</v>
      </c>
      <c r="F103" s="70">
        <v>3942</v>
      </c>
      <c r="G103" s="70">
        <v>0</v>
      </c>
      <c r="H103" s="70">
        <v>0</v>
      </c>
      <c r="I103" s="70">
        <v>0</v>
      </c>
      <c r="J103" s="70">
        <f>'[1]25.02.2019'!$K$108</f>
        <v>3942</v>
      </c>
      <c r="K103" s="70">
        <v>3942</v>
      </c>
      <c r="L103" s="70">
        <v>0</v>
      </c>
      <c r="M103" s="70">
        <v>0</v>
      </c>
      <c r="N103" s="70">
        <v>0</v>
      </c>
      <c r="O103" s="70">
        <f>'[1]25.02.2019'!$N$108</f>
        <v>3942</v>
      </c>
      <c r="P103" s="70">
        <v>3942</v>
      </c>
      <c r="Q103" s="70">
        <v>0</v>
      </c>
      <c r="R103" s="70">
        <v>0</v>
      </c>
      <c r="S103" s="70">
        <v>0</v>
      </c>
      <c r="T103" s="70">
        <f>'[1]25.02.2019'!$Q$108</f>
        <v>3942</v>
      </c>
      <c r="U103" s="70">
        <v>3942</v>
      </c>
      <c r="V103" s="70">
        <v>0</v>
      </c>
      <c r="W103" s="70">
        <v>0</v>
      </c>
      <c r="X103" s="70">
        <v>0</v>
      </c>
      <c r="Y103" s="70">
        <f>'[1]25.02.2019'!$T$108</f>
        <v>3942</v>
      </c>
      <c r="Z103" s="71">
        <v>3942</v>
      </c>
      <c r="AA103" s="71">
        <v>0</v>
      </c>
      <c r="AB103" s="71">
        <v>0</v>
      </c>
      <c r="AC103" s="71">
        <v>0</v>
      </c>
      <c r="AD103" s="72">
        <f>E103+J103+O103+T103+Y103</f>
        <v>19710</v>
      </c>
    </row>
    <row r="104" spans="1:30" ht="18.75" customHeight="1">
      <c r="A104" s="29" t="s">
        <v>176</v>
      </c>
      <c r="B104" s="88"/>
      <c r="C104" s="47"/>
      <c r="D104" s="47"/>
      <c r="E104" s="50">
        <f t="shared" ref="E104:AD104" si="24">E103</f>
        <v>3942</v>
      </c>
      <c r="F104" s="50">
        <f t="shared" si="24"/>
        <v>3942</v>
      </c>
      <c r="G104" s="50">
        <f t="shared" si="24"/>
        <v>0</v>
      </c>
      <c r="H104" s="50">
        <f t="shared" si="24"/>
        <v>0</v>
      </c>
      <c r="I104" s="50">
        <f t="shared" si="24"/>
        <v>0</v>
      </c>
      <c r="J104" s="50">
        <f t="shared" si="24"/>
        <v>3942</v>
      </c>
      <c r="K104" s="50">
        <f t="shared" si="24"/>
        <v>3942</v>
      </c>
      <c r="L104" s="50">
        <f t="shared" si="24"/>
        <v>0</v>
      </c>
      <c r="M104" s="50">
        <f t="shared" si="24"/>
        <v>0</v>
      </c>
      <c r="N104" s="50">
        <f t="shared" si="24"/>
        <v>0</v>
      </c>
      <c r="O104" s="50">
        <f t="shared" si="24"/>
        <v>3942</v>
      </c>
      <c r="P104" s="50">
        <f t="shared" si="24"/>
        <v>3942</v>
      </c>
      <c r="Q104" s="50">
        <f t="shared" si="24"/>
        <v>0</v>
      </c>
      <c r="R104" s="50">
        <f t="shared" si="24"/>
        <v>0</v>
      </c>
      <c r="S104" s="50">
        <f t="shared" si="24"/>
        <v>0</v>
      </c>
      <c r="T104" s="50">
        <f t="shared" si="24"/>
        <v>3942</v>
      </c>
      <c r="U104" s="50">
        <f t="shared" si="24"/>
        <v>3942</v>
      </c>
      <c r="V104" s="50">
        <f t="shared" si="24"/>
        <v>0</v>
      </c>
      <c r="W104" s="50">
        <f t="shared" si="24"/>
        <v>0</v>
      </c>
      <c r="X104" s="50">
        <f t="shared" si="24"/>
        <v>0</v>
      </c>
      <c r="Y104" s="50">
        <f t="shared" si="24"/>
        <v>3942</v>
      </c>
      <c r="Z104" s="50">
        <f t="shared" si="24"/>
        <v>3942</v>
      </c>
      <c r="AA104" s="50">
        <f t="shared" si="24"/>
        <v>0</v>
      </c>
      <c r="AB104" s="50">
        <f t="shared" si="24"/>
        <v>0</v>
      </c>
      <c r="AC104" s="50">
        <f t="shared" si="24"/>
        <v>0</v>
      </c>
      <c r="AD104" s="49">
        <f t="shared" si="24"/>
        <v>19710</v>
      </c>
    </row>
    <row r="105" spans="1:30" ht="18.75">
      <c r="A105" s="123" t="s">
        <v>68</v>
      </c>
      <c r="B105" s="123"/>
      <c r="C105" s="123"/>
      <c r="D105" s="42"/>
      <c r="E105" s="43">
        <f>F105+G105+H105+I105</f>
        <v>189876.2</v>
      </c>
      <c r="F105" s="43">
        <f>F18+F23+F27+F49+F54+F57+F61+F66+F69+F73+F84+F91+F96+F101+F104</f>
        <v>183996.2</v>
      </c>
      <c r="G105" s="43">
        <f t="shared" ref="G105:AC105" si="25">SUM(G18,G23,G27,G49,G54,G57,G61,G66,G69,G73,G84,G91,G96)</f>
        <v>0</v>
      </c>
      <c r="H105" s="43">
        <f t="shared" si="25"/>
        <v>0</v>
      </c>
      <c r="I105" s="43">
        <f t="shared" si="25"/>
        <v>5880</v>
      </c>
      <c r="J105" s="43">
        <f>K105+L105+M105+N105</f>
        <v>203536.2</v>
      </c>
      <c r="K105" s="43">
        <f>K18+K23+K27+K49+K54+K57+K61+K66+K69+K73+K84+K91+K96+K101+K104</f>
        <v>197656.2</v>
      </c>
      <c r="L105" s="43">
        <f t="shared" si="25"/>
        <v>0</v>
      </c>
      <c r="M105" s="43">
        <f t="shared" si="25"/>
        <v>0</v>
      </c>
      <c r="N105" s="43">
        <f t="shared" si="25"/>
        <v>5880</v>
      </c>
      <c r="O105" s="43">
        <f>P105+Q105+R105+S105</f>
        <v>204755.5</v>
      </c>
      <c r="P105" s="43">
        <f>P18+P23+P27+P49+P54+P57+P61+P66+P69+P73+P84+P91+P96+P101+P104</f>
        <v>198875.5</v>
      </c>
      <c r="Q105" s="43">
        <f t="shared" si="25"/>
        <v>0</v>
      </c>
      <c r="R105" s="43">
        <f t="shared" si="25"/>
        <v>0</v>
      </c>
      <c r="S105" s="43">
        <f t="shared" si="25"/>
        <v>5880</v>
      </c>
      <c r="T105" s="43">
        <f>U105+V105+W105+X105</f>
        <v>204827.5</v>
      </c>
      <c r="U105" s="43">
        <f>U18+U23+U27+U49+U54+U57+U61+U66+U69+U73+U84+U91+U96+U101+U104</f>
        <v>198947.5</v>
      </c>
      <c r="V105" s="43">
        <f t="shared" si="25"/>
        <v>0</v>
      </c>
      <c r="W105" s="43">
        <f t="shared" si="25"/>
        <v>0</v>
      </c>
      <c r="X105" s="43">
        <f t="shared" si="25"/>
        <v>5880</v>
      </c>
      <c r="Y105" s="43">
        <f>Z105+AA105+AB105+AC105</f>
        <v>204837.5</v>
      </c>
      <c r="Z105" s="43">
        <f>SUM(Z18,Z23,Z27,Z49,Z54,Z57,Z61,Z66,Z69,Z73,Z84,Z91,Z96,Z101,Z104)</f>
        <v>198957.5</v>
      </c>
      <c r="AA105" s="43">
        <f t="shared" si="25"/>
        <v>0</v>
      </c>
      <c r="AB105" s="43">
        <f t="shared" si="25"/>
        <v>0</v>
      </c>
      <c r="AC105" s="43">
        <f t="shared" si="25"/>
        <v>5880</v>
      </c>
      <c r="AD105" s="43">
        <f>E105+J105+O105+T105+Y105</f>
        <v>1007832.9</v>
      </c>
    </row>
    <row r="106" spans="1:30">
      <c r="E106" s="14"/>
      <c r="F106" s="14"/>
      <c r="G106" s="14"/>
      <c r="H106" s="14"/>
      <c r="I106" s="14"/>
      <c r="J106" s="14"/>
    </row>
    <row r="107" spans="1:30">
      <c r="K107" s="18"/>
      <c r="L107" s="19"/>
      <c r="M107" s="19"/>
      <c r="N107" s="19"/>
      <c r="O107" s="19"/>
      <c r="P107" s="19"/>
      <c r="Q107" s="19"/>
      <c r="R107" s="19"/>
      <c r="S107" s="19"/>
      <c r="T107" s="19"/>
      <c r="U107" s="19"/>
      <c r="V107" s="19"/>
      <c r="W107" s="19"/>
    </row>
    <row r="108" spans="1:30" ht="18.75">
      <c r="B108" s="89"/>
      <c r="C108" s="53">
        <v>2020</v>
      </c>
      <c r="D108" s="53"/>
      <c r="J108" s="2">
        <v>2021</v>
      </c>
      <c r="O108" s="2">
        <v>2022</v>
      </c>
      <c r="T108" s="2">
        <v>2023</v>
      </c>
      <c r="Y108" s="2">
        <v>2024</v>
      </c>
    </row>
    <row r="109" spans="1:30" ht="18.75">
      <c r="B109" s="90" t="s">
        <v>139</v>
      </c>
      <c r="C109" s="54">
        <f>E20+E23+E29+E51+E54+E57+E63+E66+E69+E75+E86+E96+E101</f>
        <v>97924</v>
      </c>
      <c r="D109" s="53"/>
      <c r="I109" s="2" t="s">
        <v>139</v>
      </c>
      <c r="J109" s="28">
        <f>J20+J23+J29+J51+J54+J57+J63+J66+J69+J75+J86+J96+J101</f>
        <v>111584</v>
      </c>
      <c r="N109" s="2" t="s">
        <v>139</v>
      </c>
      <c r="O109" s="28">
        <f>O20+O23+O29+O51+O54+O57+O63+O66+O69+O75+O86+O96+O101</f>
        <v>112803.3</v>
      </c>
      <c r="S109" s="2" t="s">
        <v>139</v>
      </c>
      <c r="T109" s="28">
        <f>T20+T23+T29+T51+T54+T57+T63+T66+T69+T75+T86+T96+T101</f>
        <v>112875.3</v>
      </c>
      <c r="X109" s="2" t="s">
        <v>139</v>
      </c>
      <c r="Y109" s="28">
        <f>Y20+Y23+Y29+Y51+Y54+Y57+Y63+Y66+Y69+Y75+Y86+Y96+Y101</f>
        <v>112885.3</v>
      </c>
      <c r="AC109" s="28">
        <f>C109+J109+O109+T109+Y109</f>
        <v>548071.9</v>
      </c>
    </row>
    <row r="110" spans="1:30" ht="18.75" hidden="1">
      <c r="B110" s="90" t="s">
        <v>142</v>
      </c>
      <c r="C110" s="54">
        <f>E28+E50+E62+E74+E83+E91</f>
        <v>1907</v>
      </c>
      <c r="D110" s="53"/>
      <c r="I110" s="2" t="s">
        <v>142</v>
      </c>
      <c r="J110" s="28">
        <f>J28+J48+J62+J74+J85+J91</f>
        <v>1907</v>
      </c>
      <c r="N110" s="2" t="s">
        <v>142</v>
      </c>
      <c r="O110" s="28">
        <f>O28+O50+O62+O72+O91</f>
        <v>1907</v>
      </c>
      <c r="S110" s="2" t="s">
        <v>142</v>
      </c>
      <c r="T110" s="28">
        <f>T28+T50+T62+T74+T91</f>
        <v>1907</v>
      </c>
      <c r="X110" s="2" t="s">
        <v>142</v>
      </c>
      <c r="Y110" s="28">
        <f>Y28+Y50+Y62+Y74+Y91</f>
        <v>1907</v>
      </c>
      <c r="AC110" s="28">
        <f>O110+T110+Y110+J110+C110</f>
        <v>9535</v>
      </c>
    </row>
    <row r="111" spans="1:30" ht="18.75">
      <c r="B111" s="90" t="s">
        <v>143</v>
      </c>
      <c r="C111" s="54">
        <f>E19+E104</f>
        <v>90045.200000000012</v>
      </c>
      <c r="D111" s="53" t="s">
        <v>177</v>
      </c>
      <c r="I111" s="2" t="s">
        <v>145</v>
      </c>
      <c r="J111" s="28">
        <f>J19+J104</f>
        <v>90045.200000000012</v>
      </c>
      <c r="K111" s="2" t="s">
        <v>178</v>
      </c>
      <c r="N111" s="2" t="s">
        <v>145</v>
      </c>
      <c r="O111" s="28">
        <f>O19+O103</f>
        <v>90045.200000000012</v>
      </c>
      <c r="P111" s="2" t="s">
        <v>178</v>
      </c>
      <c r="S111" s="2" t="s">
        <v>145</v>
      </c>
      <c r="T111" s="28">
        <f>T19+T104</f>
        <v>90045.200000000012</v>
      </c>
      <c r="U111" s="2" t="s">
        <v>178</v>
      </c>
      <c r="X111" s="2" t="s">
        <v>145</v>
      </c>
      <c r="Y111" s="28">
        <f>Y19+Y104</f>
        <v>90045.200000000012</v>
      </c>
      <c r="Z111" s="2" t="s">
        <v>178</v>
      </c>
      <c r="AC111" s="28">
        <f>C111+J111+O111+T111+Y111</f>
        <v>450226.00000000006</v>
      </c>
      <c r="AD111" s="2" t="s">
        <v>178</v>
      </c>
    </row>
    <row r="112" spans="1:30" ht="18.75">
      <c r="B112" s="89"/>
      <c r="C112" s="54">
        <f>F11+F12+F15+F104</f>
        <v>66434</v>
      </c>
      <c r="D112" s="53" t="s">
        <v>144</v>
      </c>
      <c r="J112" s="28">
        <f>K11+K12+K15+K16</f>
        <v>64511.6</v>
      </c>
      <c r="K112" s="2" t="s">
        <v>179</v>
      </c>
      <c r="O112" s="28">
        <f>P19</f>
        <v>80223.199999999997</v>
      </c>
      <c r="P112" s="2" t="s">
        <v>179</v>
      </c>
      <c r="T112" s="28">
        <f>U19</f>
        <v>80223.199999999997</v>
      </c>
      <c r="U112" s="2" t="s">
        <v>179</v>
      </c>
      <c r="Y112" s="28">
        <f>Z19</f>
        <v>80223.199999999997</v>
      </c>
      <c r="Z112" s="2" t="s">
        <v>179</v>
      </c>
      <c r="AC112" s="28">
        <f>C112+J112+O112+T112+Y112</f>
        <v>371615.2</v>
      </c>
      <c r="AD112" s="2" t="s">
        <v>179</v>
      </c>
    </row>
    <row r="113" spans="2:29" ht="18.75">
      <c r="B113" s="90" t="s">
        <v>142</v>
      </c>
      <c r="C113" s="54">
        <f>E28+E50+E62+E74+E91</f>
        <v>1907</v>
      </c>
      <c r="D113" s="53"/>
      <c r="I113" s="2" t="s">
        <v>142</v>
      </c>
      <c r="J113" s="28">
        <f>K28+K50+K62+K74+K91</f>
        <v>1907</v>
      </c>
      <c r="K113" s="28"/>
      <c r="N113" s="2" t="s">
        <v>142</v>
      </c>
      <c r="O113" s="28">
        <f>O28+O50+O62+O74+O91</f>
        <v>1907</v>
      </c>
      <c r="S113" s="2" t="s">
        <v>142</v>
      </c>
      <c r="T113" s="28">
        <f>T28+U50+T62+T74+T91</f>
        <v>1907</v>
      </c>
      <c r="X113" s="2" t="s">
        <v>180</v>
      </c>
      <c r="Y113" s="28">
        <f>+Y28+Y50+Y62+Y74+Y91</f>
        <v>1907</v>
      </c>
      <c r="AC113" s="28">
        <f>C113+J113+O113+T113+Y113</f>
        <v>9535</v>
      </c>
    </row>
    <row r="114" spans="2:29" ht="18.75">
      <c r="B114" s="89"/>
      <c r="C114" s="54">
        <f>C109+C111+C113</f>
        <v>189876.2</v>
      </c>
      <c r="D114" s="53"/>
      <c r="J114" s="28">
        <f>J109+J111+J113</f>
        <v>203536.2</v>
      </c>
      <c r="O114" s="28">
        <f>O109+O111+O113</f>
        <v>204755.5</v>
      </c>
      <c r="T114" s="28">
        <f>T109+T111+T113</f>
        <v>204827.5</v>
      </c>
      <c r="Y114" s="28">
        <f>Y109+Y111+Y113</f>
        <v>204837.5</v>
      </c>
      <c r="AC114" s="28">
        <f>C114+J114+O114+T114+Y114</f>
        <v>1007832.9</v>
      </c>
    </row>
    <row r="115" spans="2:29" ht="18.75">
      <c r="B115" s="89"/>
      <c r="C115" s="54">
        <f>C109+C112+C113</f>
        <v>166265</v>
      </c>
      <c r="D115" s="53"/>
      <c r="J115" s="28">
        <f>J109+J112+J113</f>
        <v>178002.6</v>
      </c>
      <c r="O115" s="28">
        <f>O109+O112+O113</f>
        <v>194933.5</v>
      </c>
      <c r="T115" s="28">
        <f>T109+T112+T113</f>
        <v>195005.5</v>
      </c>
      <c r="Y115" s="28">
        <f>Y109+Y112+Y113</f>
        <v>195015.5</v>
      </c>
    </row>
    <row r="116" spans="2:29" ht="18.75">
      <c r="B116" s="89"/>
      <c r="C116" s="53"/>
      <c r="D116" s="53"/>
    </row>
    <row r="118" spans="2:29">
      <c r="B118" s="91">
        <f>F105+K105+P105+U105+Z105</f>
        <v>978432.9</v>
      </c>
    </row>
    <row r="119" spans="2:29">
      <c r="B119" s="91">
        <f>I105+N105+S105+X105+AC105</f>
        <v>29400</v>
      </c>
    </row>
    <row r="120" spans="2:29">
      <c r="AC120" s="28">
        <f>AC114-865014</f>
        <v>142818.90000000002</v>
      </c>
    </row>
    <row r="122" spans="2:29">
      <c r="B122" s="91">
        <f>127165-F105</f>
        <v>-56831.200000000012</v>
      </c>
    </row>
    <row r="124" spans="2:29">
      <c r="Y124" s="46">
        <f>973249000-19710000-88655000</f>
        <v>864884000</v>
      </c>
    </row>
    <row r="127" spans="2:29">
      <c r="C127" s="2" t="s">
        <v>167</v>
      </c>
      <c r="D127" s="46">
        <f>3000*1314</f>
        <v>3942000</v>
      </c>
      <c r="E127" s="46">
        <f>D127*5</f>
        <v>19710000</v>
      </c>
      <c r="F127" s="2" t="s">
        <v>168</v>
      </c>
    </row>
    <row r="128" spans="2:29">
      <c r="C128" s="2" t="s">
        <v>169</v>
      </c>
      <c r="D128" s="46">
        <v>17731000</v>
      </c>
      <c r="E128" s="46">
        <f>D128*5</f>
        <v>88655000</v>
      </c>
      <c r="F128" s="2" t="s">
        <v>168</v>
      </c>
    </row>
  </sheetData>
  <mergeCells count="52">
    <mergeCell ref="E6:I6"/>
    <mergeCell ref="J6:N6"/>
    <mergeCell ref="T6:X6"/>
    <mergeCell ref="A9:AD9"/>
    <mergeCell ref="B10:AD10"/>
    <mergeCell ref="A18:C18"/>
    <mergeCell ref="K1:AD1"/>
    <mergeCell ref="A3:AD3"/>
    <mergeCell ref="A5:A7"/>
    <mergeCell ref="B5:B7"/>
    <mergeCell ref="C5:C7"/>
    <mergeCell ref="D5:D7"/>
    <mergeCell ref="E5:AD5"/>
    <mergeCell ref="A49:C49"/>
    <mergeCell ref="C38:C39"/>
    <mergeCell ref="C41:C45"/>
    <mergeCell ref="B52:AD52"/>
    <mergeCell ref="B21:AD21"/>
    <mergeCell ref="O6:S6"/>
    <mergeCell ref="Y6:AC6"/>
    <mergeCell ref="C11:C12"/>
    <mergeCell ref="C13:C14"/>
    <mergeCell ref="AD6:AD7"/>
    <mergeCell ref="A54:C54"/>
    <mergeCell ref="B55:AD55"/>
    <mergeCell ref="A57:C57"/>
    <mergeCell ref="B58:AD58"/>
    <mergeCell ref="A61:C61"/>
    <mergeCell ref="A23:C23"/>
    <mergeCell ref="B24:AD24"/>
    <mergeCell ref="A27:C27"/>
    <mergeCell ref="B30:AD30"/>
    <mergeCell ref="C31:C35"/>
    <mergeCell ref="B87:AD87"/>
    <mergeCell ref="C78:C82"/>
    <mergeCell ref="B64:AD64"/>
    <mergeCell ref="A66:C66"/>
    <mergeCell ref="B67:AD67"/>
    <mergeCell ref="A69:C69"/>
    <mergeCell ref="B70:AD70"/>
    <mergeCell ref="A73:C73"/>
    <mergeCell ref="B76:AD76"/>
    <mergeCell ref="B102:AD102"/>
    <mergeCell ref="A96:C96"/>
    <mergeCell ref="A105:C105"/>
    <mergeCell ref="A84:C84"/>
    <mergeCell ref="C88:C90"/>
    <mergeCell ref="A91:C91"/>
    <mergeCell ref="C93:C95"/>
    <mergeCell ref="B92:AD92"/>
    <mergeCell ref="B97:AD97"/>
    <mergeCell ref="A101:C101"/>
  </mergeCells>
  <phoneticPr fontId="0" type="noConversion"/>
  <pageMargins left="0.19685039370078741" right="0.15748031496062992" top="0.35433070866141736" bottom="0.23622047244094491" header="0.19685039370078741" footer="0.15748031496062992"/>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25.02.2019</vt:lpstr>
      <vt:lpstr>'25.02.2019'!Область_печати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razumova.ns</cp:lastModifiedBy>
  <cp:lastPrinted>2019-08-02T05:42:05Z</cp:lastPrinted>
  <dcterms:created xsi:type="dcterms:W3CDTF">2016-04-04T05:53:30Z</dcterms:created>
  <dcterms:modified xsi:type="dcterms:W3CDTF">2019-09-04T04:18:09Z</dcterms:modified>
</cp:coreProperties>
</file>