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fmh\Транспорт-инвестиции\ПРОЕКТ БЮДЖЕТА\ПРОЕКТ бюджета на 2025-2027\ДДХиТ 2025-2027\Общественные обсуждения\"/>
    </mc:Choice>
  </mc:AlternateContent>
  <xr:revisionPtr revIDLastSave="0" documentId="13_ncr:1_{0027D3D8-1D67-4501-9607-111A66D89D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 (2)" sheetId="3" r:id="rId1"/>
  </sheets>
  <definedNames>
    <definedName name="_xlnm.Print_Titles" localSheetId="0">'2024-2026 (2)'!#REF!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6" i="3" l="1"/>
  <c r="I118" i="3" l="1"/>
  <c r="I117" i="3" s="1"/>
  <c r="I116" i="3" s="1"/>
  <c r="I115" i="3" s="1"/>
  <c r="I108" i="3" s="1"/>
  <c r="H118" i="3"/>
  <c r="H117" i="3" s="1"/>
  <c r="H116" i="3" s="1"/>
  <c r="H115" i="3" s="1"/>
  <c r="H108" i="3" s="1"/>
  <c r="G113" i="3"/>
  <c r="G112" i="3" s="1"/>
  <c r="G111" i="3" s="1"/>
  <c r="G110" i="3" s="1"/>
  <c r="G109" i="3" s="1"/>
  <c r="G108" i="3" s="1"/>
  <c r="I106" i="3"/>
  <c r="H106" i="3"/>
  <c r="G106" i="3"/>
  <c r="G101" i="3" s="1"/>
  <c r="G100" i="3" s="1"/>
  <c r="G95" i="3" s="1"/>
  <c r="I105" i="3"/>
  <c r="I104" i="3" s="1"/>
  <c r="H105" i="3"/>
  <c r="H104" i="3" s="1"/>
  <c r="I103" i="3"/>
  <c r="I102" i="3" s="1"/>
  <c r="H103" i="3"/>
  <c r="H102" i="3" s="1"/>
  <c r="H101" i="3" s="1"/>
  <c r="H100" i="3" s="1"/>
  <c r="I99" i="3"/>
  <c r="I98" i="3" s="1"/>
  <c r="I97" i="3" s="1"/>
  <c r="I96" i="3" s="1"/>
  <c r="H99" i="3"/>
  <c r="H98" i="3" s="1"/>
  <c r="G94" i="3"/>
  <c r="G93" i="3" s="1"/>
  <c r="G92" i="3"/>
  <c r="G91" i="3" s="1"/>
  <c r="G90" i="3"/>
  <c r="G89" i="3" s="1"/>
  <c r="G86" i="3"/>
  <c r="G85" i="3" s="1"/>
  <c r="G84" i="3" s="1"/>
  <c r="G83" i="3" s="1"/>
  <c r="G80" i="3"/>
  <c r="G79" i="3" s="1"/>
  <c r="G78" i="3"/>
  <c r="G77" i="3" s="1"/>
  <c r="G76" i="3" s="1"/>
  <c r="G74" i="3"/>
  <c r="G73" i="3" s="1"/>
  <c r="G70" i="3"/>
  <c r="G69" i="3" s="1"/>
  <c r="G68" i="3" s="1"/>
  <c r="G67" i="3" s="1"/>
  <c r="G66" i="3" s="1"/>
  <c r="I62" i="3"/>
  <c r="I61" i="3" s="1"/>
  <c r="H62" i="3"/>
  <c r="H61" i="3" s="1"/>
  <c r="I59" i="3"/>
  <c r="I58" i="3" s="1"/>
  <c r="H59" i="3"/>
  <c r="H58" i="3" s="1"/>
  <c r="I56" i="3"/>
  <c r="I55" i="3" s="1"/>
  <c r="I54" i="3" s="1"/>
  <c r="I53" i="3" s="1"/>
  <c r="H56" i="3"/>
  <c r="H55" i="3" s="1"/>
  <c r="H54" i="3" s="1"/>
  <c r="H53" i="3" s="1"/>
  <c r="G50" i="3"/>
  <c r="G49" i="3" s="1"/>
  <c r="G47" i="3"/>
  <c r="G46" i="3" s="1"/>
  <c r="G44" i="3"/>
  <c r="G43" i="3" s="1"/>
  <c r="G41" i="3"/>
  <c r="G40" i="3" s="1"/>
  <c r="G39" i="3" s="1"/>
  <c r="G38" i="3" s="1"/>
  <c r="I33" i="3"/>
  <c r="I32" i="3" s="1"/>
  <c r="I31" i="3" s="1"/>
  <c r="I30" i="3" s="1"/>
  <c r="I24" i="3" s="1"/>
  <c r="H33" i="3"/>
  <c r="H32" i="3" s="1"/>
  <c r="H31" i="3" s="1"/>
  <c r="H30" i="3" s="1"/>
  <c r="H24" i="3" s="1"/>
  <c r="G28" i="3"/>
  <c r="G27" i="3" s="1"/>
  <c r="G26" i="3" s="1"/>
  <c r="G25" i="3" s="1"/>
  <c r="G24" i="3" s="1"/>
  <c r="I21" i="3"/>
  <c r="I20" i="3" s="1"/>
  <c r="I19" i="3" s="1"/>
  <c r="I18" i="3" s="1"/>
  <c r="I17" i="3" s="1"/>
  <c r="H21" i="3"/>
  <c r="H20" i="3" s="1"/>
  <c r="H19" i="3" s="1"/>
  <c r="H18" i="3" s="1"/>
  <c r="H17" i="3" s="1"/>
  <c r="G21" i="3"/>
  <c r="G20" i="3" s="1"/>
  <c r="G19" i="3" s="1"/>
  <c r="G18" i="3" s="1"/>
  <c r="G17" i="3" s="1"/>
  <c r="I14" i="3"/>
  <c r="I13" i="3" s="1"/>
  <c r="I12" i="3" s="1"/>
  <c r="I11" i="3" s="1"/>
  <c r="I10" i="3" s="1"/>
  <c r="H14" i="3"/>
  <c r="H13" i="3" s="1"/>
  <c r="H12" i="3" s="1"/>
  <c r="H11" i="3" s="1"/>
  <c r="H10" i="3" s="1"/>
  <c r="G14" i="3"/>
  <c r="G13" i="3" s="1"/>
  <c r="G12" i="3" s="1"/>
  <c r="G11" i="3" s="1"/>
  <c r="G10" i="3" s="1"/>
  <c r="I101" i="3" l="1"/>
  <c r="I100" i="3" s="1"/>
  <c r="I95" i="3"/>
  <c r="H97" i="3"/>
  <c r="H96" i="3" s="1"/>
  <c r="H95" i="3" s="1"/>
  <c r="G42" i="3"/>
  <c r="G37" i="3" s="1"/>
  <c r="G36" i="3" s="1"/>
  <c r="G35" i="3" s="1"/>
  <c r="H57" i="3"/>
  <c r="H52" i="3" s="1"/>
  <c r="H35" i="3" s="1"/>
  <c r="G88" i="3"/>
  <c r="G87" i="3" s="1"/>
  <c r="G82" i="3" s="1"/>
  <c r="G72" i="3"/>
  <c r="G71" i="3" s="1"/>
  <c r="I57" i="3"/>
  <c r="I52" i="3" s="1"/>
  <c r="I35" i="3" s="1"/>
  <c r="G65" i="3" l="1"/>
  <c r="G64" i="3" s="1"/>
  <c r="G9" i="3" s="1"/>
  <c r="I64" i="3"/>
  <c r="I9" i="3" s="1"/>
  <c r="H64" i="3"/>
  <c r="H9" i="3" s="1"/>
</calcChain>
</file>

<file path=xl/sharedStrings.xml><?xml version="1.0" encoding="utf-8"?>
<sst xmlns="http://schemas.openxmlformats.org/spreadsheetml/2006/main" count="600" uniqueCount="114">
  <si>
    <t xml:space="preserve"> (тыс. руб.)</t>
  </si>
  <si>
    <t>Сумма</t>
  </si>
  <si>
    <t>Мин</t>
  </si>
  <si>
    <t>Рз</t>
  </si>
  <si>
    <t>ПР</t>
  </si>
  <si>
    <t>ЦСР</t>
  </si>
  <si>
    <t>ВР</t>
  </si>
  <si>
    <t>Код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</si>
  <si>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</si>
  <si>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909</t>
  </si>
  <si>
    <t>01</t>
  </si>
  <si>
    <t>13</t>
  </si>
  <si>
    <t>Другие общегосударственные вопросы</t>
  </si>
  <si>
    <t>Непрограммное направление расходов</t>
  </si>
  <si>
    <t>99.0.00.00000</t>
  </si>
  <si>
    <t>Мероприятия в установленной сфере деятельности</t>
  </si>
  <si>
    <t>99.0.00.04000</t>
  </si>
  <si>
    <t>99.0.00.04040</t>
  </si>
  <si>
    <t>850</t>
  </si>
  <si>
    <t>03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</si>
  <si>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</si>
  <si>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</si>
  <si>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</si>
  <si>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</si>
  <si>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</si>
  <si>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09.0.00.04820</t>
  </si>
  <si>
    <t>240</t>
  </si>
  <si>
    <t>244</t>
  </si>
  <si>
    <t>99.0.00.04820</t>
  </si>
  <si>
    <t>04</t>
  </si>
  <si>
    <t>08</t>
  </si>
  <si>
    <t>Транспорт</t>
  </si>
  <si>
    <t>Муниципальная программа «Развитие транспортной системы и дорожного хозяйства городского округа Тольятти на 2021-2025гг.»</t>
  </si>
  <si>
    <t>15.0.00.00000</t>
  </si>
  <si>
    <t>Подпрограмма «Развитие городского пассажирского транспорта в городском округе Тольятти на период 2021-2025гг.»</t>
  </si>
  <si>
    <t>15.5.00.00000</t>
  </si>
  <si>
    <t>15.5.00.04090</t>
  </si>
  <si>
    <t>15.5.00.06530</t>
  </si>
  <si>
    <t>810</t>
  </si>
  <si>
    <t>99.0.00.04090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</si>
  <si>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</si>
  <si>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99.0.00.06000</t>
  </si>
  <si>
    <t>99.0.00.06530</t>
  </si>
  <si>
    <t>99.0.00.06570</t>
  </si>
  <si>
    <t>09</t>
  </si>
  <si>
    <t>Дорожное хозяйство (дорожные фонды)</t>
  </si>
  <si>
    <t>Подпрограмма «Содержание улично-дорожной сети городского округа Тольятти на 2021-2025гг.»</t>
  </si>
  <si>
    <t>15.1.00.00000</t>
  </si>
  <si>
    <t>15.1.00.04180</t>
  </si>
  <si>
    <t>Подпрограмма «Модернизация и развитие автомобильных дорог общего пользования местного значения городского округа Тольятти на 2021-2025 годы»</t>
  </si>
  <si>
    <t>15.2.00.00000</t>
  </si>
  <si>
    <t>15.2.00.04100</t>
  </si>
  <si>
    <t>410</t>
  </si>
  <si>
    <t>15.2.00.04180</t>
  </si>
  <si>
    <t>15.2.R1.5394Z</t>
  </si>
  <si>
    <t>15.4.00.00000</t>
  </si>
  <si>
    <t>15.4.00.04180</t>
  </si>
  <si>
    <t>15.4.00.12180</t>
  </si>
  <si>
    <t>110</t>
  </si>
  <si>
    <t>830</t>
  </si>
  <si>
    <t>99.0.00.04180</t>
  </si>
  <si>
    <t>Финансовое обеспечение деятельности казенных учреждений</t>
  </si>
  <si>
    <t>99.0.00.12000</t>
  </si>
  <si>
    <t>99.0.00.12180</t>
  </si>
  <si>
    <t>05</t>
  </si>
  <si>
    <t>Благоустройство</t>
  </si>
  <si>
    <t>15.1.00.04420</t>
  </si>
  <si>
    <t>99.0.00.04420</t>
  </si>
  <si>
    <t xml:space="preserve">Мероприятия в сфере общегосударственного управления </t>
  </si>
  <si>
    <t>Уплата налогов, сборов и иных платежей</t>
  </si>
  <si>
    <t>800</t>
  </si>
  <si>
    <t xml:space="preserve"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 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</si>
  <si>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</si>
  <si>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</si>
  <si>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</si>
  <si>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</si>
  <si>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15.5.00.04000</t>
  </si>
  <si>
    <t xml:space="preserve">Мероприятия в сфере транспорта </t>
  </si>
  <si>
    <t>15.5.00.06000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</si>
  <si>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</si>
  <si>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</si>
  <si>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155 00 06570</t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</si>
  <si>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 xml:space="preserve">Безопасные </t>
    </r>
    <r>
      <rPr>
        <sz val="13"/>
        <rFont val="Times New Roman"/>
        <family val="1"/>
        <charset val="204"/>
      </rPr>
      <t xml:space="preserve">качественные </t>
    </r>
    <r>
      <rPr>
        <sz val="13"/>
        <rFont val="Times New Roman"/>
        <family val="1"/>
        <charset val="204"/>
      </rPr>
      <t>дороги</t>
    </r>
    <r>
      <rPr>
        <sz val="13"/>
        <rFont val="Calibri"/>
        <family val="2"/>
        <charset val="204"/>
      </rPr>
      <t>»</t>
    </r>
  </si>
  <si>
    <t>155 00 S4810</t>
  </si>
  <si>
    <t>Мероприятия в сфере транспорта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</si>
  <si>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</si>
  <si>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15.1.00.04000</t>
  </si>
  <si>
    <t xml:space="preserve">Мероприятия в сфере дорожного хозяйства </t>
  </si>
  <si>
    <t>15.2.00.04000</t>
  </si>
  <si>
    <t xml:space="preserve">Бюджетные инвестиции 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</si>
  <si>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</si>
  <si>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</si>
  <si>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</si>
  <si>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15.4.00.04000</t>
  </si>
  <si>
    <t>15.4.00.12000</t>
  </si>
  <si>
    <t xml:space="preserve">Учреждения, осуществляющие деятельность в сфере дорожного хозяйства 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</si>
  <si>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</si>
  <si>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</si>
  <si>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</si>
  <si>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Исполнение судебных актов</t>
  </si>
  <si>
    <t xml:space="preserve">Мероприятия в области благоустройства </t>
  </si>
  <si>
    <t>Мероприятия в области благоустройства</t>
  </si>
  <si>
    <t>Департамент дорожного хозяйства и транспорта администрации городского округа Тольятти</t>
  </si>
  <si>
    <t>Финансовое обеспечение дорожной деятельности в рамках реализации национального проекта "Безопасные  качественные  дороги"</t>
  </si>
  <si>
    <t>2025 год</t>
  </si>
  <si>
    <t>2026 год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</si>
  <si>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</si>
  <si>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Подпрограмма «Повышение безопасности дорожного движения на период 2021-2025гг.»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</si>
  <si>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В ВЕДОМСТВЕННОЙ СТРУКТУРЕ РАСХОДОВ БЮДЖЕТА ГОРОДСКОГО ОКРУГА ТОЛЬЯТТИ НА 2025 ГОД И ПЛАНОВЫЙ ПЕРИОД 2026 И 2027 ГОДОВ</t>
  </si>
  <si>
    <t>2027 год</t>
  </si>
  <si>
    <t>02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</si>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</sst>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₽_-;\-* #,##0\ _₽_-;_-* &quot;-&quot;\ _₽_-;_-@_-"/>
    <numFmt numFmtId="165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3"/>
      <name val="Calibri"/>
      <family val="2"/>
      <charset val="204"/>
    </font>
    <font>
      <sz val="14"/>
      <color indexed="8"/>
      <name val="Calibri"/>
      <family val="2"/>
      <scheme val="minor"/>
    </font>
    <font>
      <sz val="1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8" fillId="2" borderId="1"/>
    <xf numFmtId="0" fontId="5" fillId="2" borderId="1"/>
  </cellStyleXfs>
  <cellXfs count="33">
    <xf numFmtId="0" fontId="0" fillId="0" borderId="0" xfId="0"/>
    <xf numFmtId="3" fontId="4" fillId="3" borderId="2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wrapText="1"/>
    </xf>
    <xf numFmtId="3" fontId="6" fillId="3" borderId="2" xfId="0" applyNumberFormat="1" applyFont="1" applyFill="1" applyBorder="1" applyAlignment="1">
      <alignment horizontal="right"/>
    </xf>
    <xf numFmtId="49" fontId="7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wrapText="1"/>
    </xf>
    <xf numFmtId="3" fontId="7" fillId="3" borderId="2" xfId="0" applyNumberFormat="1" applyFont="1" applyFill="1" applyBorder="1" applyAlignment="1">
      <alignment horizontal="right"/>
    </xf>
    <xf numFmtId="0" fontId="7" fillId="3" borderId="2" xfId="2" applyFont="1" applyFill="1" applyBorder="1" applyAlignment="1">
      <alignment horizontal="center" wrapText="1"/>
    </xf>
    <xf numFmtId="3" fontId="7" fillId="3" borderId="2" xfId="1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center"/>
    </xf>
    <xf numFmtId="49" fontId="1" fillId="3" borderId="1" xfId="0" applyNumberFormat="1" applyFont="1" applyFill="1" applyBorder="1" applyAlignment="1">
      <alignment horizontal="righ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wrapText="1"/>
    </xf>
    <xf numFmtId="3" fontId="2" fillId="3" borderId="2" xfId="0" applyNumberFormat="1" applyFont="1" applyFill="1" applyBorder="1" applyAlignment="1">
      <alignment horizontal="right"/>
    </xf>
    <xf numFmtId="3" fontId="7" fillId="3" borderId="2" xfId="0" applyNumberFormat="1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 wrapText="1"/>
    </xf>
    <xf numFmtId="0" fontId="10" fillId="3" borderId="0" xfId="0" applyFont="1" applyFill="1"/>
    <xf numFmtId="165" fontId="3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165" fontId="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left" wrapText="1"/>
    </xf>
    <xf numFmtId="0" fontId="2" fillId="3" borderId="2" xfId="3" applyFont="1" applyFill="1" applyBorder="1" applyAlignment="1">
      <alignment horizontal="center"/>
    </xf>
    <xf numFmtId="0" fontId="4" fillId="3" borderId="2" xfId="3" applyFont="1" applyFill="1" applyBorder="1" applyAlignment="1">
      <alignment horizontal="left" wrapText="1"/>
    </xf>
    <xf numFmtId="0" fontId="4" fillId="3" borderId="2" xfId="3" applyFont="1" applyFill="1" applyBorder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Финансовый 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5"/>
  <sheetViews>
    <sheetView showGridLines="0" showZeros="0" tabSelected="1" topLeftCell="A100" zoomScale="70" zoomScaleNormal="70" workbookViewId="0">
      <selection activeCell="H98" sqref="H98"/>
    </sheetView>
  </sheetViews>
  <sheetFormatPr defaultColWidth="9.140625" defaultRowHeight="10.15" customHeight="1" x14ac:dyDescent="0.25"/>
  <cols>
    <col min="1" max="1" width="51.7109375" style="17" customWidth="1"/>
    <col min="2" max="2" width="16.7109375" style="16" customWidth="1"/>
    <col min="3" max="4" width="10.7109375" style="16" customWidth="1"/>
    <col min="5" max="5" width="17" style="16" customWidth="1"/>
    <col min="6" max="6" width="10.7109375" style="16" customWidth="1"/>
    <col min="7" max="9" width="15.7109375" style="16" customWidth="1"/>
    <col min="10" max="10" width="9.85546875" style="16" bestFit="1" customWidth="1"/>
    <col min="11" max="16384" width="9.140625" style="16"/>
  </cols>
  <sheetData>
    <row r="1" spans="1:9" ht="18.75" x14ac:dyDescent="0.25">
      <c r="A1" s="14"/>
      <c r="B1" s="14"/>
      <c r="C1" s="14"/>
      <c r="D1" s="14"/>
      <c r="E1" s="14"/>
      <c r="F1" s="14"/>
      <c r="G1" s="15"/>
      <c r="H1" s="15"/>
      <c r="I1" s="15"/>
    </row>
    <row r="2" spans="1:9" ht="18.75" x14ac:dyDescent="0.25">
      <c r="A2" s="14"/>
      <c r="B2" s="14"/>
      <c r="C2" s="14"/>
      <c r="D2" s="14"/>
      <c r="E2" s="14"/>
      <c r="F2" s="14"/>
      <c r="G2" s="15"/>
      <c r="H2" s="15"/>
      <c r="I2" s="15"/>
    </row>
    <row r="3" spans="1:9" ht="18.75" x14ac:dyDescent="0.25">
      <c r="A3" s="14"/>
      <c r="B3" s="14"/>
      <c r="C3" s="14"/>
      <c r="D3" s="14"/>
      <c r="E3" s="14"/>
      <c r="F3" s="14"/>
      <c r="G3" s="15"/>
      <c r="H3" s="15"/>
      <c r="I3" s="15"/>
    </row>
    <row r="4" spans="1:9" ht="108.75" customHeight="1" x14ac:dyDescent="0.35">
      <c r="A4" s="25" t="s">
        <v>108</v>
      </c>
      <c r="B4" s="25"/>
      <c r="C4" s="25"/>
      <c r="D4" s="25"/>
      <c r="E4" s="25"/>
      <c r="F4" s="25"/>
      <c r="G4" s="25"/>
      <c r="H4" s="25"/>
      <c r="I4" s="26"/>
    </row>
    <row r="5" spans="1:9" ht="15" x14ac:dyDescent="0.25"/>
    <row r="6" spans="1:9" ht="18.75" x14ac:dyDescent="0.25">
      <c r="A6" s="18"/>
      <c r="B6" s="18"/>
      <c r="C6" s="18"/>
      <c r="D6" s="18"/>
      <c r="E6" s="18"/>
      <c r="F6" s="18"/>
      <c r="G6" s="18"/>
      <c r="H6" s="18"/>
      <c r="I6" s="18" t="s">
        <v>0</v>
      </c>
    </row>
    <row r="7" spans="1:9" ht="56.25" customHeight="1" x14ac:dyDescent="0.25">
      <c r="A7" s="27" t="s">
        <v>8</v>
      </c>
      <c r="B7" s="28" t="s">
        <v>7</v>
      </c>
      <c r="C7" s="28" t="s">
        <v>3</v>
      </c>
      <c r="D7" s="28" t="s">
        <v>4</v>
      </c>
      <c r="E7" s="28" t="s">
        <v>5</v>
      </c>
      <c r="F7" s="28" t="s">
        <v>6</v>
      </c>
      <c r="G7" s="27" t="s">
        <v>104</v>
      </c>
      <c r="H7" s="27" t="s">
        <v>105</v>
      </c>
      <c r="I7" s="27" t="s">
        <v>109</v>
      </c>
    </row>
    <row r="8" spans="1:9" ht="56.25" customHeight="1" x14ac:dyDescent="0.25">
      <c r="A8" s="27"/>
      <c r="B8" s="28" t="s">
        <v>2</v>
      </c>
      <c r="C8" s="28" t="s">
        <v>3</v>
      </c>
      <c r="D8" s="28" t="s">
        <v>4</v>
      </c>
      <c r="E8" s="28" t="s">
        <v>5</v>
      </c>
      <c r="F8" s="28" t="s">
        <v>6</v>
      </c>
      <c r="G8" s="27"/>
      <c r="H8" s="27" t="s">
        <v>1</v>
      </c>
      <c r="I8" s="27" t="s">
        <v>1</v>
      </c>
    </row>
    <row r="9" spans="1:9" ht="56.25" x14ac:dyDescent="0.3">
      <c r="A9" s="19" t="s">
        <v>102</v>
      </c>
      <c r="B9" s="20" t="s">
        <v>9</v>
      </c>
      <c r="C9" s="20"/>
      <c r="D9" s="20"/>
      <c r="E9" s="20"/>
      <c r="F9" s="20"/>
      <c r="G9" s="21">
        <f>G10+G17+G24+G35+G64+G108</f>
        <v>1265766</v>
      </c>
      <c r="H9" s="21">
        <f>H10+H17+H24+H35+H64+H108</f>
        <v>1134717</v>
      </c>
      <c r="I9" s="21">
        <f>I10+I17+I24+I35+I64+I108</f>
        <v>1139196</v>
      </c>
    </row>
    <row r="10" spans="1:9" ht="16.5" x14ac:dyDescent="0.25">
      <c r="A10" s="5" t="s">
        <v>12</v>
      </c>
      <c r="B10" s="6" t="s">
        <v>9</v>
      </c>
      <c r="C10" s="6" t="s">
        <v>10</v>
      </c>
      <c r="D10" s="6" t="s">
        <v>11</v>
      </c>
      <c r="E10" s="6"/>
      <c r="F10" s="6"/>
      <c r="G10" s="7">
        <f>G11</f>
        <v>8600</v>
      </c>
      <c r="H10" s="7">
        <f t="shared" ref="H10:I13" si="0">H11</f>
        <v>6815</v>
      </c>
      <c r="I10" s="7">
        <f t="shared" si="0"/>
        <v>6815</v>
      </c>
    </row>
    <row r="11" spans="1:9" ht="16.5" x14ac:dyDescent="0.25">
      <c r="A11" s="2" t="s">
        <v>13</v>
      </c>
      <c r="B11" s="3" t="s">
        <v>9</v>
      </c>
      <c r="C11" s="3" t="s">
        <v>10</v>
      </c>
      <c r="D11" s="3" t="s">
        <v>11</v>
      </c>
      <c r="E11" s="3" t="s">
        <v>14</v>
      </c>
      <c r="F11" s="3"/>
      <c r="G11" s="1">
        <f>G12</f>
        <v>8600</v>
      </c>
      <c r="H11" s="1">
        <f t="shared" si="0"/>
        <v>6815</v>
      </c>
      <c r="I11" s="1">
        <f t="shared" si="0"/>
        <v>6815</v>
      </c>
    </row>
    <row r="12" spans="1:9" ht="33" x14ac:dyDescent="0.25">
      <c r="A12" s="2" t="s">
        <v>15</v>
      </c>
      <c r="B12" s="3" t="s">
        <v>9</v>
      </c>
      <c r="C12" s="3" t="s">
        <v>10</v>
      </c>
      <c r="D12" s="3" t="s">
        <v>11</v>
      </c>
      <c r="E12" s="3" t="s">
        <v>16</v>
      </c>
      <c r="F12" s="3"/>
      <c r="G12" s="1">
        <f>G13</f>
        <v>8600</v>
      </c>
      <c r="H12" s="1">
        <f t="shared" si="0"/>
        <v>6815</v>
      </c>
      <c r="I12" s="1">
        <f t="shared" si="0"/>
        <v>6815</v>
      </c>
    </row>
    <row r="13" spans="1:9" ht="33" x14ac:dyDescent="0.25">
      <c r="A13" s="2" t="s">
        <v>68</v>
      </c>
      <c r="B13" s="3" t="s">
        <v>9</v>
      </c>
      <c r="C13" s="3" t="s">
        <v>10</v>
      </c>
      <c r="D13" s="3" t="s">
        <v>11</v>
      </c>
      <c r="E13" s="3" t="s">
        <v>17</v>
      </c>
      <c r="F13" s="3"/>
      <c r="G13" s="1">
        <f>G14</f>
        <v>8600</v>
      </c>
      <c r="H13" s="1">
        <f t="shared" si="0"/>
        <v>6815</v>
      </c>
      <c r="I13" s="1">
        <f t="shared" si="0"/>
        <v>6815</v>
      </c>
    </row>
    <row r="14" spans="1:9" ht="16.5" x14ac:dyDescent="0.25">
      <c r="A14" s="2" t="s">
        <v>75</v>
      </c>
      <c r="B14" s="3" t="s">
        <v>9</v>
      </c>
      <c r="C14" s="3" t="s">
        <v>10</v>
      </c>
      <c r="D14" s="3" t="s">
        <v>11</v>
      </c>
      <c r="E14" s="3" t="s">
        <v>17</v>
      </c>
      <c r="F14" s="3" t="s">
        <v>70</v>
      </c>
      <c r="G14" s="1">
        <f>G15+G16</f>
        <v>8600</v>
      </c>
      <c r="H14" s="1">
        <f>H15+H16</f>
        <v>6815</v>
      </c>
      <c r="I14" s="1">
        <f>I15+I16</f>
        <v>6815</v>
      </c>
    </row>
    <row r="15" spans="1:9" ht="16.5" x14ac:dyDescent="0.25">
      <c r="A15" s="2" t="s">
        <v>99</v>
      </c>
      <c r="B15" s="3" t="s">
        <v>9</v>
      </c>
      <c r="C15" s="3" t="s">
        <v>10</v>
      </c>
      <c r="D15" s="3" t="s">
        <v>11</v>
      </c>
      <c r="E15" s="3" t="s">
        <v>17</v>
      </c>
      <c r="F15" s="3" t="s">
        <v>59</v>
      </c>
      <c r="G15" s="1">
        <v>5000</v>
      </c>
      <c r="H15" s="1">
        <v>3215</v>
      </c>
      <c r="I15" s="1">
        <v>3215</v>
      </c>
    </row>
    <row r="16" spans="1:9" ht="16.5" x14ac:dyDescent="0.25">
      <c r="A16" s="2" t="s">
        <v>69</v>
      </c>
      <c r="B16" s="3" t="s">
        <v>9</v>
      </c>
      <c r="C16" s="3" t="s">
        <v>10</v>
      </c>
      <c r="D16" s="3" t="s">
        <v>11</v>
      </c>
      <c r="E16" s="3" t="s">
        <v>17</v>
      </c>
      <c r="F16" s="3" t="s">
        <v>18</v>
      </c>
      <c r="G16" s="1">
        <v>3600</v>
      </c>
      <c r="H16" s="1">
        <v>3600</v>
      </c>
      <c r="I16" s="1">
        <v>3600</v>
      </c>
    </row>
    <row r="17" spans="1:9" ht="37.5" x14ac:dyDescent="0.3">
      <c r="A17" s="29" t="s">
        <v>111</v>
      </c>
      <c r="B17" s="30" t="s">
        <v>9</v>
      </c>
      <c r="C17" s="30" t="s">
        <v>110</v>
      </c>
      <c r="D17" s="30" t="s">
        <v>19</v>
      </c>
      <c r="E17" s="30"/>
      <c r="F17" s="30"/>
      <c r="G17" s="7">
        <f t="shared" ref="G17:I21" si="1">G18</f>
        <v>2500</v>
      </c>
      <c r="H17" s="7">
        <f t="shared" si="1"/>
        <v>2500</v>
      </c>
      <c r="I17" s="7">
        <f t="shared" si="1"/>
        <v>2500</v>
      </c>
    </row>
    <row r="18" spans="1:9" ht="16.5" x14ac:dyDescent="0.25">
      <c r="A18" s="31" t="s">
        <v>13</v>
      </c>
      <c r="B18" s="32" t="s">
        <v>9</v>
      </c>
      <c r="C18" s="32" t="s">
        <v>110</v>
      </c>
      <c r="D18" s="32" t="s">
        <v>19</v>
      </c>
      <c r="E18" s="32" t="s">
        <v>14</v>
      </c>
      <c r="F18" s="32"/>
      <c r="G18" s="1">
        <f t="shared" si="1"/>
        <v>2500</v>
      </c>
      <c r="H18" s="1">
        <f t="shared" si="1"/>
        <v>2500</v>
      </c>
      <c r="I18" s="1">
        <f t="shared" si="1"/>
        <v>2500</v>
      </c>
    </row>
    <row r="19" spans="1:9" ht="33" x14ac:dyDescent="0.25">
      <c r="A19" s="31" t="s">
        <v>15</v>
      </c>
      <c r="B19" s="32" t="s">
        <v>9</v>
      </c>
      <c r="C19" s="32" t="s">
        <v>110</v>
      </c>
      <c r="D19" s="32" t="s">
        <v>19</v>
      </c>
      <c r="E19" s="32" t="s">
        <v>16</v>
      </c>
      <c r="F19" s="32"/>
      <c r="G19" s="1">
        <f t="shared" si="1"/>
        <v>2500</v>
      </c>
      <c r="H19" s="1">
        <f>H20</f>
        <v>2500</v>
      </c>
      <c r="I19" s="1">
        <f>I20</f>
        <v>2500</v>
      </c>
    </row>
    <row r="20" spans="1:9" ht="115.5" x14ac:dyDescent="0.25">
      <c r="A20" s="31" t="s">
        <v>112</v>
      </c>
      <c r="B20" s="32" t="s">
        <v>9</v>
      </c>
      <c r="C20" s="32" t="s">
        <v>110</v>
      </c>
      <c r="D20" s="32" t="s">
        <v>19</v>
      </c>
      <c r="E20" s="32" t="s">
        <v>113</v>
      </c>
      <c r="F20" s="32"/>
      <c r="G20" s="1">
        <f t="shared" si="1"/>
        <v>2500</v>
      </c>
      <c r="H20" s="1">
        <f t="shared" si="1"/>
        <v>2500</v>
      </c>
      <c r="I20" s="1">
        <f t="shared" si="1"/>
        <v>2500</v>
      </c>
    </row>
    <row r="21" spans="1:9" ht="49.5" x14ac:dyDescent="0.25">
      <c r="A21" s="31" t="s">
        <v>74</v>
      </c>
      <c r="B21" s="32" t="s">
        <v>9</v>
      </c>
      <c r="C21" s="32" t="s">
        <v>110</v>
      </c>
      <c r="D21" s="32" t="s">
        <v>19</v>
      </c>
      <c r="E21" s="32" t="s">
        <v>113</v>
      </c>
      <c r="F21" s="32" t="s">
        <v>73</v>
      </c>
      <c r="G21" s="1">
        <f t="shared" si="1"/>
        <v>2500</v>
      </c>
      <c r="H21" s="1">
        <f t="shared" si="1"/>
        <v>2500</v>
      </c>
      <c r="I21" s="1">
        <f t="shared" si="1"/>
        <v>2500</v>
      </c>
    </row>
    <row r="22" spans="1:9" ht="49.5" x14ac:dyDescent="0.25">
      <c r="A22" s="31" t="s">
        <v>72</v>
      </c>
      <c r="B22" s="32" t="s">
        <v>9</v>
      </c>
      <c r="C22" s="32" t="s">
        <v>110</v>
      </c>
      <c r="D22" s="32" t="s">
        <v>19</v>
      </c>
      <c r="E22" s="32" t="s">
        <v>113</v>
      </c>
      <c r="F22" s="32" t="s">
        <v>26</v>
      </c>
      <c r="G22" s="1">
        <v>2500</v>
      </c>
      <c r="H22" s="1">
        <v>2500</v>
      </c>
      <c r="I22" s="1">
        <v>2500</v>
      </c>
    </row>
    <row r="23" spans="1:9" ht="16.5" x14ac:dyDescent="0.25">
      <c r="A23" s="31"/>
      <c r="B23" s="32"/>
      <c r="C23" s="32"/>
      <c r="D23" s="32"/>
      <c r="E23" s="32"/>
      <c r="F23" s="32"/>
      <c r="G23" s="1"/>
      <c r="H23" s="1"/>
      <c r="I23" s="1"/>
    </row>
    <row r="24" spans="1:9" ht="66" x14ac:dyDescent="0.25">
      <c r="A24" s="5" t="s">
        <v>21</v>
      </c>
      <c r="B24" s="6" t="s">
        <v>9</v>
      </c>
      <c r="C24" s="6" t="s">
        <v>19</v>
      </c>
      <c r="D24" s="6" t="s">
        <v>20</v>
      </c>
      <c r="E24" s="6"/>
      <c r="F24" s="6"/>
      <c r="G24" s="7">
        <f>G25</f>
        <v>1639</v>
      </c>
      <c r="H24" s="7">
        <f>H30</f>
        <v>1715</v>
      </c>
      <c r="I24" s="7">
        <f>I30</f>
        <v>1794</v>
      </c>
    </row>
    <row r="25" spans="1:9" ht="99" x14ac:dyDescent="0.25">
      <c r="A25" s="2" t="s">
        <v>22</v>
      </c>
      <c r="B25" s="3" t="s">
        <v>9</v>
      </c>
      <c r="C25" s="3" t="s">
        <v>19</v>
      </c>
      <c r="D25" s="3" t="s">
        <v>20</v>
      </c>
      <c r="E25" s="3" t="s">
        <v>23</v>
      </c>
      <c r="F25" s="3"/>
      <c r="G25" s="1">
        <f>G26</f>
        <v>1639</v>
      </c>
      <c r="H25" s="1"/>
      <c r="I25" s="1"/>
    </row>
    <row r="26" spans="1:9" ht="33" x14ac:dyDescent="0.25">
      <c r="A26" s="2" t="s">
        <v>15</v>
      </c>
      <c r="B26" s="3" t="s">
        <v>9</v>
      </c>
      <c r="C26" s="3" t="s">
        <v>19</v>
      </c>
      <c r="D26" s="3" t="s">
        <v>20</v>
      </c>
      <c r="E26" s="3" t="s">
        <v>24</v>
      </c>
      <c r="F26" s="3"/>
      <c r="G26" s="1">
        <f>G27</f>
        <v>1639</v>
      </c>
      <c r="H26" s="1"/>
      <c r="I26" s="1"/>
    </row>
    <row r="27" spans="1:9" ht="82.5" x14ac:dyDescent="0.25">
      <c r="A27" s="4" t="s">
        <v>71</v>
      </c>
      <c r="B27" s="3" t="s">
        <v>9</v>
      </c>
      <c r="C27" s="3" t="s">
        <v>19</v>
      </c>
      <c r="D27" s="3" t="s">
        <v>20</v>
      </c>
      <c r="E27" s="3" t="s">
        <v>25</v>
      </c>
      <c r="F27" s="3"/>
      <c r="G27" s="1">
        <f>G28</f>
        <v>1639</v>
      </c>
      <c r="H27" s="1"/>
      <c r="I27" s="1"/>
    </row>
    <row r="28" spans="1:9" ht="49.5" x14ac:dyDescent="0.25">
      <c r="A28" s="4" t="s">
        <v>74</v>
      </c>
      <c r="B28" s="3" t="s">
        <v>9</v>
      </c>
      <c r="C28" s="3" t="s">
        <v>19</v>
      </c>
      <c r="D28" s="3" t="s">
        <v>20</v>
      </c>
      <c r="E28" s="3" t="s">
        <v>25</v>
      </c>
      <c r="F28" s="3" t="s">
        <v>73</v>
      </c>
      <c r="G28" s="1">
        <f>G29</f>
        <v>1639</v>
      </c>
      <c r="H28" s="1"/>
      <c r="I28" s="1"/>
    </row>
    <row r="29" spans="1:9" ht="49.5" x14ac:dyDescent="0.25">
      <c r="A29" s="13" t="s">
        <v>72</v>
      </c>
      <c r="B29" s="3" t="s">
        <v>9</v>
      </c>
      <c r="C29" s="3" t="s">
        <v>19</v>
      </c>
      <c r="D29" s="3" t="s">
        <v>20</v>
      </c>
      <c r="E29" s="3" t="s">
        <v>25</v>
      </c>
      <c r="F29" s="3" t="s">
        <v>26</v>
      </c>
      <c r="G29" s="1">
        <v>1639</v>
      </c>
      <c r="H29" s="1"/>
      <c r="I29" s="1"/>
    </row>
    <row r="30" spans="1:9" ht="16.5" x14ac:dyDescent="0.25">
      <c r="A30" s="2" t="s">
        <v>13</v>
      </c>
      <c r="B30" s="3" t="s">
        <v>9</v>
      </c>
      <c r="C30" s="3" t="s">
        <v>19</v>
      </c>
      <c r="D30" s="3" t="s">
        <v>20</v>
      </c>
      <c r="E30" s="3" t="s">
        <v>14</v>
      </c>
      <c r="F30" s="3"/>
      <c r="G30" s="1"/>
      <c r="H30" s="1">
        <f t="shared" ref="H30:I33" si="2">H31</f>
        <v>1715</v>
      </c>
      <c r="I30" s="1">
        <f t="shared" si="2"/>
        <v>1794</v>
      </c>
    </row>
    <row r="31" spans="1:9" ht="33" x14ac:dyDescent="0.25">
      <c r="A31" s="2" t="s">
        <v>15</v>
      </c>
      <c r="B31" s="3" t="s">
        <v>9</v>
      </c>
      <c r="C31" s="3" t="s">
        <v>19</v>
      </c>
      <c r="D31" s="3" t="s">
        <v>20</v>
      </c>
      <c r="E31" s="3" t="s">
        <v>16</v>
      </c>
      <c r="F31" s="3"/>
      <c r="G31" s="1"/>
      <c r="H31" s="1">
        <f t="shared" si="2"/>
        <v>1715</v>
      </c>
      <c r="I31" s="1">
        <f t="shared" si="2"/>
        <v>1794</v>
      </c>
    </row>
    <row r="32" spans="1:9" ht="82.5" x14ac:dyDescent="0.25">
      <c r="A32" s="4" t="s">
        <v>106</v>
      </c>
      <c r="B32" s="3" t="s">
        <v>9</v>
      </c>
      <c r="C32" s="3" t="s">
        <v>19</v>
      </c>
      <c r="D32" s="3" t="s">
        <v>20</v>
      </c>
      <c r="E32" s="3" t="s">
        <v>28</v>
      </c>
      <c r="F32" s="3"/>
      <c r="G32" s="1"/>
      <c r="H32" s="1">
        <f t="shared" si="2"/>
        <v>1715</v>
      </c>
      <c r="I32" s="1">
        <f t="shared" si="2"/>
        <v>1794</v>
      </c>
    </row>
    <row r="33" spans="1:9" ht="49.5" x14ac:dyDescent="0.25">
      <c r="A33" s="4" t="s">
        <v>74</v>
      </c>
      <c r="B33" s="3" t="s">
        <v>9</v>
      </c>
      <c r="C33" s="3" t="s">
        <v>19</v>
      </c>
      <c r="D33" s="3" t="s">
        <v>20</v>
      </c>
      <c r="E33" s="3" t="s">
        <v>28</v>
      </c>
      <c r="F33" s="3" t="s">
        <v>73</v>
      </c>
      <c r="G33" s="1"/>
      <c r="H33" s="1">
        <f t="shared" si="2"/>
        <v>1715</v>
      </c>
      <c r="I33" s="1">
        <f t="shared" si="2"/>
        <v>1794</v>
      </c>
    </row>
    <row r="34" spans="1:9" ht="49.5" x14ac:dyDescent="0.25">
      <c r="A34" s="13" t="s">
        <v>72</v>
      </c>
      <c r="B34" s="3" t="s">
        <v>9</v>
      </c>
      <c r="C34" s="3" t="s">
        <v>19</v>
      </c>
      <c r="D34" s="3" t="s">
        <v>20</v>
      </c>
      <c r="E34" s="3" t="s">
        <v>28</v>
      </c>
      <c r="F34" s="3" t="s">
        <v>27</v>
      </c>
      <c r="G34" s="1"/>
      <c r="H34" s="1">
        <v>1715</v>
      </c>
      <c r="I34" s="1">
        <v>1794</v>
      </c>
    </row>
    <row r="35" spans="1:9" ht="16.5" x14ac:dyDescent="0.25">
      <c r="A35" s="5" t="s">
        <v>31</v>
      </c>
      <c r="B35" s="6" t="s">
        <v>9</v>
      </c>
      <c r="C35" s="6" t="s">
        <v>29</v>
      </c>
      <c r="D35" s="6" t="s">
        <v>30</v>
      </c>
      <c r="E35" s="6"/>
      <c r="F35" s="6"/>
      <c r="G35" s="7">
        <f>G36+G52</f>
        <v>436984</v>
      </c>
      <c r="H35" s="7">
        <f>H36+H52</f>
        <v>405187</v>
      </c>
      <c r="I35" s="7">
        <f>I36+I52</f>
        <v>404225</v>
      </c>
    </row>
    <row r="36" spans="1:9" ht="49.5" x14ac:dyDescent="0.25">
      <c r="A36" s="2" t="s">
        <v>32</v>
      </c>
      <c r="B36" s="3" t="s">
        <v>9</v>
      </c>
      <c r="C36" s="3" t="s">
        <v>29</v>
      </c>
      <c r="D36" s="3" t="s">
        <v>30</v>
      </c>
      <c r="E36" s="3" t="s">
        <v>33</v>
      </c>
      <c r="F36" s="3"/>
      <c r="G36" s="1">
        <f>G37</f>
        <v>436984</v>
      </c>
      <c r="H36" s="1"/>
      <c r="I36" s="1"/>
    </row>
    <row r="37" spans="1:9" ht="49.5" x14ac:dyDescent="0.25">
      <c r="A37" s="2" t="s">
        <v>34</v>
      </c>
      <c r="B37" s="3" t="s">
        <v>9</v>
      </c>
      <c r="C37" s="3" t="s">
        <v>29</v>
      </c>
      <c r="D37" s="3" t="s">
        <v>30</v>
      </c>
      <c r="E37" s="3" t="s">
        <v>35</v>
      </c>
      <c r="F37" s="3"/>
      <c r="G37" s="1">
        <f>G38+G42+G49</f>
        <v>436984</v>
      </c>
      <c r="H37" s="1"/>
      <c r="I37" s="1"/>
    </row>
    <row r="38" spans="1:9" ht="33" x14ac:dyDescent="0.25">
      <c r="A38" s="2" t="s">
        <v>15</v>
      </c>
      <c r="B38" s="3" t="s">
        <v>9</v>
      </c>
      <c r="C38" s="3" t="s">
        <v>29</v>
      </c>
      <c r="D38" s="3" t="s">
        <v>30</v>
      </c>
      <c r="E38" s="3" t="s">
        <v>76</v>
      </c>
      <c r="F38" s="3"/>
      <c r="G38" s="1">
        <f>G39</f>
        <v>411493</v>
      </c>
      <c r="H38" s="1"/>
      <c r="I38" s="1"/>
    </row>
    <row r="39" spans="1:9" ht="16.5" x14ac:dyDescent="0.25">
      <c r="A39" s="2" t="s">
        <v>77</v>
      </c>
      <c r="B39" s="3" t="s">
        <v>9</v>
      </c>
      <c r="C39" s="3" t="s">
        <v>29</v>
      </c>
      <c r="D39" s="3" t="s">
        <v>30</v>
      </c>
      <c r="E39" s="3" t="s">
        <v>36</v>
      </c>
      <c r="F39" s="3"/>
      <c r="G39" s="1">
        <f>G40</f>
        <v>411493</v>
      </c>
      <c r="H39" s="1"/>
      <c r="I39" s="1"/>
    </row>
    <row r="40" spans="1:9" ht="49.5" x14ac:dyDescent="0.25">
      <c r="A40" s="4" t="s">
        <v>74</v>
      </c>
      <c r="B40" s="3" t="s">
        <v>9</v>
      </c>
      <c r="C40" s="3" t="s">
        <v>29</v>
      </c>
      <c r="D40" s="3" t="s">
        <v>30</v>
      </c>
      <c r="E40" s="3" t="s">
        <v>36</v>
      </c>
      <c r="F40" s="3" t="s">
        <v>73</v>
      </c>
      <c r="G40" s="1">
        <f>G41</f>
        <v>411493</v>
      </c>
      <c r="H40" s="1"/>
      <c r="I40" s="1"/>
    </row>
    <row r="41" spans="1:9" ht="49.5" x14ac:dyDescent="0.25">
      <c r="A41" s="13" t="s">
        <v>72</v>
      </c>
      <c r="B41" s="3" t="s">
        <v>9</v>
      </c>
      <c r="C41" s="3" t="s">
        <v>29</v>
      </c>
      <c r="D41" s="3" t="s">
        <v>30</v>
      </c>
      <c r="E41" s="3" t="s">
        <v>36</v>
      </c>
      <c r="F41" s="3" t="s">
        <v>26</v>
      </c>
      <c r="G41" s="1">
        <f>361898+48682+913</f>
        <v>411493</v>
      </c>
      <c r="H41" s="1"/>
      <c r="I41" s="1"/>
    </row>
    <row r="42" spans="1:9" ht="66" x14ac:dyDescent="0.25">
      <c r="A42" s="13" t="s">
        <v>40</v>
      </c>
      <c r="B42" s="3" t="s">
        <v>9</v>
      </c>
      <c r="C42" s="3" t="s">
        <v>29</v>
      </c>
      <c r="D42" s="3" t="s">
        <v>30</v>
      </c>
      <c r="E42" s="3" t="s">
        <v>78</v>
      </c>
      <c r="F42" s="3"/>
      <c r="G42" s="1">
        <f>G43+G46</f>
        <v>24801</v>
      </c>
      <c r="H42" s="1"/>
      <c r="I42" s="1"/>
    </row>
    <row r="43" spans="1:9" ht="82.5" x14ac:dyDescent="0.25">
      <c r="A43" s="13" t="s">
        <v>79</v>
      </c>
      <c r="B43" s="3" t="s">
        <v>9</v>
      </c>
      <c r="C43" s="3" t="s">
        <v>29</v>
      </c>
      <c r="D43" s="3" t="s">
        <v>30</v>
      </c>
      <c r="E43" s="3" t="s">
        <v>37</v>
      </c>
      <c r="F43" s="3"/>
      <c r="G43" s="1">
        <f>G44</f>
        <v>21886</v>
      </c>
      <c r="H43" s="1"/>
      <c r="I43" s="1"/>
    </row>
    <row r="44" spans="1:9" ht="16.5" x14ac:dyDescent="0.25">
      <c r="A44" s="13" t="s">
        <v>75</v>
      </c>
      <c r="B44" s="3" t="s">
        <v>9</v>
      </c>
      <c r="C44" s="3" t="s">
        <v>29</v>
      </c>
      <c r="D44" s="3" t="s">
        <v>30</v>
      </c>
      <c r="E44" s="3" t="s">
        <v>37</v>
      </c>
      <c r="F44" s="3" t="s">
        <v>70</v>
      </c>
      <c r="G44" s="1">
        <f>G45</f>
        <v>21886</v>
      </c>
      <c r="H44" s="1"/>
      <c r="I44" s="1"/>
    </row>
    <row r="45" spans="1:9" ht="82.5" x14ac:dyDescent="0.25">
      <c r="A45" s="13" t="s">
        <v>80</v>
      </c>
      <c r="B45" s="3" t="s">
        <v>9</v>
      </c>
      <c r="C45" s="3" t="s">
        <v>29</v>
      </c>
      <c r="D45" s="3" t="s">
        <v>30</v>
      </c>
      <c r="E45" s="3" t="s">
        <v>37</v>
      </c>
      <c r="F45" s="3" t="s">
        <v>38</v>
      </c>
      <c r="G45" s="1">
        <v>21886</v>
      </c>
      <c r="H45" s="1"/>
      <c r="I45" s="1"/>
    </row>
    <row r="46" spans="1:9" ht="66" x14ac:dyDescent="0.25">
      <c r="A46" s="4" t="s">
        <v>85</v>
      </c>
      <c r="B46" s="11">
        <v>909</v>
      </c>
      <c r="C46" s="9" t="s">
        <v>29</v>
      </c>
      <c r="D46" s="9" t="s">
        <v>30</v>
      </c>
      <c r="E46" s="9" t="s">
        <v>81</v>
      </c>
      <c r="F46" s="22"/>
      <c r="G46" s="1">
        <f>G47</f>
        <v>2915</v>
      </c>
      <c r="H46" s="1"/>
      <c r="I46" s="1"/>
    </row>
    <row r="47" spans="1:9" ht="16.5" x14ac:dyDescent="0.25">
      <c r="A47" s="13" t="s">
        <v>75</v>
      </c>
      <c r="B47" s="11">
        <v>909</v>
      </c>
      <c r="C47" s="9" t="s">
        <v>29</v>
      </c>
      <c r="D47" s="9" t="s">
        <v>30</v>
      </c>
      <c r="E47" s="9" t="s">
        <v>81</v>
      </c>
      <c r="F47" s="23">
        <v>800</v>
      </c>
      <c r="G47" s="1">
        <f>G48</f>
        <v>2915</v>
      </c>
      <c r="H47" s="1"/>
      <c r="I47" s="1"/>
    </row>
    <row r="48" spans="1:9" ht="81.75" customHeight="1" x14ac:dyDescent="0.25">
      <c r="A48" s="13" t="s">
        <v>80</v>
      </c>
      <c r="B48" s="11">
        <v>909</v>
      </c>
      <c r="C48" s="9" t="s">
        <v>29</v>
      </c>
      <c r="D48" s="9" t="s">
        <v>30</v>
      </c>
      <c r="E48" s="9" t="s">
        <v>81</v>
      </c>
      <c r="F48" s="12">
        <v>810</v>
      </c>
      <c r="G48" s="1">
        <v>2915</v>
      </c>
      <c r="H48" s="1"/>
      <c r="I48" s="1"/>
    </row>
    <row r="49" spans="1:9" ht="84" x14ac:dyDescent="0.25">
      <c r="A49" s="13" t="s">
        <v>82</v>
      </c>
      <c r="B49" s="11">
        <v>909</v>
      </c>
      <c r="C49" s="9" t="s">
        <v>29</v>
      </c>
      <c r="D49" s="9" t="s">
        <v>30</v>
      </c>
      <c r="E49" s="9" t="s">
        <v>83</v>
      </c>
      <c r="F49" s="12"/>
      <c r="G49" s="1">
        <f>G50</f>
        <v>690</v>
      </c>
      <c r="H49" s="1"/>
      <c r="I49" s="1"/>
    </row>
    <row r="50" spans="1:9" ht="16.5" x14ac:dyDescent="0.25">
      <c r="A50" s="13" t="s">
        <v>75</v>
      </c>
      <c r="B50" s="11">
        <v>909</v>
      </c>
      <c r="C50" s="9" t="s">
        <v>29</v>
      </c>
      <c r="D50" s="9" t="s">
        <v>30</v>
      </c>
      <c r="E50" s="9" t="s">
        <v>83</v>
      </c>
      <c r="F50" s="12">
        <v>800</v>
      </c>
      <c r="G50" s="1">
        <f>G51</f>
        <v>690</v>
      </c>
      <c r="H50" s="1"/>
      <c r="I50" s="1"/>
    </row>
    <row r="51" spans="1:9" ht="82.5" x14ac:dyDescent="0.25">
      <c r="A51" s="13" t="s">
        <v>80</v>
      </c>
      <c r="B51" s="11">
        <v>909</v>
      </c>
      <c r="C51" s="9" t="s">
        <v>29</v>
      </c>
      <c r="D51" s="9" t="s">
        <v>30</v>
      </c>
      <c r="E51" s="9" t="s">
        <v>83</v>
      </c>
      <c r="F51" s="12">
        <v>810</v>
      </c>
      <c r="G51" s="1">
        <v>690</v>
      </c>
      <c r="H51" s="1"/>
      <c r="I51" s="1"/>
    </row>
    <row r="52" spans="1:9" ht="16.5" x14ac:dyDescent="0.25">
      <c r="A52" s="2" t="s">
        <v>13</v>
      </c>
      <c r="B52" s="3" t="s">
        <v>9</v>
      </c>
      <c r="C52" s="3" t="s">
        <v>29</v>
      </c>
      <c r="D52" s="3" t="s">
        <v>30</v>
      </c>
      <c r="E52" s="3" t="s">
        <v>14</v>
      </c>
      <c r="F52" s="3"/>
      <c r="G52" s="1"/>
      <c r="H52" s="1">
        <f>H53+H57</f>
        <v>405187</v>
      </c>
      <c r="I52" s="1">
        <f>I53+I57</f>
        <v>404225</v>
      </c>
    </row>
    <row r="53" spans="1:9" ht="33" x14ac:dyDescent="0.25">
      <c r="A53" s="2" t="s">
        <v>15</v>
      </c>
      <c r="B53" s="3" t="s">
        <v>9</v>
      </c>
      <c r="C53" s="3" t="s">
        <v>29</v>
      </c>
      <c r="D53" s="3" t="s">
        <v>30</v>
      </c>
      <c r="E53" s="3" t="s">
        <v>16</v>
      </c>
      <c r="F53" s="3"/>
      <c r="G53" s="1"/>
      <c r="H53" s="1">
        <f t="shared" ref="H53:I55" si="3">H54</f>
        <v>380386</v>
      </c>
      <c r="I53" s="1">
        <f t="shared" si="3"/>
        <v>379424</v>
      </c>
    </row>
    <row r="54" spans="1:9" ht="16.5" x14ac:dyDescent="0.25">
      <c r="A54" s="2" t="s">
        <v>84</v>
      </c>
      <c r="B54" s="3" t="s">
        <v>9</v>
      </c>
      <c r="C54" s="3" t="s">
        <v>29</v>
      </c>
      <c r="D54" s="3" t="s">
        <v>30</v>
      </c>
      <c r="E54" s="3" t="s">
        <v>39</v>
      </c>
      <c r="F54" s="3"/>
      <c r="G54" s="1"/>
      <c r="H54" s="1">
        <f t="shared" si="3"/>
        <v>380386</v>
      </c>
      <c r="I54" s="1">
        <f t="shared" si="3"/>
        <v>379424</v>
      </c>
    </row>
    <row r="55" spans="1:9" ht="49.5" x14ac:dyDescent="0.25">
      <c r="A55" s="4" t="s">
        <v>74</v>
      </c>
      <c r="B55" s="3" t="s">
        <v>9</v>
      </c>
      <c r="C55" s="3" t="s">
        <v>29</v>
      </c>
      <c r="D55" s="3" t="s">
        <v>30</v>
      </c>
      <c r="E55" s="3" t="s">
        <v>39</v>
      </c>
      <c r="F55" s="3" t="s">
        <v>73</v>
      </c>
      <c r="G55" s="1"/>
      <c r="H55" s="1">
        <f t="shared" si="3"/>
        <v>380386</v>
      </c>
      <c r="I55" s="1">
        <f t="shared" si="3"/>
        <v>379424</v>
      </c>
    </row>
    <row r="56" spans="1:9" ht="49.5" x14ac:dyDescent="0.25">
      <c r="A56" s="13" t="s">
        <v>72</v>
      </c>
      <c r="B56" s="3" t="s">
        <v>9</v>
      </c>
      <c r="C56" s="3" t="s">
        <v>29</v>
      </c>
      <c r="D56" s="3" t="s">
        <v>30</v>
      </c>
      <c r="E56" s="3" t="s">
        <v>39</v>
      </c>
      <c r="F56" s="3" t="s">
        <v>26</v>
      </c>
      <c r="G56" s="1"/>
      <c r="H56" s="1">
        <f>330754+950+48682</f>
        <v>380386</v>
      </c>
      <c r="I56" s="1">
        <f>329754+988+48682</f>
        <v>379424</v>
      </c>
    </row>
    <row r="57" spans="1:9" ht="66" x14ac:dyDescent="0.25">
      <c r="A57" s="2" t="s">
        <v>40</v>
      </c>
      <c r="B57" s="3" t="s">
        <v>9</v>
      </c>
      <c r="C57" s="3" t="s">
        <v>29</v>
      </c>
      <c r="D57" s="3" t="s">
        <v>30</v>
      </c>
      <c r="E57" s="3" t="s">
        <v>41</v>
      </c>
      <c r="F57" s="3"/>
      <c r="G57" s="1"/>
      <c r="H57" s="1">
        <f>H58+H61</f>
        <v>24801</v>
      </c>
      <c r="I57" s="1">
        <f>I58+I61</f>
        <v>24801</v>
      </c>
    </row>
    <row r="58" spans="1:9" ht="82.5" x14ac:dyDescent="0.25">
      <c r="A58" s="4" t="s">
        <v>79</v>
      </c>
      <c r="B58" s="3" t="s">
        <v>9</v>
      </c>
      <c r="C58" s="3" t="s">
        <v>29</v>
      </c>
      <c r="D58" s="3" t="s">
        <v>30</v>
      </c>
      <c r="E58" s="3" t="s">
        <v>42</v>
      </c>
      <c r="F58" s="3"/>
      <c r="G58" s="1"/>
      <c r="H58" s="1">
        <f>H59</f>
        <v>21886</v>
      </c>
      <c r="I58" s="1">
        <f>I59</f>
        <v>21886</v>
      </c>
    </row>
    <row r="59" spans="1:9" ht="16.5" x14ac:dyDescent="0.25">
      <c r="A59" s="13" t="s">
        <v>75</v>
      </c>
      <c r="B59" s="3" t="s">
        <v>9</v>
      </c>
      <c r="C59" s="3" t="s">
        <v>29</v>
      </c>
      <c r="D59" s="3" t="s">
        <v>30</v>
      </c>
      <c r="E59" s="3" t="s">
        <v>42</v>
      </c>
      <c r="F59" s="3" t="s">
        <v>70</v>
      </c>
      <c r="G59" s="1"/>
      <c r="H59" s="1">
        <f>H60</f>
        <v>21886</v>
      </c>
      <c r="I59" s="1">
        <f>I60</f>
        <v>21886</v>
      </c>
    </row>
    <row r="60" spans="1:9" ht="72.75" customHeight="1" x14ac:dyDescent="0.25">
      <c r="A60" s="13" t="s">
        <v>80</v>
      </c>
      <c r="B60" s="3" t="s">
        <v>9</v>
      </c>
      <c r="C60" s="3" t="s">
        <v>29</v>
      </c>
      <c r="D60" s="3" t="s">
        <v>30</v>
      </c>
      <c r="E60" s="3" t="s">
        <v>42</v>
      </c>
      <c r="F60" s="3" t="s">
        <v>38</v>
      </c>
      <c r="G60" s="1"/>
      <c r="H60" s="1">
        <v>21886</v>
      </c>
      <c r="I60" s="1">
        <v>21886</v>
      </c>
    </row>
    <row r="61" spans="1:9" ht="75" customHeight="1" x14ac:dyDescent="0.25">
      <c r="A61" s="4" t="s">
        <v>85</v>
      </c>
      <c r="B61" s="3" t="s">
        <v>9</v>
      </c>
      <c r="C61" s="3" t="s">
        <v>29</v>
      </c>
      <c r="D61" s="3" t="s">
        <v>30</v>
      </c>
      <c r="E61" s="3" t="s">
        <v>43</v>
      </c>
      <c r="F61" s="3"/>
      <c r="G61" s="1"/>
      <c r="H61" s="1">
        <f>H62</f>
        <v>2915</v>
      </c>
      <c r="I61" s="1">
        <f>I62</f>
        <v>2915</v>
      </c>
    </row>
    <row r="62" spans="1:9" ht="16.5" x14ac:dyDescent="0.25">
      <c r="A62" s="13" t="s">
        <v>75</v>
      </c>
      <c r="B62" s="3" t="s">
        <v>9</v>
      </c>
      <c r="C62" s="3" t="s">
        <v>29</v>
      </c>
      <c r="D62" s="3" t="s">
        <v>30</v>
      </c>
      <c r="E62" s="3" t="s">
        <v>43</v>
      </c>
      <c r="F62" s="3" t="s">
        <v>70</v>
      </c>
      <c r="G62" s="1"/>
      <c r="H62" s="1">
        <f>H63</f>
        <v>2915</v>
      </c>
      <c r="I62" s="1">
        <f>I63</f>
        <v>2915</v>
      </c>
    </row>
    <row r="63" spans="1:9" ht="82.5" x14ac:dyDescent="0.25">
      <c r="A63" s="13" t="s">
        <v>80</v>
      </c>
      <c r="B63" s="3" t="s">
        <v>9</v>
      </c>
      <c r="C63" s="3" t="s">
        <v>29</v>
      </c>
      <c r="D63" s="3" t="s">
        <v>30</v>
      </c>
      <c r="E63" s="3" t="s">
        <v>43</v>
      </c>
      <c r="F63" s="3" t="s">
        <v>38</v>
      </c>
      <c r="G63" s="1"/>
      <c r="H63" s="1">
        <v>2915</v>
      </c>
      <c r="I63" s="1">
        <v>2915</v>
      </c>
    </row>
    <row r="64" spans="1:9" ht="16.5" x14ac:dyDescent="0.25">
      <c r="A64" s="5" t="s">
        <v>45</v>
      </c>
      <c r="B64" s="6" t="s">
        <v>9</v>
      </c>
      <c r="C64" s="6" t="s">
        <v>29</v>
      </c>
      <c r="D64" s="6" t="s">
        <v>44</v>
      </c>
      <c r="E64" s="6"/>
      <c r="F64" s="6"/>
      <c r="G64" s="7">
        <f>G65+G95</f>
        <v>814988</v>
      </c>
      <c r="H64" s="7">
        <f>H65+H95</f>
        <v>717432</v>
      </c>
      <c r="I64" s="7">
        <f>I65+I95</f>
        <v>722752</v>
      </c>
    </row>
    <row r="65" spans="1:9" ht="49.5" x14ac:dyDescent="0.25">
      <c r="A65" s="2" t="s">
        <v>32</v>
      </c>
      <c r="B65" s="3" t="s">
        <v>9</v>
      </c>
      <c r="C65" s="3" t="s">
        <v>29</v>
      </c>
      <c r="D65" s="3" t="s">
        <v>44</v>
      </c>
      <c r="E65" s="3" t="s">
        <v>33</v>
      </c>
      <c r="F65" s="3"/>
      <c r="G65" s="1">
        <f>G66+G71+G82</f>
        <v>812988</v>
      </c>
      <c r="H65" s="1"/>
      <c r="I65" s="1"/>
    </row>
    <row r="66" spans="1:9" ht="49.5" x14ac:dyDescent="0.25">
      <c r="A66" s="2" t="s">
        <v>46</v>
      </c>
      <c r="B66" s="3" t="s">
        <v>9</v>
      </c>
      <c r="C66" s="3" t="s">
        <v>29</v>
      </c>
      <c r="D66" s="3" t="s">
        <v>44</v>
      </c>
      <c r="E66" s="3" t="s">
        <v>47</v>
      </c>
      <c r="F66" s="3"/>
      <c r="G66" s="1">
        <f>G67</f>
        <v>594916</v>
      </c>
      <c r="H66" s="1"/>
      <c r="I66" s="1"/>
    </row>
    <row r="67" spans="1:9" ht="33" x14ac:dyDescent="0.25">
      <c r="A67" s="13" t="s">
        <v>15</v>
      </c>
      <c r="B67" s="3" t="s">
        <v>9</v>
      </c>
      <c r="C67" s="3" t="s">
        <v>29</v>
      </c>
      <c r="D67" s="3" t="s">
        <v>44</v>
      </c>
      <c r="E67" s="3" t="s">
        <v>86</v>
      </c>
      <c r="F67" s="3"/>
      <c r="G67" s="1">
        <f>G68</f>
        <v>594916</v>
      </c>
      <c r="H67" s="1"/>
      <c r="I67" s="1"/>
    </row>
    <row r="68" spans="1:9" ht="16.5" x14ac:dyDescent="0.25">
      <c r="A68" s="2" t="s">
        <v>87</v>
      </c>
      <c r="B68" s="3" t="s">
        <v>9</v>
      </c>
      <c r="C68" s="3" t="s">
        <v>29</v>
      </c>
      <c r="D68" s="3" t="s">
        <v>44</v>
      </c>
      <c r="E68" s="3" t="s">
        <v>48</v>
      </c>
      <c r="F68" s="3"/>
      <c r="G68" s="1">
        <f>G69</f>
        <v>594916</v>
      </c>
      <c r="H68" s="1"/>
      <c r="I68" s="1"/>
    </row>
    <row r="69" spans="1:9" ht="49.5" x14ac:dyDescent="0.25">
      <c r="A69" s="4" t="s">
        <v>74</v>
      </c>
      <c r="B69" s="3" t="s">
        <v>9</v>
      </c>
      <c r="C69" s="3" t="s">
        <v>29</v>
      </c>
      <c r="D69" s="3" t="s">
        <v>44</v>
      </c>
      <c r="E69" s="3" t="s">
        <v>48</v>
      </c>
      <c r="F69" s="3" t="s">
        <v>73</v>
      </c>
      <c r="G69" s="1">
        <f>G70</f>
        <v>594916</v>
      </c>
      <c r="H69" s="1"/>
      <c r="I69" s="1"/>
    </row>
    <row r="70" spans="1:9" ht="49.5" x14ac:dyDescent="0.25">
      <c r="A70" s="13" t="s">
        <v>72</v>
      </c>
      <c r="B70" s="3" t="s">
        <v>9</v>
      </c>
      <c r="C70" s="3" t="s">
        <v>29</v>
      </c>
      <c r="D70" s="3" t="s">
        <v>44</v>
      </c>
      <c r="E70" s="3" t="s">
        <v>48</v>
      </c>
      <c r="F70" s="3" t="s">
        <v>26</v>
      </c>
      <c r="G70" s="1">
        <f>538530+53913+2473</f>
        <v>594916</v>
      </c>
      <c r="H70" s="1"/>
      <c r="I70" s="1"/>
    </row>
    <row r="71" spans="1:9" ht="66" x14ac:dyDescent="0.25">
      <c r="A71" s="8" t="s">
        <v>49</v>
      </c>
      <c r="B71" s="3" t="s">
        <v>9</v>
      </c>
      <c r="C71" s="3" t="s">
        <v>29</v>
      </c>
      <c r="D71" s="3" t="s">
        <v>44</v>
      </c>
      <c r="E71" s="3" t="s">
        <v>50</v>
      </c>
      <c r="F71" s="3"/>
      <c r="G71" s="1">
        <f>G72+G79</f>
        <v>24823</v>
      </c>
      <c r="H71" s="1"/>
      <c r="I71" s="1"/>
    </row>
    <row r="72" spans="1:9" ht="33" x14ac:dyDescent="0.25">
      <c r="A72" s="13" t="s">
        <v>15</v>
      </c>
      <c r="B72" s="3" t="s">
        <v>9</v>
      </c>
      <c r="C72" s="3" t="s">
        <v>29</v>
      </c>
      <c r="D72" s="3" t="s">
        <v>44</v>
      </c>
      <c r="E72" s="3" t="s">
        <v>88</v>
      </c>
      <c r="F72" s="3"/>
      <c r="G72" s="1">
        <f>G73+G76</f>
        <v>24823</v>
      </c>
      <c r="H72" s="1"/>
      <c r="I72" s="1"/>
    </row>
    <row r="73" spans="1:9" ht="16.5" x14ac:dyDescent="0.25">
      <c r="A73" s="2" t="s">
        <v>89</v>
      </c>
      <c r="B73" s="3" t="s">
        <v>9</v>
      </c>
      <c r="C73" s="3" t="s">
        <v>29</v>
      </c>
      <c r="D73" s="3" t="s">
        <v>44</v>
      </c>
      <c r="E73" s="3" t="s">
        <v>51</v>
      </c>
      <c r="F73" s="3"/>
      <c r="G73" s="1">
        <f>G74</f>
        <v>3528</v>
      </c>
      <c r="H73" s="1"/>
      <c r="I73" s="1"/>
    </row>
    <row r="74" spans="1:9" ht="49.5" x14ac:dyDescent="0.25">
      <c r="A74" s="13" t="s">
        <v>90</v>
      </c>
      <c r="B74" s="3" t="s">
        <v>9</v>
      </c>
      <c r="C74" s="3" t="s">
        <v>29</v>
      </c>
      <c r="D74" s="3" t="s">
        <v>44</v>
      </c>
      <c r="E74" s="3" t="s">
        <v>51</v>
      </c>
      <c r="F74" s="3" t="s">
        <v>91</v>
      </c>
      <c r="G74" s="1">
        <f>G75</f>
        <v>3528</v>
      </c>
      <c r="H74" s="1"/>
      <c r="I74" s="1"/>
    </row>
    <row r="75" spans="1:9" ht="16.5" x14ac:dyDescent="0.25">
      <c r="A75" s="2" t="s">
        <v>92</v>
      </c>
      <c r="B75" s="3" t="s">
        <v>9</v>
      </c>
      <c r="C75" s="3" t="s">
        <v>29</v>
      </c>
      <c r="D75" s="3" t="s">
        <v>44</v>
      </c>
      <c r="E75" s="3" t="s">
        <v>51</v>
      </c>
      <c r="F75" s="3" t="s">
        <v>52</v>
      </c>
      <c r="G75" s="1">
        <v>3528</v>
      </c>
      <c r="H75" s="1"/>
      <c r="I75" s="1"/>
    </row>
    <row r="76" spans="1:9" ht="16.5" x14ac:dyDescent="0.25">
      <c r="A76" s="2" t="s">
        <v>87</v>
      </c>
      <c r="B76" s="3" t="s">
        <v>9</v>
      </c>
      <c r="C76" s="3" t="s">
        <v>29</v>
      </c>
      <c r="D76" s="3" t="s">
        <v>44</v>
      </c>
      <c r="E76" s="3" t="s">
        <v>53</v>
      </c>
      <c r="F76" s="3"/>
      <c r="G76" s="1">
        <f>G77</f>
        <v>21295</v>
      </c>
      <c r="H76" s="1"/>
      <c r="I76" s="1"/>
    </row>
    <row r="77" spans="1:9" ht="49.5" x14ac:dyDescent="0.25">
      <c r="A77" s="4" t="s">
        <v>74</v>
      </c>
      <c r="B77" s="3" t="s">
        <v>9</v>
      </c>
      <c r="C77" s="3" t="s">
        <v>29</v>
      </c>
      <c r="D77" s="3" t="s">
        <v>44</v>
      </c>
      <c r="E77" s="3" t="s">
        <v>53</v>
      </c>
      <c r="F77" s="3" t="s">
        <v>73</v>
      </c>
      <c r="G77" s="1">
        <f>G78</f>
        <v>21295</v>
      </c>
      <c r="H77" s="1"/>
      <c r="I77" s="1"/>
    </row>
    <row r="78" spans="1:9" ht="49.5" x14ac:dyDescent="0.25">
      <c r="A78" s="13" t="s">
        <v>72</v>
      </c>
      <c r="B78" s="3" t="s">
        <v>9</v>
      </c>
      <c r="C78" s="3" t="s">
        <v>29</v>
      </c>
      <c r="D78" s="3" t="s">
        <v>44</v>
      </c>
      <c r="E78" s="3" t="s">
        <v>53</v>
      </c>
      <c r="F78" s="3" t="s">
        <v>26</v>
      </c>
      <c r="G78" s="1">
        <f>3520+500+9657+200+1260+6158</f>
        <v>21295</v>
      </c>
      <c r="H78" s="1"/>
      <c r="I78" s="1"/>
    </row>
    <row r="79" spans="1:9" ht="75.75" hidden="1" customHeight="1" x14ac:dyDescent="0.25">
      <c r="A79" s="2" t="s">
        <v>103</v>
      </c>
      <c r="B79" s="3" t="s">
        <v>9</v>
      </c>
      <c r="C79" s="3" t="s">
        <v>29</v>
      </c>
      <c r="D79" s="3" t="s">
        <v>44</v>
      </c>
      <c r="E79" s="3" t="s">
        <v>54</v>
      </c>
      <c r="F79" s="3"/>
      <c r="G79" s="1">
        <f>G80</f>
        <v>0</v>
      </c>
      <c r="H79" s="1"/>
      <c r="I79" s="1"/>
    </row>
    <row r="80" spans="1:9" ht="49.5" hidden="1" x14ac:dyDescent="0.25">
      <c r="A80" s="4" t="s">
        <v>74</v>
      </c>
      <c r="B80" s="3" t="s">
        <v>9</v>
      </c>
      <c r="C80" s="3" t="s">
        <v>29</v>
      </c>
      <c r="D80" s="3" t="s">
        <v>44</v>
      </c>
      <c r="E80" s="3" t="s">
        <v>54</v>
      </c>
      <c r="F80" s="3" t="s">
        <v>73</v>
      </c>
      <c r="G80" s="1">
        <f>G81</f>
        <v>0</v>
      </c>
      <c r="H80" s="1"/>
      <c r="I80" s="1"/>
    </row>
    <row r="81" spans="1:9" ht="49.5" hidden="1" x14ac:dyDescent="0.25">
      <c r="A81" s="13" t="s">
        <v>72</v>
      </c>
      <c r="B81" s="3" t="s">
        <v>9</v>
      </c>
      <c r="C81" s="3" t="s">
        <v>29</v>
      </c>
      <c r="D81" s="3" t="s">
        <v>44</v>
      </c>
      <c r="E81" s="3" t="s">
        <v>54</v>
      </c>
      <c r="F81" s="3" t="s">
        <v>26</v>
      </c>
      <c r="G81" s="1">
        <v>0</v>
      </c>
      <c r="H81" s="1"/>
      <c r="I81" s="1"/>
    </row>
    <row r="82" spans="1:9" ht="33" x14ac:dyDescent="0.25">
      <c r="A82" s="8" t="s">
        <v>107</v>
      </c>
      <c r="B82" s="9" t="s">
        <v>9</v>
      </c>
      <c r="C82" s="9" t="s">
        <v>29</v>
      </c>
      <c r="D82" s="9" t="s">
        <v>44</v>
      </c>
      <c r="E82" s="9" t="s">
        <v>55</v>
      </c>
      <c r="F82" s="9"/>
      <c r="G82" s="10">
        <f>G83+G87</f>
        <v>193249</v>
      </c>
      <c r="H82" s="10"/>
      <c r="I82" s="10"/>
    </row>
    <row r="83" spans="1:9" ht="33" x14ac:dyDescent="0.25">
      <c r="A83" s="2" t="s">
        <v>15</v>
      </c>
      <c r="B83" s="3" t="s">
        <v>9</v>
      </c>
      <c r="C83" s="3" t="s">
        <v>29</v>
      </c>
      <c r="D83" s="3" t="s">
        <v>44</v>
      </c>
      <c r="E83" s="3" t="s">
        <v>93</v>
      </c>
      <c r="F83" s="3"/>
      <c r="G83" s="1">
        <f t="shared" ref="G83" si="4">G84</f>
        <v>93948</v>
      </c>
      <c r="H83" s="1"/>
      <c r="I83" s="1"/>
    </row>
    <row r="84" spans="1:9" ht="16.5" x14ac:dyDescent="0.25">
      <c r="A84" s="2" t="s">
        <v>87</v>
      </c>
      <c r="B84" s="3" t="s">
        <v>9</v>
      </c>
      <c r="C84" s="3" t="s">
        <v>29</v>
      </c>
      <c r="D84" s="3" t="s">
        <v>44</v>
      </c>
      <c r="E84" s="3" t="s">
        <v>56</v>
      </c>
      <c r="F84" s="3"/>
      <c r="G84" s="1">
        <f>G85</f>
        <v>93948</v>
      </c>
      <c r="H84" s="1"/>
      <c r="I84" s="1"/>
    </row>
    <row r="85" spans="1:9" ht="49.5" x14ac:dyDescent="0.25">
      <c r="A85" s="4" t="s">
        <v>74</v>
      </c>
      <c r="B85" s="3" t="s">
        <v>9</v>
      </c>
      <c r="C85" s="3" t="s">
        <v>29</v>
      </c>
      <c r="D85" s="3" t="s">
        <v>44</v>
      </c>
      <c r="E85" s="3" t="s">
        <v>56</v>
      </c>
      <c r="F85" s="3" t="s">
        <v>73</v>
      </c>
      <c r="G85" s="1">
        <f>G86</f>
        <v>93948</v>
      </c>
      <c r="H85" s="1"/>
      <c r="I85" s="1"/>
    </row>
    <row r="86" spans="1:9" ht="49.5" x14ac:dyDescent="0.25">
      <c r="A86" s="13" t="s">
        <v>72</v>
      </c>
      <c r="B86" s="3" t="s">
        <v>9</v>
      </c>
      <c r="C86" s="3" t="s">
        <v>29</v>
      </c>
      <c r="D86" s="3" t="s">
        <v>44</v>
      </c>
      <c r="E86" s="3" t="s">
        <v>56</v>
      </c>
      <c r="F86" s="3" t="s">
        <v>26</v>
      </c>
      <c r="G86" s="1">
        <f>4513+2247+1000+5500+5763+3321+61249+10355</f>
        <v>93948</v>
      </c>
      <c r="H86" s="1"/>
      <c r="I86" s="1"/>
    </row>
    <row r="87" spans="1:9" ht="33" x14ac:dyDescent="0.25">
      <c r="A87" s="13" t="s">
        <v>61</v>
      </c>
      <c r="B87" s="3" t="s">
        <v>9</v>
      </c>
      <c r="C87" s="3" t="s">
        <v>29</v>
      </c>
      <c r="D87" s="3" t="s">
        <v>44</v>
      </c>
      <c r="E87" s="3" t="s">
        <v>94</v>
      </c>
      <c r="F87" s="3"/>
      <c r="G87" s="7">
        <f>G88</f>
        <v>99301</v>
      </c>
      <c r="H87" s="1"/>
      <c r="I87" s="1"/>
    </row>
    <row r="88" spans="1:9" ht="33" x14ac:dyDescent="0.25">
      <c r="A88" s="2" t="s">
        <v>95</v>
      </c>
      <c r="B88" s="3" t="s">
        <v>9</v>
      </c>
      <c r="C88" s="3" t="s">
        <v>29</v>
      </c>
      <c r="D88" s="3" t="s">
        <v>44</v>
      </c>
      <c r="E88" s="3" t="s">
        <v>57</v>
      </c>
      <c r="F88" s="3"/>
      <c r="G88" s="1">
        <f>G89+G91+G93</f>
        <v>99301</v>
      </c>
      <c r="H88" s="1"/>
      <c r="I88" s="1"/>
    </row>
    <row r="89" spans="1:9" ht="99" x14ac:dyDescent="0.25">
      <c r="A89" s="13" t="s">
        <v>96</v>
      </c>
      <c r="B89" s="3" t="s">
        <v>9</v>
      </c>
      <c r="C89" s="3" t="s">
        <v>29</v>
      </c>
      <c r="D89" s="3" t="s">
        <v>44</v>
      </c>
      <c r="E89" s="3" t="s">
        <v>57</v>
      </c>
      <c r="F89" s="3" t="s">
        <v>97</v>
      </c>
      <c r="G89" s="1">
        <f>G90</f>
        <v>34407</v>
      </c>
      <c r="H89" s="1"/>
      <c r="I89" s="1"/>
    </row>
    <row r="90" spans="1:9" ht="33" x14ac:dyDescent="0.25">
      <c r="A90" s="13" t="s">
        <v>98</v>
      </c>
      <c r="B90" s="3" t="s">
        <v>9</v>
      </c>
      <c r="C90" s="3" t="s">
        <v>29</v>
      </c>
      <c r="D90" s="3" t="s">
        <v>44</v>
      </c>
      <c r="E90" s="3" t="s">
        <v>57</v>
      </c>
      <c r="F90" s="3" t="s">
        <v>58</v>
      </c>
      <c r="G90" s="1">
        <f>26293+7940+14+160</f>
        <v>34407</v>
      </c>
      <c r="H90" s="1"/>
      <c r="I90" s="1"/>
    </row>
    <row r="91" spans="1:9" ht="49.5" x14ac:dyDescent="0.25">
      <c r="A91" s="13" t="s">
        <v>74</v>
      </c>
      <c r="B91" s="3" t="s">
        <v>9</v>
      </c>
      <c r="C91" s="3" t="s">
        <v>29</v>
      </c>
      <c r="D91" s="3" t="s">
        <v>44</v>
      </c>
      <c r="E91" s="3" t="s">
        <v>57</v>
      </c>
      <c r="F91" s="3" t="s">
        <v>73</v>
      </c>
      <c r="G91" s="1">
        <f>G92</f>
        <v>64739</v>
      </c>
      <c r="H91" s="1"/>
      <c r="I91" s="1"/>
    </row>
    <row r="92" spans="1:9" ht="49.5" x14ac:dyDescent="0.25">
      <c r="A92" s="13" t="s">
        <v>72</v>
      </c>
      <c r="B92" s="3" t="s">
        <v>9</v>
      </c>
      <c r="C92" s="3" t="s">
        <v>29</v>
      </c>
      <c r="D92" s="3" t="s">
        <v>44</v>
      </c>
      <c r="E92" s="3" t="s">
        <v>57</v>
      </c>
      <c r="F92" s="3" t="s">
        <v>26</v>
      </c>
      <c r="G92" s="1">
        <f>2207+6870+18953+11583+2383+5812+399+218+540+15667+107</f>
        <v>64739</v>
      </c>
      <c r="H92" s="1"/>
      <c r="I92" s="1"/>
    </row>
    <row r="93" spans="1:9" ht="16.5" x14ac:dyDescent="0.25">
      <c r="A93" s="13" t="s">
        <v>75</v>
      </c>
      <c r="B93" s="3" t="s">
        <v>9</v>
      </c>
      <c r="C93" s="3" t="s">
        <v>29</v>
      </c>
      <c r="D93" s="3" t="s">
        <v>44</v>
      </c>
      <c r="E93" s="3" t="s">
        <v>57</v>
      </c>
      <c r="F93" s="3" t="s">
        <v>70</v>
      </c>
      <c r="G93" s="1">
        <f>G94</f>
        <v>155</v>
      </c>
      <c r="H93" s="1"/>
      <c r="I93" s="1"/>
    </row>
    <row r="94" spans="1:9" ht="16.5" x14ac:dyDescent="0.25">
      <c r="A94" s="2" t="s">
        <v>69</v>
      </c>
      <c r="B94" s="3" t="s">
        <v>9</v>
      </c>
      <c r="C94" s="3" t="s">
        <v>29</v>
      </c>
      <c r="D94" s="3" t="s">
        <v>44</v>
      </c>
      <c r="E94" s="3" t="s">
        <v>57</v>
      </c>
      <c r="F94" s="3" t="s">
        <v>18</v>
      </c>
      <c r="G94" s="1">
        <f>14+18+24+99</f>
        <v>155</v>
      </c>
      <c r="H94" s="1"/>
      <c r="I94" s="1"/>
    </row>
    <row r="95" spans="1:9" ht="16.5" x14ac:dyDescent="0.25">
      <c r="A95" s="2" t="s">
        <v>13</v>
      </c>
      <c r="B95" s="3" t="s">
        <v>9</v>
      </c>
      <c r="C95" s="3" t="s">
        <v>29</v>
      </c>
      <c r="D95" s="3" t="s">
        <v>44</v>
      </c>
      <c r="E95" s="3" t="s">
        <v>14</v>
      </c>
      <c r="F95" s="3"/>
      <c r="G95" s="7">
        <f>G96+G100</f>
        <v>2000</v>
      </c>
      <c r="H95" s="7">
        <f t="shared" ref="H95:I95" si="5">H96+H100</f>
        <v>717432</v>
      </c>
      <c r="I95" s="7">
        <f t="shared" si="5"/>
        <v>722752</v>
      </c>
    </row>
    <row r="96" spans="1:9" ht="33" x14ac:dyDescent="0.25">
      <c r="A96" s="2" t="s">
        <v>15</v>
      </c>
      <c r="B96" s="3" t="s">
        <v>9</v>
      </c>
      <c r="C96" s="3" t="s">
        <v>29</v>
      </c>
      <c r="D96" s="3" t="s">
        <v>44</v>
      </c>
      <c r="E96" s="3" t="s">
        <v>16</v>
      </c>
      <c r="F96" s="3"/>
      <c r="G96" s="1">
        <f>G97</f>
        <v>0</v>
      </c>
      <c r="H96" s="1">
        <f t="shared" ref="H96:I96" si="6">H97</f>
        <v>629538</v>
      </c>
      <c r="I96" s="1">
        <f t="shared" si="6"/>
        <v>639219</v>
      </c>
    </row>
    <row r="97" spans="1:10" ht="16.5" x14ac:dyDescent="0.25">
      <c r="A97" s="2" t="s">
        <v>87</v>
      </c>
      <c r="B97" s="3" t="s">
        <v>9</v>
      </c>
      <c r="C97" s="3" t="s">
        <v>29</v>
      </c>
      <c r="D97" s="3" t="s">
        <v>44</v>
      </c>
      <c r="E97" s="3" t="s">
        <v>60</v>
      </c>
      <c r="F97" s="3"/>
      <c r="G97" s="1"/>
      <c r="H97" s="1">
        <f>H98</f>
        <v>629538</v>
      </c>
      <c r="I97" s="1">
        <f>I98</f>
        <v>639219</v>
      </c>
    </row>
    <row r="98" spans="1:10" ht="49.5" x14ac:dyDescent="0.3">
      <c r="A98" s="4" t="s">
        <v>74</v>
      </c>
      <c r="B98" s="3" t="s">
        <v>9</v>
      </c>
      <c r="C98" s="3" t="s">
        <v>29</v>
      </c>
      <c r="D98" s="3" t="s">
        <v>44</v>
      </c>
      <c r="E98" s="3" t="s">
        <v>60</v>
      </c>
      <c r="F98" s="3" t="s">
        <v>73</v>
      </c>
      <c r="G98" s="1"/>
      <c r="H98" s="1">
        <f>H99</f>
        <v>629538</v>
      </c>
      <c r="I98" s="1">
        <f>I99</f>
        <v>639219</v>
      </c>
      <c r="J98" s="24"/>
    </row>
    <row r="99" spans="1:10" ht="49.5" x14ac:dyDescent="0.25">
      <c r="A99" s="13" t="s">
        <v>72</v>
      </c>
      <c r="B99" s="3" t="s">
        <v>9</v>
      </c>
      <c r="C99" s="3" t="s">
        <v>29</v>
      </c>
      <c r="D99" s="3" t="s">
        <v>44</v>
      </c>
      <c r="E99" s="3" t="s">
        <v>60</v>
      </c>
      <c r="F99" s="3" t="s">
        <v>26</v>
      </c>
      <c r="G99" s="1"/>
      <c r="H99" s="1">
        <f>2814+4044+5500+1483+9555+500+13285+200+3040+2062+56123+530932</f>
        <v>629538</v>
      </c>
      <c r="I99" s="1">
        <f>3015+4246+5000+10490+500+200+3169+2062+58368+552169</f>
        <v>639219</v>
      </c>
    </row>
    <row r="100" spans="1:10" ht="33" x14ac:dyDescent="0.25">
      <c r="A100" s="13" t="s">
        <v>61</v>
      </c>
      <c r="B100" s="3" t="s">
        <v>9</v>
      </c>
      <c r="C100" s="3" t="s">
        <v>29</v>
      </c>
      <c r="D100" s="3" t="s">
        <v>44</v>
      </c>
      <c r="E100" s="3" t="s">
        <v>62</v>
      </c>
      <c r="F100" s="3"/>
      <c r="G100" s="1">
        <f>G101</f>
        <v>2000</v>
      </c>
      <c r="H100" s="1">
        <f t="shared" ref="H100:I100" si="7">H101</f>
        <v>87894</v>
      </c>
      <c r="I100" s="1">
        <f t="shared" si="7"/>
        <v>83533</v>
      </c>
    </row>
    <row r="101" spans="1:10" ht="33" x14ac:dyDescent="0.25">
      <c r="A101" s="2" t="s">
        <v>95</v>
      </c>
      <c r="B101" s="3" t="s">
        <v>9</v>
      </c>
      <c r="C101" s="3" t="s">
        <v>29</v>
      </c>
      <c r="D101" s="3" t="s">
        <v>44</v>
      </c>
      <c r="E101" s="3" t="s">
        <v>63</v>
      </c>
      <c r="F101" s="3"/>
      <c r="G101" s="1">
        <f>G102+G104+G106</f>
        <v>2000</v>
      </c>
      <c r="H101" s="1">
        <f t="shared" ref="H101:I101" si="8">H102+H104+H106</f>
        <v>87894</v>
      </c>
      <c r="I101" s="1">
        <f t="shared" si="8"/>
        <v>83533</v>
      </c>
    </row>
    <row r="102" spans="1:10" ht="99" x14ac:dyDescent="0.25">
      <c r="A102" s="13" t="s">
        <v>96</v>
      </c>
      <c r="B102" s="3" t="s">
        <v>9</v>
      </c>
      <c r="C102" s="3" t="s">
        <v>29</v>
      </c>
      <c r="D102" s="3" t="s">
        <v>44</v>
      </c>
      <c r="E102" s="3" t="s">
        <v>63</v>
      </c>
      <c r="F102" s="3" t="s">
        <v>97</v>
      </c>
      <c r="G102" s="1"/>
      <c r="H102" s="1">
        <f>H103</f>
        <v>34408</v>
      </c>
      <c r="I102" s="1">
        <f>I103</f>
        <v>34408</v>
      </c>
    </row>
    <row r="103" spans="1:10" ht="33" x14ac:dyDescent="0.25">
      <c r="A103" s="13" t="s">
        <v>98</v>
      </c>
      <c r="B103" s="3" t="s">
        <v>9</v>
      </c>
      <c r="C103" s="3" t="s">
        <v>29</v>
      </c>
      <c r="D103" s="3" t="s">
        <v>44</v>
      </c>
      <c r="E103" s="3" t="s">
        <v>63</v>
      </c>
      <c r="F103" s="3" t="s">
        <v>58</v>
      </c>
      <c r="G103" s="1"/>
      <c r="H103" s="1">
        <f>26293+7940+15+160</f>
        <v>34408</v>
      </c>
      <c r="I103" s="1">
        <f>26293+7940+15+160</f>
        <v>34408</v>
      </c>
    </row>
    <row r="104" spans="1:10" ht="49.5" x14ac:dyDescent="0.25">
      <c r="A104" s="13" t="s">
        <v>74</v>
      </c>
      <c r="B104" s="3" t="s">
        <v>9</v>
      </c>
      <c r="C104" s="3" t="s">
        <v>29</v>
      </c>
      <c r="D104" s="3" t="s">
        <v>44</v>
      </c>
      <c r="E104" s="3" t="s">
        <v>63</v>
      </c>
      <c r="F104" s="3" t="s">
        <v>73</v>
      </c>
      <c r="G104" s="1"/>
      <c r="H104" s="1">
        <f>H105</f>
        <v>51330</v>
      </c>
      <c r="I104" s="1">
        <f>I105</f>
        <v>46969</v>
      </c>
    </row>
    <row r="105" spans="1:10" ht="49.5" x14ac:dyDescent="0.25">
      <c r="A105" s="13" t="s">
        <v>72</v>
      </c>
      <c r="B105" s="3" t="s">
        <v>9</v>
      </c>
      <c r="C105" s="3" t="s">
        <v>29</v>
      </c>
      <c r="D105" s="3" t="s">
        <v>44</v>
      </c>
      <c r="E105" s="3" t="s">
        <v>63</v>
      </c>
      <c r="F105" s="3" t="s">
        <v>26</v>
      </c>
      <c r="G105" s="1"/>
      <c r="H105" s="1">
        <f>2297+7152+19269+712+108+6316+2383+6050+415+6066+562</f>
        <v>51330</v>
      </c>
      <c r="I105" s="1">
        <f>2389+7438+584+19591+740+108+704+2383+6292+432+6308</f>
        <v>46969</v>
      </c>
    </row>
    <row r="106" spans="1:10" ht="16.5" x14ac:dyDescent="0.25">
      <c r="A106" s="13" t="s">
        <v>75</v>
      </c>
      <c r="B106" s="3" t="s">
        <v>9</v>
      </c>
      <c r="C106" s="3" t="s">
        <v>29</v>
      </c>
      <c r="D106" s="3" t="s">
        <v>44</v>
      </c>
      <c r="E106" s="3" t="s">
        <v>63</v>
      </c>
      <c r="F106" s="3" t="s">
        <v>70</v>
      </c>
      <c r="G106" s="7">
        <f>G107</f>
        <v>2000</v>
      </c>
      <c r="H106" s="7">
        <f>H107</f>
        <v>2156</v>
      </c>
      <c r="I106" s="7">
        <f>I107</f>
        <v>2156</v>
      </c>
    </row>
    <row r="107" spans="1:10" ht="16.5" x14ac:dyDescent="0.25">
      <c r="A107" s="2" t="s">
        <v>69</v>
      </c>
      <c r="B107" s="3" t="s">
        <v>9</v>
      </c>
      <c r="C107" s="3" t="s">
        <v>29</v>
      </c>
      <c r="D107" s="3" t="s">
        <v>44</v>
      </c>
      <c r="E107" s="3" t="s">
        <v>63</v>
      </c>
      <c r="F107" s="3" t="s">
        <v>18</v>
      </c>
      <c r="G107" s="1">
        <v>2000</v>
      </c>
      <c r="H107" s="1">
        <v>2156</v>
      </c>
      <c r="I107" s="1">
        <v>2156</v>
      </c>
    </row>
    <row r="108" spans="1:10" ht="16.5" x14ac:dyDescent="0.25">
      <c r="A108" s="5" t="s">
        <v>65</v>
      </c>
      <c r="B108" s="6" t="s">
        <v>9</v>
      </c>
      <c r="C108" s="6" t="s">
        <v>64</v>
      </c>
      <c r="D108" s="6" t="s">
        <v>19</v>
      </c>
      <c r="E108" s="6"/>
      <c r="F108" s="6"/>
      <c r="G108" s="7">
        <f>G109+G115</f>
        <v>1055</v>
      </c>
      <c r="H108" s="7">
        <f t="shared" ref="H108:I108" si="9">H109+H115</f>
        <v>1068</v>
      </c>
      <c r="I108" s="7">
        <f t="shared" si="9"/>
        <v>1110</v>
      </c>
    </row>
    <row r="109" spans="1:10" ht="49.5" x14ac:dyDescent="0.25">
      <c r="A109" s="2" t="s">
        <v>32</v>
      </c>
      <c r="B109" s="3" t="s">
        <v>9</v>
      </c>
      <c r="C109" s="3" t="s">
        <v>64</v>
      </c>
      <c r="D109" s="3" t="s">
        <v>19</v>
      </c>
      <c r="E109" s="3" t="s">
        <v>33</v>
      </c>
      <c r="F109" s="3"/>
      <c r="G109" s="1">
        <f t="shared" ref="G109:G113" si="10">G110</f>
        <v>1055</v>
      </c>
      <c r="H109" s="1"/>
      <c r="I109" s="1"/>
    </row>
    <row r="110" spans="1:10" ht="49.5" x14ac:dyDescent="0.25">
      <c r="A110" s="2" t="s">
        <v>46</v>
      </c>
      <c r="B110" s="3" t="s">
        <v>9</v>
      </c>
      <c r="C110" s="3" t="s">
        <v>64</v>
      </c>
      <c r="D110" s="3" t="s">
        <v>19</v>
      </c>
      <c r="E110" s="3" t="s">
        <v>47</v>
      </c>
      <c r="F110" s="3"/>
      <c r="G110" s="1">
        <f t="shared" si="10"/>
        <v>1055</v>
      </c>
      <c r="H110" s="1"/>
      <c r="I110" s="1"/>
    </row>
    <row r="111" spans="1:10" ht="33" x14ac:dyDescent="0.25">
      <c r="A111" s="2" t="s">
        <v>15</v>
      </c>
      <c r="B111" s="3" t="s">
        <v>9</v>
      </c>
      <c r="C111" s="3" t="s">
        <v>64</v>
      </c>
      <c r="D111" s="3" t="s">
        <v>19</v>
      </c>
      <c r="E111" s="3" t="s">
        <v>86</v>
      </c>
      <c r="F111" s="3"/>
      <c r="G111" s="1">
        <f t="shared" si="10"/>
        <v>1055</v>
      </c>
      <c r="H111" s="1"/>
      <c r="I111" s="1"/>
    </row>
    <row r="112" spans="1:10" ht="16.5" x14ac:dyDescent="0.25">
      <c r="A112" s="2" t="s">
        <v>100</v>
      </c>
      <c r="B112" s="3" t="s">
        <v>9</v>
      </c>
      <c r="C112" s="3" t="s">
        <v>64</v>
      </c>
      <c r="D112" s="3" t="s">
        <v>19</v>
      </c>
      <c r="E112" s="3" t="s">
        <v>66</v>
      </c>
      <c r="F112" s="3"/>
      <c r="G112" s="1">
        <f t="shared" si="10"/>
        <v>1055</v>
      </c>
      <c r="H112" s="1"/>
      <c r="I112" s="1"/>
    </row>
    <row r="113" spans="1:9" ht="49.5" x14ac:dyDescent="0.25">
      <c r="A113" s="4" t="s">
        <v>74</v>
      </c>
      <c r="B113" s="3" t="s">
        <v>9</v>
      </c>
      <c r="C113" s="3" t="s">
        <v>64</v>
      </c>
      <c r="D113" s="3" t="s">
        <v>19</v>
      </c>
      <c r="E113" s="3" t="s">
        <v>66</v>
      </c>
      <c r="F113" s="3" t="s">
        <v>73</v>
      </c>
      <c r="G113" s="1">
        <f t="shared" si="10"/>
        <v>1055</v>
      </c>
      <c r="H113" s="1"/>
      <c r="I113" s="1"/>
    </row>
    <row r="114" spans="1:9" ht="49.5" x14ac:dyDescent="0.25">
      <c r="A114" s="13" t="s">
        <v>72</v>
      </c>
      <c r="B114" s="3" t="s">
        <v>9</v>
      </c>
      <c r="C114" s="3" t="s">
        <v>64</v>
      </c>
      <c r="D114" s="3" t="s">
        <v>19</v>
      </c>
      <c r="E114" s="3" t="s">
        <v>66</v>
      </c>
      <c r="F114" s="3" t="s">
        <v>26</v>
      </c>
      <c r="G114" s="1">
        <v>1055</v>
      </c>
      <c r="H114" s="1"/>
      <c r="I114" s="1"/>
    </row>
    <row r="115" spans="1:9" ht="16.5" x14ac:dyDescent="0.25">
      <c r="A115" s="2" t="s">
        <v>13</v>
      </c>
      <c r="B115" s="3" t="s">
        <v>9</v>
      </c>
      <c r="C115" s="3" t="s">
        <v>64</v>
      </c>
      <c r="D115" s="3" t="s">
        <v>19</v>
      </c>
      <c r="E115" s="3" t="s">
        <v>14</v>
      </c>
      <c r="F115" s="3"/>
      <c r="G115" s="1"/>
      <c r="H115" s="1">
        <f t="shared" ref="H115:I118" si="11">H116</f>
        <v>1068</v>
      </c>
      <c r="I115" s="1">
        <f t="shared" si="11"/>
        <v>1110</v>
      </c>
    </row>
    <row r="116" spans="1:9" ht="33" x14ac:dyDescent="0.25">
      <c r="A116" s="2" t="s">
        <v>15</v>
      </c>
      <c r="B116" s="3" t="s">
        <v>9</v>
      </c>
      <c r="C116" s="3" t="s">
        <v>64</v>
      </c>
      <c r="D116" s="3" t="s">
        <v>19</v>
      </c>
      <c r="E116" s="3" t="s">
        <v>16</v>
      </c>
      <c r="F116" s="3"/>
      <c r="G116" s="1"/>
      <c r="H116" s="1">
        <f t="shared" si="11"/>
        <v>1068</v>
      </c>
      <c r="I116" s="1">
        <f t="shared" si="11"/>
        <v>1110</v>
      </c>
    </row>
    <row r="117" spans="1:9" ht="16.5" x14ac:dyDescent="0.25">
      <c r="A117" s="2" t="s">
        <v>101</v>
      </c>
      <c r="B117" s="3" t="s">
        <v>9</v>
      </c>
      <c r="C117" s="3" t="s">
        <v>64</v>
      </c>
      <c r="D117" s="3" t="s">
        <v>19</v>
      </c>
      <c r="E117" s="3" t="s">
        <v>67</v>
      </c>
      <c r="F117" s="3"/>
      <c r="G117" s="1"/>
      <c r="H117" s="1">
        <f t="shared" si="11"/>
        <v>1068</v>
      </c>
      <c r="I117" s="1">
        <f t="shared" si="11"/>
        <v>1110</v>
      </c>
    </row>
    <row r="118" spans="1:9" ht="49.5" x14ac:dyDescent="0.25">
      <c r="A118" s="4" t="s">
        <v>74</v>
      </c>
      <c r="B118" s="3" t="s">
        <v>9</v>
      </c>
      <c r="C118" s="3" t="s">
        <v>64</v>
      </c>
      <c r="D118" s="3" t="s">
        <v>19</v>
      </c>
      <c r="E118" s="3" t="s">
        <v>67</v>
      </c>
      <c r="F118" s="3" t="s">
        <v>73</v>
      </c>
      <c r="G118" s="1"/>
      <c r="H118" s="1">
        <f t="shared" si="11"/>
        <v>1068</v>
      </c>
      <c r="I118" s="1">
        <f t="shared" si="11"/>
        <v>1110</v>
      </c>
    </row>
    <row r="119" spans="1:9" ht="49.5" x14ac:dyDescent="0.25">
      <c r="A119" s="13" t="s">
        <v>72</v>
      </c>
      <c r="B119" s="3" t="s">
        <v>9</v>
      </c>
      <c r="C119" s="3" t="s">
        <v>64</v>
      </c>
      <c r="D119" s="3" t="s">
        <v>19</v>
      </c>
      <c r="E119" s="3" t="s">
        <v>67</v>
      </c>
      <c r="F119" s="3" t="s">
        <v>26</v>
      </c>
      <c r="G119" s="1"/>
      <c r="H119" s="1">
        <v>1068</v>
      </c>
      <c r="I119" s="1">
        <v>1110</v>
      </c>
    </row>
    <row r="123" spans="1:9" ht="15" customHeight="1" x14ac:dyDescent="0.25"/>
    <row r="124" spans="1:9" ht="15" customHeight="1" x14ac:dyDescent="0.25"/>
    <row r="125" spans="1:9" ht="15" customHeight="1" x14ac:dyDescent="0.25"/>
  </sheetData>
  <mergeCells count="10">
    <mergeCell ref="A4:I4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1.17" right="0.39" top="0.78" bottom="0.78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rep:2.55.0.635</dc:description>
  <cp:lastModifiedBy>zinchenko.nv</cp:lastModifiedBy>
  <cp:lastPrinted>2024-09-09T09:28:36Z</cp:lastPrinted>
  <dcterms:created xsi:type="dcterms:W3CDTF">2023-09-07T13:12:29Z</dcterms:created>
  <dcterms:modified xsi:type="dcterms:W3CDTF">2024-09-10T04:17:52Z</dcterms:modified>
</cp:coreProperties>
</file>