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РАБОЧАЯ с 15.09.23_Жаркова\3, МП Охрана окружающей среды\2026\Бюджет 2026\1, Изм. под бюджет РД 738 от 10.12.25\"/>
    </mc:Choice>
  </mc:AlternateContent>
  <bookViews>
    <workbookView xWindow="0" yWindow="0" windowWidth="22725" windowHeight="10650" activeTab="1"/>
  </bookViews>
  <sheets>
    <sheet name="Прилож.1" sheetId="6" r:id="rId1"/>
    <sheet name="Прилож.2" sheetId="7" r:id="rId2"/>
  </sheets>
  <definedNames>
    <definedName name="_xlnm.Print_Titles" localSheetId="0">Прилож.1!$6:$6</definedName>
    <definedName name="_xlnm.Print_Titles" localSheetId="1">Прилож.2!$5:$5</definedName>
    <definedName name="_xlnm.Print_Area" localSheetId="0">Прилож.1!$A$1:$AD$80</definedName>
    <definedName name="_xlnm.Print_Area" localSheetId="1">Прилож.2!$A$1:$J$85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9" i="6" l="1"/>
  <c r="Y10" i="6"/>
  <c r="Z92" i="6" l="1"/>
  <c r="Z91" i="6"/>
  <c r="Z87" i="6"/>
  <c r="Z86" i="6"/>
  <c r="Z85" i="6"/>
  <c r="Z35" i="6" l="1"/>
  <c r="Z78" i="6" s="1"/>
  <c r="Z84" i="6" s="1"/>
  <c r="AA83" i="6" s="1"/>
  <c r="Y34" i="6"/>
  <c r="T34" i="6"/>
  <c r="O34" i="6"/>
  <c r="J34" i="6"/>
  <c r="I35" i="6"/>
  <c r="E34" i="6"/>
  <c r="Y79" i="6"/>
  <c r="O79" i="6"/>
  <c r="J79" i="6"/>
  <c r="E79" i="6"/>
  <c r="AA77" i="6"/>
  <c r="AB77" i="6"/>
  <c r="AC77" i="6"/>
  <c r="Z77" i="6"/>
  <c r="V77" i="6"/>
  <c r="W77" i="6"/>
  <c r="X77" i="6"/>
  <c r="U77" i="6"/>
  <c r="Q77" i="6"/>
  <c r="R77" i="6"/>
  <c r="S77" i="6"/>
  <c r="P77" i="6"/>
  <c r="J77" i="6"/>
  <c r="L77" i="6"/>
  <c r="M77" i="6"/>
  <c r="N77" i="6"/>
  <c r="K77" i="6"/>
  <c r="G77" i="6"/>
  <c r="H77" i="6"/>
  <c r="I77" i="6"/>
  <c r="F77" i="6"/>
  <c r="Y76" i="6"/>
  <c r="T76" i="6"/>
  <c r="O76" i="6"/>
  <c r="J76" i="6"/>
  <c r="E76" i="6"/>
  <c r="T68" i="6"/>
  <c r="T69" i="6"/>
  <c r="T70" i="6"/>
  <c r="T71" i="6"/>
  <c r="T72" i="6"/>
  <c r="T73" i="6"/>
  <c r="T67" i="6"/>
  <c r="AD67" i="6" s="1"/>
  <c r="T66" i="6"/>
  <c r="AD66" i="6" s="1"/>
  <c r="U74" i="6"/>
  <c r="T74" i="6" s="1"/>
  <c r="Q74" i="6"/>
  <c r="R74" i="6"/>
  <c r="S74" i="6"/>
  <c r="P74" i="6"/>
  <c r="O72" i="6"/>
  <c r="O73" i="6"/>
  <c r="O71" i="6"/>
  <c r="L74" i="6"/>
  <c r="M74" i="6"/>
  <c r="N74" i="6"/>
  <c r="K74" i="6"/>
  <c r="J69" i="6"/>
  <c r="J70" i="6"/>
  <c r="J71" i="6"/>
  <c r="J72" i="6"/>
  <c r="J73" i="6"/>
  <c r="J68" i="6"/>
  <c r="Y62" i="6"/>
  <c r="Y63" i="6"/>
  <c r="Y64" i="6"/>
  <c r="Y61" i="6"/>
  <c r="V64" i="6"/>
  <c r="W64" i="6"/>
  <c r="X64" i="6"/>
  <c r="U64" i="6"/>
  <c r="U79" i="6" s="1"/>
  <c r="T79" i="6" s="1"/>
  <c r="V63" i="6"/>
  <c r="W63" i="6"/>
  <c r="X63" i="6"/>
  <c r="U63" i="6"/>
  <c r="O64" i="6"/>
  <c r="O62" i="6"/>
  <c r="E64" i="6"/>
  <c r="J62" i="6"/>
  <c r="J64" i="6"/>
  <c r="E62" i="6"/>
  <c r="T62" i="6"/>
  <c r="T61" i="6"/>
  <c r="O61" i="6"/>
  <c r="Q63" i="6"/>
  <c r="R63" i="6"/>
  <c r="S63" i="6"/>
  <c r="P63" i="6"/>
  <c r="M63" i="6"/>
  <c r="N63" i="6"/>
  <c r="K63" i="6"/>
  <c r="L63" i="6"/>
  <c r="G63" i="6"/>
  <c r="H63" i="6"/>
  <c r="I63" i="6"/>
  <c r="F63" i="6"/>
  <c r="J61" i="6"/>
  <c r="E61" i="6"/>
  <c r="Z55" i="6"/>
  <c r="Y55" i="6" s="1"/>
  <c r="Y46" i="6"/>
  <c r="Y47" i="6"/>
  <c r="Y48" i="6"/>
  <c r="Y49" i="6"/>
  <c r="Y50" i="6"/>
  <c r="Y51" i="6"/>
  <c r="Y52" i="6"/>
  <c r="Y53" i="6"/>
  <c r="Y54" i="6"/>
  <c r="Y45" i="6"/>
  <c r="U55" i="6"/>
  <c r="T55" i="6" s="1"/>
  <c r="T46" i="6"/>
  <c r="T47" i="6"/>
  <c r="T48" i="6"/>
  <c r="T49" i="6"/>
  <c r="T50" i="6"/>
  <c r="T51" i="6"/>
  <c r="T52" i="6"/>
  <c r="T53" i="6"/>
  <c r="T54" i="6"/>
  <c r="T45" i="6"/>
  <c r="P55" i="6"/>
  <c r="O55" i="6" s="1"/>
  <c r="O46" i="6"/>
  <c r="O47" i="6"/>
  <c r="O48" i="6"/>
  <c r="O49" i="6"/>
  <c r="O50" i="6"/>
  <c r="O51" i="6"/>
  <c r="O52" i="6"/>
  <c r="O53" i="6"/>
  <c r="O54" i="6"/>
  <c r="O45" i="6"/>
  <c r="L55" i="6"/>
  <c r="M55" i="6"/>
  <c r="N55" i="6"/>
  <c r="K55" i="6"/>
  <c r="J46" i="6"/>
  <c r="J47" i="6"/>
  <c r="J48" i="6"/>
  <c r="J49" i="6"/>
  <c r="J50" i="6"/>
  <c r="J51" i="6"/>
  <c r="J52" i="6"/>
  <c r="J53" i="6"/>
  <c r="J54" i="6"/>
  <c r="J45" i="6"/>
  <c r="G55" i="6"/>
  <c r="H55" i="6"/>
  <c r="I55" i="6"/>
  <c r="F55" i="6"/>
  <c r="E46" i="6"/>
  <c r="E47" i="6"/>
  <c r="E48" i="6"/>
  <c r="E49" i="6"/>
  <c r="E50" i="6"/>
  <c r="E51" i="6"/>
  <c r="E52" i="6"/>
  <c r="E53" i="6"/>
  <c r="E54" i="6"/>
  <c r="E45" i="6"/>
  <c r="AA43" i="6"/>
  <c r="AB43" i="6"/>
  <c r="AC43" i="6"/>
  <c r="Z43" i="6"/>
  <c r="V43" i="6"/>
  <c r="W43" i="6"/>
  <c r="X43" i="6"/>
  <c r="U43" i="6"/>
  <c r="Y38" i="6"/>
  <c r="Y39" i="6"/>
  <c r="Y40" i="6"/>
  <c r="Y41" i="6"/>
  <c r="Y42" i="6"/>
  <c r="Y37" i="6"/>
  <c r="T38" i="6"/>
  <c r="T39" i="6"/>
  <c r="T40" i="6"/>
  <c r="T41" i="6"/>
  <c r="T42" i="6"/>
  <c r="T37" i="6"/>
  <c r="Q43" i="6"/>
  <c r="R43" i="6"/>
  <c r="S43" i="6"/>
  <c r="P43" i="6"/>
  <c r="O38" i="6"/>
  <c r="O39" i="6"/>
  <c r="O40" i="6"/>
  <c r="O41" i="6"/>
  <c r="O42" i="6"/>
  <c r="O37" i="6"/>
  <c r="G43" i="6"/>
  <c r="H43" i="6"/>
  <c r="I43" i="6"/>
  <c r="F43" i="6"/>
  <c r="J39" i="6"/>
  <c r="J40" i="6"/>
  <c r="J41" i="6"/>
  <c r="J42" i="6"/>
  <c r="J38" i="6"/>
  <c r="J37" i="6"/>
  <c r="E38" i="6"/>
  <c r="E39" i="6"/>
  <c r="E40" i="6"/>
  <c r="E41" i="6"/>
  <c r="E42" i="6"/>
  <c r="E37" i="6"/>
  <c r="AD76" i="6" l="1"/>
  <c r="AD73" i="6"/>
  <c r="Y77" i="6"/>
  <c r="AD34" i="6"/>
  <c r="T77" i="6"/>
  <c r="AD72" i="6"/>
  <c r="N78" i="6"/>
  <c r="N80" i="6" s="1"/>
  <c r="AD79" i="6"/>
  <c r="AD71" i="6"/>
  <c r="J74" i="6"/>
  <c r="I78" i="6"/>
  <c r="I80" i="6" s="1"/>
  <c r="O63" i="6"/>
  <c r="E77" i="6"/>
  <c r="AD70" i="6"/>
  <c r="AD61" i="6"/>
  <c r="AD69" i="6"/>
  <c r="AD68" i="6"/>
  <c r="O77" i="6"/>
  <c r="O74" i="6"/>
  <c r="AD74" i="6" s="1"/>
  <c r="AD45" i="6"/>
  <c r="AD62" i="6"/>
  <c r="T63" i="6"/>
  <c r="AD47" i="6"/>
  <c r="AD53" i="6"/>
  <c r="AD39" i="6"/>
  <c r="AD49" i="6"/>
  <c r="T64" i="6"/>
  <c r="AD64" i="6" s="1"/>
  <c r="AD52" i="6"/>
  <c r="AD54" i="6"/>
  <c r="AD51" i="6"/>
  <c r="AD50" i="6"/>
  <c r="J55" i="6"/>
  <c r="AD48" i="6"/>
  <c r="AD46" i="6"/>
  <c r="E55" i="6"/>
  <c r="J63" i="6"/>
  <c r="E63" i="6"/>
  <c r="AD38" i="6"/>
  <c r="AD37" i="6"/>
  <c r="AD42" i="6"/>
  <c r="AD41" i="6"/>
  <c r="AD40" i="6"/>
  <c r="E43" i="6"/>
  <c r="O43" i="6"/>
  <c r="AA35" i="6"/>
  <c r="AB35" i="6"/>
  <c r="AB78" i="6" s="1"/>
  <c r="AB80" i="6" s="1"/>
  <c r="AC35" i="6"/>
  <c r="AC78" i="6" s="1"/>
  <c r="AC80" i="6" s="1"/>
  <c r="Z80" i="6"/>
  <c r="Z90" i="6" s="1"/>
  <c r="AA89" i="6" s="1"/>
  <c r="V35" i="6"/>
  <c r="V78" i="6" s="1"/>
  <c r="V80" i="6" s="1"/>
  <c r="W35" i="6"/>
  <c r="W78" i="6" s="1"/>
  <c r="W80" i="6" s="1"/>
  <c r="X35" i="6"/>
  <c r="X78" i="6" s="1"/>
  <c r="X80" i="6" s="1"/>
  <c r="U35" i="6"/>
  <c r="U78" i="6" s="1"/>
  <c r="S35" i="6"/>
  <c r="S78" i="6" s="1"/>
  <c r="S80" i="6" s="1"/>
  <c r="Q14" i="6"/>
  <c r="Q35" i="6" s="1"/>
  <c r="Q78" i="6" s="1"/>
  <c r="Q80" i="6" s="1"/>
  <c r="R14" i="6"/>
  <c r="R35" i="6" s="1"/>
  <c r="R78" i="6" s="1"/>
  <c r="R80" i="6" s="1"/>
  <c r="P14" i="6"/>
  <c r="M14" i="6"/>
  <c r="M35" i="6" s="1"/>
  <c r="M78" i="6" s="1"/>
  <c r="M80" i="6" s="1"/>
  <c r="L14" i="6"/>
  <c r="L35" i="6" s="1"/>
  <c r="L78" i="6" s="1"/>
  <c r="L80" i="6" s="1"/>
  <c r="K14" i="6"/>
  <c r="K35" i="6" s="1"/>
  <c r="K78" i="6" s="1"/>
  <c r="H14" i="6"/>
  <c r="G14" i="6"/>
  <c r="F14" i="6"/>
  <c r="Y30" i="6"/>
  <c r="Y31" i="6"/>
  <c r="Y32" i="6"/>
  <c r="Y33" i="6"/>
  <c r="T30" i="6"/>
  <c r="T31" i="6"/>
  <c r="T32" i="6"/>
  <c r="T33" i="6"/>
  <c r="T27" i="6"/>
  <c r="T28" i="6"/>
  <c r="T29" i="6"/>
  <c r="Y24" i="6"/>
  <c r="Y25" i="6"/>
  <c r="Y26" i="6"/>
  <c r="Y27" i="6"/>
  <c r="T23" i="6"/>
  <c r="T24" i="6"/>
  <c r="T25" i="6"/>
  <c r="T26" i="6"/>
  <c r="O29" i="6"/>
  <c r="O30" i="6"/>
  <c r="O31" i="6"/>
  <c r="O32" i="6"/>
  <c r="O33" i="6"/>
  <c r="J29" i="6"/>
  <c r="J30" i="6"/>
  <c r="J31" i="6"/>
  <c r="J32" i="6"/>
  <c r="J33" i="6"/>
  <c r="E30" i="6"/>
  <c r="E31" i="6"/>
  <c r="E32" i="6"/>
  <c r="E33" i="6"/>
  <c r="Y23" i="6"/>
  <c r="Y28" i="6"/>
  <c r="Y29" i="6"/>
  <c r="O23" i="6"/>
  <c r="O24" i="6"/>
  <c r="O25" i="6"/>
  <c r="O26" i="6"/>
  <c r="O27" i="6"/>
  <c r="O28" i="6"/>
  <c r="J23" i="6"/>
  <c r="J24" i="6"/>
  <c r="J25" i="6"/>
  <c r="J26" i="6"/>
  <c r="J27" i="6"/>
  <c r="J28" i="6"/>
  <c r="E29" i="6"/>
  <c r="E28" i="6"/>
  <c r="E27" i="6"/>
  <c r="E26" i="6"/>
  <c r="E25" i="6"/>
  <c r="E24" i="6"/>
  <c r="E23" i="6"/>
  <c r="Y19" i="6"/>
  <c r="Y20" i="6"/>
  <c r="Y21" i="6"/>
  <c r="Y22" i="6"/>
  <c r="T19" i="6"/>
  <c r="T20" i="6"/>
  <c r="T21" i="6"/>
  <c r="T22" i="6"/>
  <c r="O20" i="6"/>
  <c r="O21" i="6"/>
  <c r="O22" i="6"/>
  <c r="O19" i="6"/>
  <c r="E22" i="6"/>
  <c r="J20" i="6"/>
  <c r="J21" i="6"/>
  <c r="J22" i="6"/>
  <c r="J19" i="6"/>
  <c r="E20" i="6"/>
  <c r="E21" i="6"/>
  <c r="E19" i="6"/>
  <c r="Y16" i="6"/>
  <c r="Y17" i="6"/>
  <c r="Y18" i="6"/>
  <c r="Y15" i="6"/>
  <c r="T16" i="6"/>
  <c r="T17" i="6"/>
  <c r="T18" i="6"/>
  <c r="T15" i="6"/>
  <c r="O16" i="6"/>
  <c r="O17" i="6"/>
  <c r="O18" i="6"/>
  <c r="O15" i="6"/>
  <c r="J16" i="6"/>
  <c r="J17" i="6"/>
  <c r="J18" i="6"/>
  <c r="J15" i="6"/>
  <c r="E16" i="6"/>
  <c r="E17" i="6"/>
  <c r="E18" i="6"/>
  <c r="E15" i="6"/>
  <c r="Y14" i="6"/>
  <c r="T14" i="6"/>
  <c r="O9" i="6"/>
  <c r="F78" i="6" l="1"/>
  <c r="F80" i="6" s="1"/>
  <c r="F35" i="6"/>
  <c r="G35" i="6"/>
  <c r="G78" i="6" s="1"/>
  <c r="G80" i="6" s="1"/>
  <c r="AA78" i="6"/>
  <c r="Y35" i="6"/>
  <c r="H35" i="6"/>
  <c r="H78" i="6" s="1"/>
  <c r="H80" i="6" s="1"/>
  <c r="T78" i="6"/>
  <c r="AD55" i="6"/>
  <c r="AD77" i="6"/>
  <c r="U80" i="6"/>
  <c r="T80" i="6"/>
  <c r="J78" i="6"/>
  <c r="J80" i="6" s="1"/>
  <c r="K80" i="6"/>
  <c r="AD24" i="6"/>
  <c r="AD63" i="6"/>
  <c r="AD18" i="6"/>
  <c r="AD15" i="6"/>
  <c r="AD16" i="6"/>
  <c r="AD19" i="6"/>
  <c r="AD21" i="6"/>
  <c r="AD29" i="6"/>
  <c r="AD30" i="6"/>
  <c r="O14" i="6"/>
  <c r="AD20" i="6"/>
  <c r="P35" i="6"/>
  <c r="AD22" i="6"/>
  <c r="AD33" i="6"/>
  <c r="AD23" i="6"/>
  <c r="T35" i="6"/>
  <c r="AD28" i="6"/>
  <c r="AD31" i="6"/>
  <c r="AD32" i="6"/>
  <c r="AD26" i="6"/>
  <c r="J35" i="6"/>
  <c r="AD27" i="6"/>
  <c r="J14" i="6"/>
  <c r="AD25" i="6"/>
  <c r="AD17" i="6"/>
  <c r="E14" i="6"/>
  <c r="E78" i="6" l="1"/>
  <c r="E80" i="6" s="1"/>
  <c r="AA80" i="6"/>
  <c r="Y78" i="6"/>
  <c r="E35" i="6"/>
  <c r="O35" i="6"/>
  <c r="P78" i="6"/>
  <c r="AD14" i="6"/>
  <c r="Y13" i="6"/>
  <c r="T13" i="6"/>
  <c r="O13" i="6"/>
  <c r="J13" i="6"/>
  <c r="E13" i="6"/>
  <c r="T10" i="6"/>
  <c r="T9" i="6"/>
  <c r="O10" i="6"/>
  <c r="J10" i="6"/>
  <c r="J9" i="6"/>
  <c r="E10" i="6"/>
  <c r="E9" i="6"/>
  <c r="Y80" i="6" l="1"/>
  <c r="Z89" i="6" s="1"/>
  <c r="Z83" i="6"/>
  <c r="P80" i="6"/>
  <c r="O78" i="6"/>
  <c r="AD9" i="6"/>
  <c r="AD13" i="6"/>
  <c r="AD10" i="6"/>
  <c r="O80" i="6" l="1"/>
  <c r="AD78" i="6"/>
  <c r="AD80" i="6" s="1"/>
</calcChain>
</file>

<file path=xl/sharedStrings.xml><?xml version="1.0" encoding="utf-8"?>
<sst xmlns="http://schemas.openxmlformats.org/spreadsheetml/2006/main" count="935" uniqueCount="241">
  <si>
    <t>Сроки реализации</t>
  </si>
  <si>
    <t>План на 2025 год</t>
  </si>
  <si>
    <t>План на 2026 год</t>
  </si>
  <si>
    <t>Всего</t>
  </si>
  <si>
    <t>Внебюджетные средства</t>
  </si>
  <si>
    <t>1.1</t>
  </si>
  <si>
    <t>ДГХ</t>
  </si>
  <si>
    <t>1.2</t>
  </si>
  <si>
    <t>Подбор трупов животных (биологических отходов), обнаруженных на территории городского округа Тольятти</t>
  </si>
  <si>
    <t>1.5</t>
  </si>
  <si>
    <t>1.7</t>
  </si>
  <si>
    <t>Услуги по обустройству и обслуживанию мест накопления отработанных ртутьсодержащих предметов и веществ на территории городского округа Тольятти</t>
  </si>
  <si>
    <t>1.17</t>
  </si>
  <si>
    <t>1.18</t>
  </si>
  <si>
    <t>1.19</t>
  </si>
  <si>
    <t>1.22</t>
  </si>
  <si>
    <t>1.23</t>
  </si>
  <si>
    <t>Итого по задаче 1:</t>
  </si>
  <si>
    <t>2.1</t>
  </si>
  <si>
    <t>2.1.1</t>
  </si>
  <si>
    <t>2.1.2</t>
  </si>
  <si>
    <t>2.1.3</t>
  </si>
  <si>
    <t>2.1.4</t>
  </si>
  <si>
    <t>2.2</t>
  </si>
  <si>
    <t>Итого по задаче 2:</t>
  </si>
  <si>
    <t>3.1</t>
  </si>
  <si>
    <t>Предоставление специализированной информации о состоянии окружающей среды, ее загрязнении</t>
  </si>
  <si>
    <t>3.2</t>
  </si>
  <si>
    <t>Предоставление информации о состоянии окружающей среды по данным передвижной экологической лаборатории</t>
  </si>
  <si>
    <t>6.6</t>
  </si>
  <si>
    <t>7.1</t>
  </si>
  <si>
    <t>Организация мероприятий при осуществлении деятельности по обращению с животными без владельцев</t>
  </si>
  <si>
    <t>Итого по задаче 7:</t>
  </si>
  <si>
    <t>Наименование</t>
  </si>
  <si>
    <t>Наименование показателей (индикаторов)</t>
  </si>
  <si>
    <t>Ед. изм.</t>
  </si>
  <si>
    <t>Базовое значение</t>
  </si>
  <si>
    <t>Значение показателей (индикаторов) по годам</t>
  </si>
  <si>
    <t>Цель: обеспечение стабилизации и улучшения экологической ситуации на территории городского округа Тольятти</t>
  </si>
  <si>
    <t>Задача 1. Снижение негативного воздействия отходов на окружающую среду на территориях общего пользования в границах городского округа Тольятти</t>
  </si>
  <si>
    <t>Отношение количества подобранных ртутьсодержащих предметов и веществ к количеству обнаруженных ртутьсодержащих предметов и веществ</t>
  </si>
  <si>
    <t>%</t>
  </si>
  <si>
    <t>-</t>
  </si>
  <si>
    <t>Отношение количества подобранных осветительных приборов, ламп и отходов от них к количеству обнаруженных осветительных приборов, ламп и отходов от них</t>
  </si>
  <si>
    <t>Масса утилизированных трупов животных</t>
  </si>
  <si>
    <t>кг</t>
  </si>
  <si>
    <t>ед.</t>
  </si>
  <si>
    <t>Объем ликвидированных отходов</t>
  </si>
  <si>
    <t>м куб.</t>
  </si>
  <si>
    <t>га</t>
  </si>
  <si>
    <t>шт.</t>
  </si>
  <si>
    <t>Количество обустроенных мест</t>
  </si>
  <si>
    <t>Количество контролируемых объектов</t>
  </si>
  <si>
    <t>Количество территорий, на которых будут проведены работы по выявлению и оценке объекта накопленного вреда окружающей среде</t>
  </si>
  <si>
    <t>Количество полученных экспертных заключений</t>
  </si>
  <si>
    <t>Площадь, на которой будет завершен очередной год биологического этапа рекультивации</t>
  </si>
  <si>
    <t>Задача 2. Рекультивация полигона ТБО с. Узюково с учетом реконструкции элементов конструкции</t>
  </si>
  <si>
    <t>Готовый проект</t>
  </si>
  <si>
    <t>Количество корректируемой документации</t>
  </si>
  <si>
    <t>Количество проектируемой документации</t>
  </si>
  <si>
    <t>Уровень разработанных отходов</t>
  </si>
  <si>
    <t>Акт приемки межевых знаков</t>
  </si>
  <si>
    <t>Площадь рекультивируемой территории</t>
  </si>
  <si>
    <t>Задача 3. Получение информации о состоянии окружающей среды в целях обеспечения благоприятных условий жизнедеятельности населения</t>
  </si>
  <si>
    <t>Количество стационарных пунктов наблюдения за загрязнением атмосферы, с которых предоставляются данные о состоянии окружающей среды</t>
  </si>
  <si>
    <t>Количество компонентов окружающей среды, по которым будет производиться обследование</t>
  </si>
  <si>
    <t>Количество экземпляров итогового отчета</t>
  </si>
  <si>
    <t>Количество установленных знаков</t>
  </si>
  <si>
    <t>Количество животных, отловленных и направленных на содержание</t>
  </si>
  <si>
    <t>Отношение количества отловленных животных к количеству животных, подвергшихся карантинным мероприятиям</t>
  </si>
  <si>
    <t>Подбор ртутьсодержащих предметов и веществ, осветительных приборов, ламп и отходов от них, обнаруженных на территориях общего пользования в границах городского округа Тольятти</t>
  </si>
  <si>
    <t>Составление (разработка) технического задания, выполнение расчета начальной (максимальной) цены контракта на корректировку проектной, сметной документации по рекультивации массивов существующих объектов размещения отходов, в том числе реконструкции их элементов</t>
  </si>
  <si>
    <t>Наименование целей, задач и мероприятий муниципальной программы</t>
  </si>
  <si>
    <t>Ответственный исполнитель</t>
  </si>
  <si>
    <t>Местный бюджет</t>
  </si>
  <si>
    <t>Итого по задаче 3:</t>
  </si>
  <si>
    <t>4.1</t>
  </si>
  <si>
    <t>Итого по задаче 4:</t>
  </si>
  <si>
    <t>Финансовое обеспечение реализации муниципальной программы, тыс. руб.</t>
  </si>
  <si>
    <t>тыс. чел.</t>
  </si>
  <si>
    <t>Количество ликвидированных несанкционированных свалок</t>
  </si>
  <si>
    <t>N п/п</t>
  </si>
  <si>
    <t>План на 2022 год</t>
  </si>
  <si>
    <t>План на 2023 год</t>
  </si>
  <si>
    <t>План на 2024 год</t>
  </si>
  <si>
    <t>Областной бюджет</t>
  </si>
  <si>
    <t>Федеральный бюджет</t>
  </si>
  <si>
    <t>Итого:</t>
  </si>
  <si>
    <t>2022 - 2026</t>
  </si>
  <si>
    <t>Организация проведения инвентаризации мест несанкционированного размещения отходов на территории городского округа Тольятти</t>
  </si>
  <si>
    <t>2022, 2025</t>
  </si>
  <si>
    <t>Размещение на официальном портале органов местного самоуправления информации для населения, организаций и предприятий городского округа Тольятти по вопросам обращения с отходами</t>
  </si>
  <si>
    <t>Ликвидация несанкционированных мест размещения отходов (несанкционированных свалок) на территории городского округа (Государственная программа Самарской области "Совершенствование системы обращения с отходами, в том числе с твердыми коммунальными отходами, на территории Самарской области")</t>
  </si>
  <si>
    <t>Разработка проектной, сметной документации и производство работ по ликвидации и рекультивации массивов существующих объектов размещения отходов для муниципальных образований Самарской области (национальный проект "Экология", федеральный проект "Чистая страна", государственная программа Российской Федерации "Охрана окружающей среды", государственная программа Самарской области "Охрана окружающей среды Самарской области"), в том числе по объектам:</t>
  </si>
  <si>
    <t>2022 - 2024</t>
  </si>
  <si>
    <t>Рекультивация бывшей городской свалки промышленных и бытовых отходов Комсомольского района (южнее завода ОАО "АвтоВАЗАгрегат")</t>
  </si>
  <si>
    <t>Рекультивация вскрытой свалки инертных отходов, расположенной напротив 1 - 3 вставок ПАО "АвтоВАЗ"</t>
  </si>
  <si>
    <t>Выявление и оценка объектов накопленного вреда окружающей среде на территории городского округа Тольятти</t>
  </si>
  <si>
    <t>Закупка контейнеров для раздельного накопления твердых коммунальных отходов (национальный проект "Экология", федеральный проект "Комплексная система обращения с твердыми коммунальными отходами", государственная программа Российской Федерации "Охрана окружающей среды", государственная программа Самарской области "Совершенствование системы обращения с отходами, в том числе с твердыми коммунальными отходами, на территории Самарской области")</t>
  </si>
  <si>
    <t>Изготовление наклеек с текстовым и (или) графическим обозначением о видах ТКО и их монтаж на контейнеры</t>
  </si>
  <si>
    <t>Проведение исследований природной воды, атмосферного воздуха, почвы и геодезических измерений в целях осуществления контроля при проведении экспертизы выполненных работ по рекультивации массива существующего объекта размещения отходов: "Рекультивация вскрытой свалки инертных отходов, расположенной напротив 1 - 3 вставок ПАО "АвтоВАЗ" (национальный проект "Экология", федеральный проект "Чистая страна", государственная программа Российской Федерации "Охрана окружающей среды", государственная программа Самарской области "Охрана окружающей среды Самарской области")</t>
  </si>
  <si>
    <t>Организация и обслуживание системы видеонаблюдения в местах образования несанкционированных свалок</t>
  </si>
  <si>
    <t>Проведение исследований природной воды, атмосферного воздуха, почвы и геодезических измерений в целях осуществления контроля при проведении экспертизы выполненных работ по рекультивации массива существующего объекта размещения отходов: "Рекультивация бывшей городской свалки промышленных и бытовых отходов Комсомольского района (южнее завода ОАО "АвтоВАЗАгрегат")" (национальный проект "Экология", федеральный проект "Чистая страна", государственная программа Российской Федерации "Охрана окружающей среды", государственная программа Самарской области "Охрана окружающей среды Самарской области")</t>
  </si>
  <si>
    <t>2023 - 2024</t>
  </si>
  <si>
    <t>Сооружение режимных наблюдательных скважин на объектах накопленного вреда окружающей среде в Автозаводском и Комсомольском районах городского округа Тольятти</t>
  </si>
  <si>
    <t>Корректировка проектно-сметной документации по ликвидации накопленного вреда окружающей среде по объекту "свалка инертных отходов, расположенная напротив 1 - 3 вставок ПАО "АВТОВАЗ"</t>
  </si>
  <si>
    <t>Осуществление контроля за проведенными работами по ликвидации ОНВОС: "Рекультивация вскрытой свалки инертных отходов, расположенной напротив 1 - 3 вставок ПАО "АвтоВАЗ"</t>
  </si>
  <si>
    <t>2024 - 2026</t>
  </si>
  <si>
    <t>Осуществление контроля за проведенными работами по ликвидации ОНВОС: "Рекультивация бывшей городской свалки промышленных и бытовых отходов Комсомольского района (южнее завода ОАО "АвтоВАЗАгрегат")"</t>
  </si>
  <si>
    <t>Выявление и оценка объекта накопленного вреда окружающей среде на территории городского округа Тольятти в целях его ликвидации в рамках федерального проекта "Генеральная уборка" национального проекта "Экология" - массива существующего объекта размещения отходов: "Полигон захоронения промышленных отходов МУПП "Экология" г.о. Тольятти в районе села Тимофеевка"</t>
  </si>
  <si>
    <t>Осуществление контроля и приемки проведенных работ по ликвидации объектов накопленного вреда окружающей среде</t>
  </si>
  <si>
    <t>Биологический этап рекультивации бывшей городской свалки промышленных и бытовых отходов Комсомольского района города Тольятти (южнее завода ОАО "АвтоВАЗАгрегат")</t>
  </si>
  <si>
    <t>2025 - 2026</t>
  </si>
  <si>
    <t>Биологический этап рекультивации вскрытой свалки инертных отходов, расположенной напротив 1 - 3 вставок ПАО "АвтоВАЗ"</t>
  </si>
  <si>
    <t>Корректировка проектной, сметной документации по рекультивации массивов существующих объектов размещения отходов, в том числе реконструкции их элементов (государственная программа Самарской области "Охрана окружающей среды Самарской области")</t>
  </si>
  <si>
    <t>ДГД, ДГХ</t>
  </si>
  <si>
    <t>2022 - 2023</t>
  </si>
  <si>
    <t>Выполнение проектно-изыскательских работ по объекту "Рекультивация полигона по захоронению твердых бытовых отходов Узюково г. Тольятти (Самарская область)"</t>
  </si>
  <si>
    <t>Ликвидация мест несанкционированного размещения отходов на территории, прилегающей к территории полигона по захоронению твердых бытовых отходов Узюково г. Тольятти (Самарская область)</t>
  </si>
  <si>
    <t>Определение границ смежных участков и координат Полигона по захоронению твердых бытовых отходов Узюково г. Тольятти с кадастровым номером 63:32:1401009:8302, расположенного в Ставропольском районе Самарской области на земельном участке с кадастровым номером 63:32:1401009:8301</t>
  </si>
  <si>
    <t>Рекультивация полигона по захоронению твердых бытовых отходов Узюково г.о. Тольятти (государственная программа Самарской области "Охрана окружающей среды Самарской области")</t>
  </si>
  <si>
    <t>Услуги по аналитическому обеспечению регионального государственного экологического надзора с выдачей протоколов испытаний и экспертных заключений соответствия установленным требованиям, санитарно-гигиеническим нормативам и предельно допустимым концентрациям (государственная программа Самарской области "Охрана окружающей среды Самарской области")</t>
  </si>
  <si>
    <t>Предоставление информации о влиянии внешних источников шума на селитебную территорию городского округа Тольятти</t>
  </si>
  <si>
    <t>Предоставление информации о воздействии электромагнитных полей в селитебной территории городского округа Тольятти</t>
  </si>
  <si>
    <t>Предоставление информации о химическом загрязнении почвы на территории городского округа Тольятти в целях обеспечения безопасности жизнедеятельности населения</t>
  </si>
  <si>
    <t>Предоставление информации о химическом загрязнении снежного покрова на территории городского округа Тольятти в целях обеспечения безопасности жизнедеятельности населения</t>
  </si>
  <si>
    <t>Предоставление информации о неблагоприятных зонах селитебных территорий городского округа Тольятти по воздействию внешних источников инфразвука</t>
  </si>
  <si>
    <t>Предоставление информации о радиационном загрязнении на территории городского округа Тольятти в целях обеспечения безопасности жизнедеятельности населения</t>
  </si>
  <si>
    <t>Предоставление информации об уровне загрязнения Куйбышевского водохранилища в границах Тольятти в период "цветения" синезеленых водорослей в целях обеспечения безопасности жизнедеятельности населения</t>
  </si>
  <si>
    <t>Задача 4. Снижение уровня загрязнения атмосферного воздуха</t>
  </si>
  <si>
    <t>Проведение выездных обследований территории в целях выявления нарушений природоохранного законодательства, в том числе в области охраны атмосферного воздуха (выявление источников выбросов загрязняющих веществ)</t>
  </si>
  <si>
    <t>Размещение на официальном портале органов местного самоуправления информации о результатах отбора проб атмосферного воздуха по данным передвижной экологической лаборатории</t>
  </si>
  <si>
    <t>Задача 5. Строительство очистных сооружений</t>
  </si>
  <si>
    <t>Строительство очистных сооружений дождевых сточных вод с селитебной территории Автозаводского района г. Тольятти с подводящими трубопроводами и инженерно-техническим обеспечением (государственная программа Самарской области "Развитие коммунальной инфраструктуры в Самарской области")</t>
  </si>
  <si>
    <t>ДГД</t>
  </si>
  <si>
    <t>Задача 6. Организация воспитания и экологического просвещения населения городского округа Тольятти в целях сохранения благоприятной окружающей среды</t>
  </si>
  <si>
    <t>Организация реализации сетевого проекта "Мы за чистую планету"</t>
  </si>
  <si>
    <t>Информационное оповещение населения о раздельном сборе отходов посредством муниципального транспорта</t>
  </si>
  <si>
    <t>Установка информационных, запрещающих знаков в целях предотвращения образования несанкционированных свалок</t>
  </si>
  <si>
    <t>Организация конференции с участием предприятий, учреждений, организаций городского округа Тольятти "Проблемы экологии городского округа Тольятти и пути их решения"</t>
  </si>
  <si>
    <t>Поставка печатного и электронного издания методического пособия "Обеспечение экологической безопасности в условиях городского округа Тольятти"</t>
  </si>
  <si>
    <t>Установка информационных знаков в целях просвещения населения о правилах взаимодействия с безнадзорными животными в городской среде</t>
  </si>
  <si>
    <t>Поставка печатного методического пособия "Обращение с твердыми коммунальными отходами, в том числе их раздельное накопление" для информирования населения городского округа Тольятти</t>
  </si>
  <si>
    <t>Поставка наклеек на контейнеры для раздельного накопления утилизируемых твердых коммунальных отходов</t>
  </si>
  <si>
    <t>Итого по задаче 6:</t>
  </si>
  <si>
    <t>Реестр инвентаризации несанкционированных объектов размещения отходов на территории городского округа Тольятти</t>
  </si>
  <si>
    <t>Количество размещенной информации</t>
  </si>
  <si>
    <t>Ликвидация несанкционированных мест размещения отходов (несанкционированных свалок) на территории городского округа (государственная программа Самарской области "Совершенствование системы обращения с отходами, в том числе с твердыми коммунальными отходами, на территории Самарской области")</t>
  </si>
  <si>
    <t>Площадь бывшей городской свалки промышленных и бытовых отходов Комсомольского района (южнее завода ОАО "АвтоВАЗАгрегат"), на которой будут произведены работы по оптимизации рельефа</t>
  </si>
  <si>
    <t>Площадь вскрытой свалки инертных отходов, расположенной напротив 1 - 3 вставок ПАО "АвтоВАЗ", на которой будут произведены работы по оптимизации рельефа</t>
  </si>
  <si>
    <t>Площадь бывшей городской свалки промышленных и бытовых отходов Комсомольского района (южнее завода ОАО "АвтоВАЗАгрегат"), на которой будут произведены работы по созданию защитного экрана</t>
  </si>
  <si>
    <t>Площадь вскрытой свалки инертных отходов, расположенной напротив 1 - 3 вставок ПАО "АвтоВАЗ", на которой будут произведены работы по созданию защитного экрана</t>
  </si>
  <si>
    <t>Площадь бывшей городской свалки промышленных и бытовых отходов Комсомольского района (южнее завода ОАО "АвтоВАЗАгрегат"), на которой будут произведены работы по созданию плодородного слоя почвы на поверхности объекта</t>
  </si>
  <si>
    <t>Площадь вскрытой свалки инертных отходов, расположенной напротив 1 - 3 вставок ПАО "АвтоВАЗ", на которой будут произведены работы по созданию плодородного слоя почвы на поверхности объекта</t>
  </si>
  <si>
    <t>Площадь бывшей городской свалки промышленных и бытовых отходов Комсомольского района (южнее завода ОАО "АвтоВАЗАгрегат"), на которой будет завершен очередной год биологического этапа рекультивации</t>
  </si>
  <si>
    <t>Площадь вскрытой свалки инертных отходов, расположенной напротив 1 - 3 вставок ПАО "АвтоВАЗ", на которой будет завершен очередной год биологического этапа рекультивации</t>
  </si>
  <si>
    <t>Численность населения, качество жизни которого улучшится в связи с ликвидацией несанкционированных свалок в границах городов</t>
  </si>
  <si>
    <t>Количество объектов (территорий), на которых будут проведены работы по выявлению и оценке объектов накопленного вреда окружающей среде</t>
  </si>
  <si>
    <t>Количество контейнеров</t>
  </si>
  <si>
    <t>Количество наклеек</t>
  </si>
  <si>
    <t>Количество представленных экспертных заключений</t>
  </si>
  <si>
    <t>Ед.</t>
  </si>
  <si>
    <t>Количество мест</t>
  </si>
  <si>
    <t>Количество скважин</t>
  </si>
  <si>
    <t>Уровень исполнения бюджетных средств</t>
  </si>
  <si>
    <t>Корректировка проектно-сметной документации по ликвидации накопленного вреда окружающей среде по объекту "Свалка инертных отходов, расположенная напротив 1 - 3 вставок ПАО "АВТОВАЗ"</t>
  </si>
  <si>
    <t>Количество точек, по которым будут получены данные об уровне шума</t>
  </si>
  <si>
    <t>Количество точек, по которым будет получена информация о воздействии электромагнитных полей</t>
  </si>
  <si>
    <t>Количество проб почвы, по которым произведен химический анализ</t>
  </si>
  <si>
    <t>Количество проб снежного покрова, по которым произведен химический анализ</t>
  </si>
  <si>
    <t>Количество точек, по которым будет получена информация о воздействии внешних источников инфразвука</t>
  </si>
  <si>
    <t>Количество точек, по которым произведен радиационный контроль</t>
  </si>
  <si>
    <t>Количество проб воды из Куйбышевского водохранилища, по которым будет произведен химический анализ</t>
  </si>
  <si>
    <t>Количество проведенных выездных обследований</t>
  </si>
  <si>
    <t>Количество введенных в эксплуатацию законченных строительством объектов</t>
  </si>
  <si>
    <t>Количество проведенных акций</t>
  </si>
  <si>
    <t>Количество проведенных конкурсов</t>
  </si>
  <si>
    <t>Количество оформленных троллейбусов</t>
  </si>
  <si>
    <t>Количество проведенных круглых столов</t>
  </si>
  <si>
    <t>Количество проведенных секций</t>
  </si>
  <si>
    <t>Количество экземпляров</t>
  </si>
  <si>
    <t>1.3</t>
  </si>
  <si>
    <t>1.4</t>
  </si>
  <si>
    <t>Приложение 
к постановлению администрации 
городского округа Тольятти
от ____________№__________
Приложение № 1
к муниципальной программе «Охрана окружающей среды на территории городского округа Тольятти на 2022-2026 годы», утвержденной постановлением администрации городского округа Тольятти от 04.08.2021 № 2700-п/1</t>
  </si>
  <si>
    <t>1.6</t>
  </si>
  <si>
    <t>1.6.1</t>
  </si>
  <si>
    <t>1.6.2</t>
  </si>
  <si>
    <t>1.8</t>
  </si>
  <si>
    <t>1.9</t>
  </si>
  <si>
    <t>1.10</t>
  </si>
  <si>
    <t>1.11</t>
  </si>
  <si>
    <t>1.12</t>
  </si>
  <si>
    <t>1.13</t>
  </si>
  <si>
    <t>1.14</t>
  </si>
  <si>
    <t>1.15</t>
  </si>
  <si>
    <t>1.16</t>
  </si>
  <si>
    <t>1.20</t>
  </si>
  <si>
    <t>1.21</t>
  </si>
  <si>
    <t>3.3</t>
  </si>
  <si>
    <t>3.4</t>
  </si>
  <si>
    <t>3.5</t>
  </si>
  <si>
    <t>3.6</t>
  </si>
  <si>
    <t>3.7</t>
  </si>
  <si>
    <t>3.8</t>
  </si>
  <si>
    <t>3.9</t>
  </si>
  <si>
    <t>3.10</t>
  </si>
  <si>
    <t>4.2</t>
  </si>
  <si>
    <t>5.1</t>
  </si>
  <si>
    <t>6.1</t>
  </si>
  <si>
    <t>6.2</t>
  </si>
  <si>
    <t>6.3</t>
  </si>
  <si>
    <t>6.4</t>
  </si>
  <si>
    <t>6.5</t>
  </si>
  <si>
    <t>6.7</t>
  </si>
  <si>
    <t>6.8</t>
  </si>
  <si>
    <t>Оплата ранее принятых обязательств</t>
  </si>
  <si>
    <t>Итого по задаче 5 без учета оплаты ранее принятых обязательств:</t>
  </si>
  <si>
    <t>2024, 2025</t>
  </si>
  <si>
    <r>
      <t>Задача 7. Управление популяцией животных без владельцев.</t>
    </r>
    <r>
      <rPr>
        <strike/>
        <sz val="11"/>
        <color theme="1"/>
        <rFont val="Times New Roman"/>
        <family val="1"/>
        <charset val="204"/>
      </rPr>
      <t xml:space="preserve">  </t>
    </r>
  </si>
  <si>
    <t>ИТОГО по муниципальной программе без учета оплаты ранее принятых обязательств:</t>
  </si>
  <si>
    <t>Оплата ранее принятых обязательств по Программе:</t>
  </si>
  <si>
    <t>ИТОГО по муниципальной программе с учетом оплаты ранее принятых обязательств:</t>
  </si>
  <si>
    <t>1.24</t>
  </si>
  <si>
    <t>Услуги по сбору, транспортированию, обезвреживанию отходов 3-4 класса опасности</t>
  </si>
  <si>
    <t>Доля объема вывезенных отходов     3-4 класса опасности от запланированного объема, подлежащего вывозу</t>
  </si>
  <si>
    <t>Приложение 
к постановлению администрации 
городского округа Тольятти
от ____________№__________
Приложение № 2
к муниципальной программе «Охрана окружающей среды на территории городского округа Тольятти на 2022-2026 годы», утвержденной постановлением администрации городского округа Тольятти от 04.08.2021 № 2700-п/1</t>
  </si>
  <si>
    <r>
      <t xml:space="preserve">Разработка проектной, сметной документации и производство работ по ликвидации и рекультивации массивов существующих объектов размещения отходов для муниципальных образований Самарской области (национальный проект "Экология", федеральный проект "Чистая страна", государственная программа Российской Федерации "Охрана окружающей среды", государственная программа Самарской области "Охрана окружающей среды Самарской области") </t>
    </r>
    <r>
      <rPr>
        <sz val="11"/>
        <color rgb="FFFF0000"/>
        <rFont val="Times New Roman"/>
        <family val="1"/>
        <charset val="204"/>
      </rPr>
      <t>*</t>
    </r>
  </si>
  <si>
    <t>Задача 7. Управление популяцией животных без владельцев.</t>
  </si>
  <si>
    <t>ПОКАЗАТЕЛИ (ИНДИКАТОРЫ)  МЕРОПРИЯТИЙ МУНИЦИПАЛЬНОЙ ПРОГРАММЫ                                                                                                                                                                                                   «ОХРАНА ОКРУЖАЮЩЕЙ СРЕДЫ НА ТЕРРИТОРИИ ГОРОДСКОГО ОКРУГА ТОЛЬЯТТИ НА 2022-2026 ГОДЫ»,
 утвержденной постановлением администрации городского округа Тольятти от 04.08.2021 № 2700-п/1</t>
  </si>
  <si>
    <t>без финасирования</t>
  </si>
  <si>
    <t xml:space="preserve"> -</t>
  </si>
  <si>
    <t>* - включая показатели (индикаторы) касающиеся реализации мероприятий 1.6.1 "Рекультивация бывшей городской свалки промышленных и бытовых отходов Комсомольского района (южнее завода ОАО "АвтоВАЗАгрегат")"  и 1.6.2 "Рекультивация вскрытой свалки инертных отходов, расположенной напротив 1 - 3 вставок ПАО "АвтоВАЗ""</t>
  </si>
  <si>
    <r>
      <rPr>
        <b/>
        <sz val="11"/>
        <color theme="1"/>
        <rFont val="Times New Roman"/>
        <family val="1"/>
        <charset val="204"/>
      </rPr>
      <t>ПЕРЕЧЕНЬ МЕРОПРИЯТИЙ МУНИЦИПАЛЬНОЙ ПРОГРАММЫ «ОХРАНА ОКРУЖАЮЩЕЙ СРЕДЫ НА ТЕРРИТОРИИ ГОРОДСКОГО ОКРУГА ТОЛЬЯТТИ НА 2022-2026 ГОДЫ»</t>
    </r>
    <r>
      <rPr>
        <sz val="11"/>
        <color theme="1"/>
        <rFont val="Times New Roman"/>
        <family val="1"/>
        <charset val="204"/>
      </rPr>
      <t>,
 утвержденной постановлением администрации городского округа Тольятти от 04.08.2021 № 2700-п/1</t>
    </r>
  </si>
  <si>
    <t>город</t>
  </si>
  <si>
    <t>область</t>
  </si>
  <si>
    <t>федеральн</t>
  </si>
  <si>
    <t>внебюджет</t>
  </si>
  <si>
    <t>Всего без обяз</t>
  </si>
  <si>
    <t>всего с обяз</t>
  </si>
  <si>
    <t>федарал</t>
  </si>
  <si>
    <t>внебюдж</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</si>
</sst>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charset val="204"/>
      <scheme val="minor"/>
    </font>
    <font>
      <sz val="11"/>
      <color theme="1"/>
      <name val="Times New Roman"/>
      <family val="1"/>
      <charset val="204"/>
    </font>
    <font>
      <b/>
      <sz val="11"/>
      <color theme="1"/>
      <name val="Times New Roman"/>
      <family val="1"/>
      <charset val="204"/>
    </font>
    <font>
      <sz val="11"/>
      <name val="Times New Roman"/>
      <family val="1"/>
      <charset val="204"/>
    </font>
    <font>
      <sz val="11"/>
      <color rgb="FFFF0000"/>
      <name val="Times New Roman"/>
      <family val="1"/>
      <charset val="204"/>
    </font>
    <font>
      <b/>
      <sz val="11"/>
      <name val="Times New Roman"/>
      <family val="1"/>
      <charset val="204"/>
    </font>
    <font>
      <b/>
      <sz val="12"/>
      <color theme="1"/>
      <name val="Times New Roman"/>
      <family val="1"/>
      <charset val="204"/>
    </font>
    <font>
      <sz val="12"/>
      <color theme="1"/>
      <name val="Times New Roman"/>
      <family val="1"/>
      <charset val="204"/>
    </font>
    <font>
      <sz val="11"/>
      <color theme="1"/>
      <name val="Calibri"/>
      <family val="2"/>
      <charset val="204"/>
      <scheme val="minor"/>
    </font>
    <font>
      <strike/>
      <sz val="11"/>
      <color theme="1"/>
      <name val="Times New Roman"/>
      <family val="1"/>
      <charset val="204"/>
    </font>
  </fonts>
  <fills count="2">
    <fill>
      <patternFill patternType="none"/>
    </fill>
    <fill>
      <patternFill patternType="gray125"/>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style="medium">
        <color indexed="64"/>
      </bottom>
      <diagonal/>
    </border>
    <border>
      <left style="thin">
        <color indexed="64"/>
      </left>
      <right/>
      <top/>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s>
  <cellStyleXfs count="2">
    <xf numFmtId="0" fontId="0" fillId="0" borderId="0"/>
    <xf numFmtId="0" fontId="8" fillId="0" borderId="0"/>
  </cellStyleXfs>
  <cellXfs count="224">
    <xf numFmtId="0" fontId="0" fillId="0" borderId="0" xfId="0"/>
    <xf numFmtId="49" fontId="1" fillId="0" borderId="1" xfId="0" applyNumberFormat="1" applyFont="1" applyBorder="1" applyAlignment="1">
      <alignment horizontal="center" vertical="center" wrapText="1"/>
    </xf>
    <xf numFmtId="0" fontId="1" fillId="0" borderId="0" xfId="0" applyFont="1"/>
    <xf numFmtId="0" fontId="1" fillId="0" borderId="1" xfId="0" applyFont="1" applyBorder="1" applyAlignment="1">
      <alignment vertical="center" wrapText="1" shrinkToFit="1"/>
    </xf>
    <xf numFmtId="0" fontId="1" fillId="0" borderId="1" xfId="0" applyFont="1" applyBorder="1" applyAlignment="1">
      <alignment horizontal="center" vertical="center" wrapText="1" shrinkToFit="1"/>
    </xf>
    <xf numFmtId="0" fontId="1" fillId="0" borderId="1" xfId="0" applyFont="1" applyBorder="1" applyAlignment="1">
      <alignment horizontal="left" vertical="center" wrapText="1" shrinkToFit="1"/>
    </xf>
    <xf numFmtId="0" fontId="0" fillId="0" borderId="0" xfId="0" applyAlignment="1">
      <alignment horizontal="justify" vertical="center"/>
    </xf>
    <xf numFmtId="0" fontId="1" fillId="0" borderId="1" xfId="0" applyFont="1" applyBorder="1" applyAlignment="1">
      <alignment horizontal="center" vertical="center" wrapText="1"/>
    </xf>
    <xf numFmtId="0" fontId="0" fillId="0" borderId="0" xfId="0" applyAlignment="1">
      <alignment shrinkToFit="1"/>
    </xf>
    <xf numFmtId="0" fontId="1" fillId="0" borderId="0" xfId="0" applyFont="1" applyAlignment="1">
      <alignment shrinkToFit="1"/>
    </xf>
    <xf numFmtId="49" fontId="1" fillId="0" borderId="0" xfId="0" applyNumberFormat="1" applyFont="1"/>
    <xf numFmtId="0" fontId="1" fillId="0" borderId="1" xfId="0" applyFont="1" applyBorder="1" applyAlignment="1">
      <alignment vertical="center" wrapText="1"/>
    </xf>
    <xf numFmtId="0" fontId="1" fillId="0" borderId="1" xfId="0" applyFont="1" applyBorder="1" applyAlignment="1">
      <alignment horizontal="center" vertical="center" textRotation="90" wrapText="1"/>
    </xf>
    <xf numFmtId="0" fontId="1" fillId="0" borderId="1" xfId="0" applyFont="1" applyBorder="1" applyAlignment="1">
      <alignment horizontal="justify" vertical="center" wrapText="1" shrinkToFit="1"/>
    </xf>
    <xf numFmtId="49" fontId="1" fillId="0" borderId="15" xfId="0" applyNumberFormat="1" applyFont="1" applyBorder="1" applyAlignment="1">
      <alignment horizontal="center" vertical="center" wrapText="1"/>
    </xf>
    <xf numFmtId="0" fontId="1" fillId="0" borderId="7" xfId="0" applyFont="1" applyBorder="1" applyAlignment="1">
      <alignment vertical="center" wrapText="1" shrinkToFit="1"/>
    </xf>
    <xf numFmtId="0" fontId="1" fillId="0" borderId="7" xfId="0" applyFont="1" applyBorder="1" applyAlignment="1">
      <alignment horizontal="center" vertical="center" wrapText="1"/>
    </xf>
    <xf numFmtId="49" fontId="1" fillId="0" borderId="9" xfId="0" applyNumberFormat="1"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1" fontId="1" fillId="0" borderId="0" xfId="0" applyNumberFormat="1" applyFont="1"/>
    <xf numFmtId="49" fontId="1" fillId="0" borderId="9" xfId="0" applyNumberFormat="1" applyFont="1" applyBorder="1" applyAlignment="1">
      <alignment vertical="center" wrapText="1"/>
    </xf>
    <xf numFmtId="0" fontId="1" fillId="0" borderId="10" xfId="0" applyFont="1" applyBorder="1" applyAlignment="1">
      <alignment vertical="center" wrapText="1"/>
    </xf>
    <xf numFmtId="0" fontId="1" fillId="0" borderId="12" xfId="0" applyFont="1" applyBorder="1" applyAlignment="1">
      <alignment vertical="center" wrapText="1" shrinkToFit="1"/>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49" fontId="1" fillId="0" borderId="11" xfId="0" applyNumberFormat="1" applyFont="1" applyBorder="1" applyAlignment="1">
      <alignment horizontal="center" vertical="center" wrapText="1"/>
    </xf>
    <xf numFmtId="0" fontId="1" fillId="0" borderId="7" xfId="0" applyFont="1" applyBorder="1" applyAlignment="1">
      <alignment horizontal="justify" vertical="center" wrapText="1" shrinkToFit="1"/>
    </xf>
    <xf numFmtId="0" fontId="1" fillId="0" borderId="12" xfId="0" applyFont="1" applyBorder="1" applyAlignment="1">
      <alignment horizontal="justify" vertical="center" wrapText="1" shrinkToFit="1"/>
    </xf>
    <xf numFmtId="49" fontId="3" fillId="0" borderId="11" xfId="0" applyNumberFormat="1" applyFont="1" applyBorder="1" applyAlignment="1">
      <alignment horizontal="center" vertical="center" wrapText="1"/>
    </xf>
    <xf numFmtId="0" fontId="3" fillId="0" borderId="12" xfId="0" applyFont="1" applyBorder="1" applyAlignment="1">
      <alignment horizontal="justify" vertical="center" wrapText="1" shrinkToFi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8" xfId="0" applyFont="1" applyBorder="1" applyAlignment="1">
      <alignment horizontal="center" vertical="center" wrapText="1"/>
    </xf>
    <xf numFmtId="0" fontId="1" fillId="0" borderId="27" xfId="0" applyFont="1" applyBorder="1"/>
    <xf numFmtId="1" fontId="1" fillId="0" borderId="28" xfId="0" applyNumberFormat="1" applyFont="1" applyBorder="1"/>
    <xf numFmtId="1" fontId="1" fillId="0" borderId="21" xfId="0" applyNumberFormat="1" applyFont="1" applyBorder="1"/>
    <xf numFmtId="0" fontId="1" fillId="0" borderId="25" xfId="0" applyFont="1" applyBorder="1"/>
    <xf numFmtId="1" fontId="1" fillId="0" borderId="0" xfId="0" applyNumberFormat="1" applyFont="1" applyBorder="1"/>
    <xf numFmtId="0" fontId="1" fillId="0" borderId="24" xfId="0" applyFont="1" applyBorder="1"/>
    <xf numFmtId="0" fontId="1" fillId="0" borderId="26" xfId="0" applyFont="1" applyBorder="1"/>
    <xf numFmtId="1" fontId="1" fillId="0" borderId="19" xfId="0" applyNumberFormat="1" applyFont="1" applyBorder="1"/>
    <xf numFmtId="0" fontId="1" fillId="0" borderId="22" xfId="0" applyFont="1" applyBorder="1"/>
    <xf numFmtId="0" fontId="1" fillId="0" borderId="19" xfId="0" applyFont="1" applyBorder="1"/>
    <xf numFmtId="49" fontId="1" fillId="0" borderId="0" xfId="0" applyNumberFormat="1" applyFont="1" applyAlignment="1">
      <alignment horizontal="center" vertical="center" wrapText="1"/>
    </xf>
    <xf numFmtId="49" fontId="1" fillId="0" borderId="0" xfId="0" applyNumberFormat="1" applyFont="1" applyAlignment="1">
      <alignment horizontal="center" vertical="center"/>
    </xf>
    <xf numFmtId="0" fontId="1" fillId="0" borderId="1"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4" xfId="0" applyFont="1" applyBorder="1" applyAlignment="1">
      <alignment horizontal="justify" vertical="center" wrapText="1"/>
    </xf>
    <xf numFmtId="49" fontId="1"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1" fillId="0" borderId="1" xfId="0" applyFont="1" applyBorder="1" applyAlignment="1">
      <alignment horizontal="center" vertical="center" wrapText="1" shrinkToFit="1"/>
    </xf>
    <xf numFmtId="0" fontId="1" fillId="0" borderId="1" xfId="0" applyFont="1" applyBorder="1" applyAlignment="1">
      <alignment horizontal="center" vertical="center" wrapText="1"/>
    </xf>
    <xf numFmtId="0" fontId="3" fillId="0" borderId="0" xfId="0" applyFont="1" applyAlignment="1">
      <alignment horizontal="left" vertical="center" wrapText="1" shrinkToFit="1"/>
    </xf>
    <xf numFmtId="0" fontId="0" fillId="0" borderId="25" xfId="0" applyBorder="1" applyAlignment="1">
      <alignment horizontal="left" wrapText="1" shrinkToFit="1"/>
    </xf>
    <xf numFmtId="0" fontId="0" fillId="0" borderId="0" xfId="0" applyAlignment="1">
      <alignment horizontal="left" wrapText="1" shrinkToFit="1"/>
    </xf>
    <xf numFmtId="0" fontId="0" fillId="0" borderId="25" xfId="0" applyBorder="1" applyAlignment="1">
      <alignment horizontal="center"/>
    </xf>
    <xf numFmtId="0" fontId="0" fillId="0" borderId="0" xfId="0" applyAlignment="1">
      <alignment horizontal="center"/>
    </xf>
    <xf numFmtId="0" fontId="0" fillId="0" borderId="25" xfId="0" applyBorder="1" applyAlignment="1">
      <alignment horizontal="center" wrapText="1" shrinkToFit="1"/>
    </xf>
    <xf numFmtId="0" fontId="0" fillId="0" borderId="0" xfId="0" applyAlignment="1">
      <alignment horizontal="center" wrapText="1" shrinkToFit="1"/>
    </xf>
    <xf numFmtId="0" fontId="2" fillId="0" borderId="50" xfId="0" applyFont="1" applyBorder="1" applyAlignment="1">
      <alignment horizontal="left" vertical="center" wrapText="1"/>
    </xf>
    <xf numFmtId="0" fontId="2" fillId="0" borderId="47" xfId="0" applyFont="1" applyBorder="1" applyAlignment="1">
      <alignment horizontal="left" vertical="center" wrapText="1"/>
    </xf>
    <xf numFmtId="0" fontId="2" fillId="0" borderId="51" xfId="0" applyFont="1" applyBorder="1" applyAlignment="1">
      <alignment horizontal="left" vertical="center" wrapText="1"/>
    </xf>
    <xf numFmtId="49" fontId="1" fillId="0" borderId="15" xfId="0" applyNumberFormat="1" applyFont="1" applyBorder="1" applyAlignment="1">
      <alignment horizontal="center" vertical="center" wrapText="1"/>
    </xf>
    <xf numFmtId="49" fontId="1" fillId="0" borderId="11" xfId="0" applyNumberFormat="1" applyFont="1" applyBorder="1" applyAlignment="1">
      <alignment horizontal="center" vertical="center" wrapText="1"/>
    </xf>
    <xf numFmtId="0" fontId="1" fillId="0" borderId="7" xfId="0" applyFont="1" applyBorder="1" applyAlignment="1">
      <alignment horizontal="justify" vertical="center" wrapText="1" shrinkToFit="1"/>
    </xf>
    <xf numFmtId="0" fontId="1" fillId="0" borderId="12" xfId="0" applyFont="1" applyBorder="1" applyAlignment="1">
      <alignment horizontal="justify" vertical="center" wrapText="1" shrinkToFit="1"/>
    </xf>
    <xf numFmtId="0" fontId="1" fillId="0" borderId="0" xfId="0" applyFont="1" applyAlignment="1">
      <alignment horizontal="right" wrapText="1"/>
    </xf>
    <xf numFmtId="0" fontId="1" fillId="0" borderId="0" xfId="0" applyFont="1" applyAlignment="1">
      <alignment horizontal="right"/>
    </xf>
    <xf numFmtId="0" fontId="2" fillId="0" borderId="0" xfId="0" applyFont="1" applyAlignment="1">
      <alignment horizontal="center" vertical="center" wrapText="1"/>
    </xf>
    <xf numFmtId="0" fontId="2" fillId="0" borderId="0" xfId="0" applyFont="1" applyAlignment="1">
      <alignment horizontal="center" vertical="center"/>
    </xf>
    <xf numFmtId="49" fontId="1" fillId="0" borderId="9" xfId="0" applyNumberFormat="1" applyFont="1" applyBorder="1" applyAlignment="1">
      <alignment horizontal="center" vertical="center" wrapText="1"/>
    </xf>
    <xf numFmtId="0" fontId="1" fillId="0" borderId="1" xfId="0" applyFont="1" applyBorder="1" applyAlignment="1">
      <alignment horizontal="left" vertical="top" wrapText="1" shrinkToFit="1"/>
    </xf>
    <xf numFmtId="0" fontId="1" fillId="0" borderId="1" xfId="0" applyFont="1" applyBorder="1" applyAlignment="1">
      <alignment horizontal="justify" vertical="center" wrapText="1" shrinkToFit="1"/>
    </xf>
    <xf numFmtId="0" fontId="5" fillId="0" borderId="50" xfId="0" applyFont="1" applyBorder="1" applyAlignment="1">
      <alignment horizontal="left" vertical="center" wrapText="1"/>
    </xf>
    <xf numFmtId="0" fontId="5" fillId="0" borderId="47" xfId="0" applyFont="1" applyBorder="1" applyAlignment="1">
      <alignment horizontal="left" vertical="center" wrapText="1"/>
    </xf>
    <xf numFmtId="0" fontId="5" fillId="0" borderId="51" xfId="0" applyFont="1" applyBorder="1" applyAlignment="1">
      <alignment horizontal="left" vertical="center" wrapText="1"/>
    </xf>
    <xf numFmtId="0" fontId="1" fillId="0" borderId="7" xfId="0" applyFont="1" applyBorder="1" applyAlignment="1">
      <alignment vertical="center" wrapText="1" shrinkToFit="1"/>
    </xf>
    <xf numFmtId="0" fontId="1" fillId="0" borderId="1" xfId="0" applyFont="1" applyBorder="1" applyAlignment="1">
      <alignment vertical="center" wrapText="1" shrinkToFi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2" fillId="0" borderId="9" xfId="0" applyFont="1" applyBorder="1" applyAlignment="1">
      <alignment horizontal="left" vertical="center" wrapText="1"/>
    </xf>
    <xf numFmtId="0" fontId="2" fillId="0" borderId="1" xfId="0" applyFont="1" applyBorder="1" applyAlignment="1">
      <alignment horizontal="left" vertical="center" wrapText="1"/>
    </xf>
    <xf numFmtId="0" fontId="2" fillId="0" borderId="10" xfId="0" applyFont="1" applyBorder="1" applyAlignment="1">
      <alignment horizontal="left" vertical="center" wrapText="1"/>
    </xf>
    <xf numFmtId="0" fontId="2" fillId="0" borderId="30" xfId="0" applyFont="1" applyBorder="1" applyAlignment="1">
      <alignment horizontal="left" vertical="center" wrapText="1"/>
    </xf>
    <xf numFmtId="0" fontId="2" fillId="0" borderId="14" xfId="0" applyFont="1" applyBorder="1" applyAlignment="1">
      <alignment horizontal="left" vertical="center" wrapText="1"/>
    </xf>
    <xf numFmtId="0" fontId="2" fillId="0" borderId="31" xfId="0" applyFont="1" applyBorder="1" applyAlignment="1">
      <alignment horizontal="left" vertical="center" wrapText="1"/>
    </xf>
    <xf numFmtId="0" fontId="1" fillId="0" borderId="15" xfId="0" applyFont="1" applyBorder="1" applyAlignment="1">
      <alignment horizontal="center" vertical="center" wrapText="1"/>
    </xf>
    <xf numFmtId="0" fontId="1" fillId="0" borderId="9" xfId="0" applyFont="1" applyBorder="1" applyAlignment="1">
      <alignment horizontal="center" vertical="center" wrapText="1"/>
    </xf>
    <xf numFmtId="0" fontId="1" fillId="0" borderId="7" xfId="0" applyFont="1" applyBorder="1" applyAlignment="1">
      <alignment horizontal="center" vertical="center" wrapText="1" shrinkToFit="1"/>
    </xf>
    <xf numFmtId="49" fontId="1" fillId="0" borderId="1" xfId="0" applyNumberFormat="1" applyFont="1" applyFill="1" applyBorder="1" applyAlignment="1">
      <alignment horizontal="center" vertical="center" wrapText="1"/>
    </xf>
    <xf numFmtId="0" fontId="1" fillId="0" borderId="1" xfId="0" applyFont="1" applyFill="1" applyBorder="1" applyAlignment="1">
      <alignment horizontal="justify" vertical="center" wrapText="1" shrinkToFi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48" xfId="0" applyFont="1" applyFill="1" applyBorder="1" applyAlignment="1">
      <alignment horizontal="center" vertical="center" wrapText="1"/>
    </xf>
    <xf numFmtId="0" fontId="1" fillId="0" borderId="1" xfId="0" applyFont="1" applyFill="1" applyBorder="1" applyAlignment="1">
      <alignment vertical="center" wrapText="1" shrinkToFit="1"/>
    </xf>
    <xf numFmtId="0" fontId="7" fillId="0" borderId="9" xfId="0" applyFont="1" applyFill="1" applyBorder="1" applyAlignment="1">
      <alignment horizontal="center" vertical="center" wrapText="1"/>
    </xf>
    <xf numFmtId="1" fontId="7" fillId="0" borderId="1" xfId="0" applyNumberFormat="1" applyFont="1" applyFill="1" applyBorder="1" applyAlignment="1">
      <alignment horizontal="center" vertical="center" wrapText="1"/>
    </xf>
    <xf numFmtId="1" fontId="7" fillId="0" borderId="10"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1" fontId="7" fillId="0" borderId="2" xfId="0" applyNumberFormat="1" applyFont="1" applyFill="1" applyBorder="1" applyAlignment="1">
      <alignment horizontal="center" vertical="center" wrapText="1"/>
    </xf>
    <xf numFmtId="1" fontId="7" fillId="0" borderId="9" xfId="0" applyNumberFormat="1" applyFont="1" applyFill="1" applyBorder="1" applyAlignment="1">
      <alignment horizontal="center" vertical="center" wrapText="1"/>
    </xf>
    <xf numFmtId="0" fontId="7" fillId="0" borderId="49"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2" xfId="0" applyFont="1" applyFill="1" applyBorder="1" applyAlignment="1">
      <alignment horizontal="center" vertical="center" wrapText="1"/>
    </xf>
    <xf numFmtId="49" fontId="1" fillId="0" borderId="14" xfId="0" applyNumberFormat="1" applyFont="1" applyFill="1" applyBorder="1" applyAlignment="1">
      <alignment horizontal="center" vertical="center" wrapText="1"/>
    </xf>
    <xf numFmtId="0" fontId="1" fillId="0" borderId="14" xfId="0" applyFont="1" applyFill="1" applyBorder="1" applyAlignment="1">
      <alignment horizontal="justify" vertical="center" wrapText="1" shrinkToFit="1"/>
    </xf>
    <xf numFmtId="0" fontId="1" fillId="0" borderId="14" xfId="0" applyFont="1" applyFill="1" applyBorder="1" applyAlignment="1">
      <alignment horizontal="center" vertical="center" wrapText="1"/>
    </xf>
    <xf numFmtId="0" fontId="1" fillId="0" borderId="29" xfId="0" applyFont="1" applyFill="1" applyBorder="1" applyAlignment="1">
      <alignment horizontal="center" vertical="center" wrapText="1"/>
    </xf>
    <xf numFmtId="1" fontId="7" fillId="0" borderId="30" xfId="0" applyNumberFormat="1" applyFont="1" applyFill="1" applyBorder="1" applyAlignment="1">
      <alignment horizontal="center" vertical="center" wrapText="1"/>
    </xf>
    <xf numFmtId="1" fontId="7" fillId="0" borderId="14" xfId="0" applyNumberFormat="1" applyFont="1" applyFill="1" applyBorder="1" applyAlignment="1">
      <alignment horizontal="center" vertical="center" wrapText="1"/>
    </xf>
    <xf numFmtId="1" fontId="7" fillId="0" borderId="31" xfId="0" applyNumberFormat="1" applyFont="1" applyFill="1" applyBorder="1" applyAlignment="1">
      <alignment horizontal="center" vertical="center" wrapText="1"/>
    </xf>
    <xf numFmtId="1" fontId="7" fillId="0" borderId="4" xfId="0" applyNumberFormat="1" applyFont="1" applyFill="1" applyBorder="1" applyAlignment="1">
      <alignment horizontal="center" vertical="center" wrapText="1"/>
    </xf>
    <xf numFmtId="1" fontId="7" fillId="0" borderId="29" xfId="0" applyNumberFormat="1" applyFont="1" applyFill="1" applyBorder="1" applyAlignment="1">
      <alignment horizontal="center" vertical="center" wrapText="1"/>
    </xf>
    <xf numFmtId="1" fontId="7" fillId="0" borderId="3" xfId="0" applyNumberFormat="1" applyFont="1" applyFill="1" applyBorder="1" applyAlignment="1">
      <alignment horizontal="center" vertical="center" wrapText="1"/>
    </xf>
    <xf numFmtId="49" fontId="1" fillId="0" borderId="16" xfId="0" applyNumberFormat="1" applyFont="1" applyFill="1" applyBorder="1" applyAlignment="1">
      <alignment horizontal="center" vertical="center" wrapText="1"/>
    </xf>
    <xf numFmtId="0" fontId="1" fillId="0" borderId="47" xfId="0" applyFont="1" applyFill="1" applyBorder="1" applyAlignment="1">
      <alignment vertical="center" wrapText="1" shrinkToFit="1"/>
    </xf>
    <xf numFmtId="0" fontId="1" fillId="0" borderId="47" xfId="0" applyFont="1" applyFill="1" applyBorder="1" applyAlignment="1">
      <alignment horizontal="center" vertical="center" wrapText="1"/>
    </xf>
    <xf numFmtId="0" fontId="1" fillId="0" borderId="18" xfId="0" applyFont="1" applyFill="1" applyBorder="1" applyAlignment="1">
      <alignment horizontal="center" vertical="center" wrapText="1"/>
    </xf>
    <xf numFmtId="1" fontId="7" fillId="0" borderId="11" xfId="0" applyNumberFormat="1" applyFont="1" applyFill="1" applyBorder="1" applyAlignment="1">
      <alignment horizontal="center" vertical="center" wrapText="1"/>
    </xf>
    <xf numFmtId="1" fontId="7" fillId="0" borderId="12" xfId="0" applyNumberFormat="1" applyFont="1" applyFill="1" applyBorder="1" applyAlignment="1">
      <alignment horizontal="center" vertical="center" wrapText="1"/>
    </xf>
    <xf numFmtId="1" fontId="7" fillId="0" borderId="13" xfId="0" applyNumberFormat="1" applyFont="1" applyFill="1" applyBorder="1" applyAlignment="1">
      <alignment horizontal="center" vertical="center" wrapText="1"/>
    </xf>
    <xf numFmtId="0" fontId="7" fillId="0" borderId="4" xfId="0" applyFont="1" applyFill="1" applyBorder="1" applyAlignment="1">
      <alignment horizontal="center" vertical="center" wrapText="1"/>
    </xf>
    <xf numFmtId="0" fontId="6" fillId="0" borderId="37" xfId="0" applyFont="1" applyFill="1" applyBorder="1" applyAlignment="1">
      <alignment horizontal="center" vertical="center" wrapText="1"/>
    </xf>
    <xf numFmtId="0" fontId="6" fillId="0" borderId="38" xfId="0" applyFont="1" applyFill="1" applyBorder="1" applyAlignment="1">
      <alignment horizontal="center" vertical="center" wrapText="1"/>
    </xf>
    <xf numFmtId="0" fontId="2" fillId="0" borderId="38" xfId="0" applyFont="1" applyFill="1" applyBorder="1" applyAlignment="1">
      <alignment vertical="center" wrapText="1"/>
    </xf>
    <xf numFmtId="0" fontId="2" fillId="0" borderId="39" xfId="0" applyFont="1" applyFill="1" applyBorder="1" applyAlignment="1">
      <alignment vertical="center" wrapText="1"/>
    </xf>
    <xf numFmtId="1" fontId="6" fillId="0" borderId="37" xfId="0" applyNumberFormat="1" applyFont="1" applyFill="1" applyBorder="1" applyAlignment="1">
      <alignment horizontal="center" vertical="center" wrapText="1"/>
    </xf>
    <xf numFmtId="1" fontId="6" fillId="0" borderId="38" xfId="0" applyNumberFormat="1" applyFont="1" applyFill="1" applyBorder="1" applyAlignment="1">
      <alignment horizontal="center" vertical="center" wrapText="1"/>
    </xf>
    <xf numFmtId="0" fontId="6" fillId="0" borderId="37" xfId="0" applyFont="1" applyFill="1" applyBorder="1" applyAlignment="1">
      <alignment horizontal="center" vertical="center" wrapText="1"/>
    </xf>
    <xf numFmtId="0" fontId="6" fillId="0" borderId="40" xfId="0" applyFont="1" applyFill="1" applyBorder="1" applyAlignment="1">
      <alignment horizontal="center" vertical="center" wrapText="1"/>
    </xf>
    <xf numFmtId="0" fontId="6" fillId="0" borderId="35" xfId="0" applyFont="1" applyFill="1" applyBorder="1" applyAlignment="1">
      <alignment horizontal="center" vertical="center" wrapText="1"/>
    </xf>
    <xf numFmtId="0" fontId="6" fillId="0" borderId="25" xfId="0" applyFont="1" applyFill="1" applyBorder="1" applyAlignment="1">
      <alignment horizontal="justify" vertical="center" wrapText="1"/>
    </xf>
    <xf numFmtId="0" fontId="6" fillId="0" borderId="0" xfId="0" applyFont="1" applyFill="1" applyAlignment="1">
      <alignment horizontal="justify" vertical="center" wrapText="1"/>
    </xf>
    <xf numFmtId="0" fontId="6" fillId="0" borderId="24" xfId="0" applyFont="1" applyFill="1" applyBorder="1" applyAlignment="1">
      <alignment horizontal="justify" vertical="center" wrapText="1"/>
    </xf>
    <xf numFmtId="49" fontId="1" fillId="0" borderId="15" xfId="0" applyNumberFormat="1" applyFont="1" applyFill="1" applyBorder="1" applyAlignment="1">
      <alignment horizontal="center" vertical="center" wrapText="1"/>
    </xf>
    <xf numFmtId="0" fontId="1" fillId="0" borderId="7" xfId="0" applyFont="1" applyFill="1" applyBorder="1" applyAlignment="1">
      <alignment vertical="center" wrapText="1" shrinkToFit="1"/>
    </xf>
    <xf numFmtId="0" fontId="1" fillId="0" borderId="7" xfId="0" applyFont="1" applyFill="1" applyBorder="1" applyAlignment="1">
      <alignment horizontal="center" vertical="center" wrapText="1"/>
    </xf>
    <xf numFmtId="0" fontId="1" fillId="0" borderId="6" xfId="0" applyFont="1" applyFill="1" applyBorder="1" applyAlignment="1">
      <alignment horizontal="center" vertical="center" wrapText="1"/>
    </xf>
    <xf numFmtId="1" fontId="7" fillId="0" borderId="15" xfId="0" applyNumberFormat="1" applyFont="1" applyFill="1" applyBorder="1" applyAlignment="1">
      <alignment horizontal="center" vertical="center" wrapText="1"/>
    </xf>
    <xf numFmtId="1" fontId="7" fillId="0" borderId="7" xfId="0" applyNumberFormat="1" applyFont="1" applyFill="1" applyBorder="1" applyAlignment="1">
      <alignment horizontal="center" vertical="center" wrapText="1"/>
    </xf>
    <xf numFmtId="1" fontId="7" fillId="0" borderId="8" xfId="0" applyNumberFormat="1" applyFont="1" applyFill="1" applyBorder="1" applyAlignment="1">
      <alignment horizontal="center" vertical="center" wrapText="1"/>
    </xf>
    <xf numFmtId="1" fontId="7" fillId="0" borderId="6" xfId="0" applyNumberFormat="1" applyFont="1" applyFill="1" applyBorder="1" applyAlignment="1">
      <alignment horizontal="center" vertical="center" wrapText="1"/>
    </xf>
    <xf numFmtId="1" fontId="7" fillId="0" borderId="32" xfId="0" applyNumberFormat="1" applyFont="1" applyFill="1" applyBorder="1" applyAlignment="1">
      <alignment horizontal="center" vertical="center" wrapText="1"/>
    </xf>
    <xf numFmtId="49" fontId="1" fillId="0" borderId="9" xfId="0" applyNumberFormat="1" applyFont="1" applyFill="1" applyBorder="1" applyAlignment="1">
      <alignment horizontal="center" vertical="center" wrapText="1"/>
    </xf>
    <xf numFmtId="1" fontId="7" fillId="0" borderId="33" xfId="0" applyNumberFormat="1"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1" fillId="0" borderId="12" xfId="0" applyFont="1" applyFill="1" applyBorder="1" applyAlignment="1">
      <alignment vertical="center" wrapText="1"/>
    </xf>
    <xf numFmtId="0" fontId="1" fillId="0" borderId="41" xfId="0" applyFont="1" applyFill="1" applyBorder="1" applyAlignment="1">
      <alignment vertical="center" wrapText="1"/>
    </xf>
    <xf numFmtId="1" fontId="6" fillId="0" borderId="11" xfId="0" applyNumberFormat="1" applyFont="1" applyFill="1" applyBorder="1" applyAlignment="1">
      <alignment horizontal="center" vertical="center" wrapText="1"/>
    </xf>
    <xf numFmtId="1" fontId="6" fillId="0" borderId="12" xfId="0" applyNumberFormat="1" applyFont="1" applyFill="1" applyBorder="1" applyAlignment="1">
      <alignment horizontal="center" vertical="center" wrapText="1"/>
    </xf>
    <xf numFmtId="1" fontId="6" fillId="0" borderId="41" xfId="0" applyNumberFormat="1" applyFont="1" applyFill="1" applyBorder="1" applyAlignment="1">
      <alignment horizontal="center" vertical="center" wrapText="1"/>
    </xf>
    <xf numFmtId="1" fontId="6" fillId="0" borderId="13" xfId="0" applyNumberFormat="1" applyFont="1" applyFill="1" applyBorder="1" applyAlignment="1">
      <alignment horizontal="center" vertical="center" wrapText="1"/>
    </xf>
    <xf numFmtId="1" fontId="6" fillId="0" borderId="34" xfId="0" applyNumberFormat="1" applyFont="1" applyFill="1" applyBorder="1" applyAlignment="1">
      <alignment horizontal="center" vertical="center" wrapText="1"/>
    </xf>
    <xf numFmtId="49" fontId="1" fillId="0" borderId="12" xfId="0" applyNumberFormat="1" applyFont="1" applyFill="1" applyBorder="1" applyAlignment="1">
      <alignment vertical="center" wrapText="1"/>
    </xf>
    <xf numFmtId="0" fontId="6" fillId="0" borderId="12" xfId="0" applyFont="1" applyFill="1" applyBorder="1" applyAlignment="1">
      <alignment horizontal="center" vertical="center" wrapText="1" shrinkToFit="1"/>
    </xf>
    <xf numFmtId="0" fontId="6" fillId="0" borderId="12" xfId="0" applyFont="1" applyFill="1" applyBorder="1" applyAlignment="1">
      <alignment vertical="center" wrapText="1"/>
    </xf>
    <xf numFmtId="1" fontId="6" fillId="0" borderId="17" xfId="0" applyNumberFormat="1"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41"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1" fillId="0" borderId="25" xfId="0" applyFont="1" applyFill="1" applyBorder="1" applyAlignment="1">
      <alignment vertical="center" wrapText="1"/>
    </xf>
    <xf numFmtId="0" fontId="1" fillId="0" borderId="0" xfId="0" applyFont="1" applyFill="1" applyAlignment="1">
      <alignment vertical="center" wrapText="1"/>
    </xf>
    <xf numFmtId="0" fontId="1" fillId="0" borderId="21" xfId="0" applyFont="1" applyFill="1" applyBorder="1" applyAlignment="1">
      <alignment vertical="center" wrapText="1"/>
    </xf>
    <xf numFmtId="0" fontId="1" fillId="0" borderId="15"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32"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33"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34" xfId="0" applyFont="1" applyFill="1" applyBorder="1" applyAlignment="1">
      <alignment horizontal="center" vertical="center" wrapText="1"/>
    </xf>
    <xf numFmtId="0" fontId="1" fillId="0" borderId="24" xfId="0" applyFont="1" applyFill="1" applyBorder="1" applyAlignment="1">
      <alignment vertical="center" wrapText="1"/>
    </xf>
    <xf numFmtId="0" fontId="1" fillId="0" borderId="14" xfId="0" applyFont="1" applyFill="1" applyBorder="1" applyAlignment="1">
      <alignment horizontal="left" vertical="center" wrapText="1" shrinkToFit="1"/>
    </xf>
    <xf numFmtId="1" fontId="7" fillId="0" borderId="36" xfId="0" applyNumberFormat="1" applyFont="1" applyFill="1" applyBorder="1" applyAlignment="1">
      <alignment horizontal="center" vertical="center" wrapText="1"/>
    </xf>
    <xf numFmtId="0" fontId="2" fillId="0" borderId="37" xfId="0" applyFont="1" applyFill="1" applyBorder="1" applyAlignment="1">
      <alignment vertical="center" wrapText="1"/>
    </xf>
    <xf numFmtId="0" fontId="2" fillId="0" borderId="23" xfId="0" applyFont="1" applyFill="1" applyBorder="1" applyAlignment="1">
      <alignment vertical="center" wrapText="1"/>
    </xf>
    <xf numFmtId="1" fontId="6" fillId="0" borderId="40" xfId="0" applyNumberFormat="1" applyFont="1" applyFill="1" applyBorder="1" applyAlignment="1">
      <alignment horizontal="center" vertical="center" wrapText="1"/>
    </xf>
    <xf numFmtId="1" fontId="6" fillId="0" borderId="35" xfId="0" applyNumberFormat="1" applyFont="1" applyFill="1" applyBorder="1" applyAlignment="1">
      <alignment horizontal="center" vertical="center" wrapText="1"/>
    </xf>
    <xf numFmtId="0" fontId="1" fillId="0" borderId="26" xfId="0" applyFont="1" applyFill="1" applyBorder="1" applyAlignment="1">
      <alignment horizontal="center" vertical="center" wrapText="1"/>
    </xf>
    <xf numFmtId="0" fontId="2" fillId="0" borderId="37" xfId="0" applyFont="1" applyFill="1" applyBorder="1" applyAlignment="1">
      <alignment horizontal="left" vertical="center" wrapText="1"/>
    </xf>
    <xf numFmtId="0" fontId="2" fillId="0" borderId="23" xfId="0" applyFont="1" applyFill="1" applyBorder="1" applyAlignment="1">
      <alignment horizontal="center" vertical="center" wrapText="1"/>
    </xf>
    <xf numFmtId="0" fontId="6" fillId="0" borderId="38" xfId="0" applyFont="1" applyFill="1" applyBorder="1" applyAlignment="1">
      <alignment horizontal="center" vertical="center" wrapText="1"/>
    </xf>
    <xf numFmtId="0" fontId="6" fillId="0" borderId="27" xfId="0" applyFont="1" applyFill="1" applyBorder="1" applyAlignment="1">
      <alignment horizontal="justify" vertical="center" wrapText="1"/>
    </xf>
    <xf numFmtId="0" fontId="6" fillId="0" borderId="41" xfId="0" applyFont="1" applyFill="1" applyBorder="1" applyAlignment="1">
      <alignment vertical="center" wrapText="1"/>
    </xf>
    <xf numFmtId="0" fontId="1" fillId="0" borderId="25" xfId="0" applyFont="1" applyFill="1" applyBorder="1" applyAlignment="1">
      <alignment horizontal="justify" vertical="center" wrapText="1"/>
    </xf>
    <xf numFmtId="0" fontId="1" fillId="0" borderId="0" xfId="0" applyFont="1" applyFill="1" applyAlignment="1">
      <alignment horizontal="justify" vertical="center" wrapText="1"/>
    </xf>
    <xf numFmtId="0" fontId="1" fillId="0" borderId="24" xfId="0" applyFont="1" applyFill="1" applyBorder="1" applyAlignment="1">
      <alignment horizontal="justify" vertical="center" wrapText="1"/>
    </xf>
    <xf numFmtId="1" fontId="7" fillId="0" borderId="37" xfId="0" applyNumberFormat="1" applyFont="1" applyFill="1" applyBorder="1" applyAlignment="1">
      <alignment horizontal="center" vertical="center" wrapText="1"/>
    </xf>
    <xf numFmtId="1" fontId="7" fillId="0" borderId="38" xfId="0" applyNumberFormat="1" applyFont="1" applyFill="1" applyBorder="1" applyAlignment="1">
      <alignment horizontal="center" vertical="center" wrapText="1"/>
    </xf>
    <xf numFmtId="1" fontId="7" fillId="0" borderId="40" xfId="0" applyNumberFormat="1" applyFont="1" applyFill="1" applyBorder="1" applyAlignment="1">
      <alignment horizontal="center" vertical="center" wrapText="1"/>
    </xf>
    <xf numFmtId="1" fontId="7" fillId="0" borderId="43" xfId="0" applyNumberFormat="1" applyFont="1" applyFill="1" applyBorder="1" applyAlignment="1">
      <alignment horizontal="center" vertical="center" wrapText="1"/>
    </xf>
    <xf numFmtId="1" fontId="7" fillId="0" borderId="44" xfId="0" applyNumberFormat="1" applyFont="1" applyFill="1" applyBorder="1" applyAlignment="1">
      <alignment horizontal="center" vertical="center" wrapText="1"/>
    </xf>
    <xf numFmtId="1" fontId="7" fillId="0" borderId="45" xfId="0" applyNumberFormat="1" applyFont="1" applyFill="1" applyBorder="1" applyAlignment="1">
      <alignment horizontal="center" vertical="center" wrapText="1"/>
    </xf>
    <xf numFmtId="1" fontId="7" fillId="0" borderId="20" xfId="0" applyNumberFormat="1" applyFont="1" applyFill="1" applyBorder="1" applyAlignment="1">
      <alignment horizontal="center" vertical="center" wrapText="1"/>
    </xf>
    <xf numFmtId="0" fontId="6" fillId="0" borderId="43" xfId="0" applyFont="1" applyFill="1" applyBorder="1" applyAlignment="1">
      <alignment horizontal="center" vertical="center" wrapText="1"/>
    </xf>
    <xf numFmtId="0" fontId="6" fillId="0" borderId="44" xfId="0" applyFont="1" applyFill="1" applyBorder="1" applyAlignment="1">
      <alignment horizontal="center" vertical="center" wrapText="1"/>
    </xf>
    <xf numFmtId="0" fontId="6" fillId="0" borderId="44" xfId="0" applyFont="1" applyFill="1" applyBorder="1" applyAlignment="1">
      <alignment vertical="center" wrapText="1"/>
    </xf>
    <xf numFmtId="0" fontId="6" fillId="0" borderId="46" xfId="0" applyFont="1" applyFill="1" applyBorder="1" applyAlignment="1">
      <alignment vertical="center" wrapText="1"/>
    </xf>
    <xf numFmtId="1" fontId="6" fillId="0" borderId="43" xfId="0" applyNumberFormat="1" applyFont="1" applyFill="1" applyBorder="1" applyAlignment="1">
      <alignment horizontal="center" vertical="center" wrapText="1"/>
    </xf>
    <xf numFmtId="1" fontId="6" fillId="0" borderId="44" xfId="0" applyNumberFormat="1" applyFont="1" applyFill="1" applyBorder="1" applyAlignment="1">
      <alignment horizontal="center" vertical="center" wrapText="1"/>
    </xf>
    <xf numFmtId="1" fontId="6" fillId="0" borderId="45" xfId="0" applyNumberFormat="1" applyFont="1" applyFill="1" applyBorder="1" applyAlignment="1">
      <alignment horizontal="center" vertical="center" wrapText="1"/>
    </xf>
    <xf numFmtId="1" fontId="6" fillId="0" borderId="20" xfId="0" applyNumberFormat="1" applyFont="1" applyFill="1" applyBorder="1" applyAlignment="1">
      <alignment horizontal="center" vertical="center" wrapText="1"/>
    </xf>
    <xf numFmtId="0" fontId="7" fillId="0" borderId="37" xfId="0" applyFont="1" applyFill="1" applyBorder="1" applyAlignment="1">
      <alignment horizontal="right" vertical="center" wrapText="1"/>
    </xf>
    <xf numFmtId="0" fontId="7" fillId="0" borderId="38" xfId="0" applyFont="1" applyFill="1" applyBorder="1" applyAlignment="1">
      <alignment horizontal="right" vertical="center" wrapText="1"/>
    </xf>
    <xf numFmtId="0" fontId="7" fillId="0" borderId="38" xfId="0" applyFont="1" applyFill="1" applyBorder="1" applyAlignment="1">
      <alignment vertical="center" wrapText="1"/>
    </xf>
    <xf numFmtId="0" fontId="7" fillId="0" borderId="39" xfId="0" applyFont="1" applyFill="1" applyBorder="1" applyAlignment="1">
      <alignment vertical="center" wrapText="1"/>
    </xf>
    <xf numFmtId="1" fontId="7" fillId="0" borderId="42" xfId="0" applyNumberFormat="1" applyFont="1" applyFill="1" applyBorder="1" applyAlignment="1">
      <alignment horizontal="center" vertical="center" wrapText="1"/>
    </xf>
    <xf numFmtId="1" fontId="7" fillId="0" borderId="39" xfId="0" applyNumberFormat="1" applyFont="1" applyFill="1" applyBorder="1" applyAlignment="1">
      <alignment horizontal="center" vertical="center" wrapText="1"/>
    </xf>
    <xf numFmtId="1" fontId="7" fillId="0" borderId="35" xfId="0" applyNumberFormat="1" applyFont="1" applyFill="1" applyBorder="1" applyAlignment="1">
      <alignment horizontal="center" vertical="center" wrapText="1"/>
    </xf>
    <xf numFmtId="0" fontId="7" fillId="0" borderId="37" xfId="0" applyFont="1" applyFill="1" applyBorder="1" applyAlignment="1">
      <alignment horizontal="center" vertical="center" wrapText="1"/>
    </xf>
    <xf numFmtId="0" fontId="7" fillId="0" borderId="38" xfId="0" applyFont="1" applyFill="1" applyBorder="1" applyAlignment="1">
      <alignment horizontal="center" vertical="center" wrapText="1"/>
    </xf>
    <xf numFmtId="0" fontId="7" fillId="0" borderId="0" xfId="0" applyFont="1" applyAlignment="1">
      <alignment horizontal="right" vertical="center" wrapText="1"/>
    </xf>
  </cellXfs>
  <cellStyles count="2">
    <cellStyle name="Обычный" xfId="0" builtinId="0"/>
    <cellStyle name="Обычный 2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3"/>
  <sheetViews>
    <sheetView zoomScale="70" zoomScaleNormal="70" workbookViewId="0">
      <selection activeCell="V9" sqref="V9"/>
    </sheetView>
  </sheetViews>
  <sheetFormatPr defaultRowHeight="15" x14ac:dyDescent="0.25"/>
  <cols>
    <col min="1" max="1" width="10.7109375" style="10" bestFit="1" customWidth="1"/>
    <col min="2" max="2" width="42.42578125" style="9" customWidth="1"/>
    <col min="3" max="4" width="9.28515625" style="2" bestFit="1" customWidth="1"/>
    <col min="5" max="5" width="13.5703125" style="2" customWidth="1"/>
    <col min="6" max="6" width="12" style="2" customWidth="1"/>
    <col min="7" max="7" width="12.140625" style="2" customWidth="1"/>
    <col min="8" max="8" width="13.42578125" style="2" customWidth="1"/>
    <col min="9" max="9" width="9.42578125" style="2" bestFit="1" customWidth="1"/>
    <col min="10" max="10" width="14.85546875" style="2" customWidth="1"/>
    <col min="11" max="11" width="9.85546875" style="2" bestFit="1" customWidth="1"/>
    <col min="12" max="12" width="12.85546875" style="2" customWidth="1"/>
    <col min="13" max="13" width="13" style="2" customWidth="1"/>
    <col min="14" max="16" width="9.42578125" style="2" bestFit="1" customWidth="1"/>
    <col min="17" max="18" width="9.28515625" style="2" customWidth="1"/>
    <col min="19" max="19" width="9.42578125" style="2" bestFit="1" customWidth="1"/>
    <col min="20" max="20" width="11.140625" style="2" bestFit="1" customWidth="1"/>
    <col min="21" max="21" width="10.7109375" style="2" customWidth="1"/>
    <col min="22" max="24" width="9.42578125" style="2" bestFit="1" customWidth="1"/>
    <col min="25" max="25" width="11.140625" style="2" bestFit="1" customWidth="1"/>
    <col min="26" max="29" width="9.42578125" style="2" bestFit="1" customWidth="1"/>
    <col min="30" max="30" width="12.5703125" style="2" customWidth="1"/>
    <col min="31" max="16384" width="9.140625" style="2"/>
  </cols>
  <sheetData>
    <row r="1" spans="1:30" ht="165" customHeight="1" x14ac:dyDescent="0.25">
      <c r="W1" s="223" t="s">
        <v>183</v>
      </c>
      <c r="X1" s="223"/>
      <c r="Y1" s="223"/>
      <c r="Z1" s="223"/>
      <c r="AA1" s="223"/>
      <c r="AB1" s="223"/>
      <c r="AC1" s="223"/>
      <c r="AD1" s="223"/>
    </row>
    <row r="2" spans="1:30" ht="63" customHeight="1" x14ac:dyDescent="0.25">
      <c r="A2" s="46" t="s">
        <v>232</v>
      </c>
      <c r="B2" s="47"/>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row>
    <row r="3" spans="1:30" ht="23.25" customHeight="1" x14ac:dyDescent="0.25">
      <c r="A3" s="51" t="s">
        <v>81</v>
      </c>
      <c r="B3" s="53" t="s">
        <v>72</v>
      </c>
      <c r="C3" s="54" t="s">
        <v>73</v>
      </c>
      <c r="D3" s="54" t="s">
        <v>0</v>
      </c>
      <c r="E3" s="52" t="s">
        <v>78</v>
      </c>
      <c r="F3" s="52"/>
      <c r="G3" s="52"/>
      <c r="H3" s="52"/>
      <c r="I3" s="52"/>
      <c r="J3" s="52"/>
      <c r="K3" s="52"/>
      <c r="L3" s="52"/>
      <c r="M3" s="52"/>
      <c r="N3" s="52"/>
      <c r="O3" s="52"/>
      <c r="P3" s="52"/>
      <c r="Q3" s="52"/>
      <c r="R3" s="52"/>
      <c r="S3" s="52"/>
      <c r="T3" s="52"/>
      <c r="U3" s="52"/>
      <c r="V3" s="52"/>
      <c r="W3" s="52"/>
      <c r="X3" s="52"/>
      <c r="Y3" s="52"/>
      <c r="Z3" s="52"/>
      <c r="AA3" s="52"/>
      <c r="AB3" s="52"/>
      <c r="AC3" s="52"/>
      <c r="AD3" s="52"/>
    </row>
    <row r="4" spans="1:30" ht="22.5" customHeight="1" x14ac:dyDescent="0.25">
      <c r="A4" s="51"/>
      <c r="B4" s="53"/>
      <c r="C4" s="54"/>
      <c r="D4" s="54"/>
      <c r="E4" s="52" t="s">
        <v>82</v>
      </c>
      <c r="F4" s="52"/>
      <c r="G4" s="52"/>
      <c r="H4" s="52"/>
      <c r="I4" s="52"/>
      <c r="J4" s="52" t="s">
        <v>83</v>
      </c>
      <c r="K4" s="52"/>
      <c r="L4" s="52"/>
      <c r="M4" s="52"/>
      <c r="N4" s="52"/>
      <c r="O4" s="52" t="s">
        <v>84</v>
      </c>
      <c r="P4" s="52"/>
      <c r="Q4" s="52"/>
      <c r="R4" s="52"/>
      <c r="S4" s="52"/>
      <c r="T4" s="52" t="s">
        <v>1</v>
      </c>
      <c r="U4" s="52"/>
      <c r="V4" s="52"/>
      <c r="W4" s="52"/>
      <c r="X4" s="52"/>
      <c r="Y4" s="52" t="s">
        <v>2</v>
      </c>
      <c r="Z4" s="52"/>
      <c r="AA4" s="52"/>
      <c r="AB4" s="52"/>
      <c r="AC4" s="52"/>
      <c r="AD4" s="11"/>
    </row>
    <row r="5" spans="1:30" ht="89.25" customHeight="1" x14ac:dyDescent="0.25">
      <c r="A5" s="51"/>
      <c r="B5" s="53"/>
      <c r="C5" s="54"/>
      <c r="D5" s="54"/>
      <c r="E5" s="7" t="s">
        <v>3</v>
      </c>
      <c r="F5" s="12" t="s">
        <v>74</v>
      </c>
      <c r="G5" s="12" t="s">
        <v>85</v>
      </c>
      <c r="H5" s="12" t="s">
        <v>86</v>
      </c>
      <c r="I5" s="12" t="s">
        <v>4</v>
      </c>
      <c r="J5" s="7" t="s">
        <v>3</v>
      </c>
      <c r="K5" s="12" t="s">
        <v>74</v>
      </c>
      <c r="L5" s="12" t="s">
        <v>85</v>
      </c>
      <c r="M5" s="12" t="s">
        <v>86</v>
      </c>
      <c r="N5" s="12" t="s">
        <v>4</v>
      </c>
      <c r="O5" s="7" t="s">
        <v>3</v>
      </c>
      <c r="P5" s="12" t="s">
        <v>74</v>
      </c>
      <c r="Q5" s="12" t="s">
        <v>85</v>
      </c>
      <c r="R5" s="12" t="s">
        <v>86</v>
      </c>
      <c r="S5" s="12" t="s">
        <v>4</v>
      </c>
      <c r="T5" s="7" t="s">
        <v>3</v>
      </c>
      <c r="U5" s="12" t="s">
        <v>74</v>
      </c>
      <c r="V5" s="12" t="s">
        <v>85</v>
      </c>
      <c r="W5" s="12" t="s">
        <v>86</v>
      </c>
      <c r="X5" s="12" t="s">
        <v>4</v>
      </c>
      <c r="Y5" s="7" t="s">
        <v>3</v>
      </c>
      <c r="Z5" s="12" t="s">
        <v>74</v>
      </c>
      <c r="AA5" s="12" t="s">
        <v>85</v>
      </c>
      <c r="AB5" s="12" t="s">
        <v>86</v>
      </c>
      <c r="AC5" s="12" t="s">
        <v>4</v>
      </c>
      <c r="AD5" s="7" t="s">
        <v>87</v>
      </c>
    </row>
    <row r="6" spans="1:30" x14ac:dyDescent="0.25">
      <c r="A6" s="1">
        <v>1</v>
      </c>
      <c r="B6" s="4">
        <v>2</v>
      </c>
      <c r="C6" s="7">
        <v>3</v>
      </c>
      <c r="D6" s="7">
        <v>4</v>
      </c>
      <c r="E6" s="7">
        <v>5</v>
      </c>
      <c r="F6" s="7">
        <v>6</v>
      </c>
      <c r="G6" s="7">
        <v>7</v>
      </c>
      <c r="H6" s="7">
        <v>8</v>
      </c>
      <c r="I6" s="7">
        <v>9</v>
      </c>
      <c r="J6" s="7">
        <v>10</v>
      </c>
      <c r="K6" s="7">
        <v>11</v>
      </c>
      <c r="L6" s="7">
        <v>12</v>
      </c>
      <c r="M6" s="7">
        <v>13</v>
      </c>
      <c r="N6" s="7">
        <v>14</v>
      </c>
      <c r="O6" s="7">
        <v>15</v>
      </c>
      <c r="P6" s="7">
        <v>16</v>
      </c>
      <c r="Q6" s="7">
        <v>17</v>
      </c>
      <c r="R6" s="7">
        <v>18</v>
      </c>
      <c r="S6" s="7">
        <v>19</v>
      </c>
      <c r="T6" s="7">
        <v>20</v>
      </c>
      <c r="U6" s="7">
        <v>21</v>
      </c>
      <c r="V6" s="7">
        <v>22</v>
      </c>
      <c r="W6" s="7">
        <v>23</v>
      </c>
      <c r="X6" s="7">
        <v>24</v>
      </c>
      <c r="Y6" s="7">
        <v>25</v>
      </c>
      <c r="Z6" s="7">
        <v>26</v>
      </c>
      <c r="AA6" s="7">
        <v>27</v>
      </c>
      <c r="AB6" s="7">
        <v>28</v>
      </c>
      <c r="AC6" s="7">
        <v>29</v>
      </c>
      <c r="AD6" s="7">
        <v>30</v>
      </c>
    </row>
    <row r="7" spans="1:30" x14ac:dyDescent="0.25">
      <c r="A7" s="48" t="s">
        <v>38</v>
      </c>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row>
    <row r="8" spans="1:30" ht="23.25" customHeight="1" thickBot="1" x14ac:dyDescent="0.3">
      <c r="A8" s="49" t="s">
        <v>39</v>
      </c>
      <c r="B8" s="49"/>
      <c r="C8" s="49"/>
      <c r="D8" s="49"/>
      <c r="E8" s="50"/>
      <c r="F8" s="50"/>
      <c r="G8" s="50"/>
      <c r="H8" s="50"/>
      <c r="I8" s="50"/>
      <c r="J8" s="50"/>
      <c r="K8" s="50"/>
      <c r="L8" s="50"/>
      <c r="M8" s="50"/>
      <c r="N8" s="50"/>
      <c r="O8" s="50"/>
      <c r="P8" s="50"/>
      <c r="Q8" s="50"/>
      <c r="R8" s="50"/>
      <c r="S8" s="50"/>
      <c r="T8" s="50"/>
      <c r="U8" s="50"/>
      <c r="V8" s="50"/>
      <c r="W8" s="50"/>
      <c r="X8" s="50"/>
      <c r="Y8" s="50"/>
      <c r="Z8" s="50"/>
      <c r="AA8" s="50"/>
      <c r="AB8" s="50"/>
      <c r="AC8" s="50"/>
      <c r="AD8" s="50"/>
    </row>
    <row r="9" spans="1:30" ht="75" x14ac:dyDescent="0.25">
      <c r="A9" s="92" t="s">
        <v>5</v>
      </c>
      <c r="B9" s="93" t="s">
        <v>70</v>
      </c>
      <c r="C9" s="94" t="s">
        <v>6</v>
      </c>
      <c r="D9" s="95" t="s">
        <v>88</v>
      </c>
      <c r="E9" s="96">
        <f>F9+G9+H9+I9</f>
        <v>500</v>
      </c>
      <c r="F9" s="97">
        <v>500</v>
      </c>
      <c r="G9" s="97">
        <v>0</v>
      </c>
      <c r="H9" s="97">
        <v>0</v>
      </c>
      <c r="I9" s="98">
        <v>0</v>
      </c>
      <c r="J9" s="99">
        <f>K9+L9+M9+N9</f>
        <v>500</v>
      </c>
      <c r="K9" s="97">
        <v>500</v>
      </c>
      <c r="L9" s="97">
        <v>0</v>
      </c>
      <c r="M9" s="97">
        <v>0</v>
      </c>
      <c r="N9" s="100">
        <v>0</v>
      </c>
      <c r="O9" s="96">
        <f>P9+Q9+R9+S9</f>
        <v>400</v>
      </c>
      <c r="P9" s="97">
        <v>400</v>
      </c>
      <c r="Q9" s="97">
        <v>0</v>
      </c>
      <c r="R9" s="97">
        <v>0</v>
      </c>
      <c r="S9" s="98">
        <v>0</v>
      </c>
      <c r="T9" s="99">
        <f>U9+V9+W9+X9</f>
        <v>500</v>
      </c>
      <c r="U9" s="97">
        <v>500</v>
      </c>
      <c r="V9" s="97">
        <v>0</v>
      </c>
      <c r="W9" s="97">
        <v>0</v>
      </c>
      <c r="X9" s="100">
        <v>0</v>
      </c>
      <c r="Y9" s="96">
        <f>Z9+AA9+AB9+AC9</f>
        <v>500</v>
      </c>
      <c r="Z9" s="97">
        <v>500</v>
      </c>
      <c r="AA9" s="97">
        <v>0</v>
      </c>
      <c r="AB9" s="97">
        <v>0</v>
      </c>
      <c r="AC9" s="98">
        <v>0</v>
      </c>
      <c r="AD9" s="101">
        <f>E9+J9+O9+T9+Y9</f>
        <v>2400</v>
      </c>
    </row>
    <row r="10" spans="1:30" ht="45" x14ac:dyDescent="0.25">
      <c r="A10" s="92" t="s">
        <v>7</v>
      </c>
      <c r="B10" s="102" t="s">
        <v>8</v>
      </c>
      <c r="C10" s="94" t="s">
        <v>6</v>
      </c>
      <c r="D10" s="95" t="s">
        <v>88</v>
      </c>
      <c r="E10" s="103">
        <f>F10+G10+H10+I10</f>
        <v>1342</v>
      </c>
      <c r="F10" s="104">
        <v>1342</v>
      </c>
      <c r="G10" s="104">
        <v>0</v>
      </c>
      <c r="H10" s="104">
        <v>0</v>
      </c>
      <c r="I10" s="105">
        <v>0</v>
      </c>
      <c r="J10" s="106">
        <f>K10+L10+M10+N10</f>
        <v>1342</v>
      </c>
      <c r="K10" s="104">
        <v>1342</v>
      </c>
      <c r="L10" s="104">
        <v>0</v>
      </c>
      <c r="M10" s="104">
        <v>0</v>
      </c>
      <c r="N10" s="107">
        <v>0</v>
      </c>
      <c r="O10" s="108">
        <f>P10+Q10+R10+S10</f>
        <v>1396</v>
      </c>
      <c r="P10" s="104">
        <v>1396</v>
      </c>
      <c r="Q10" s="104">
        <v>0</v>
      </c>
      <c r="R10" s="104">
        <v>0</v>
      </c>
      <c r="S10" s="105">
        <v>0</v>
      </c>
      <c r="T10" s="106">
        <f>U10+V10+W10+X10</f>
        <v>1396</v>
      </c>
      <c r="U10" s="104">
        <v>1396</v>
      </c>
      <c r="V10" s="104">
        <v>0</v>
      </c>
      <c r="W10" s="104">
        <v>0</v>
      </c>
      <c r="X10" s="107">
        <v>0</v>
      </c>
      <c r="Y10" s="103">
        <f>Z10+AA10+AB10+AC10</f>
        <v>1620</v>
      </c>
      <c r="Z10" s="104">
        <v>1620</v>
      </c>
      <c r="AA10" s="104">
        <v>0</v>
      </c>
      <c r="AB10" s="104">
        <v>0</v>
      </c>
      <c r="AC10" s="105">
        <v>0</v>
      </c>
      <c r="AD10" s="109">
        <f>E10+J10+O10+T10+Y10</f>
        <v>7096</v>
      </c>
    </row>
    <row r="11" spans="1:30" ht="60" x14ac:dyDescent="0.25">
      <c r="A11" s="92" t="s">
        <v>181</v>
      </c>
      <c r="B11" s="93" t="s">
        <v>89</v>
      </c>
      <c r="C11" s="94" t="s">
        <v>6</v>
      </c>
      <c r="D11" s="95" t="s">
        <v>90</v>
      </c>
      <c r="E11" s="103" t="s">
        <v>42</v>
      </c>
      <c r="F11" s="110" t="s">
        <v>42</v>
      </c>
      <c r="G11" s="110" t="s">
        <v>42</v>
      </c>
      <c r="H11" s="110" t="s">
        <v>42</v>
      </c>
      <c r="I11" s="111" t="s">
        <v>42</v>
      </c>
      <c r="J11" s="106" t="s">
        <v>42</v>
      </c>
      <c r="K11" s="110" t="s">
        <v>42</v>
      </c>
      <c r="L11" s="110" t="s">
        <v>42</v>
      </c>
      <c r="M11" s="110" t="s">
        <v>42</v>
      </c>
      <c r="N11" s="112" t="s">
        <v>42</v>
      </c>
      <c r="O11" s="103" t="s">
        <v>42</v>
      </c>
      <c r="P11" s="110" t="s">
        <v>42</v>
      </c>
      <c r="Q11" s="110" t="s">
        <v>42</v>
      </c>
      <c r="R11" s="110" t="s">
        <v>42</v>
      </c>
      <c r="S11" s="111" t="s">
        <v>42</v>
      </c>
      <c r="T11" s="106" t="s">
        <v>42</v>
      </c>
      <c r="U11" s="110" t="s">
        <v>42</v>
      </c>
      <c r="V11" s="110" t="s">
        <v>42</v>
      </c>
      <c r="W11" s="110" t="s">
        <v>42</v>
      </c>
      <c r="X11" s="112" t="s">
        <v>42</v>
      </c>
      <c r="Y11" s="103" t="s">
        <v>42</v>
      </c>
      <c r="Z11" s="110" t="s">
        <v>42</v>
      </c>
      <c r="AA11" s="110" t="s">
        <v>42</v>
      </c>
      <c r="AB11" s="110" t="s">
        <v>42</v>
      </c>
      <c r="AC11" s="111" t="s">
        <v>42</v>
      </c>
      <c r="AD11" s="109" t="s">
        <v>42</v>
      </c>
    </row>
    <row r="12" spans="1:30" ht="75" x14ac:dyDescent="0.25">
      <c r="A12" s="92" t="s">
        <v>182</v>
      </c>
      <c r="B12" s="93" t="s">
        <v>91</v>
      </c>
      <c r="C12" s="94" t="s">
        <v>6</v>
      </c>
      <c r="D12" s="95" t="s">
        <v>88</v>
      </c>
      <c r="E12" s="103" t="s">
        <v>42</v>
      </c>
      <c r="F12" s="110" t="s">
        <v>42</v>
      </c>
      <c r="G12" s="110" t="s">
        <v>42</v>
      </c>
      <c r="H12" s="110" t="s">
        <v>42</v>
      </c>
      <c r="I12" s="111" t="s">
        <v>42</v>
      </c>
      <c r="J12" s="106" t="s">
        <v>42</v>
      </c>
      <c r="K12" s="110" t="s">
        <v>42</v>
      </c>
      <c r="L12" s="110" t="s">
        <v>42</v>
      </c>
      <c r="M12" s="110" t="s">
        <v>42</v>
      </c>
      <c r="N12" s="112" t="s">
        <v>42</v>
      </c>
      <c r="O12" s="103" t="s">
        <v>42</v>
      </c>
      <c r="P12" s="110" t="s">
        <v>42</v>
      </c>
      <c r="Q12" s="110" t="s">
        <v>42</v>
      </c>
      <c r="R12" s="110" t="s">
        <v>42</v>
      </c>
      <c r="S12" s="111" t="s">
        <v>42</v>
      </c>
      <c r="T12" s="106" t="s">
        <v>42</v>
      </c>
      <c r="U12" s="110" t="s">
        <v>42</v>
      </c>
      <c r="V12" s="110" t="s">
        <v>42</v>
      </c>
      <c r="W12" s="110" t="s">
        <v>42</v>
      </c>
      <c r="X12" s="112" t="s">
        <v>42</v>
      </c>
      <c r="Y12" s="103" t="s">
        <v>42</v>
      </c>
      <c r="Z12" s="110" t="s">
        <v>42</v>
      </c>
      <c r="AA12" s="110" t="s">
        <v>42</v>
      </c>
      <c r="AB12" s="110" t="s">
        <v>42</v>
      </c>
      <c r="AC12" s="111" t="s">
        <v>42</v>
      </c>
      <c r="AD12" s="109" t="s">
        <v>42</v>
      </c>
    </row>
    <row r="13" spans="1:30" ht="120" x14ac:dyDescent="0.25">
      <c r="A13" s="113" t="s">
        <v>9</v>
      </c>
      <c r="B13" s="114" t="s">
        <v>92</v>
      </c>
      <c r="C13" s="115" t="s">
        <v>6</v>
      </c>
      <c r="D13" s="116" t="s">
        <v>88</v>
      </c>
      <c r="E13" s="117">
        <f t="shared" ref="E13:E19" si="0">F13+G13+H13+I13</f>
        <v>13797</v>
      </c>
      <c r="F13" s="118">
        <v>7797</v>
      </c>
      <c r="G13" s="118">
        <v>6000</v>
      </c>
      <c r="H13" s="118">
        <v>0</v>
      </c>
      <c r="I13" s="119">
        <v>0</v>
      </c>
      <c r="J13" s="120">
        <f t="shared" ref="J13:J19" si="1">K13+L13+M13+N13</f>
        <v>16000</v>
      </c>
      <c r="K13" s="118">
        <v>8000</v>
      </c>
      <c r="L13" s="118">
        <v>8000</v>
      </c>
      <c r="M13" s="118">
        <v>0</v>
      </c>
      <c r="N13" s="121">
        <v>0</v>
      </c>
      <c r="O13" s="117">
        <f t="shared" ref="O13:O19" si="2">P13+Q13+R13+S13</f>
        <v>47434</v>
      </c>
      <c r="P13" s="118">
        <v>43434</v>
      </c>
      <c r="Q13" s="118">
        <v>4000</v>
      </c>
      <c r="R13" s="118">
        <v>0</v>
      </c>
      <c r="S13" s="119">
        <v>0</v>
      </c>
      <c r="T13" s="120">
        <f>U13+V13+W13+X13</f>
        <v>32000</v>
      </c>
      <c r="U13" s="118">
        <v>6400</v>
      </c>
      <c r="V13" s="118">
        <v>25600</v>
      </c>
      <c r="W13" s="118">
        <v>0</v>
      </c>
      <c r="X13" s="121">
        <v>0</v>
      </c>
      <c r="Y13" s="117">
        <f>Z13+AA13+AB13+AC13</f>
        <v>6764</v>
      </c>
      <c r="Z13" s="118">
        <v>6764</v>
      </c>
      <c r="AA13" s="118">
        <v>0</v>
      </c>
      <c r="AB13" s="118">
        <v>0</v>
      </c>
      <c r="AC13" s="119">
        <v>0</v>
      </c>
      <c r="AD13" s="109">
        <f t="shared" ref="AD13:AD34" si="3">E13+J13+O13+T13+Y13</f>
        <v>115995</v>
      </c>
    </row>
    <row r="14" spans="1:30" ht="195" x14ac:dyDescent="0.25">
      <c r="A14" s="92" t="s">
        <v>184</v>
      </c>
      <c r="B14" s="102" t="s">
        <v>93</v>
      </c>
      <c r="C14" s="94" t="s">
        <v>6</v>
      </c>
      <c r="D14" s="95" t="s">
        <v>94</v>
      </c>
      <c r="E14" s="108">
        <f t="shared" si="0"/>
        <v>328250</v>
      </c>
      <c r="F14" s="104">
        <f>F15+F16</f>
        <v>29304</v>
      </c>
      <c r="G14" s="104">
        <f>G15+G16</f>
        <v>107621</v>
      </c>
      <c r="H14" s="104">
        <f>H15+H16</f>
        <v>191325</v>
      </c>
      <c r="I14" s="105">
        <v>0</v>
      </c>
      <c r="J14" s="122">
        <f t="shared" si="1"/>
        <v>591762</v>
      </c>
      <c r="K14" s="104">
        <f>K15+K16</f>
        <v>66657</v>
      </c>
      <c r="L14" s="104">
        <f>L15+L16</f>
        <v>196367</v>
      </c>
      <c r="M14" s="104">
        <f>M15+M16</f>
        <v>328738</v>
      </c>
      <c r="N14" s="107">
        <v>0</v>
      </c>
      <c r="O14" s="108">
        <f t="shared" si="2"/>
        <v>31485</v>
      </c>
      <c r="P14" s="104">
        <f>P15+P16</f>
        <v>3284</v>
      </c>
      <c r="Q14" s="104">
        <f>Q15+Q16</f>
        <v>10385</v>
      </c>
      <c r="R14" s="104">
        <f>R15+R16</f>
        <v>17816</v>
      </c>
      <c r="S14" s="111">
        <v>0</v>
      </c>
      <c r="T14" s="106">
        <f>U14+V14+W14+X14</f>
        <v>0</v>
      </c>
      <c r="U14" s="110">
        <v>0</v>
      </c>
      <c r="V14" s="110">
        <v>0</v>
      </c>
      <c r="W14" s="110">
        <v>0</v>
      </c>
      <c r="X14" s="112">
        <v>0</v>
      </c>
      <c r="Y14" s="103">
        <f>Z14+AA14+AB14+AC14</f>
        <v>0</v>
      </c>
      <c r="Z14" s="110">
        <v>0</v>
      </c>
      <c r="AA14" s="110">
        <v>0</v>
      </c>
      <c r="AB14" s="110">
        <v>0</v>
      </c>
      <c r="AC14" s="111">
        <v>0</v>
      </c>
      <c r="AD14" s="109">
        <f t="shared" si="3"/>
        <v>951497</v>
      </c>
    </row>
    <row r="15" spans="1:30" ht="60" x14ac:dyDescent="0.25">
      <c r="A15" s="92" t="s">
        <v>185</v>
      </c>
      <c r="B15" s="102" t="s">
        <v>95</v>
      </c>
      <c r="C15" s="94" t="s">
        <v>6</v>
      </c>
      <c r="D15" s="95" t="s">
        <v>94</v>
      </c>
      <c r="E15" s="108">
        <f t="shared" si="0"/>
        <v>180028</v>
      </c>
      <c r="F15" s="104">
        <v>16072</v>
      </c>
      <c r="G15" s="104">
        <v>59024</v>
      </c>
      <c r="H15" s="104">
        <v>104932</v>
      </c>
      <c r="I15" s="105">
        <v>0</v>
      </c>
      <c r="J15" s="122">
        <f t="shared" si="1"/>
        <v>333657</v>
      </c>
      <c r="K15" s="104">
        <v>38198</v>
      </c>
      <c r="L15" s="104">
        <v>106366</v>
      </c>
      <c r="M15" s="104">
        <v>189093</v>
      </c>
      <c r="N15" s="107">
        <v>0</v>
      </c>
      <c r="O15" s="108">
        <f t="shared" si="2"/>
        <v>16691</v>
      </c>
      <c r="P15" s="104">
        <v>1772</v>
      </c>
      <c r="Q15" s="104">
        <v>5603</v>
      </c>
      <c r="R15" s="104">
        <v>9316</v>
      </c>
      <c r="S15" s="105">
        <v>0</v>
      </c>
      <c r="T15" s="122">
        <f>U15+V15+W15+X15</f>
        <v>0</v>
      </c>
      <c r="U15" s="104">
        <v>0</v>
      </c>
      <c r="V15" s="104">
        <v>0</v>
      </c>
      <c r="W15" s="104">
        <v>0</v>
      </c>
      <c r="X15" s="107">
        <v>0</v>
      </c>
      <c r="Y15" s="108">
        <f>Z15+AA15+AB15+AC15</f>
        <v>0</v>
      </c>
      <c r="Z15" s="104">
        <v>0</v>
      </c>
      <c r="AA15" s="104">
        <v>0</v>
      </c>
      <c r="AB15" s="104">
        <v>0</v>
      </c>
      <c r="AC15" s="105">
        <v>0</v>
      </c>
      <c r="AD15" s="109">
        <f t="shared" si="3"/>
        <v>530376</v>
      </c>
    </row>
    <row r="16" spans="1:30" ht="45" x14ac:dyDescent="0.25">
      <c r="A16" s="92" t="s">
        <v>186</v>
      </c>
      <c r="B16" s="102" t="s">
        <v>96</v>
      </c>
      <c r="C16" s="94" t="s">
        <v>6</v>
      </c>
      <c r="D16" s="95" t="s">
        <v>94</v>
      </c>
      <c r="E16" s="108">
        <f t="shared" si="0"/>
        <v>148222</v>
      </c>
      <c r="F16" s="104">
        <v>13232</v>
      </c>
      <c r="G16" s="104">
        <v>48597</v>
      </c>
      <c r="H16" s="104">
        <v>86393</v>
      </c>
      <c r="I16" s="105">
        <v>0</v>
      </c>
      <c r="J16" s="122">
        <f t="shared" si="1"/>
        <v>258105</v>
      </c>
      <c r="K16" s="104">
        <v>28459</v>
      </c>
      <c r="L16" s="104">
        <v>90001</v>
      </c>
      <c r="M16" s="104">
        <v>139645</v>
      </c>
      <c r="N16" s="107">
        <v>0</v>
      </c>
      <c r="O16" s="108">
        <f t="shared" si="2"/>
        <v>14794</v>
      </c>
      <c r="P16" s="104">
        <v>1512</v>
      </c>
      <c r="Q16" s="104">
        <v>4782</v>
      </c>
      <c r="R16" s="104">
        <v>8500</v>
      </c>
      <c r="S16" s="105">
        <v>0</v>
      </c>
      <c r="T16" s="122">
        <f t="shared" ref="T16:T34" si="4">U16+V16+W16+X16</f>
        <v>0</v>
      </c>
      <c r="U16" s="104">
        <v>0</v>
      </c>
      <c r="V16" s="104">
        <v>0</v>
      </c>
      <c r="W16" s="104">
        <v>0</v>
      </c>
      <c r="X16" s="107">
        <v>0</v>
      </c>
      <c r="Y16" s="108">
        <f t="shared" ref="Y16:Y34" si="5">Z16+AA16+AB16+AC16</f>
        <v>0</v>
      </c>
      <c r="Z16" s="104">
        <v>0</v>
      </c>
      <c r="AA16" s="104">
        <v>0</v>
      </c>
      <c r="AB16" s="104">
        <v>0</v>
      </c>
      <c r="AC16" s="105">
        <v>0</v>
      </c>
      <c r="AD16" s="109">
        <f t="shared" si="3"/>
        <v>421121</v>
      </c>
    </row>
    <row r="17" spans="1:30" ht="60" x14ac:dyDescent="0.25">
      <c r="A17" s="92" t="s">
        <v>10</v>
      </c>
      <c r="B17" s="93" t="s">
        <v>11</v>
      </c>
      <c r="C17" s="94" t="s">
        <v>6</v>
      </c>
      <c r="D17" s="95" t="s">
        <v>88</v>
      </c>
      <c r="E17" s="108">
        <f t="shared" si="0"/>
        <v>480</v>
      </c>
      <c r="F17" s="104">
        <v>480</v>
      </c>
      <c r="G17" s="104">
        <v>0</v>
      </c>
      <c r="H17" s="104">
        <v>0</v>
      </c>
      <c r="I17" s="105">
        <v>0</v>
      </c>
      <c r="J17" s="122">
        <f t="shared" si="1"/>
        <v>478</v>
      </c>
      <c r="K17" s="104">
        <v>478</v>
      </c>
      <c r="L17" s="104">
        <v>0</v>
      </c>
      <c r="M17" s="104">
        <v>0</v>
      </c>
      <c r="N17" s="107">
        <v>0</v>
      </c>
      <c r="O17" s="108">
        <f t="shared" si="2"/>
        <v>1156</v>
      </c>
      <c r="P17" s="104">
        <v>1156</v>
      </c>
      <c r="Q17" s="104">
        <v>0</v>
      </c>
      <c r="R17" s="104">
        <v>0</v>
      </c>
      <c r="S17" s="105">
        <v>0</v>
      </c>
      <c r="T17" s="122">
        <f t="shared" si="4"/>
        <v>1156</v>
      </c>
      <c r="U17" s="104">
        <v>1156</v>
      </c>
      <c r="V17" s="104">
        <v>0</v>
      </c>
      <c r="W17" s="104">
        <v>0</v>
      </c>
      <c r="X17" s="107">
        <v>0</v>
      </c>
      <c r="Y17" s="108">
        <f t="shared" si="5"/>
        <v>1270</v>
      </c>
      <c r="Z17" s="104">
        <v>1270</v>
      </c>
      <c r="AA17" s="104">
        <v>0</v>
      </c>
      <c r="AB17" s="104">
        <v>0</v>
      </c>
      <c r="AC17" s="105">
        <v>0</v>
      </c>
      <c r="AD17" s="109">
        <f t="shared" si="3"/>
        <v>4540</v>
      </c>
    </row>
    <row r="18" spans="1:30" ht="45" x14ac:dyDescent="0.25">
      <c r="A18" s="113" t="s">
        <v>187</v>
      </c>
      <c r="B18" s="114" t="s">
        <v>97</v>
      </c>
      <c r="C18" s="115" t="s">
        <v>6</v>
      </c>
      <c r="D18" s="116">
        <v>2023</v>
      </c>
      <c r="E18" s="108">
        <f t="shared" si="0"/>
        <v>0</v>
      </c>
      <c r="F18" s="118">
        <v>0</v>
      </c>
      <c r="G18" s="118">
        <v>0</v>
      </c>
      <c r="H18" s="118">
        <v>0</v>
      </c>
      <c r="I18" s="119">
        <v>0</v>
      </c>
      <c r="J18" s="122">
        <f t="shared" si="1"/>
        <v>2836</v>
      </c>
      <c r="K18" s="118">
        <v>2836</v>
      </c>
      <c r="L18" s="118">
        <v>0</v>
      </c>
      <c r="M18" s="118">
        <v>0</v>
      </c>
      <c r="N18" s="121">
        <v>0</v>
      </c>
      <c r="O18" s="108">
        <f t="shared" si="2"/>
        <v>0</v>
      </c>
      <c r="P18" s="118">
        <v>0</v>
      </c>
      <c r="Q18" s="118">
        <v>0</v>
      </c>
      <c r="R18" s="118">
        <v>0</v>
      </c>
      <c r="S18" s="119">
        <v>0</v>
      </c>
      <c r="T18" s="122">
        <f t="shared" si="4"/>
        <v>0</v>
      </c>
      <c r="U18" s="118">
        <v>0</v>
      </c>
      <c r="V18" s="118">
        <v>0</v>
      </c>
      <c r="W18" s="118">
        <v>0</v>
      </c>
      <c r="X18" s="121">
        <v>0</v>
      </c>
      <c r="Y18" s="108">
        <f t="shared" si="5"/>
        <v>0</v>
      </c>
      <c r="Z18" s="118">
        <v>0</v>
      </c>
      <c r="AA18" s="118">
        <v>0</v>
      </c>
      <c r="AB18" s="118">
        <v>0</v>
      </c>
      <c r="AC18" s="119">
        <v>0</v>
      </c>
      <c r="AD18" s="109">
        <f t="shared" si="3"/>
        <v>2836</v>
      </c>
    </row>
    <row r="19" spans="1:30" ht="195" x14ac:dyDescent="0.25">
      <c r="A19" s="92" t="s">
        <v>188</v>
      </c>
      <c r="B19" s="93" t="s">
        <v>98</v>
      </c>
      <c r="C19" s="94" t="s">
        <v>6</v>
      </c>
      <c r="D19" s="95">
        <v>2022</v>
      </c>
      <c r="E19" s="108">
        <f t="shared" si="0"/>
        <v>1000</v>
      </c>
      <c r="F19" s="104">
        <v>50</v>
      </c>
      <c r="G19" s="104">
        <v>950</v>
      </c>
      <c r="H19" s="104">
        <v>0</v>
      </c>
      <c r="I19" s="105">
        <v>0</v>
      </c>
      <c r="J19" s="122">
        <f t="shared" si="1"/>
        <v>0</v>
      </c>
      <c r="K19" s="104">
        <v>0</v>
      </c>
      <c r="L19" s="104">
        <v>0</v>
      </c>
      <c r="M19" s="104">
        <v>0</v>
      </c>
      <c r="N19" s="107">
        <v>0</v>
      </c>
      <c r="O19" s="108">
        <f t="shared" si="2"/>
        <v>0</v>
      </c>
      <c r="P19" s="104">
        <v>0</v>
      </c>
      <c r="Q19" s="104">
        <v>0</v>
      </c>
      <c r="R19" s="104">
        <v>0</v>
      </c>
      <c r="S19" s="105">
        <v>0</v>
      </c>
      <c r="T19" s="122">
        <f t="shared" si="4"/>
        <v>0</v>
      </c>
      <c r="U19" s="104">
        <v>0</v>
      </c>
      <c r="V19" s="104">
        <v>0</v>
      </c>
      <c r="W19" s="104">
        <v>0</v>
      </c>
      <c r="X19" s="107">
        <v>0</v>
      </c>
      <c r="Y19" s="108">
        <f t="shared" si="5"/>
        <v>0</v>
      </c>
      <c r="Z19" s="104">
        <v>0</v>
      </c>
      <c r="AA19" s="104">
        <v>0</v>
      </c>
      <c r="AB19" s="104">
        <v>0</v>
      </c>
      <c r="AC19" s="105">
        <v>0</v>
      </c>
      <c r="AD19" s="109">
        <f t="shared" si="3"/>
        <v>1000</v>
      </c>
    </row>
    <row r="20" spans="1:30" ht="45" x14ac:dyDescent="0.25">
      <c r="A20" s="92" t="s">
        <v>189</v>
      </c>
      <c r="B20" s="93" t="s">
        <v>99</v>
      </c>
      <c r="C20" s="94" t="s">
        <v>6</v>
      </c>
      <c r="D20" s="95">
        <v>2022</v>
      </c>
      <c r="E20" s="108">
        <f t="shared" ref="E20:E33" si="6">F20+G20+H20+I20</f>
        <v>103</v>
      </c>
      <c r="F20" s="104">
        <v>103</v>
      </c>
      <c r="G20" s="104">
        <v>0</v>
      </c>
      <c r="H20" s="104">
        <v>0</v>
      </c>
      <c r="I20" s="105">
        <v>0</v>
      </c>
      <c r="J20" s="122">
        <f t="shared" ref="J20:J34" si="7">K20+L20+M20+N20</f>
        <v>0</v>
      </c>
      <c r="K20" s="104">
        <v>0</v>
      </c>
      <c r="L20" s="104">
        <v>0</v>
      </c>
      <c r="M20" s="104">
        <v>0</v>
      </c>
      <c r="N20" s="107">
        <v>0</v>
      </c>
      <c r="O20" s="108">
        <f t="shared" ref="O20:O34" si="8">P20+Q20+R20+S20</f>
        <v>0</v>
      </c>
      <c r="P20" s="104">
        <v>0</v>
      </c>
      <c r="Q20" s="104">
        <v>0</v>
      </c>
      <c r="R20" s="104">
        <v>0</v>
      </c>
      <c r="S20" s="105">
        <v>0</v>
      </c>
      <c r="T20" s="122">
        <f t="shared" si="4"/>
        <v>0</v>
      </c>
      <c r="U20" s="104">
        <v>0</v>
      </c>
      <c r="V20" s="104">
        <v>0</v>
      </c>
      <c r="W20" s="104">
        <v>0</v>
      </c>
      <c r="X20" s="107">
        <v>0</v>
      </c>
      <c r="Y20" s="108">
        <f t="shared" si="5"/>
        <v>0</v>
      </c>
      <c r="Z20" s="104">
        <v>0</v>
      </c>
      <c r="AA20" s="104">
        <v>0</v>
      </c>
      <c r="AB20" s="104">
        <v>0</v>
      </c>
      <c r="AC20" s="105">
        <v>0</v>
      </c>
      <c r="AD20" s="109">
        <f t="shared" si="3"/>
        <v>103</v>
      </c>
    </row>
    <row r="21" spans="1:30" ht="240" x14ac:dyDescent="0.25">
      <c r="A21" s="92" t="s">
        <v>190</v>
      </c>
      <c r="B21" s="93" t="s">
        <v>100</v>
      </c>
      <c r="C21" s="94" t="s">
        <v>6</v>
      </c>
      <c r="D21" s="95" t="s">
        <v>94</v>
      </c>
      <c r="E21" s="108">
        <f t="shared" si="6"/>
        <v>2378</v>
      </c>
      <c r="F21" s="104">
        <v>2378</v>
      </c>
      <c r="G21" s="104">
        <v>0</v>
      </c>
      <c r="H21" s="104">
        <v>0</v>
      </c>
      <c r="I21" s="105">
        <v>0</v>
      </c>
      <c r="J21" s="122">
        <f t="shared" si="7"/>
        <v>555</v>
      </c>
      <c r="K21" s="104">
        <v>555</v>
      </c>
      <c r="L21" s="104">
        <v>0</v>
      </c>
      <c r="M21" s="104">
        <v>0</v>
      </c>
      <c r="N21" s="107">
        <v>0</v>
      </c>
      <c r="O21" s="108">
        <f t="shared" si="8"/>
        <v>555</v>
      </c>
      <c r="P21" s="104">
        <v>555</v>
      </c>
      <c r="Q21" s="104">
        <v>0</v>
      </c>
      <c r="R21" s="104">
        <v>0</v>
      </c>
      <c r="S21" s="105">
        <v>0</v>
      </c>
      <c r="T21" s="122">
        <f t="shared" si="4"/>
        <v>0</v>
      </c>
      <c r="U21" s="104">
        <v>0</v>
      </c>
      <c r="V21" s="104">
        <v>0</v>
      </c>
      <c r="W21" s="104">
        <v>0</v>
      </c>
      <c r="X21" s="107">
        <v>0</v>
      </c>
      <c r="Y21" s="108">
        <f t="shared" si="5"/>
        <v>0</v>
      </c>
      <c r="Z21" s="104">
        <v>0</v>
      </c>
      <c r="AA21" s="104">
        <v>0</v>
      </c>
      <c r="AB21" s="104">
        <v>0</v>
      </c>
      <c r="AC21" s="105">
        <v>0</v>
      </c>
      <c r="AD21" s="109">
        <f t="shared" si="3"/>
        <v>3488</v>
      </c>
    </row>
    <row r="22" spans="1:30" ht="45" x14ac:dyDescent="0.25">
      <c r="A22" s="113" t="s">
        <v>191</v>
      </c>
      <c r="B22" s="114" t="s">
        <v>101</v>
      </c>
      <c r="C22" s="115" t="s">
        <v>6</v>
      </c>
      <c r="D22" s="116">
        <v>2026</v>
      </c>
      <c r="E22" s="108">
        <f t="shared" si="6"/>
        <v>0</v>
      </c>
      <c r="F22" s="118">
        <v>0</v>
      </c>
      <c r="G22" s="118">
        <v>0</v>
      </c>
      <c r="H22" s="118">
        <v>0</v>
      </c>
      <c r="I22" s="119">
        <v>0</v>
      </c>
      <c r="J22" s="122">
        <f t="shared" si="7"/>
        <v>0</v>
      </c>
      <c r="K22" s="118">
        <v>0</v>
      </c>
      <c r="L22" s="118">
        <v>0</v>
      </c>
      <c r="M22" s="118">
        <v>0</v>
      </c>
      <c r="N22" s="121">
        <v>0</v>
      </c>
      <c r="O22" s="108">
        <f t="shared" si="8"/>
        <v>0</v>
      </c>
      <c r="P22" s="118">
        <v>0</v>
      </c>
      <c r="Q22" s="118">
        <v>0</v>
      </c>
      <c r="R22" s="118">
        <v>0</v>
      </c>
      <c r="S22" s="119">
        <v>0</v>
      </c>
      <c r="T22" s="122">
        <f t="shared" si="4"/>
        <v>0</v>
      </c>
      <c r="U22" s="118">
        <v>0</v>
      </c>
      <c r="V22" s="118">
        <v>0</v>
      </c>
      <c r="W22" s="118">
        <v>0</v>
      </c>
      <c r="X22" s="121">
        <v>0</v>
      </c>
      <c r="Y22" s="108">
        <f t="shared" si="5"/>
        <v>0</v>
      </c>
      <c r="Z22" s="118">
        <v>0</v>
      </c>
      <c r="AA22" s="118">
        <v>0</v>
      </c>
      <c r="AB22" s="118">
        <v>0</v>
      </c>
      <c r="AC22" s="119">
        <v>0</v>
      </c>
      <c r="AD22" s="109">
        <f t="shared" si="3"/>
        <v>0</v>
      </c>
    </row>
    <row r="23" spans="1:30" ht="255" x14ac:dyDescent="0.25">
      <c r="A23" s="92" t="s">
        <v>192</v>
      </c>
      <c r="B23" s="93" t="s">
        <v>102</v>
      </c>
      <c r="C23" s="94" t="s">
        <v>6</v>
      </c>
      <c r="D23" s="95" t="s">
        <v>103</v>
      </c>
      <c r="E23" s="108">
        <f t="shared" si="6"/>
        <v>0</v>
      </c>
      <c r="F23" s="104">
        <v>0</v>
      </c>
      <c r="G23" s="104">
        <v>0</v>
      </c>
      <c r="H23" s="104">
        <v>0</v>
      </c>
      <c r="I23" s="105">
        <v>0</v>
      </c>
      <c r="J23" s="122">
        <f t="shared" si="7"/>
        <v>555</v>
      </c>
      <c r="K23" s="104">
        <v>555</v>
      </c>
      <c r="L23" s="104">
        <v>0</v>
      </c>
      <c r="M23" s="104">
        <v>0</v>
      </c>
      <c r="N23" s="107">
        <v>0</v>
      </c>
      <c r="O23" s="108">
        <f t="shared" si="8"/>
        <v>555</v>
      </c>
      <c r="P23" s="104">
        <v>555</v>
      </c>
      <c r="Q23" s="104">
        <v>0</v>
      </c>
      <c r="R23" s="104">
        <v>0</v>
      </c>
      <c r="S23" s="105">
        <v>0</v>
      </c>
      <c r="T23" s="122">
        <f t="shared" si="4"/>
        <v>0</v>
      </c>
      <c r="U23" s="104">
        <v>0</v>
      </c>
      <c r="V23" s="104">
        <v>0</v>
      </c>
      <c r="W23" s="104">
        <v>0</v>
      </c>
      <c r="X23" s="107">
        <v>0</v>
      </c>
      <c r="Y23" s="108">
        <f t="shared" si="5"/>
        <v>0</v>
      </c>
      <c r="Z23" s="104">
        <v>0</v>
      </c>
      <c r="AA23" s="104">
        <v>0</v>
      </c>
      <c r="AB23" s="104">
        <v>0</v>
      </c>
      <c r="AC23" s="105">
        <v>0</v>
      </c>
      <c r="AD23" s="109">
        <f t="shared" si="3"/>
        <v>1110</v>
      </c>
    </row>
    <row r="24" spans="1:30" ht="75" x14ac:dyDescent="0.25">
      <c r="A24" s="92" t="s">
        <v>193</v>
      </c>
      <c r="B24" s="93" t="s">
        <v>104</v>
      </c>
      <c r="C24" s="94" t="s">
        <v>6</v>
      </c>
      <c r="D24" s="95">
        <v>2023</v>
      </c>
      <c r="E24" s="108">
        <f t="shared" si="6"/>
        <v>0</v>
      </c>
      <c r="F24" s="104">
        <v>0</v>
      </c>
      <c r="G24" s="104">
        <v>0</v>
      </c>
      <c r="H24" s="104">
        <v>0</v>
      </c>
      <c r="I24" s="105">
        <v>0</v>
      </c>
      <c r="J24" s="122">
        <f t="shared" si="7"/>
        <v>1032</v>
      </c>
      <c r="K24" s="104">
        <v>1032</v>
      </c>
      <c r="L24" s="104">
        <v>0</v>
      </c>
      <c r="M24" s="104">
        <v>0</v>
      </c>
      <c r="N24" s="107">
        <v>0</v>
      </c>
      <c r="O24" s="108">
        <f t="shared" si="8"/>
        <v>0</v>
      </c>
      <c r="P24" s="104">
        <v>0</v>
      </c>
      <c r="Q24" s="104">
        <v>0</v>
      </c>
      <c r="R24" s="104">
        <v>0</v>
      </c>
      <c r="S24" s="105">
        <v>0</v>
      </c>
      <c r="T24" s="122">
        <f t="shared" si="4"/>
        <v>0</v>
      </c>
      <c r="U24" s="104">
        <v>0</v>
      </c>
      <c r="V24" s="104">
        <v>0</v>
      </c>
      <c r="W24" s="104">
        <v>0</v>
      </c>
      <c r="X24" s="107">
        <v>0</v>
      </c>
      <c r="Y24" s="108">
        <f t="shared" si="5"/>
        <v>0</v>
      </c>
      <c r="Z24" s="104">
        <v>0</v>
      </c>
      <c r="AA24" s="104">
        <v>0</v>
      </c>
      <c r="AB24" s="104">
        <v>0</v>
      </c>
      <c r="AC24" s="105">
        <v>0</v>
      </c>
      <c r="AD24" s="109">
        <f t="shared" si="3"/>
        <v>1032</v>
      </c>
    </row>
    <row r="25" spans="1:30" ht="60" x14ac:dyDescent="0.25">
      <c r="A25" s="92" t="s">
        <v>194</v>
      </c>
      <c r="B25" s="102" t="s">
        <v>95</v>
      </c>
      <c r="C25" s="94" t="s">
        <v>6</v>
      </c>
      <c r="D25" s="95">
        <v>2023</v>
      </c>
      <c r="E25" s="108">
        <f t="shared" si="6"/>
        <v>0</v>
      </c>
      <c r="F25" s="104">
        <v>0</v>
      </c>
      <c r="G25" s="104">
        <v>0</v>
      </c>
      <c r="H25" s="104">
        <v>0</v>
      </c>
      <c r="I25" s="105">
        <v>0</v>
      </c>
      <c r="J25" s="122">
        <f t="shared" si="7"/>
        <v>14436</v>
      </c>
      <c r="K25" s="104">
        <v>0</v>
      </c>
      <c r="L25" s="104">
        <v>14436</v>
      </c>
      <c r="M25" s="104">
        <v>0</v>
      </c>
      <c r="N25" s="107">
        <v>0</v>
      </c>
      <c r="O25" s="108">
        <f t="shared" si="8"/>
        <v>0</v>
      </c>
      <c r="P25" s="104">
        <v>0</v>
      </c>
      <c r="Q25" s="104">
        <v>0</v>
      </c>
      <c r="R25" s="104">
        <v>0</v>
      </c>
      <c r="S25" s="105">
        <v>0</v>
      </c>
      <c r="T25" s="122">
        <f t="shared" si="4"/>
        <v>0</v>
      </c>
      <c r="U25" s="104">
        <v>0</v>
      </c>
      <c r="V25" s="104">
        <v>0</v>
      </c>
      <c r="W25" s="104">
        <v>0</v>
      </c>
      <c r="X25" s="107">
        <v>0</v>
      </c>
      <c r="Y25" s="108">
        <f t="shared" si="5"/>
        <v>0</v>
      </c>
      <c r="Z25" s="104">
        <v>0</v>
      </c>
      <c r="AA25" s="104">
        <v>0</v>
      </c>
      <c r="AB25" s="104">
        <v>0</v>
      </c>
      <c r="AC25" s="105">
        <v>0</v>
      </c>
      <c r="AD25" s="109">
        <f t="shared" si="3"/>
        <v>14436</v>
      </c>
    </row>
    <row r="26" spans="1:30" ht="75" x14ac:dyDescent="0.25">
      <c r="A26" s="92" t="s">
        <v>195</v>
      </c>
      <c r="B26" s="102" t="s">
        <v>105</v>
      </c>
      <c r="C26" s="94" t="s">
        <v>6</v>
      </c>
      <c r="D26" s="95">
        <v>2024</v>
      </c>
      <c r="E26" s="108">
        <f t="shared" si="6"/>
        <v>0</v>
      </c>
      <c r="F26" s="104">
        <v>0</v>
      </c>
      <c r="G26" s="104">
        <v>0</v>
      </c>
      <c r="H26" s="104">
        <v>0</v>
      </c>
      <c r="I26" s="105">
        <v>0</v>
      </c>
      <c r="J26" s="122">
        <f t="shared" si="7"/>
        <v>0</v>
      </c>
      <c r="K26" s="104">
        <v>0</v>
      </c>
      <c r="L26" s="104">
        <v>0</v>
      </c>
      <c r="M26" s="104">
        <v>0</v>
      </c>
      <c r="N26" s="107">
        <v>0</v>
      </c>
      <c r="O26" s="108">
        <f t="shared" si="8"/>
        <v>4160</v>
      </c>
      <c r="P26" s="104">
        <v>4160</v>
      </c>
      <c r="Q26" s="104">
        <v>0</v>
      </c>
      <c r="R26" s="104">
        <v>0</v>
      </c>
      <c r="S26" s="105">
        <v>0</v>
      </c>
      <c r="T26" s="122">
        <f t="shared" si="4"/>
        <v>0</v>
      </c>
      <c r="U26" s="104">
        <v>0</v>
      </c>
      <c r="V26" s="104">
        <v>0</v>
      </c>
      <c r="W26" s="104">
        <v>0</v>
      </c>
      <c r="X26" s="107">
        <v>0</v>
      </c>
      <c r="Y26" s="108">
        <f t="shared" si="5"/>
        <v>0</v>
      </c>
      <c r="Z26" s="104">
        <v>0</v>
      </c>
      <c r="AA26" s="104">
        <v>0</v>
      </c>
      <c r="AB26" s="104">
        <v>0</v>
      </c>
      <c r="AC26" s="105">
        <v>0</v>
      </c>
      <c r="AD26" s="109">
        <f t="shared" si="3"/>
        <v>4160</v>
      </c>
    </row>
    <row r="27" spans="1:30" ht="75" x14ac:dyDescent="0.25">
      <c r="A27" s="92" t="s">
        <v>12</v>
      </c>
      <c r="B27" s="102" t="s">
        <v>106</v>
      </c>
      <c r="C27" s="94" t="s">
        <v>6</v>
      </c>
      <c r="D27" s="95" t="s">
        <v>107</v>
      </c>
      <c r="E27" s="108">
        <f t="shared" si="6"/>
        <v>0</v>
      </c>
      <c r="F27" s="104">
        <v>0</v>
      </c>
      <c r="G27" s="104">
        <v>0</v>
      </c>
      <c r="H27" s="104">
        <v>0</v>
      </c>
      <c r="I27" s="105">
        <v>0</v>
      </c>
      <c r="J27" s="122">
        <f t="shared" si="7"/>
        <v>0</v>
      </c>
      <c r="K27" s="104">
        <v>0</v>
      </c>
      <c r="L27" s="104">
        <v>0</v>
      </c>
      <c r="M27" s="104">
        <v>0</v>
      </c>
      <c r="N27" s="107">
        <v>0</v>
      </c>
      <c r="O27" s="108">
        <f t="shared" si="8"/>
        <v>11388</v>
      </c>
      <c r="P27" s="104">
        <v>11388</v>
      </c>
      <c r="Q27" s="104">
        <v>0</v>
      </c>
      <c r="R27" s="104">
        <v>0</v>
      </c>
      <c r="S27" s="105">
        <v>0</v>
      </c>
      <c r="T27" s="122">
        <f t="shared" si="4"/>
        <v>548</v>
      </c>
      <c r="U27" s="104">
        <v>548</v>
      </c>
      <c r="V27" s="104">
        <v>0</v>
      </c>
      <c r="W27" s="104">
        <v>0</v>
      </c>
      <c r="X27" s="107">
        <v>0</v>
      </c>
      <c r="Y27" s="108">
        <f t="shared" si="5"/>
        <v>579</v>
      </c>
      <c r="Z27" s="104">
        <v>579</v>
      </c>
      <c r="AA27" s="104">
        <v>0</v>
      </c>
      <c r="AB27" s="104">
        <v>0</v>
      </c>
      <c r="AC27" s="105">
        <v>0</v>
      </c>
      <c r="AD27" s="109">
        <f t="shared" si="3"/>
        <v>12515</v>
      </c>
    </row>
    <row r="28" spans="1:30" ht="90" x14ac:dyDescent="0.25">
      <c r="A28" s="92" t="s">
        <v>13</v>
      </c>
      <c r="B28" s="102" t="s">
        <v>108</v>
      </c>
      <c r="C28" s="94" t="s">
        <v>6</v>
      </c>
      <c r="D28" s="95" t="s">
        <v>107</v>
      </c>
      <c r="E28" s="108">
        <f t="shared" si="6"/>
        <v>0</v>
      </c>
      <c r="F28" s="104">
        <v>0</v>
      </c>
      <c r="G28" s="104">
        <v>0</v>
      </c>
      <c r="H28" s="104">
        <v>0</v>
      </c>
      <c r="I28" s="105">
        <v>0</v>
      </c>
      <c r="J28" s="122">
        <f t="shared" si="7"/>
        <v>0</v>
      </c>
      <c r="K28" s="104">
        <v>0</v>
      </c>
      <c r="L28" s="104">
        <v>0</v>
      </c>
      <c r="M28" s="104">
        <v>0</v>
      </c>
      <c r="N28" s="107">
        <v>0</v>
      </c>
      <c r="O28" s="108">
        <f t="shared" si="8"/>
        <v>12888</v>
      </c>
      <c r="P28" s="104">
        <v>12888</v>
      </c>
      <c r="Q28" s="104">
        <v>0</v>
      </c>
      <c r="R28" s="104">
        <v>0</v>
      </c>
      <c r="S28" s="105">
        <v>0</v>
      </c>
      <c r="T28" s="122">
        <f t="shared" si="4"/>
        <v>548</v>
      </c>
      <c r="U28" s="104">
        <v>548</v>
      </c>
      <c r="V28" s="104">
        <v>0</v>
      </c>
      <c r="W28" s="104">
        <v>0</v>
      </c>
      <c r="X28" s="107">
        <v>0</v>
      </c>
      <c r="Y28" s="108">
        <f t="shared" si="5"/>
        <v>580</v>
      </c>
      <c r="Z28" s="104">
        <v>580</v>
      </c>
      <c r="AA28" s="104">
        <v>0</v>
      </c>
      <c r="AB28" s="104">
        <v>0</v>
      </c>
      <c r="AC28" s="105">
        <v>0</v>
      </c>
      <c r="AD28" s="109">
        <f t="shared" si="3"/>
        <v>14016</v>
      </c>
    </row>
    <row r="29" spans="1:30" ht="150" x14ac:dyDescent="0.25">
      <c r="A29" s="92" t="s">
        <v>14</v>
      </c>
      <c r="B29" s="102" t="s">
        <v>109</v>
      </c>
      <c r="C29" s="94" t="s">
        <v>6</v>
      </c>
      <c r="D29" s="95">
        <v>2024</v>
      </c>
      <c r="E29" s="108">
        <f t="shared" si="6"/>
        <v>0</v>
      </c>
      <c r="F29" s="104">
        <v>0</v>
      </c>
      <c r="G29" s="104">
        <v>0</v>
      </c>
      <c r="H29" s="104">
        <v>0</v>
      </c>
      <c r="I29" s="105">
        <v>0</v>
      </c>
      <c r="J29" s="122">
        <f t="shared" si="7"/>
        <v>0</v>
      </c>
      <c r="K29" s="104">
        <v>0</v>
      </c>
      <c r="L29" s="104">
        <v>0</v>
      </c>
      <c r="M29" s="104">
        <v>0</v>
      </c>
      <c r="N29" s="107">
        <v>0</v>
      </c>
      <c r="O29" s="108">
        <f t="shared" si="8"/>
        <v>10188</v>
      </c>
      <c r="P29" s="104">
        <v>10188</v>
      </c>
      <c r="Q29" s="104">
        <v>0</v>
      </c>
      <c r="R29" s="104">
        <v>0</v>
      </c>
      <c r="S29" s="105">
        <v>0</v>
      </c>
      <c r="T29" s="122">
        <f t="shared" si="4"/>
        <v>4237</v>
      </c>
      <c r="U29" s="104">
        <v>4237</v>
      </c>
      <c r="V29" s="104">
        <v>0</v>
      </c>
      <c r="W29" s="104">
        <v>0</v>
      </c>
      <c r="X29" s="107">
        <v>0</v>
      </c>
      <c r="Y29" s="108">
        <f t="shared" si="5"/>
        <v>4478</v>
      </c>
      <c r="Z29" s="104">
        <v>4478</v>
      </c>
      <c r="AA29" s="104">
        <v>0</v>
      </c>
      <c r="AB29" s="104">
        <v>0</v>
      </c>
      <c r="AC29" s="105">
        <v>0</v>
      </c>
      <c r="AD29" s="109">
        <f t="shared" si="3"/>
        <v>18903</v>
      </c>
    </row>
    <row r="30" spans="1:30" ht="45" x14ac:dyDescent="0.25">
      <c r="A30" s="92" t="s">
        <v>196</v>
      </c>
      <c r="B30" s="93" t="s">
        <v>96</v>
      </c>
      <c r="C30" s="94" t="s">
        <v>6</v>
      </c>
      <c r="D30" s="95">
        <v>2024</v>
      </c>
      <c r="E30" s="108">
        <f t="shared" si="6"/>
        <v>0</v>
      </c>
      <c r="F30" s="104">
        <v>0</v>
      </c>
      <c r="G30" s="104">
        <v>0</v>
      </c>
      <c r="H30" s="104">
        <v>0</v>
      </c>
      <c r="I30" s="105">
        <v>0</v>
      </c>
      <c r="J30" s="122">
        <f t="shared" si="7"/>
        <v>0</v>
      </c>
      <c r="K30" s="104">
        <v>0</v>
      </c>
      <c r="L30" s="104">
        <v>0</v>
      </c>
      <c r="M30" s="104">
        <v>0</v>
      </c>
      <c r="N30" s="107">
        <v>0</v>
      </c>
      <c r="O30" s="108">
        <f t="shared" si="8"/>
        <v>2126</v>
      </c>
      <c r="P30" s="104">
        <v>2126</v>
      </c>
      <c r="Q30" s="104">
        <v>0</v>
      </c>
      <c r="R30" s="104">
        <v>0</v>
      </c>
      <c r="S30" s="105">
        <v>0</v>
      </c>
      <c r="T30" s="122">
        <f t="shared" si="4"/>
        <v>13737</v>
      </c>
      <c r="U30" s="104">
        <v>13737</v>
      </c>
      <c r="V30" s="104">
        <v>0</v>
      </c>
      <c r="W30" s="104">
        <v>0</v>
      </c>
      <c r="X30" s="107">
        <v>0</v>
      </c>
      <c r="Y30" s="108">
        <f t="shared" si="5"/>
        <v>0</v>
      </c>
      <c r="Z30" s="104">
        <v>0</v>
      </c>
      <c r="AA30" s="104">
        <v>0</v>
      </c>
      <c r="AB30" s="104">
        <v>0</v>
      </c>
      <c r="AC30" s="105">
        <v>0</v>
      </c>
      <c r="AD30" s="109">
        <f t="shared" si="3"/>
        <v>15863</v>
      </c>
    </row>
    <row r="31" spans="1:30" ht="45" x14ac:dyDescent="0.25">
      <c r="A31" s="92" t="s">
        <v>197</v>
      </c>
      <c r="B31" s="102" t="s">
        <v>110</v>
      </c>
      <c r="C31" s="94" t="s">
        <v>6</v>
      </c>
      <c r="D31" s="95">
        <v>2024</v>
      </c>
      <c r="E31" s="108">
        <f t="shared" si="6"/>
        <v>0</v>
      </c>
      <c r="F31" s="104">
        <v>0</v>
      </c>
      <c r="G31" s="104">
        <v>0</v>
      </c>
      <c r="H31" s="104">
        <v>0</v>
      </c>
      <c r="I31" s="105">
        <v>0</v>
      </c>
      <c r="J31" s="122">
        <f t="shared" si="7"/>
        <v>0</v>
      </c>
      <c r="K31" s="104">
        <v>0</v>
      </c>
      <c r="L31" s="104">
        <v>0</v>
      </c>
      <c r="M31" s="104">
        <v>0</v>
      </c>
      <c r="N31" s="107">
        <v>0</v>
      </c>
      <c r="O31" s="108">
        <f t="shared" si="8"/>
        <v>494</v>
      </c>
      <c r="P31" s="104">
        <v>494</v>
      </c>
      <c r="Q31" s="104">
        <v>0</v>
      </c>
      <c r="R31" s="104">
        <v>0</v>
      </c>
      <c r="S31" s="105">
        <v>0</v>
      </c>
      <c r="T31" s="122">
        <f t="shared" si="4"/>
        <v>0</v>
      </c>
      <c r="U31" s="104">
        <v>0</v>
      </c>
      <c r="V31" s="104">
        <v>0</v>
      </c>
      <c r="W31" s="104">
        <v>0</v>
      </c>
      <c r="X31" s="107">
        <v>0</v>
      </c>
      <c r="Y31" s="108">
        <f t="shared" si="5"/>
        <v>0</v>
      </c>
      <c r="Z31" s="104">
        <v>0</v>
      </c>
      <c r="AA31" s="104">
        <v>0</v>
      </c>
      <c r="AB31" s="104">
        <v>0</v>
      </c>
      <c r="AC31" s="105">
        <v>0</v>
      </c>
      <c r="AD31" s="109">
        <f t="shared" si="3"/>
        <v>494</v>
      </c>
    </row>
    <row r="32" spans="1:30" ht="75" x14ac:dyDescent="0.25">
      <c r="A32" s="92" t="s">
        <v>15</v>
      </c>
      <c r="B32" s="102" t="s">
        <v>111</v>
      </c>
      <c r="C32" s="94" t="s">
        <v>6</v>
      </c>
      <c r="D32" s="95" t="s">
        <v>112</v>
      </c>
      <c r="E32" s="108">
        <f t="shared" si="6"/>
        <v>0</v>
      </c>
      <c r="F32" s="104">
        <v>0</v>
      </c>
      <c r="G32" s="104">
        <v>0</v>
      </c>
      <c r="H32" s="104">
        <v>0</v>
      </c>
      <c r="I32" s="105">
        <v>0</v>
      </c>
      <c r="J32" s="122">
        <f t="shared" si="7"/>
        <v>0</v>
      </c>
      <c r="K32" s="104">
        <v>0</v>
      </c>
      <c r="L32" s="104">
        <v>0</v>
      </c>
      <c r="M32" s="104">
        <v>0</v>
      </c>
      <c r="N32" s="107">
        <v>0</v>
      </c>
      <c r="O32" s="108">
        <f t="shared" si="8"/>
        <v>0</v>
      </c>
      <c r="P32" s="104">
        <v>0</v>
      </c>
      <c r="Q32" s="104">
        <v>0</v>
      </c>
      <c r="R32" s="104">
        <v>0</v>
      </c>
      <c r="S32" s="105">
        <v>0</v>
      </c>
      <c r="T32" s="122">
        <f t="shared" si="4"/>
        <v>35517</v>
      </c>
      <c r="U32" s="104">
        <v>35517</v>
      </c>
      <c r="V32" s="104">
        <v>0</v>
      </c>
      <c r="W32" s="104">
        <v>0</v>
      </c>
      <c r="X32" s="107">
        <v>0</v>
      </c>
      <c r="Y32" s="108">
        <f t="shared" si="5"/>
        <v>37543</v>
      </c>
      <c r="Z32" s="104">
        <v>37543</v>
      </c>
      <c r="AA32" s="104">
        <v>0</v>
      </c>
      <c r="AB32" s="104">
        <v>0</v>
      </c>
      <c r="AC32" s="105">
        <v>0</v>
      </c>
      <c r="AD32" s="109">
        <f t="shared" si="3"/>
        <v>73060</v>
      </c>
    </row>
    <row r="33" spans="1:30" ht="45" x14ac:dyDescent="0.25">
      <c r="A33" s="92" t="s">
        <v>16</v>
      </c>
      <c r="B33" s="102" t="s">
        <v>113</v>
      </c>
      <c r="C33" s="94" t="s">
        <v>6</v>
      </c>
      <c r="D33" s="95" t="s">
        <v>112</v>
      </c>
      <c r="E33" s="108">
        <f t="shared" si="6"/>
        <v>0</v>
      </c>
      <c r="F33" s="104">
        <v>0</v>
      </c>
      <c r="G33" s="104">
        <v>0</v>
      </c>
      <c r="H33" s="104">
        <v>0</v>
      </c>
      <c r="I33" s="105">
        <v>0</v>
      </c>
      <c r="J33" s="122">
        <f t="shared" si="7"/>
        <v>0</v>
      </c>
      <c r="K33" s="104">
        <v>0</v>
      </c>
      <c r="L33" s="104">
        <v>0</v>
      </c>
      <c r="M33" s="104">
        <v>0</v>
      </c>
      <c r="N33" s="107">
        <v>0</v>
      </c>
      <c r="O33" s="108">
        <f t="shared" si="8"/>
        <v>0</v>
      </c>
      <c r="P33" s="104">
        <v>0</v>
      </c>
      <c r="Q33" s="104">
        <v>0</v>
      </c>
      <c r="R33" s="104">
        <v>0</v>
      </c>
      <c r="S33" s="105">
        <v>0</v>
      </c>
      <c r="T33" s="122">
        <f t="shared" si="4"/>
        <v>30279</v>
      </c>
      <c r="U33" s="104">
        <v>30279</v>
      </c>
      <c r="V33" s="104">
        <v>0</v>
      </c>
      <c r="W33" s="104">
        <v>0</v>
      </c>
      <c r="X33" s="107">
        <v>0</v>
      </c>
      <c r="Y33" s="108">
        <f t="shared" si="5"/>
        <v>32006</v>
      </c>
      <c r="Z33" s="104">
        <v>32006</v>
      </c>
      <c r="AA33" s="104">
        <v>0</v>
      </c>
      <c r="AB33" s="104">
        <v>0</v>
      </c>
      <c r="AC33" s="105">
        <v>0</v>
      </c>
      <c r="AD33" s="106">
        <f t="shared" si="3"/>
        <v>62285</v>
      </c>
    </row>
    <row r="34" spans="1:30" ht="39.75" customHeight="1" thickBot="1" x14ac:dyDescent="0.3">
      <c r="A34" s="123" t="s">
        <v>222</v>
      </c>
      <c r="B34" s="124" t="s">
        <v>223</v>
      </c>
      <c r="C34" s="125" t="s">
        <v>6</v>
      </c>
      <c r="D34" s="126">
        <v>2026</v>
      </c>
      <c r="E34" s="127">
        <f>F34+G34+H34+I34</f>
        <v>0</v>
      </c>
      <c r="F34" s="128">
        <v>0</v>
      </c>
      <c r="G34" s="128">
        <v>0</v>
      </c>
      <c r="H34" s="128">
        <v>0</v>
      </c>
      <c r="I34" s="129">
        <v>0</v>
      </c>
      <c r="J34" s="120">
        <f t="shared" si="7"/>
        <v>0</v>
      </c>
      <c r="K34" s="118">
        <v>0</v>
      </c>
      <c r="L34" s="118">
        <v>0</v>
      </c>
      <c r="M34" s="118">
        <v>0</v>
      </c>
      <c r="N34" s="121">
        <v>0</v>
      </c>
      <c r="O34" s="127">
        <f t="shared" si="8"/>
        <v>0</v>
      </c>
      <c r="P34" s="128">
        <v>0</v>
      </c>
      <c r="Q34" s="128">
        <v>0</v>
      </c>
      <c r="R34" s="128">
        <v>0</v>
      </c>
      <c r="S34" s="129">
        <v>0</v>
      </c>
      <c r="T34" s="120">
        <f t="shared" si="4"/>
        <v>0</v>
      </c>
      <c r="U34" s="118">
        <v>0</v>
      </c>
      <c r="V34" s="118">
        <v>0</v>
      </c>
      <c r="W34" s="118">
        <v>0</v>
      </c>
      <c r="X34" s="121">
        <v>0</v>
      </c>
      <c r="Y34" s="127">
        <f t="shared" si="5"/>
        <v>949</v>
      </c>
      <c r="Z34" s="128">
        <v>949</v>
      </c>
      <c r="AA34" s="128">
        <v>0</v>
      </c>
      <c r="AB34" s="128">
        <v>0</v>
      </c>
      <c r="AC34" s="129">
        <v>0</v>
      </c>
      <c r="AD34" s="130">
        <f t="shared" si="3"/>
        <v>949</v>
      </c>
    </row>
    <row r="35" spans="1:30" ht="34.5" customHeight="1" thickBot="1" x14ac:dyDescent="0.3">
      <c r="A35" s="131" t="s">
        <v>17</v>
      </c>
      <c r="B35" s="132"/>
      <c r="C35" s="133"/>
      <c r="D35" s="134"/>
      <c r="E35" s="135">
        <f>F35+G35+H35+I35</f>
        <v>347850</v>
      </c>
      <c r="F35" s="136">
        <f>F9+F10+F13+F14+F17+F18+F19+F20+F21+F22+F23+F24+F25+F26+F27+F28+F29+F30+F31+F32+F33+F34</f>
        <v>41954</v>
      </c>
      <c r="G35" s="136">
        <f t="shared" ref="G35:I35" si="9">G9+G10+G13+G14+G17+G18+G19+G20+G21+G22+G23+G24+G25+G26+G27+G28+G29+G30+G31+G32+G33+G34</f>
        <v>114571</v>
      </c>
      <c r="H35" s="136">
        <f t="shared" si="9"/>
        <v>191325</v>
      </c>
      <c r="I35" s="136">
        <f t="shared" si="9"/>
        <v>0</v>
      </c>
      <c r="J35" s="137">
        <f>K35+L35+M35+N35</f>
        <v>629496</v>
      </c>
      <c r="K35" s="136">
        <f>K9+K10+K13+K14+K17+K18+K19+K20+K21+K22+K23+K24+K25+K26+K27+K28+K29+K30+K31+K32+K33</f>
        <v>81955</v>
      </c>
      <c r="L35" s="136">
        <f>L9+L10+L13+L14+L17+L18+L19+L20+L21+L22+L23+L24+L25+L26+L27+L28+L29+L30+L31+L32+L33</f>
        <v>218803</v>
      </c>
      <c r="M35" s="136">
        <f>M9+M10+M13+M14+M17+M18+M19+M20+M21+M22+M23+M24+M25+M26+M27+M28+M29+M30+M31+M32+M33</f>
        <v>328738</v>
      </c>
      <c r="N35" s="138">
        <v>0</v>
      </c>
      <c r="O35" s="137">
        <f>P35+Q35+R35+S35</f>
        <v>124225</v>
      </c>
      <c r="P35" s="136">
        <f>P9+P10+P13+P14+P17+P18+P19+P20+P21+P22+P23+P24+P25+P26+P27+P28+P29+P30+P31+P32+P33</f>
        <v>92024</v>
      </c>
      <c r="Q35" s="136">
        <f>Q9+Q10+Q13+Q14+Q17+Q18+Q19+Q20+Q21+Q22+Q23+Q24+Q25+Q26+Q27+Q28+Q29+Q30+Q31+Q32+Q33</f>
        <v>14385</v>
      </c>
      <c r="R35" s="136">
        <f>R9+R10+R13+R14+R17+R18+R19+R20+R21+R22+R23+R24+R25+R26+R27+R28+R29+R30+R31+R32+R33</f>
        <v>17816</v>
      </c>
      <c r="S35" s="136">
        <f>S9+S10+S13+S14+S17+S18+S19+S20+S21+S22+S23+S24+S25+S26+S27+S28+S29+S30+S31+S32+S33</f>
        <v>0</v>
      </c>
      <c r="T35" s="135">
        <f>U35+V35+W35+X35</f>
        <v>119918</v>
      </c>
      <c r="U35" s="136">
        <f>U9+U10+U13+U14+U17+U18+U19+U20+U21+U22+U23+U24+U25+U26+U27+U28+U29+U30+U31+U32+U33</f>
        <v>94318</v>
      </c>
      <c r="V35" s="136">
        <f>V9+V10+V13+V14+V17+V18+V19+V20+V21+V22+V23+V24+V25+V26+V27+V28+V29+V30+V31+V32+V33</f>
        <v>25600</v>
      </c>
      <c r="W35" s="136">
        <f>W9+W10+W13+W14+W17+W18+W19+W20+W21+W22+W23+W24+W25+W26+W27+W28+W29+W30+W31+W32+W33</f>
        <v>0</v>
      </c>
      <c r="X35" s="136">
        <f>X9+X10+X13+X14+X17+X18+X19+X20+X21+X22+X23+X24+X25+X26+X27+X28+X29+X30+X31+X32+X33</f>
        <v>0</v>
      </c>
      <c r="Y35" s="135">
        <f>Z35+AA35+AB35+AC35</f>
        <v>86289</v>
      </c>
      <c r="Z35" s="136">
        <f>Z9+Z10+Z13+Z14+Z17+Z18+Z19+Z20+Z21+Z22+Z23+Z24+Z25+Z26+Z27+Z28+Z29+Z30+Z31+Z32+Z33+Z34</f>
        <v>86289</v>
      </c>
      <c r="AA35" s="136">
        <f>AA9+AA10+AA13+AA14+AA17+AA18+AA19+AA20+AA21+AA22+AA23+AA24+AA25+AA26+AA27+AA28+AA29+AA30+AA31+AA32+AA33</f>
        <v>0</v>
      </c>
      <c r="AB35" s="136">
        <f>AB9+AB10+AB13+AB14+AB17+AB18+AB19+AB20+AB21+AB22+AB23+AB24+AB25+AB26+AB27+AB28+AB29+AB30+AB31+AB32+AB33</f>
        <v>0</v>
      </c>
      <c r="AC35" s="136">
        <f>AC9+AC10+AC13+AC14+AC17+AC18+AC19+AC20+AC21+AC22+AC23+AC24+AC25+AC26+AC27+AC28+AC29+AC30+AC31+AC32+AC33</f>
        <v>0</v>
      </c>
      <c r="AD35" s="139">
        <v>1257875</v>
      </c>
    </row>
    <row r="36" spans="1:30" ht="24" customHeight="1" thickBot="1" x14ac:dyDescent="0.3">
      <c r="A36" s="140" t="s">
        <v>56</v>
      </c>
      <c r="B36" s="141"/>
      <c r="C36" s="141"/>
      <c r="D36" s="141"/>
      <c r="E36" s="141"/>
      <c r="F36" s="141"/>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2"/>
    </row>
    <row r="37" spans="1:30" ht="105" x14ac:dyDescent="0.25">
      <c r="A37" s="143" t="s">
        <v>18</v>
      </c>
      <c r="B37" s="144" t="s">
        <v>114</v>
      </c>
      <c r="C37" s="145" t="s">
        <v>115</v>
      </c>
      <c r="D37" s="146" t="s">
        <v>116</v>
      </c>
      <c r="E37" s="147">
        <f>F37+G37+H37+I37</f>
        <v>446</v>
      </c>
      <c r="F37" s="148">
        <v>446</v>
      </c>
      <c r="G37" s="148">
        <v>0</v>
      </c>
      <c r="H37" s="148">
        <v>0</v>
      </c>
      <c r="I37" s="149">
        <v>0</v>
      </c>
      <c r="J37" s="147">
        <f>K37+L37+M37+N37</f>
        <v>4246</v>
      </c>
      <c r="K37" s="148">
        <v>4246</v>
      </c>
      <c r="L37" s="148">
        <v>0</v>
      </c>
      <c r="M37" s="148">
        <v>0</v>
      </c>
      <c r="N37" s="150">
        <v>0</v>
      </c>
      <c r="O37" s="147">
        <f>P37+Q37+R37+S37</f>
        <v>0</v>
      </c>
      <c r="P37" s="148">
        <v>0</v>
      </c>
      <c r="Q37" s="148">
        <v>0</v>
      </c>
      <c r="R37" s="148">
        <v>0</v>
      </c>
      <c r="S37" s="149">
        <v>0</v>
      </c>
      <c r="T37" s="147">
        <f>U37+V37+W37+X37</f>
        <v>0</v>
      </c>
      <c r="U37" s="148">
        <v>0</v>
      </c>
      <c r="V37" s="148">
        <v>0</v>
      </c>
      <c r="W37" s="148">
        <v>0</v>
      </c>
      <c r="X37" s="149">
        <v>0</v>
      </c>
      <c r="Y37" s="147">
        <f>Z37+AA37+AB37+AC37</f>
        <v>0</v>
      </c>
      <c r="Z37" s="148">
        <v>0</v>
      </c>
      <c r="AA37" s="148">
        <v>0</v>
      </c>
      <c r="AB37" s="148">
        <v>0</v>
      </c>
      <c r="AC37" s="150">
        <v>0</v>
      </c>
      <c r="AD37" s="151">
        <f>E37+J37+O37+T37+Y37</f>
        <v>4692</v>
      </c>
    </row>
    <row r="38" spans="1:30" ht="120" x14ac:dyDescent="0.25">
      <c r="A38" s="152" t="s">
        <v>19</v>
      </c>
      <c r="B38" s="102" t="s">
        <v>71</v>
      </c>
      <c r="C38" s="94" t="s">
        <v>6</v>
      </c>
      <c r="D38" s="95">
        <v>2023</v>
      </c>
      <c r="E38" s="108">
        <f t="shared" ref="E38:E42" si="10">F38+G38+H38+I38</f>
        <v>0</v>
      </c>
      <c r="F38" s="104">
        <v>0</v>
      </c>
      <c r="G38" s="104">
        <v>0</v>
      </c>
      <c r="H38" s="104">
        <v>0</v>
      </c>
      <c r="I38" s="105">
        <v>0</v>
      </c>
      <c r="J38" s="108">
        <f>K38+L38+M38+N38</f>
        <v>140</v>
      </c>
      <c r="K38" s="104">
        <v>140</v>
      </c>
      <c r="L38" s="104">
        <v>0</v>
      </c>
      <c r="M38" s="104">
        <v>0</v>
      </c>
      <c r="N38" s="107">
        <v>0</v>
      </c>
      <c r="O38" s="108">
        <f t="shared" ref="O38:O42" si="11">P38+Q38+R38+S38</f>
        <v>0</v>
      </c>
      <c r="P38" s="104">
        <v>0</v>
      </c>
      <c r="Q38" s="104">
        <v>0</v>
      </c>
      <c r="R38" s="104">
        <v>0</v>
      </c>
      <c r="S38" s="105">
        <v>0</v>
      </c>
      <c r="T38" s="108">
        <f t="shared" ref="T38:T42" si="12">U38+V38+W38+X38</f>
        <v>432</v>
      </c>
      <c r="U38" s="104">
        <v>432</v>
      </c>
      <c r="V38" s="104">
        <v>0</v>
      </c>
      <c r="W38" s="104">
        <v>0</v>
      </c>
      <c r="X38" s="105">
        <v>0</v>
      </c>
      <c r="Y38" s="108">
        <f t="shared" ref="Y38:Y42" si="13">Z38+AA38+AB38+AC38</f>
        <v>0</v>
      </c>
      <c r="Z38" s="104">
        <v>0</v>
      </c>
      <c r="AA38" s="104">
        <v>0</v>
      </c>
      <c r="AB38" s="104">
        <v>0</v>
      </c>
      <c r="AC38" s="107">
        <v>0</v>
      </c>
      <c r="AD38" s="153">
        <f t="shared" ref="AD38:AD42" si="14">E38+J38+O38+T38+Y38</f>
        <v>572</v>
      </c>
    </row>
    <row r="39" spans="1:30" ht="60" x14ac:dyDescent="0.25">
      <c r="A39" s="152" t="s">
        <v>20</v>
      </c>
      <c r="B39" s="93" t="s">
        <v>117</v>
      </c>
      <c r="C39" s="94" t="s">
        <v>6</v>
      </c>
      <c r="D39" s="95" t="s">
        <v>107</v>
      </c>
      <c r="E39" s="108">
        <f t="shared" si="10"/>
        <v>0</v>
      </c>
      <c r="F39" s="104">
        <v>0</v>
      </c>
      <c r="G39" s="104">
        <v>0</v>
      </c>
      <c r="H39" s="104">
        <v>0</v>
      </c>
      <c r="I39" s="105">
        <v>0</v>
      </c>
      <c r="J39" s="108">
        <f t="shared" ref="J39:J42" si="15">K39+L39+M39+N39</f>
        <v>0</v>
      </c>
      <c r="K39" s="104">
        <v>0</v>
      </c>
      <c r="L39" s="104">
        <v>0</v>
      </c>
      <c r="M39" s="104">
        <v>0</v>
      </c>
      <c r="N39" s="107">
        <v>0</v>
      </c>
      <c r="O39" s="108">
        <f t="shared" si="11"/>
        <v>8918</v>
      </c>
      <c r="P39" s="104">
        <v>8918</v>
      </c>
      <c r="Q39" s="104">
        <v>0</v>
      </c>
      <c r="R39" s="104">
        <v>0</v>
      </c>
      <c r="S39" s="105">
        <v>0</v>
      </c>
      <c r="T39" s="108">
        <f t="shared" si="12"/>
        <v>0</v>
      </c>
      <c r="U39" s="104">
        <v>0</v>
      </c>
      <c r="V39" s="104">
        <v>0</v>
      </c>
      <c r="W39" s="104">
        <v>0</v>
      </c>
      <c r="X39" s="105">
        <v>0</v>
      </c>
      <c r="Y39" s="108">
        <f t="shared" si="13"/>
        <v>0</v>
      </c>
      <c r="Z39" s="104">
        <v>0</v>
      </c>
      <c r="AA39" s="104">
        <v>0</v>
      </c>
      <c r="AB39" s="104">
        <v>0</v>
      </c>
      <c r="AC39" s="107">
        <v>0</v>
      </c>
      <c r="AD39" s="153">
        <f t="shared" si="14"/>
        <v>8918</v>
      </c>
    </row>
    <row r="40" spans="1:30" ht="75" x14ac:dyDescent="0.25">
      <c r="A40" s="152" t="s">
        <v>21</v>
      </c>
      <c r="B40" s="102" t="s">
        <v>118</v>
      </c>
      <c r="C40" s="94" t="s">
        <v>6</v>
      </c>
      <c r="D40" s="95" t="s">
        <v>107</v>
      </c>
      <c r="E40" s="108">
        <f t="shared" si="10"/>
        <v>0</v>
      </c>
      <c r="F40" s="104">
        <v>0</v>
      </c>
      <c r="G40" s="104">
        <v>0</v>
      </c>
      <c r="H40" s="104">
        <v>0</v>
      </c>
      <c r="I40" s="105">
        <v>0</v>
      </c>
      <c r="J40" s="108">
        <f t="shared" si="15"/>
        <v>0</v>
      </c>
      <c r="K40" s="104">
        <v>0</v>
      </c>
      <c r="L40" s="104">
        <v>0</v>
      </c>
      <c r="M40" s="104">
        <v>0</v>
      </c>
      <c r="N40" s="107">
        <v>0</v>
      </c>
      <c r="O40" s="108">
        <f t="shared" si="11"/>
        <v>4955</v>
      </c>
      <c r="P40" s="104">
        <v>4955</v>
      </c>
      <c r="Q40" s="104">
        <v>0</v>
      </c>
      <c r="R40" s="104">
        <v>0</v>
      </c>
      <c r="S40" s="105">
        <v>0</v>
      </c>
      <c r="T40" s="108">
        <f t="shared" si="12"/>
        <v>5005</v>
      </c>
      <c r="U40" s="104">
        <v>5005</v>
      </c>
      <c r="V40" s="104">
        <v>0</v>
      </c>
      <c r="W40" s="104">
        <v>0</v>
      </c>
      <c r="X40" s="105">
        <v>0</v>
      </c>
      <c r="Y40" s="108">
        <f t="shared" si="13"/>
        <v>5208</v>
      </c>
      <c r="Z40" s="104">
        <v>5208</v>
      </c>
      <c r="AA40" s="104">
        <v>0</v>
      </c>
      <c r="AB40" s="104">
        <v>0</v>
      </c>
      <c r="AC40" s="107">
        <v>0</v>
      </c>
      <c r="AD40" s="153">
        <f t="shared" si="14"/>
        <v>15168</v>
      </c>
    </row>
    <row r="41" spans="1:30" ht="120" x14ac:dyDescent="0.25">
      <c r="A41" s="152" t="s">
        <v>22</v>
      </c>
      <c r="B41" s="102" t="s">
        <v>119</v>
      </c>
      <c r="C41" s="94" t="s">
        <v>6</v>
      </c>
      <c r="D41" s="95">
        <v>2024</v>
      </c>
      <c r="E41" s="108">
        <f t="shared" si="10"/>
        <v>0</v>
      </c>
      <c r="F41" s="104">
        <v>0</v>
      </c>
      <c r="G41" s="104">
        <v>0</v>
      </c>
      <c r="H41" s="104">
        <v>0</v>
      </c>
      <c r="I41" s="105">
        <v>0</v>
      </c>
      <c r="J41" s="108">
        <f t="shared" si="15"/>
        <v>0</v>
      </c>
      <c r="K41" s="104">
        <v>0</v>
      </c>
      <c r="L41" s="104">
        <v>0</v>
      </c>
      <c r="M41" s="104">
        <v>0</v>
      </c>
      <c r="N41" s="107">
        <v>0</v>
      </c>
      <c r="O41" s="108">
        <f t="shared" si="11"/>
        <v>95</v>
      </c>
      <c r="P41" s="104">
        <v>95</v>
      </c>
      <c r="Q41" s="104">
        <v>0</v>
      </c>
      <c r="R41" s="104">
        <v>0</v>
      </c>
      <c r="S41" s="105">
        <v>0</v>
      </c>
      <c r="T41" s="108">
        <f t="shared" si="12"/>
        <v>0</v>
      </c>
      <c r="U41" s="104">
        <v>0</v>
      </c>
      <c r="V41" s="104">
        <v>0</v>
      </c>
      <c r="W41" s="104">
        <v>0</v>
      </c>
      <c r="X41" s="105">
        <v>0</v>
      </c>
      <c r="Y41" s="108">
        <f t="shared" si="13"/>
        <v>0</v>
      </c>
      <c r="Z41" s="104">
        <v>0</v>
      </c>
      <c r="AA41" s="104">
        <v>0</v>
      </c>
      <c r="AB41" s="104">
        <v>0</v>
      </c>
      <c r="AC41" s="107">
        <v>0</v>
      </c>
      <c r="AD41" s="153">
        <f t="shared" si="14"/>
        <v>95</v>
      </c>
    </row>
    <row r="42" spans="1:30" ht="75" x14ac:dyDescent="0.25">
      <c r="A42" s="152" t="s">
        <v>23</v>
      </c>
      <c r="B42" s="102" t="s">
        <v>120</v>
      </c>
      <c r="C42" s="94" t="s">
        <v>6</v>
      </c>
      <c r="D42" s="95">
        <v>2026</v>
      </c>
      <c r="E42" s="108">
        <f t="shared" si="10"/>
        <v>0</v>
      </c>
      <c r="F42" s="104">
        <v>0</v>
      </c>
      <c r="G42" s="104">
        <v>0</v>
      </c>
      <c r="H42" s="104">
        <v>0</v>
      </c>
      <c r="I42" s="105">
        <v>0</v>
      </c>
      <c r="J42" s="108">
        <f t="shared" si="15"/>
        <v>0</v>
      </c>
      <c r="K42" s="104">
        <v>0</v>
      </c>
      <c r="L42" s="104">
        <v>0</v>
      </c>
      <c r="M42" s="104">
        <v>0</v>
      </c>
      <c r="N42" s="107">
        <v>0</v>
      </c>
      <c r="O42" s="108">
        <f t="shared" si="11"/>
        <v>0</v>
      </c>
      <c r="P42" s="104">
        <v>0</v>
      </c>
      <c r="Q42" s="104">
        <v>0</v>
      </c>
      <c r="R42" s="104">
        <v>0</v>
      </c>
      <c r="S42" s="105">
        <v>0</v>
      </c>
      <c r="T42" s="108">
        <f t="shared" si="12"/>
        <v>0</v>
      </c>
      <c r="U42" s="104">
        <v>0</v>
      </c>
      <c r="V42" s="104">
        <v>0</v>
      </c>
      <c r="W42" s="104">
        <v>0</v>
      </c>
      <c r="X42" s="105">
        <v>0</v>
      </c>
      <c r="Y42" s="108">
        <f t="shared" si="13"/>
        <v>0</v>
      </c>
      <c r="Z42" s="104">
        <v>0</v>
      </c>
      <c r="AA42" s="104">
        <v>0</v>
      </c>
      <c r="AB42" s="104">
        <v>0</v>
      </c>
      <c r="AC42" s="107">
        <v>0</v>
      </c>
      <c r="AD42" s="153">
        <f t="shared" si="14"/>
        <v>0</v>
      </c>
    </row>
    <row r="43" spans="1:30" ht="29.25" customHeight="1" thickBot="1" x14ac:dyDescent="0.3">
      <c r="A43" s="154" t="s">
        <v>24</v>
      </c>
      <c r="B43" s="155"/>
      <c r="C43" s="156"/>
      <c r="D43" s="157"/>
      <c r="E43" s="158">
        <f>F43+G43+H43+I43</f>
        <v>446</v>
      </c>
      <c r="F43" s="159">
        <f>F37+F38+F39+F40+F41+F42</f>
        <v>446</v>
      </c>
      <c r="G43" s="159">
        <f t="shared" ref="G43:I43" si="16">G37+G38+G39+G40+G41+G42</f>
        <v>0</v>
      </c>
      <c r="H43" s="159">
        <f t="shared" si="16"/>
        <v>0</v>
      </c>
      <c r="I43" s="159">
        <f t="shared" si="16"/>
        <v>0</v>
      </c>
      <c r="J43" s="158">
        <v>4386</v>
      </c>
      <c r="K43" s="159">
        <v>4386</v>
      </c>
      <c r="L43" s="159">
        <v>0</v>
      </c>
      <c r="M43" s="159">
        <v>0</v>
      </c>
      <c r="N43" s="160">
        <v>0</v>
      </c>
      <c r="O43" s="158">
        <f>P43+Q43+R43+S43</f>
        <v>13968</v>
      </c>
      <c r="P43" s="159">
        <f>P37+P38+P39+P40+P41+P42</f>
        <v>13968</v>
      </c>
      <c r="Q43" s="159">
        <f t="shared" ref="Q43:S43" si="17">Q37+Q38+Q39+Q40+Q41+Q42</f>
        <v>0</v>
      </c>
      <c r="R43" s="159">
        <f t="shared" si="17"/>
        <v>0</v>
      </c>
      <c r="S43" s="161">
        <f t="shared" si="17"/>
        <v>0</v>
      </c>
      <c r="T43" s="158">
        <v>5437</v>
      </c>
      <c r="U43" s="159">
        <f>U37+U38+U39+U40+U41+U42</f>
        <v>5437</v>
      </c>
      <c r="V43" s="159">
        <f t="shared" ref="V43:X43" si="18">V37+V38+V39+V40+V41+V42</f>
        <v>0</v>
      </c>
      <c r="W43" s="159">
        <f t="shared" si="18"/>
        <v>0</v>
      </c>
      <c r="X43" s="161">
        <f t="shared" si="18"/>
        <v>0</v>
      </c>
      <c r="Y43" s="158">
        <v>19012</v>
      </c>
      <c r="Z43" s="159">
        <f>Z37+Z38+Z39+Z40+Z41+Z42</f>
        <v>5208</v>
      </c>
      <c r="AA43" s="159">
        <f t="shared" ref="AA43:AC43" si="19">AA37+AA38+AA39+AA40+AA41+AA42</f>
        <v>0</v>
      </c>
      <c r="AB43" s="159">
        <f t="shared" si="19"/>
        <v>0</v>
      </c>
      <c r="AC43" s="160">
        <f t="shared" si="19"/>
        <v>0</v>
      </c>
      <c r="AD43" s="162">
        <v>43249</v>
      </c>
    </row>
    <row r="44" spans="1:30" ht="27.75" customHeight="1" thickBot="1" x14ac:dyDescent="0.3">
      <c r="A44" s="140" t="s">
        <v>63</v>
      </c>
      <c r="B44" s="141"/>
      <c r="C44" s="141"/>
      <c r="D44" s="141"/>
      <c r="E44" s="141"/>
      <c r="F44" s="141"/>
      <c r="G44" s="141"/>
      <c r="H44" s="141"/>
      <c r="I44" s="141"/>
      <c r="J44" s="141"/>
      <c r="K44" s="141"/>
      <c r="L44" s="141"/>
      <c r="M44" s="141"/>
      <c r="N44" s="141"/>
      <c r="O44" s="141"/>
      <c r="P44" s="141"/>
      <c r="Q44" s="141"/>
      <c r="R44" s="141"/>
      <c r="S44" s="141"/>
      <c r="T44" s="141"/>
      <c r="U44" s="141"/>
      <c r="V44" s="141"/>
      <c r="W44" s="141"/>
      <c r="X44" s="141"/>
      <c r="Y44" s="141"/>
      <c r="Z44" s="141"/>
      <c r="AA44" s="141"/>
      <c r="AB44" s="141"/>
      <c r="AC44" s="141"/>
      <c r="AD44" s="142"/>
    </row>
    <row r="45" spans="1:30" ht="45" x14ac:dyDescent="0.25">
      <c r="A45" s="92" t="s">
        <v>25</v>
      </c>
      <c r="B45" s="93" t="s">
        <v>26</v>
      </c>
      <c r="C45" s="94" t="s">
        <v>6</v>
      </c>
      <c r="D45" s="95" t="s">
        <v>88</v>
      </c>
      <c r="E45" s="147">
        <f>F45+G45+H45+I45</f>
        <v>3199</v>
      </c>
      <c r="F45" s="148">
        <v>3199</v>
      </c>
      <c r="G45" s="148">
        <v>0</v>
      </c>
      <c r="H45" s="148">
        <v>0</v>
      </c>
      <c r="I45" s="149">
        <v>0</v>
      </c>
      <c r="J45" s="147">
        <f>K45+L45+M45+N45</f>
        <v>3379</v>
      </c>
      <c r="K45" s="148">
        <v>3379</v>
      </c>
      <c r="L45" s="148">
        <v>0</v>
      </c>
      <c r="M45" s="148">
        <v>0</v>
      </c>
      <c r="N45" s="149">
        <v>0</v>
      </c>
      <c r="O45" s="147">
        <f>P45+Q45+R45+S45</f>
        <v>3752</v>
      </c>
      <c r="P45" s="148">
        <v>3752</v>
      </c>
      <c r="Q45" s="148">
        <v>0</v>
      </c>
      <c r="R45" s="148">
        <v>0</v>
      </c>
      <c r="S45" s="150">
        <v>0</v>
      </c>
      <c r="T45" s="147">
        <f>U45+V45+W45+X45</f>
        <v>4210</v>
      </c>
      <c r="U45" s="148">
        <v>4210</v>
      </c>
      <c r="V45" s="148">
        <v>0</v>
      </c>
      <c r="W45" s="148">
        <v>0</v>
      </c>
      <c r="X45" s="150">
        <v>0</v>
      </c>
      <c r="Y45" s="147">
        <f>Z45+AA45+AB45+AC45</f>
        <v>4370</v>
      </c>
      <c r="Z45" s="148">
        <v>4370</v>
      </c>
      <c r="AA45" s="148">
        <v>0</v>
      </c>
      <c r="AB45" s="148">
        <v>0</v>
      </c>
      <c r="AC45" s="149">
        <v>0</v>
      </c>
      <c r="AD45" s="151">
        <f>E45+J45+O45+T45+Y45</f>
        <v>18910</v>
      </c>
    </row>
    <row r="46" spans="1:30" ht="45" x14ac:dyDescent="0.25">
      <c r="A46" s="92" t="s">
        <v>27</v>
      </c>
      <c r="B46" s="93" t="s">
        <v>28</v>
      </c>
      <c r="C46" s="94" t="s">
        <v>6</v>
      </c>
      <c r="D46" s="95" t="s">
        <v>88</v>
      </c>
      <c r="E46" s="108">
        <f t="shared" ref="E46:E54" si="20">F46+G46+H46+I46</f>
        <v>3200</v>
      </c>
      <c r="F46" s="104">
        <v>3200</v>
      </c>
      <c r="G46" s="104">
        <v>0</v>
      </c>
      <c r="H46" s="104">
        <v>0</v>
      </c>
      <c r="I46" s="105">
        <v>0</v>
      </c>
      <c r="J46" s="108">
        <f t="shared" ref="J46:J54" si="21">K46+L46+M46+N46</f>
        <v>3396</v>
      </c>
      <c r="K46" s="104">
        <v>3396</v>
      </c>
      <c r="L46" s="104">
        <v>0</v>
      </c>
      <c r="M46" s="104">
        <v>0</v>
      </c>
      <c r="N46" s="105">
        <v>0</v>
      </c>
      <c r="O46" s="108">
        <f t="shared" ref="O46:O54" si="22">P46+Q46+R46+S46</f>
        <v>4511</v>
      </c>
      <c r="P46" s="104">
        <v>4511</v>
      </c>
      <c r="Q46" s="104">
        <v>0</v>
      </c>
      <c r="R46" s="104">
        <v>0</v>
      </c>
      <c r="S46" s="107">
        <v>0</v>
      </c>
      <c r="T46" s="108">
        <f t="shared" ref="T46:T54" si="23">U46+V46+W46+X46</f>
        <v>6074</v>
      </c>
      <c r="U46" s="104">
        <v>6074</v>
      </c>
      <c r="V46" s="104">
        <v>0</v>
      </c>
      <c r="W46" s="104">
        <v>0</v>
      </c>
      <c r="X46" s="107">
        <v>0</v>
      </c>
      <c r="Y46" s="108">
        <f t="shared" ref="Y46:Y54" si="24">Z46+AA46+AB46+AC46</f>
        <v>6743</v>
      </c>
      <c r="Z46" s="104">
        <v>6743</v>
      </c>
      <c r="AA46" s="104">
        <v>0</v>
      </c>
      <c r="AB46" s="104">
        <v>0</v>
      </c>
      <c r="AC46" s="105">
        <v>0</v>
      </c>
      <c r="AD46" s="153">
        <f t="shared" ref="AD46:AD55" si="25">E46+J46+O46+T46+Y46</f>
        <v>23924</v>
      </c>
    </row>
    <row r="47" spans="1:30" ht="150" x14ac:dyDescent="0.25">
      <c r="A47" s="92" t="s">
        <v>198</v>
      </c>
      <c r="B47" s="93" t="s">
        <v>121</v>
      </c>
      <c r="C47" s="94" t="s">
        <v>6</v>
      </c>
      <c r="D47" s="95">
        <v>2022</v>
      </c>
      <c r="E47" s="108">
        <f t="shared" si="20"/>
        <v>139</v>
      </c>
      <c r="F47" s="104">
        <v>0</v>
      </c>
      <c r="G47" s="104">
        <v>139</v>
      </c>
      <c r="H47" s="104">
        <v>0</v>
      </c>
      <c r="I47" s="105">
        <v>0</v>
      </c>
      <c r="J47" s="108">
        <f t="shared" si="21"/>
        <v>0</v>
      </c>
      <c r="K47" s="104">
        <v>0</v>
      </c>
      <c r="L47" s="104">
        <v>0</v>
      </c>
      <c r="M47" s="104">
        <v>0</v>
      </c>
      <c r="N47" s="105">
        <v>0</v>
      </c>
      <c r="O47" s="108">
        <f t="shared" si="22"/>
        <v>0</v>
      </c>
      <c r="P47" s="104">
        <v>0</v>
      </c>
      <c r="Q47" s="104">
        <v>0</v>
      </c>
      <c r="R47" s="104">
        <v>0</v>
      </c>
      <c r="S47" s="107">
        <v>0</v>
      </c>
      <c r="T47" s="108">
        <f t="shared" si="23"/>
        <v>0</v>
      </c>
      <c r="U47" s="104">
        <v>0</v>
      </c>
      <c r="V47" s="104">
        <v>0</v>
      </c>
      <c r="W47" s="104">
        <v>0</v>
      </c>
      <c r="X47" s="107">
        <v>0</v>
      </c>
      <c r="Y47" s="108">
        <f t="shared" si="24"/>
        <v>0</v>
      </c>
      <c r="Z47" s="104">
        <v>0</v>
      </c>
      <c r="AA47" s="104">
        <v>0</v>
      </c>
      <c r="AB47" s="104">
        <v>0</v>
      </c>
      <c r="AC47" s="105">
        <v>0</v>
      </c>
      <c r="AD47" s="153">
        <f t="shared" si="25"/>
        <v>139</v>
      </c>
    </row>
    <row r="48" spans="1:30" ht="45" x14ac:dyDescent="0.25">
      <c r="A48" s="92" t="s">
        <v>199</v>
      </c>
      <c r="B48" s="93" t="s">
        <v>122</v>
      </c>
      <c r="C48" s="94" t="s">
        <v>6</v>
      </c>
      <c r="D48" s="95">
        <v>2026</v>
      </c>
      <c r="E48" s="108">
        <f t="shared" si="20"/>
        <v>0</v>
      </c>
      <c r="F48" s="104">
        <v>0</v>
      </c>
      <c r="G48" s="104">
        <v>0</v>
      </c>
      <c r="H48" s="104">
        <v>0</v>
      </c>
      <c r="I48" s="105">
        <v>0</v>
      </c>
      <c r="J48" s="108">
        <f t="shared" si="21"/>
        <v>0</v>
      </c>
      <c r="K48" s="104">
        <v>0</v>
      </c>
      <c r="L48" s="104">
        <v>0</v>
      </c>
      <c r="M48" s="104">
        <v>0</v>
      </c>
      <c r="N48" s="105">
        <v>0</v>
      </c>
      <c r="O48" s="108">
        <f t="shared" si="22"/>
        <v>0</v>
      </c>
      <c r="P48" s="104">
        <v>0</v>
      </c>
      <c r="Q48" s="104">
        <v>0</v>
      </c>
      <c r="R48" s="104">
        <v>0</v>
      </c>
      <c r="S48" s="107">
        <v>0</v>
      </c>
      <c r="T48" s="108">
        <f t="shared" si="23"/>
        <v>0</v>
      </c>
      <c r="U48" s="104">
        <v>0</v>
      </c>
      <c r="V48" s="104">
        <v>0</v>
      </c>
      <c r="W48" s="104">
        <v>0</v>
      </c>
      <c r="X48" s="107">
        <v>0</v>
      </c>
      <c r="Y48" s="108">
        <f t="shared" si="24"/>
        <v>0</v>
      </c>
      <c r="Z48" s="104">
        <v>0</v>
      </c>
      <c r="AA48" s="104">
        <v>0</v>
      </c>
      <c r="AB48" s="104">
        <v>0</v>
      </c>
      <c r="AC48" s="105">
        <v>0</v>
      </c>
      <c r="AD48" s="153">
        <f t="shared" si="25"/>
        <v>0</v>
      </c>
    </row>
    <row r="49" spans="1:30" ht="45" x14ac:dyDescent="0.25">
      <c r="A49" s="92" t="s">
        <v>200</v>
      </c>
      <c r="B49" s="93" t="s">
        <v>123</v>
      </c>
      <c r="C49" s="94" t="s">
        <v>6</v>
      </c>
      <c r="D49" s="95">
        <v>2026</v>
      </c>
      <c r="E49" s="108">
        <f t="shared" si="20"/>
        <v>0</v>
      </c>
      <c r="F49" s="104">
        <v>0</v>
      </c>
      <c r="G49" s="104">
        <v>0</v>
      </c>
      <c r="H49" s="104">
        <v>0</v>
      </c>
      <c r="I49" s="105">
        <v>0</v>
      </c>
      <c r="J49" s="108">
        <f t="shared" si="21"/>
        <v>0</v>
      </c>
      <c r="K49" s="104">
        <v>0</v>
      </c>
      <c r="L49" s="104">
        <v>0</v>
      </c>
      <c r="M49" s="104">
        <v>0</v>
      </c>
      <c r="N49" s="105">
        <v>0</v>
      </c>
      <c r="O49" s="108">
        <f t="shared" si="22"/>
        <v>0</v>
      </c>
      <c r="P49" s="104">
        <v>0</v>
      </c>
      <c r="Q49" s="104">
        <v>0</v>
      </c>
      <c r="R49" s="104">
        <v>0</v>
      </c>
      <c r="S49" s="107">
        <v>0</v>
      </c>
      <c r="T49" s="108">
        <f t="shared" si="23"/>
        <v>0</v>
      </c>
      <c r="U49" s="104">
        <v>0</v>
      </c>
      <c r="V49" s="104">
        <v>0</v>
      </c>
      <c r="W49" s="104">
        <v>0</v>
      </c>
      <c r="X49" s="107">
        <v>0</v>
      </c>
      <c r="Y49" s="108">
        <f t="shared" si="24"/>
        <v>0</v>
      </c>
      <c r="Z49" s="104">
        <v>0</v>
      </c>
      <c r="AA49" s="104">
        <v>0</v>
      </c>
      <c r="AB49" s="104">
        <v>0</v>
      </c>
      <c r="AC49" s="105">
        <v>0</v>
      </c>
      <c r="AD49" s="153">
        <f t="shared" si="25"/>
        <v>0</v>
      </c>
    </row>
    <row r="50" spans="1:30" ht="60" x14ac:dyDescent="0.25">
      <c r="A50" s="92" t="s">
        <v>201</v>
      </c>
      <c r="B50" s="93" t="s">
        <v>124</v>
      </c>
      <c r="C50" s="94" t="s">
        <v>6</v>
      </c>
      <c r="D50" s="95">
        <v>2026</v>
      </c>
      <c r="E50" s="108">
        <f t="shared" si="20"/>
        <v>0</v>
      </c>
      <c r="F50" s="104">
        <v>0</v>
      </c>
      <c r="G50" s="104">
        <v>0</v>
      </c>
      <c r="H50" s="104">
        <v>0</v>
      </c>
      <c r="I50" s="105">
        <v>0</v>
      </c>
      <c r="J50" s="108">
        <f t="shared" si="21"/>
        <v>0</v>
      </c>
      <c r="K50" s="104">
        <v>0</v>
      </c>
      <c r="L50" s="104">
        <v>0</v>
      </c>
      <c r="M50" s="104">
        <v>0</v>
      </c>
      <c r="N50" s="105">
        <v>0</v>
      </c>
      <c r="O50" s="108">
        <f t="shared" si="22"/>
        <v>0</v>
      </c>
      <c r="P50" s="104">
        <v>0</v>
      </c>
      <c r="Q50" s="104">
        <v>0</v>
      </c>
      <c r="R50" s="104">
        <v>0</v>
      </c>
      <c r="S50" s="107">
        <v>0</v>
      </c>
      <c r="T50" s="108">
        <f t="shared" si="23"/>
        <v>0</v>
      </c>
      <c r="U50" s="104">
        <v>0</v>
      </c>
      <c r="V50" s="104">
        <v>0</v>
      </c>
      <c r="W50" s="104">
        <v>0</v>
      </c>
      <c r="X50" s="107">
        <v>0</v>
      </c>
      <c r="Y50" s="108">
        <f t="shared" si="24"/>
        <v>0</v>
      </c>
      <c r="Z50" s="104">
        <v>0</v>
      </c>
      <c r="AA50" s="104">
        <v>0</v>
      </c>
      <c r="AB50" s="104">
        <v>0</v>
      </c>
      <c r="AC50" s="105">
        <v>0</v>
      </c>
      <c r="AD50" s="153">
        <f t="shared" si="25"/>
        <v>0</v>
      </c>
    </row>
    <row r="51" spans="1:30" ht="75" x14ac:dyDescent="0.25">
      <c r="A51" s="92" t="s">
        <v>202</v>
      </c>
      <c r="B51" s="93" t="s">
        <v>125</v>
      </c>
      <c r="C51" s="94" t="s">
        <v>6</v>
      </c>
      <c r="D51" s="95">
        <v>2026</v>
      </c>
      <c r="E51" s="108">
        <f t="shared" si="20"/>
        <v>0</v>
      </c>
      <c r="F51" s="104">
        <v>0</v>
      </c>
      <c r="G51" s="104">
        <v>0</v>
      </c>
      <c r="H51" s="104">
        <v>0</v>
      </c>
      <c r="I51" s="105">
        <v>0</v>
      </c>
      <c r="J51" s="108">
        <f t="shared" si="21"/>
        <v>0</v>
      </c>
      <c r="K51" s="104">
        <v>0</v>
      </c>
      <c r="L51" s="104">
        <v>0</v>
      </c>
      <c r="M51" s="104">
        <v>0</v>
      </c>
      <c r="N51" s="105">
        <v>0</v>
      </c>
      <c r="O51" s="108">
        <f t="shared" si="22"/>
        <v>0</v>
      </c>
      <c r="P51" s="104">
        <v>0</v>
      </c>
      <c r="Q51" s="104">
        <v>0</v>
      </c>
      <c r="R51" s="104">
        <v>0</v>
      </c>
      <c r="S51" s="107">
        <v>0</v>
      </c>
      <c r="T51" s="108">
        <f t="shared" si="23"/>
        <v>0</v>
      </c>
      <c r="U51" s="104">
        <v>0</v>
      </c>
      <c r="V51" s="104">
        <v>0</v>
      </c>
      <c r="W51" s="104">
        <v>0</v>
      </c>
      <c r="X51" s="107">
        <v>0</v>
      </c>
      <c r="Y51" s="108">
        <f t="shared" si="24"/>
        <v>0</v>
      </c>
      <c r="Z51" s="104">
        <v>0</v>
      </c>
      <c r="AA51" s="104">
        <v>0</v>
      </c>
      <c r="AB51" s="104">
        <v>0</v>
      </c>
      <c r="AC51" s="105">
        <v>0</v>
      </c>
      <c r="AD51" s="153">
        <f t="shared" si="25"/>
        <v>0</v>
      </c>
    </row>
    <row r="52" spans="1:30" ht="75" x14ac:dyDescent="0.25">
      <c r="A52" s="92" t="s">
        <v>203</v>
      </c>
      <c r="B52" s="93" t="s">
        <v>126</v>
      </c>
      <c r="C52" s="94" t="s">
        <v>6</v>
      </c>
      <c r="D52" s="95">
        <v>2026</v>
      </c>
      <c r="E52" s="108">
        <f t="shared" si="20"/>
        <v>0</v>
      </c>
      <c r="F52" s="104">
        <v>0</v>
      </c>
      <c r="G52" s="104">
        <v>0</v>
      </c>
      <c r="H52" s="104">
        <v>0</v>
      </c>
      <c r="I52" s="105">
        <v>0</v>
      </c>
      <c r="J52" s="108">
        <f t="shared" si="21"/>
        <v>0</v>
      </c>
      <c r="K52" s="104">
        <v>0</v>
      </c>
      <c r="L52" s="104">
        <v>0</v>
      </c>
      <c r="M52" s="104">
        <v>0</v>
      </c>
      <c r="N52" s="105">
        <v>0</v>
      </c>
      <c r="O52" s="108">
        <f t="shared" si="22"/>
        <v>0</v>
      </c>
      <c r="P52" s="104">
        <v>0</v>
      </c>
      <c r="Q52" s="104">
        <v>0</v>
      </c>
      <c r="R52" s="104">
        <v>0</v>
      </c>
      <c r="S52" s="107">
        <v>0</v>
      </c>
      <c r="T52" s="108">
        <f t="shared" si="23"/>
        <v>0</v>
      </c>
      <c r="U52" s="104">
        <v>0</v>
      </c>
      <c r="V52" s="104">
        <v>0</v>
      </c>
      <c r="W52" s="104">
        <v>0</v>
      </c>
      <c r="X52" s="107">
        <v>0</v>
      </c>
      <c r="Y52" s="108">
        <f t="shared" si="24"/>
        <v>0</v>
      </c>
      <c r="Z52" s="104">
        <v>0</v>
      </c>
      <c r="AA52" s="104">
        <v>0</v>
      </c>
      <c r="AB52" s="104">
        <v>0</v>
      </c>
      <c r="AC52" s="105">
        <v>0</v>
      </c>
      <c r="AD52" s="153">
        <f t="shared" si="25"/>
        <v>0</v>
      </c>
    </row>
    <row r="53" spans="1:30" ht="75" x14ac:dyDescent="0.25">
      <c r="A53" s="92" t="s">
        <v>204</v>
      </c>
      <c r="B53" s="93" t="s">
        <v>127</v>
      </c>
      <c r="C53" s="94" t="s">
        <v>6</v>
      </c>
      <c r="D53" s="95">
        <v>2026</v>
      </c>
      <c r="E53" s="108">
        <f t="shared" si="20"/>
        <v>0</v>
      </c>
      <c r="F53" s="104">
        <v>0</v>
      </c>
      <c r="G53" s="104">
        <v>0</v>
      </c>
      <c r="H53" s="104">
        <v>0</v>
      </c>
      <c r="I53" s="105">
        <v>0</v>
      </c>
      <c r="J53" s="108">
        <f t="shared" si="21"/>
        <v>0</v>
      </c>
      <c r="K53" s="104">
        <v>0</v>
      </c>
      <c r="L53" s="104">
        <v>0</v>
      </c>
      <c r="M53" s="104">
        <v>0</v>
      </c>
      <c r="N53" s="105">
        <v>0</v>
      </c>
      <c r="O53" s="108">
        <f t="shared" si="22"/>
        <v>0</v>
      </c>
      <c r="P53" s="104">
        <v>0</v>
      </c>
      <c r="Q53" s="104">
        <v>0</v>
      </c>
      <c r="R53" s="104">
        <v>0</v>
      </c>
      <c r="S53" s="107">
        <v>0</v>
      </c>
      <c r="T53" s="108">
        <f t="shared" si="23"/>
        <v>0</v>
      </c>
      <c r="U53" s="104">
        <v>0</v>
      </c>
      <c r="V53" s="104">
        <v>0</v>
      </c>
      <c r="W53" s="104">
        <v>0</v>
      </c>
      <c r="X53" s="107">
        <v>0</v>
      </c>
      <c r="Y53" s="108">
        <f t="shared" si="24"/>
        <v>0</v>
      </c>
      <c r="Z53" s="104">
        <v>0</v>
      </c>
      <c r="AA53" s="104">
        <v>0</v>
      </c>
      <c r="AB53" s="104">
        <v>0</v>
      </c>
      <c r="AC53" s="105">
        <v>0</v>
      </c>
      <c r="AD53" s="153">
        <f t="shared" si="25"/>
        <v>0</v>
      </c>
    </row>
    <row r="54" spans="1:30" ht="90" x14ac:dyDescent="0.25">
      <c r="A54" s="92" t="s">
        <v>205</v>
      </c>
      <c r="B54" s="93" t="s">
        <v>128</v>
      </c>
      <c r="C54" s="94" t="s">
        <v>6</v>
      </c>
      <c r="D54" s="95" t="s">
        <v>112</v>
      </c>
      <c r="E54" s="108">
        <f t="shared" si="20"/>
        <v>0</v>
      </c>
      <c r="F54" s="104">
        <v>0</v>
      </c>
      <c r="G54" s="104">
        <v>0</v>
      </c>
      <c r="H54" s="104">
        <v>0</v>
      </c>
      <c r="I54" s="105">
        <v>0</v>
      </c>
      <c r="J54" s="117">
        <f t="shared" si="21"/>
        <v>0</v>
      </c>
      <c r="K54" s="118">
        <v>0</v>
      </c>
      <c r="L54" s="118">
        <v>0</v>
      </c>
      <c r="M54" s="118">
        <v>0</v>
      </c>
      <c r="N54" s="119">
        <v>0</v>
      </c>
      <c r="O54" s="108">
        <f t="shared" si="22"/>
        <v>0</v>
      </c>
      <c r="P54" s="104">
        <v>0</v>
      </c>
      <c r="Q54" s="104">
        <v>0</v>
      </c>
      <c r="R54" s="104">
        <v>0</v>
      </c>
      <c r="S54" s="107">
        <v>0</v>
      </c>
      <c r="T54" s="108">
        <f t="shared" si="23"/>
        <v>582</v>
      </c>
      <c r="U54" s="104">
        <v>582</v>
      </c>
      <c r="V54" s="104">
        <v>0</v>
      </c>
      <c r="W54" s="104">
        <v>0</v>
      </c>
      <c r="X54" s="107">
        <v>0</v>
      </c>
      <c r="Y54" s="108">
        <f t="shared" si="24"/>
        <v>0</v>
      </c>
      <c r="Z54" s="104">
        <v>0</v>
      </c>
      <c r="AA54" s="104">
        <v>0</v>
      </c>
      <c r="AB54" s="104">
        <v>0</v>
      </c>
      <c r="AC54" s="105">
        <v>0</v>
      </c>
      <c r="AD54" s="153">
        <f t="shared" si="25"/>
        <v>582</v>
      </c>
    </row>
    <row r="55" spans="1:30" ht="25.5" customHeight="1" thickBot="1" x14ac:dyDescent="0.3">
      <c r="A55" s="163"/>
      <c r="B55" s="164" t="s">
        <v>75</v>
      </c>
      <c r="C55" s="165"/>
      <c r="D55" s="165"/>
      <c r="E55" s="166">
        <f>F55+G55+H55+I55</f>
        <v>6538</v>
      </c>
      <c r="F55" s="159">
        <f>F45+F46+F47+F48+F49+F50+F51+F52+F53+F54</f>
        <v>6399</v>
      </c>
      <c r="G55" s="159">
        <f t="shared" ref="G55:I55" si="26">G45+G46+G47+G48+G49+G50+G51+G52+G53+G54</f>
        <v>139</v>
      </c>
      <c r="H55" s="159">
        <f t="shared" si="26"/>
        <v>0</v>
      </c>
      <c r="I55" s="161">
        <f t="shared" si="26"/>
        <v>0</v>
      </c>
      <c r="J55" s="158">
        <f>K55+L55+M55+N55</f>
        <v>6775</v>
      </c>
      <c r="K55" s="159">
        <f>K45+K46+K47+K48+K49+K50+K51+K52+K53+K54</f>
        <v>6775</v>
      </c>
      <c r="L55" s="159">
        <f t="shared" ref="L55:N55" si="27">L45+L46+L47+L48+L49+L50+L51+L52+L53+L54</f>
        <v>0</v>
      </c>
      <c r="M55" s="159">
        <f t="shared" si="27"/>
        <v>0</v>
      </c>
      <c r="N55" s="161">
        <f t="shared" si="27"/>
        <v>0</v>
      </c>
      <c r="O55" s="158">
        <f>P55+Q55+R55+S55</f>
        <v>8263</v>
      </c>
      <c r="P55" s="159">
        <f>P45+P46+P47+P48+P49+P50+P51+P52+P53+P54</f>
        <v>8263</v>
      </c>
      <c r="Q55" s="167">
        <v>0</v>
      </c>
      <c r="R55" s="167">
        <v>0</v>
      </c>
      <c r="S55" s="168">
        <v>0</v>
      </c>
      <c r="T55" s="158">
        <f>U55+V55+W55+X55</f>
        <v>10866</v>
      </c>
      <c r="U55" s="159">
        <f>U45+U46+U47+U48+U49+U50+U51+U52+U53+U54</f>
        <v>10866</v>
      </c>
      <c r="V55" s="167">
        <v>0</v>
      </c>
      <c r="W55" s="167">
        <v>0</v>
      </c>
      <c r="X55" s="168">
        <v>0</v>
      </c>
      <c r="Y55" s="158">
        <f>Z55+AA55+AB55+AC55</f>
        <v>11113</v>
      </c>
      <c r="Z55" s="159">
        <f>Z45+Z46+Z47+Z48+Z49+Z50+Z51+Z52+Z53+Z54</f>
        <v>11113</v>
      </c>
      <c r="AA55" s="167">
        <v>0</v>
      </c>
      <c r="AB55" s="167">
        <v>0</v>
      </c>
      <c r="AC55" s="169">
        <v>0</v>
      </c>
      <c r="AD55" s="162">
        <f t="shared" si="25"/>
        <v>43555</v>
      </c>
    </row>
    <row r="56" spans="1:30" ht="25.5" customHeight="1" thickBot="1" x14ac:dyDescent="0.3">
      <c r="A56" s="170" t="s">
        <v>129</v>
      </c>
      <c r="B56" s="171"/>
      <c r="C56" s="171"/>
      <c r="D56" s="171"/>
      <c r="E56" s="171"/>
      <c r="F56" s="171"/>
      <c r="G56" s="171"/>
      <c r="H56" s="171"/>
      <c r="I56" s="171"/>
      <c r="J56" s="171"/>
      <c r="K56" s="171"/>
      <c r="L56" s="171"/>
      <c r="M56" s="171"/>
      <c r="N56" s="171"/>
      <c r="O56" s="171"/>
      <c r="P56" s="171"/>
      <c r="Q56" s="171"/>
      <c r="R56" s="171"/>
      <c r="S56" s="171"/>
      <c r="T56" s="171"/>
      <c r="U56" s="171"/>
      <c r="V56" s="171"/>
      <c r="W56" s="171"/>
      <c r="X56" s="171"/>
      <c r="Y56" s="171"/>
      <c r="Z56" s="171"/>
      <c r="AA56" s="171"/>
      <c r="AB56" s="171"/>
      <c r="AC56" s="171"/>
      <c r="AD56" s="172"/>
    </row>
    <row r="57" spans="1:30" ht="90" x14ac:dyDescent="0.25">
      <c r="A57" s="92" t="s">
        <v>76</v>
      </c>
      <c r="B57" s="93" t="s">
        <v>130</v>
      </c>
      <c r="C57" s="94" t="s">
        <v>6</v>
      </c>
      <c r="D57" s="95" t="s">
        <v>88</v>
      </c>
      <c r="E57" s="173" t="s">
        <v>42</v>
      </c>
      <c r="F57" s="145" t="s">
        <v>42</v>
      </c>
      <c r="G57" s="145" t="s">
        <v>42</v>
      </c>
      <c r="H57" s="145" t="s">
        <v>42</v>
      </c>
      <c r="I57" s="174" t="s">
        <v>42</v>
      </c>
      <c r="J57" s="173" t="s">
        <v>42</v>
      </c>
      <c r="K57" s="145" t="s">
        <v>42</v>
      </c>
      <c r="L57" s="145" t="s">
        <v>42</v>
      </c>
      <c r="M57" s="145" t="s">
        <v>42</v>
      </c>
      <c r="N57" s="174" t="s">
        <v>42</v>
      </c>
      <c r="O57" s="173" t="s">
        <v>42</v>
      </c>
      <c r="P57" s="145" t="s">
        <v>42</v>
      </c>
      <c r="Q57" s="145" t="s">
        <v>42</v>
      </c>
      <c r="R57" s="145" t="s">
        <v>42</v>
      </c>
      <c r="S57" s="174" t="s">
        <v>42</v>
      </c>
      <c r="T57" s="173" t="s">
        <v>42</v>
      </c>
      <c r="U57" s="145" t="s">
        <v>42</v>
      </c>
      <c r="V57" s="145" t="s">
        <v>42</v>
      </c>
      <c r="W57" s="145" t="s">
        <v>42</v>
      </c>
      <c r="X57" s="174" t="s">
        <v>42</v>
      </c>
      <c r="Y57" s="173" t="s">
        <v>42</v>
      </c>
      <c r="Z57" s="145" t="s">
        <v>42</v>
      </c>
      <c r="AA57" s="145" t="s">
        <v>42</v>
      </c>
      <c r="AB57" s="145" t="s">
        <v>42</v>
      </c>
      <c r="AC57" s="174" t="s">
        <v>42</v>
      </c>
      <c r="AD57" s="175" t="s">
        <v>42</v>
      </c>
    </row>
    <row r="58" spans="1:30" ht="75" x14ac:dyDescent="0.25">
      <c r="A58" s="92" t="s">
        <v>206</v>
      </c>
      <c r="B58" s="93" t="s">
        <v>131</v>
      </c>
      <c r="C58" s="94" t="s">
        <v>6</v>
      </c>
      <c r="D58" s="95" t="s">
        <v>88</v>
      </c>
      <c r="E58" s="176" t="s">
        <v>42</v>
      </c>
      <c r="F58" s="94" t="s">
        <v>42</v>
      </c>
      <c r="G58" s="94" t="s">
        <v>42</v>
      </c>
      <c r="H58" s="94" t="s">
        <v>42</v>
      </c>
      <c r="I58" s="177" t="s">
        <v>42</v>
      </c>
      <c r="J58" s="176" t="s">
        <v>42</v>
      </c>
      <c r="K58" s="94" t="s">
        <v>42</v>
      </c>
      <c r="L58" s="94" t="s">
        <v>42</v>
      </c>
      <c r="M58" s="94" t="s">
        <v>42</v>
      </c>
      <c r="N58" s="177" t="s">
        <v>42</v>
      </c>
      <c r="O58" s="176" t="s">
        <v>42</v>
      </c>
      <c r="P58" s="94" t="s">
        <v>42</v>
      </c>
      <c r="Q58" s="94" t="s">
        <v>42</v>
      </c>
      <c r="R58" s="94" t="s">
        <v>42</v>
      </c>
      <c r="S58" s="177" t="s">
        <v>42</v>
      </c>
      <c r="T58" s="176" t="s">
        <v>42</v>
      </c>
      <c r="U58" s="94" t="s">
        <v>42</v>
      </c>
      <c r="V58" s="94" t="s">
        <v>42</v>
      </c>
      <c r="W58" s="94" t="s">
        <v>42</v>
      </c>
      <c r="X58" s="177" t="s">
        <v>42</v>
      </c>
      <c r="Y58" s="176" t="s">
        <v>42</v>
      </c>
      <c r="Z58" s="94" t="s">
        <v>42</v>
      </c>
      <c r="AA58" s="94" t="s">
        <v>42</v>
      </c>
      <c r="AB58" s="94" t="s">
        <v>42</v>
      </c>
      <c r="AC58" s="177" t="s">
        <v>42</v>
      </c>
      <c r="AD58" s="178" t="s">
        <v>42</v>
      </c>
    </row>
    <row r="59" spans="1:30" ht="28.5" customHeight="1" thickBot="1" x14ac:dyDescent="0.3">
      <c r="A59" s="163"/>
      <c r="B59" s="164" t="s">
        <v>77</v>
      </c>
      <c r="C59" s="156"/>
      <c r="D59" s="157"/>
      <c r="E59" s="179" t="s">
        <v>42</v>
      </c>
      <c r="F59" s="180" t="s">
        <v>42</v>
      </c>
      <c r="G59" s="180" t="s">
        <v>42</v>
      </c>
      <c r="H59" s="180" t="s">
        <v>42</v>
      </c>
      <c r="I59" s="181" t="s">
        <v>42</v>
      </c>
      <c r="J59" s="179" t="s">
        <v>42</v>
      </c>
      <c r="K59" s="180" t="s">
        <v>42</v>
      </c>
      <c r="L59" s="180" t="s">
        <v>42</v>
      </c>
      <c r="M59" s="180" t="s">
        <v>42</v>
      </c>
      <c r="N59" s="181" t="s">
        <v>42</v>
      </c>
      <c r="O59" s="179" t="s">
        <v>42</v>
      </c>
      <c r="P59" s="180" t="s">
        <v>42</v>
      </c>
      <c r="Q59" s="180" t="s">
        <v>42</v>
      </c>
      <c r="R59" s="180" t="s">
        <v>42</v>
      </c>
      <c r="S59" s="181" t="s">
        <v>42</v>
      </c>
      <c r="T59" s="179" t="s">
        <v>42</v>
      </c>
      <c r="U59" s="180" t="s">
        <v>42</v>
      </c>
      <c r="V59" s="180" t="s">
        <v>42</v>
      </c>
      <c r="W59" s="180" t="s">
        <v>42</v>
      </c>
      <c r="X59" s="181" t="s">
        <v>42</v>
      </c>
      <c r="Y59" s="179" t="s">
        <v>42</v>
      </c>
      <c r="Z59" s="180" t="s">
        <v>42</v>
      </c>
      <c r="AA59" s="180" t="s">
        <v>42</v>
      </c>
      <c r="AB59" s="180" t="s">
        <v>42</v>
      </c>
      <c r="AC59" s="181" t="s">
        <v>42</v>
      </c>
      <c r="AD59" s="182" t="s">
        <v>42</v>
      </c>
    </row>
    <row r="60" spans="1:30" ht="15.75" thickBot="1" x14ac:dyDescent="0.3">
      <c r="A60" s="170" t="s">
        <v>132</v>
      </c>
      <c r="B60" s="171"/>
      <c r="C60" s="171"/>
      <c r="D60" s="171"/>
      <c r="E60" s="171"/>
      <c r="F60" s="171"/>
      <c r="G60" s="171"/>
      <c r="H60" s="171"/>
      <c r="I60" s="171"/>
      <c r="J60" s="171"/>
      <c r="K60" s="171"/>
      <c r="L60" s="171"/>
      <c r="M60" s="171"/>
      <c r="N60" s="171"/>
      <c r="O60" s="171"/>
      <c r="P60" s="171"/>
      <c r="Q60" s="171"/>
      <c r="R60" s="171"/>
      <c r="S60" s="171"/>
      <c r="T60" s="171"/>
      <c r="U60" s="171"/>
      <c r="V60" s="171"/>
      <c r="W60" s="171"/>
      <c r="X60" s="171"/>
      <c r="Y60" s="171"/>
      <c r="Z60" s="171"/>
      <c r="AA60" s="171"/>
      <c r="AB60" s="171"/>
      <c r="AC60" s="171"/>
      <c r="AD60" s="183"/>
    </row>
    <row r="61" spans="1:30" ht="120" x14ac:dyDescent="0.25">
      <c r="A61" s="92" t="s">
        <v>207</v>
      </c>
      <c r="B61" s="93" t="s">
        <v>133</v>
      </c>
      <c r="C61" s="94" t="s">
        <v>134</v>
      </c>
      <c r="D61" s="95">
        <v>2022</v>
      </c>
      <c r="E61" s="147">
        <f>F61+G61+H61+I61</f>
        <v>6556</v>
      </c>
      <c r="F61" s="148">
        <v>6556</v>
      </c>
      <c r="G61" s="148">
        <v>0</v>
      </c>
      <c r="H61" s="148">
        <v>0</v>
      </c>
      <c r="I61" s="149">
        <v>0</v>
      </c>
      <c r="J61" s="147">
        <f>K61+L61+M61+N61</f>
        <v>0</v>
      </c>
      <c r="K61" s="148">
        <v>0</v>
      </c>
      <c r="L61" s="148">
        <v>0</v>
      </c>
      <c r="M61" s="148">
        <v>0</v>
      </c>
      <c r="N61" s="149">
        <v>0</v>
      </c>
      <c r="O61" s="147">
        <f>P61+Q61+R61+S61</f>
        <v>0</v>
      </c>
      <c r="P61" s="148">
        <v>0</v>
      </c>
      <c r="Q61" s="148">
        <v>0</v>
      </c>
      <c r="R61" s="148">
        <v>0</v>
      </c>
      <c r="S61" s="149">
        <v>0</v>
      </c>
      <c r="T61" s="147">
        <f>U61+V61+W61+X61</f>
        <v>0</v>
      </c>
      <c r="U61" s="148">
        <v>0</v>
      </c>
      <c r="V61" s="148">
        <v>0</v>
      </c>
      <c r="W61" s="148">
        <v>0</v>
      </c>
      <c r="X61" s="149">
        <v>0</v>
      </c>
      <c r="Y61" s="147">
        <f>Z61+AA61+AB61+AC61</f>
        <v>0</v>
      </c>
      <c r="Z61" s="148">
        <v>0</v>
      </c>
      <c r="AA61" s="148">
        <v>0</v>
      </c>
      <c r="AB61" s="148">
        <v>0</v>
      </c>
      <c r="AC61" s="149">
        <v>0</v>
      </c>
      <c r="AD61" s="151">
        <f>E61+J61+O61+T61+Y61</f>
        <v>6556</v>
      </c>
    </row>
    <row r="62" spans="1:30" ht="23.25" customHeight="1" thickBot="1" x14ac:dyDescent="0.3">
      <c r="A62" s="113"/>
      <c r="B62" s="184" t="s">
        <v>215</v>
      </c>
      <c r="C62" s="115"/>
      <c r="D62" s="116">
        <v>2025</v>
      </c>
      <c r="E62" s="117">
        <f>F62+G62+H62+I62</f>
        <v>0</v>
      </c>
      <c r="F62" s="118">
        <v>0</v>
      </c>
      <c r="G62" s="118">
        <v>0</v>
      </c>
      <c r="H62" s="118">
        <v>0</v>
      </c>
      <c r="I62" s="119">
        <v>0</v>
      </c>
      <c r="J62" s="117">
        <f t="shared" ref="J62:J64" si="28">K62+L62+M62+N62</f>
        <v>0</v>
      </c>
      <c r="K62" s="118">
        <v>0</v>
      </c>
      <c r="L62" s="118">
        <v>0</v>
      </c>
      <c r="M62" s="118">
        <v>0</v>
      </c>
      <c r="N62" s="119">
        <v>0</v>
      </c>
      <c r="O62" s="117">
        <f>P62+Q62+R62+S62</f>
        <v>0</v>
      </c>
      <c r="P62" s="118">
        <v>0</v>
      </c>
      <c r="Q62" s="118">
        <v>0</v>
      </c>
      <c r="R62" s="118">
        <v>0</v>
      </c>
      <c r="S62" s="119">
        <v>0</v>
      </c>
      <c r="T62" s="117">
        <f t="shared" ref="T62:T64" si="29">U62+V62+W62+X62</f>
        <v>28227</v>
      </c>
      <c r="U62" s="118">
        <v>28227</v>
      </c>
      <c r="V62" s="118">
        <v>0</v>
      </c>
      <c r="W62" s="118">
        <v>0</v>
      </c>
      <c r="X62" s="119">
        <v>0</v>
      </c>
      <c r="Y62" s="117">
        <f t="shared" ref="Y62:Y64" si="30">Z62+AA62+AB62+AC62</f>
        <v>0</v>
      </c>
      <c r="Z62" s="118">
        <v>0</v>
      </c>
      <c r="AA62" s="118">
        <v>0</v>
      </c>
      <c r="AB62" s="118">
        <v>0</v>
      </c>
      <c r="AC62" s="119">
        <v>0</v>
      </c>
      <c r="AD62" s="185">
        <f t="shared" ref="AD62:AD64" si="31">E62+J62+O62+T62+Y62</f>
        <v>28227</v>
      </c>
    </row>
    <row r="63" spans="1:30" ht="33.75" customHeight="1" thickBot="1" x14ac:dyDescent="0.3">
      <c r="A63" s="186"/>
      <c r="B63" s="187" t="s">
        <v>216</v>
      </c>
      <c r="C63" s="133"/>
      <c r="D63" s="134"/>
      <c r="E63" s="135">
        <f>F63+G63+H63+I63</f>
        <v>6556</v>
      </c>
      <c r="F63" s="136">
        <f>F61+F62</f>
        <v>6556</v>
      </c>
      <c r="G63" s="136">
        <f t="shared" ref="G63:I63" si="32">G61+G62</f>
        <v>0</v>
      </c>
      <c r="H63" s="136">
        <f t="shared" si="32"/>
        <v>0</v>
      </c>
      <c r="I63" s="188">
        <f t="shared" si="32"/>
        <v>0</v>
      </c>
      <c r="J63" s="135">
        <f t="shared" si="28"/>
        <v>0</v>
      </c>
      <c r="K63" s="136">
        <f>K61+K62</f>
        <v>0</v>
      </c>
      <c r="L63" s="136">
        <f>L61+L62</f>
        <v>0</v>
      </c>
      <c r="M63" s="136">
        <f t="shared" ref="M63:N63" si="33">M61+M62</f>
        <v>0</v>
      </c>
      <c r="N63" s="188">
        <f t="shared" si="33"/>
        <v>0</v>
      </c>
      <c r="O63" s="135">
        <f>P63+Q63+R63+S63</f>
        <v>0</v>
      </c>
      <c r="P63" s="136">
        <f>P61+P62</f>
        <v>0</v>
      </c>
      <c r="Q63" s="136">
        <f t="shared" ref="Q63:S63" si="34">Q61+Q62</f>
        <v>0</v>
      </c>
      <c r="R63" s="136">
        <f t="shared" si="34"/>
        <v>0</v>
      </c>
      <c r="S63" s="188">
        <f t="shared" si="34"/>
        <v>0</v>
      </c>
      <c r="T63" s="135">
        <f>U63+V63+W63+X63</f>
        <v>0</v>
      </c>
      <c r="U63" s="136">
        <f>U61</f>
        <v>0</v>
      </c>
      <c r="V63" s="136">
        <f t="shared" ref="V63:X63" si="35">V61</f>
        <v>0</v>
      </c>
      <c r="W63" s="136">
        <f t="shared" si="35"/>
        <v>0</v>
      </c>
      <c r="X63" s="188">
        <f t="shared" si="35"/>
        <v>0</v>
      </c>
      <c r="Y63" s="135">
        <f t="shared" si="30"/>
        <v>0</v>
      </c>
      <c r="Z63" s="136">
        <v>0</v>
      </c>
      <c r="AA63" s="136">
        <v>0</v>
      </c>
      <c r="AB63" s="136">
        <v>0</v>
      </c>
      <c r="AC63" s="188">
        <v>0</v>
      </c>
      <c r="AD63" s="189">
        <f t="shared" si="31"/>
        <v>6556</v>
      </c>
    </row>
    <row r="64" spans="1:30" ht="27.75" customHeight="1" thickBot="1" x14ac:dyDescent="0.3">
      <c r="A64" s="190"/>
      <c r="B64" s="191" t="s">
        <v>215</v>
      </c>
      <c r="C64" s="133"/>
      <c r="D64" s="192">
        <v>2025</v>
      </c>
      <c r="E64" s="135">
        <f>F64+G64+H64+I64</f>
        <v>0</v>
      </c>
      <c r="F64" s="193">
        <v>0</v>
      </c>
      <c r="G64" s="193">
        <v>0</v>
      </c>
      <c r="H64" s="193">
        <v>0</v>
      </c>
      <c r="I64" s="138">
        <v>0</v>
      </c>
      <c r="J64" s="135">
        <f t="shared" si="28"/>
        <v>0</v>
      </c>
      <c r="K64" s="136">
        <v>0</v>
      </c>
      <c r="L64" s="136">
        <v>0</v>
      </c>
      <c r="M64" s="136">
        <v>0</v>
      </c>
      <c r="N64" s="188">
        <v>0</v>
      </c>
      <c r="O64" s="135">
        <f>P64+Q64+R64+S64</f>
        <v>0</v>
      </c>
      <c r="P64" s="136">
        <v>0</v>
      </c>
      <c r="Q64" s="136">
        <v>0</v>
      </c>
      <c r="R64" s="136">
        <v>0</v>
      </c>
      <c r="S64" s="188">
        <v>0</v>
      </c>
      <c r="T64" s="135">
        <f t="shared" si="29"/>
        <v>28227</v>
      </c>
      <c r="U64" s="136">
        <f>U62</f>
        <v>28227</v>
      </c>
      <c r="V64" s="136">
        <f t="shared" ref="V64:X64" si="36">V62</f>
        <v>0</v>
      </c>
      <c r="W64" s="136">
        <f t="shared" si="36"/>
        <v>0</v>
      </c>
      <c r="X64" s="188">
        <f t="shared" si="36"/>
        <v>0</v>
      </c>
      <c r="Y64" s="135">
        <f t="shared" si="30"/>
        <v>0</v>
      </c>
      <c r="Z64" s="193">
        <v>0</v>
      </c>
      <c r="AA64" s="193">
        <v>0</v>
      </c>
      <c r="AB64" s="193">
        <v>0</v>
      </c>
      <c r="AC64" s="138">
        <v>0</v>
      </c>
      <c r="AD64" s="189">
        <f t="shared" si="31"/>
        <v>28227</v>
      </c>
    </row>
    <row r="65" spans="1:32" ht="28.5" customHeight="1" thickBot="1" x14ac:dyDescent="0.3">
      <c r="A65" s="194" t="s">
        <v>135</v>
      </c>
      <c r="B65" s="141"/>
      <c r="C65" s="141"/>
      <c r="D65" s="141"/>
      <c r="E65" s="141"/>
      <c r="F65" s="141"/>
      <c r="G65" s="141"/>
      <c r="H65" s="141"/>
      <c r="I65" s="141"/>
      <c r="J65" s="141"/>
      <c r="K65" s="141"/>
      <c r="L65" s="141"/>
      <c r="M65" s="141"/>
      <c r="N65" s="141"/>
      <c r="O65" s="141"/>
      <c r="P65" s="141"/>
      <c r="Q65" s="141"/>
      <c r="R65" s="141"/>
      <c r="S65" s="141"/>
      <c r="T65" s="141"/>
      <c r="U65" s="141"/>
      <c r="V65" s="141"/>
      <c r="W65" s="141"/>
      <c r="X65" s="141"/>
      <c r="Y65" s="141"/>
      <c r="Z65" s="141"/>
      <c r="AA65" s="141"/>
      <c r="AB65" s="141"/>
      <c r="AC65" s="141"/>
      <c r="AD65" s="142"/>
    </row>
    <row r="66" spans="1:32" ht="30" x14ac:dyDescent="0.25">
      <c r="A66" s="92" t="s">
        <v>208</v>
      </c>
      <c r="B66" s="93" t="s">
        <v>136</v>
      </c>
      <c r="C66" s="94" t="s">
        <v>6</v>
      </c>
      <c r="D66" s="95">
        <v>2026</v>
      </c>
      <c r="E66" s="147">
        <v>0</v>
      </c>
      <c r="F66" s="148">
        <v>0</v>
      </c>
      <c r="G66" s="148">
        <v>0</v>
      </c>
      <c r="H66" s="148">
        <v>0</v>
      </c>
      <c r="I66" s="149">
        <v>0</v>
      </c>
      <c r="J66" s="147">
        <v>0</v>
      </c>
      <c r="K66" s="148">
        <v>0</v>
      </c>
      <c r="L66" s="148">
        <v>0</v>
      </c>
      <c r="M66" s="148">
        <v>0</v>
      </c>
      <c r="N66" s="149">
        <v>0</v>
      </c>
      <c r="O66" s="147">
        <v>0</v>
      </c>
      <c r="P66" s="148">
        <v>0</v>
      </c>
      <c r="Q66" s="148">
        <v>0</v>
      </c>
      <c r="R66" s="148">
        <v>0</v>
      </c>
      <c r="S66" s="149">
        <v>0</v>
      </c>
      <c r="T66" s="147">
        <f>U66+V66+W66+X66</f>
        <v>0</v>
      </c>
      <c r="U66" s="148">
        <v>0</v>
      </c>
      <c r="V66" s="148">
        <v>0</v>
      </c>
      <c r="W66" s="148">
        <v>0</v>
      </c>
      <c r="X66" s="149">
        <v>0</v>
      </c>
      <c r="Y66" s="147">
        <v>0</v>
      </c>
      <c r="Z66" s="148">
        <v>0</v>
      </c>
      <c r="AA66" s="148">
        <v>0</v>
      </c>
      <c r="AB66" s="148">
        <v>0</v>
      </c>
      <c r="AC66" s="150">
        <v>0</v>
      </c>
      <c r="AD66" s="151">
        <f>E66+J66+O66+T66+Y66</f>
        <v>0</v>
      </c>
    </row>
    <row r="67" spans="1:32" ht="45" x14ac:dyDescent="0.25">
      <c r="A67" s="92" t="s">
        <v>209</v>
      </c>
      <c r="B67" s="93" t="s">
        <v>137</v>
      </c>
      <c r="C67" s="94" t="s">
        <v>6</v>
      </c>
      <c r="D67" s="95">
        <v>2026</v>
      </c>
      <c r="E67" s="108">
        <v>0</v>
      </c>
      <c r="F67" s="104">
        <v>0</v>
      </c>
      <c r="G67" s="104">
        <v>0</v>
      </c>
      <c r="H67" s="104">
        <v>0</v>
      </c>
      <c r="I67" s="105">
        <v>0</v>
      </c>
      <c r="J67" s="108">
        <v>0</v>
      </c>
      <c r="K67" s="104">
        <v>0</v>
      </c>
      <c r="L67" s="104">
        <v>0</v>
      </c>
      <c r="M67" s="104">
        <v>0</v>
      </c>
      <c r="N67" s="105">
        <v>0</v>
      </c>
      <c r="O67" s="108">
        <v>0</v>
      </c>
      <c r="P67" s="104">
        <v>0</v>
      </c>
      <c r="Q67" s="104">
        <v>0</v>
      </c>
      <c r="R67" s="104">
        <v>0</v>
      </c>
      <c r="S67" s="105">
        <v>0</v>
      </c>
      <c r="T67" s="108">
        <f>U67+V67+W67+X67</f>
        <v>0</v>
      </c>
      <c r="U67" s="104">
        <v>0</v>
      </c>
      <c r="V67" s="104">
        <v>0</v>
      </c>
      <c r="W67" s="104">
        <v>0</v>
      </c>
      <c r="X67" s="105">
        <v>0</v>
      </c>
      <c r="Y67" s="108">
        <v>0</v>
      </c>
      <c r="Z67" s="104">
        <v>0</v>
      </c>
      <c r="AA67" s="104">
        <v>0</v>
      </c>
      <c r="AB67" s="104">
        <v>0</v>
      </c>
      <c r="AC67" s="107">
        <v>0</v>
      </c>
      <c r="AD67" s="153">
        <f t="shared" ref="AD67:AD74" si="37">E67+J67+O67+T67+Y67</f>
        <v>0</v>
      </c>
    </row>
    <row r="68" spans="1:32" ht="45" x14ac:dyDescent="0.25">
      <c r="A68" s="92" t="s">
        <v>210</v>
      </c>
      <c r="B68" s="93" t="s">
        <v>138</v>
      </c>
      <c r="C68" s="94" t="s">
        <v>6</v>
      </c>
      <c r="D68" s="95">
        <v>2023</v>
      </c>
      <c r="E68" s="108">
        <v>0</v>
      </c>
      <c r="F68" s="104">
        <v>0</v>
      </c>
      <c r="G68" s="104">
        <v>0</v>
      </c>
      <c r="H68" s="104">
        <v>0</v>
      </c>
      <c r="I68" s="105">
        <v>0</v>
      </c>
      <c r="J68" s="108">
        <f>K68+L68+M68+N68</f>
        <v>99</v>
      </c>
      <c r="K68" s="104">
        <v>99</v>
      </c>
      <c r="L68" s="104">
        <v>0</v>
      </c>
      <c r="M68" s="104">
        <v>0</v>
      </c>
      <c r="N68" s="105">
        <v>0</v>
      </c>
      <c r="O68" s="108">
        <v>0</v>
      </c>
      <c r="P68" s="104">
        <v>0</v>
      </c>
      <c r="Q68" s="104">
        <v>0</v>
      </c>
      <c r="R68" s="104">
        <v>0</v>
      </c>
      <c r="S68" s="105">
        <v>0</v>
      </c>
      <c r="T68" s="108">
        <f t="shared" ref="T68:T74" si="38">U68+V68+W68+X68</f>
        <v>0</v>
      </c>
      <c r="U68" s="104">
        <v>0</v>
      </c>
      <c r="V68" s="104">
        <v>0</v>
      </c>
      <c r="W68" s="104">
        <v>0</v>
      </c>
      <c r="X68" s="105">
        <v>0</v>
      </c>
      <c r="Y68" s="108">
        <v>0</v>
      </c>
      <c r="Z68" s="104">
        <v>0</v>
      </c>
      <c r="AA68" s="104">
        <v>0</v>
      </c>
      <c r="AB68" s="104">
        <v>0</v>
      </c>
      <c r="AC68" s="107">
        <v>0</v>
      </c>
      <c r="AD68" s="153">
        <f t="shared" si="37"/>
        <v>99</v>
      </c>
    </row>
    <row r="69" spans="1:32" ht="75" x14ac:dyDescent="0.25">
      <c r="A69" s="92" t="s">
        <v>211</v>
      </c>
      <c r="B69" s="93" t="s">
        <v>139</v>
      </c>
      <c r="C69" s="94" t="s">
        <v>6</v>
      </c>
      <c r="D69" s="95">
        <v>2026</v>
      </c>
      <c r="E69" s="108">
        <v>0</v>
      </c>
      <c r="F69" s="104">
        <v>0</v>
      </c>
      <c r="G69" s="104">
        <v>0</v>
      </c>
      <c r="H69" s="104">
        <v>0</v>
      </c>
      <c r="I69" s="105">
        <v>0</v>
      </c>
      <c r="J69" s="108">
        <f t="shared" ref="J69:J74" si="39">K69+L69+M69+N69</f>
        <v>0</v>
      </c>
      <c r="K69" s="104">
        <v>0</v>
      </c>
      <c r="L69" s="104">
        <v>0</v>
      </c>
      <c r="M69" s="104">
        <v>0</v>
      </c>
      <c r="N69" s="105">
        <v>0</v>
      </c>
      <c r="O69" s="108">
        <v>0</v>
      </c>
      <c r="P69" s="104">
        <v>0</v>
      </c>
      <c r="Q69" s="104">
        <v>0</v>
      </c>
      <c r="R69" s="104">
        <v>0</v>
      </c>
      <c r="S69" s="105">
        <v>0</v>
      </c>
      <c r="T69" s="108">
        <f t="shared" si="38"/>
        <v>0</v>
      </c>
      <c r="U69" s="104">
        <v>0</v>
      </c>
      <c r="V69" s="104">
        <v>0</v>
      </c>
      <c r="W69" s="104">
        <v>0</v>
      </c>
      <c r="X69" s="105">
        <v>0</v>
      </c>
      <c r="Y69" s="108">
        <v>0</v>
      </c>
      <c r="Z69" s="104">
        <v>0</v>
      </c>
      <c r="AA69" s="104">
        <v>0</v>
      </c>
      <c r="AB69" s="104">
        <v>0</v>
      </c>
      <c r="AC69" s="107">
        <v>0</v>
      </c>
      <c r="AD69" s="153">
        <f t="shared" si="37"/>
        <v>0</v>
      </c>
    </row>
    <row r="70" spans="1:32" ht="60" x14ac:dyDescent="0.25">
      <c r="A70" s="92" t="s">
        <v>212</v>
      </c>
      <c r="B70" s="93" t="s">
        <v>140</v>
      </c>
      <c r="C70" s="94" t="s">
        <v>6</v>
      </c>
      <c r="D70" s="95">
        <v>2026</v>
      </c>
      <c r="E70" s="108">
        <v>0</v>
      </c>
      <c r="F70" s="104">
        <v>0</v>
      </c>
      <c r="G70" s="104">
        <v>0</v>
      </c>
      <c r="H70" s="104">
        <v>0</v>
      </c>
      <c r="I70" s="105">
        <v>0</v>
      </c>
      <c r="J70" s="108">
        <f t="shared" si="39"/>
        <v>0</v>
      </c>
      <c r="K70" s="104">
        <v>0</v>
      </c>
      <c r="L70" s="104">
        <v>0</v>
      </c>
      <c r="M70" s="104">
        <v>0</v>
      </c>
      <c r="N70" s="105">
        <v>0</v>
      </c>
      <c r="O70" s="108">
        <v>0</v>
      </c>
      <c r="P70" s="104">
        <v>0</v>
      </c>
      <c r="Q70" s="104">
        <v>0</v>
      </c>
      <c r="R70" s="104">
        <v>0</v>
      </c>
      <c r="S70" s="105">
        <v>0</v>
      </c>
      <c r="T70" s="108">
        <f t="shared" si="38"/>
        <v>0</v>
      </c>
      <c r="U70" s="104">
        <v>0</v>
      </c>
      <c r="V70" s="104">
        <v>0</v>
      </c>
      <c r="W70" s="104">
        <v>0</v>
      </c>
      <c r="X70" s="105">
        <v>0</v>
      </c>
      <c r="Y70" s="108">
        <v>0</v>
      </c>
      <c r="Z70" s="104">
        <v>0</v>
      </c>
      <c r="AA70" s="104">
        <v>0</v>
      </c>
      <c r="AB70" s="104">
        <v>0</v>
      </c>
      <c r="AC70" s="107">
        <v>0</v>
      </c>
      <c r="AD70" s="153">
        <f t="shared" si="37"/>
        <v>0</v>
      </c>
    </row>
    <row r="71" spans="1:32" ht="60" x14ac:dyDescent="0.25">
      <c r="A71" s="92" t="s">
        <v>29</v>
      </c>
      <c r="B71" s="93" t="s">
        <v>141</v>
      </c>
      <c r="C71" s="94" t="s">
        <v>6</v>
      </c>
      <c r="D71" s="95" t="s">
        <v>217</v>
      </c>
      <c r="E71" s="108">
        <v>0</v>
      </c>
      <c r="F71" s="104">
        <v>0</v>
      </c>
      <c r="G71" s="104">
        <v>0</v>
      </c>
      <c r="H71" s="104">
        <v>0</v>
      </c>
      <c r="I71" s="105">
        <v>0</v>
      </c>
      <c r="J71" s="108">
        <f t="shared" si="39"/>
        <v>0</v>
      </c>
      <c r="K71" s="104">
        <v>0</v>
      </c>
      <c r="L71" s="104">
        <v>0</v>
      </c>
      <c r="M71" s="104">
        <v>0</v>
      </c>
      <c r="N71" s="105">
        <v>0</v>
      </c>
      <c r="O71" s="108">
        <f>P71+Q71+R71+S71</f>
        <v>136</v>
      </c>
      <c r="P71" s="104">
        <v>136</v>
      </c>
      <c r="Q71" s="104">
        <v>0</v>
      </c>
      <c r="R71" s="104">
        <v>0</v>
      </c>
      <c r="S71" s="105">
        <v>0</v>
      </c>
      <c r="T71" s="108">
        <f t="shared" si="38"/>
        <v>96</v>
      </c>
      <c r="U71" s="104">
        <v>96</v>
      </c>
      <c r="V71" s="104">
        <v>0</v>
      </c>
      <c r="W71" s="104">
        <v>0</v>
      </c>
      <c r="X71" s="105">
        <v>0</v>
      </c>
      <c r="Y71" s="108">
        <v>0</v>
      </c>
      <c r="Z71" s="104">
        <v>0</v>
      </c>
      <c r="AA71" s="104">
        <v>0</v>
      </c>
      <c r="AB71" s="104">
        <v>0</v>
      </c>
      <c r="AC71" s="107">
        <v>0</v>
      </c>
      <c r="AD71" s="153">
        <f t="shared" si="37"/>
        <v>232</v>
      </c>
    </row>
    <row r="72" spans="1:32" ht="81.75" customHeight="1" x14ac:dyDescent="0.25">
      <c r="A72" s="92" t="s">
        <v>213</v>
      </c>
      <c r="B72" s="93" t="s">
        <v>142</v>
      </c>
      <c r="C72" s="94" t="s">
        <v>6</v>
      </c>
      <c r="D72" s="95">
        <v>2026</v>
      </c>
      <c r="E72" s="108">
        <v>0</v>
      </c>
      <c r="F72" s="104">
        <v>0</v>
      </c>
      <c r="G72" s="104">
        <v>0</v>
      </c>
      <c r="H72" s="104">
        <v>0</v>
      </c>
      <c r="I72" s="105">
        <v>0</v>
      </c>
      <c r="J72" s="108">
        <f t="shared" si="39"/>
        <v>0</v>
      </c>
      <c r="K72" s="104">
        <v>0</v>
      </c>
      <c r="L72" s="104">
        <v>0</v>
      </c>
      <c r="M72" s="104">
        <v>0</v>
      </c>
      <c r="N72" s="105">
        <v>0</v>
      </c>
      <c r="O72" s="108">
        <f t="shared" ref="O72:O74" si="40">P72+Q72+R72+S72</f>
        <v>0</v>
      </c>
      <c r="P72" s="104">
        <v>0</v>
      </c>
      <c r="Q72" s="104">
        <v>0</v>
      </c>
      <c r="R72" s="104">
        <v>0</v>
      </c>
      <c r="S72" s="105">
        <v>0</v>
      </c>
      <c r="T72" s="108">
        <f t="shared" si="38"/>
        <v>0</v>
      </c>
      <c r="U72" s="104">
        <v>0</v>
      </c>
      <c r="V72" s="104">
        <v>0</v>
      </c>
      <c r="W72" s="104">
        <v>0</v>
      </c>
      <c r="X72" s="105">
        <v>0</v>
      </c>
      <c r="Y72" s="108">
        <v>0</v>
      </c>
      <c r="Z72" s="104">
        <v>0</v>
      </c>
      <c r="AA72" s="104">
        <v>0</v>
      </c>
      <c r="AB72" s="104">
        <v>0</v>
      </c>
      <c r="AC72" s="107">
        <v>0</v>
      </c>
      <c r="AD72" s="153">
        <f t="shared" si="37"/>
        <v>0</v>
      </c>
    </row>
    <row r="73" spans="1:32" ht="45" x14ac:dyDescent="0.25">
      <c r="A73" s="92" t="s">
        <v>214</v>
      </c>
      <c r="B73" s="93" t="s">
        <v>143</v>
      </c>
      <c r="C73" s="94" t="s">
        <v>6</v>
      </c>
      <c r="D73" s="95">
        <v>2026</v>
      </c>
      <c r="E73" s="108">
        <v>0</v>
      </c>
      <c r="F73" s="104">
        <v>0</v>
      </c>
      <c r="G73" s="104">
        <v>0</v>
      </c>
      <c r="H73" s="104">
        <v>0</v>
      </c>
      <c r="I73" s="105">
        <v>0</v>
      </c>
      <c r="J73" s="108">
        <f t="shared" si="39"/>
        <v>0</v>
      </c>
      <c r="K73" s="104">
        <v>0</v>
      </c>
      <c r="L73" s="104">
        <v>0</v>
      </c>
      <c r="M73" s="104">
        <v>0</v>
      </c>
      <c r="N73" s="105">
        <v>0</v>
      </c>
      <c r="O73" s="108">
        <f t="shared" si="40"/>
        <v>0</v>
      </c>
      <c r="P73" s="104">
        <v>0</v>
      </c>
      <c r="Q73" s="104">
        <v>0</v>
      </c>
      <c r="R73" s="104">
        <v>0</v>
      </c>
      <c r="S73" s="105">
        <v>0</v>
      </c>
      <c r="T73" s="108">
        <f t="shared" si="38"/>
        <v>0</v>
      </c>
      <c r="U73" s="104">
        <v>0</v>
      </c>
      <c r="V73" s="104">
        <v>0</v>
      </c>
      <c r="W73" s="104">
        <v>0</v>
      </c>
      <c r="X73" s="105">
        <v>0</v>
      </c>
      <c r="Y73" s="108">
        <v>0</v>
      </c>
      <c r="Z73" s="104">
        <v>0</v>
      </c>
      <c r="AA73" s="104">
        <v>0</v>
      </c>
      <c r="AB73" s="104">
        <v>0</v>
      </c>
      <c r="AC73" s="107">
        <v>0</v>
      </c>
      <c r="AD73" s="153">
        <f t="shared" si="37"/>
        <v>0</v>
      </c>
    </row>
    <row r="74" spans="1:32" ht="33" customHeight="1" thickBot="1" x14ac:dyDescent="0.3">
      <c r="A74" s="155" t="s">
        <v>144</v>
      </c>
      <c r="B74" s="155"/>
      <c r="C74" s="165"/>
      <c r="D74" s="195"/>
      <c r="E74" s="158">
        <v>0</v>
      </c>
      <c r="F74" s="159">
        <v>0</v>
      </c>
      <c r="G74" s="159">
        <v>0</v>
      </c>
      <c r="H74" s="159">
        <v>0</v>
      </c>
      <c r="I74" s="161">
        <v>0</v>
      </c>
      <c r="J74" s="158">
        <f t="shared" si="39"/>
        <v>99</v>
      </c>
      <c r="K74" s="159">
        <f>K66+K67+K68+K69+K70+K71+K72+K73</f>
        <v>99</v>
      </c>
      <c r="L74" s="159">
        <f t="shared" ref="L74:N74" si="41">L66+L67+L68+L69+L70+L71+L72+L73</f>
        <v>0</v>
      </c>
      <c r="M74" s="159">
        <f t="shared" si="41"/>
        <v>0</v>
      </c>
      <c r="N74" s="159">
        <f t="shared" si="41"/>
        <v>0</v>
      </c>
      <c r="O74" s="158">
        <f t="shared" si="40"/>
        <v>136</v>
      </c>
      <c r="P74" s="159">
        <f>P66+P67+P68+P69+P70+P71+P72+P73</f>
        <v>136</v>
      </c>
      <c r="Q74" s="159">
        <f t="shared" ref="Q74:S74" si="42">Q66+Q67+Q68+Q69+Q70+Q71+Q72+Q73</f>
        <v>0</v>
      </c>
      <c r="R74" s="159">
        <f t="shared" si="42"/>
        <v>0</v>
      </c>
      <c r="S74" s="159">
        <f t="shared" si="42"/>
        <v>0</v>
      </c>
      <c r="T74" s="158">
        <f t="shared" si="38"/>
        <v>96</v>
      </c>
      <c r="U74" s="159">
        <f>U66+U67+U68+U69+U70+U71+U72+U73</f>
        <v>96</v>
      </c>
      <c r="V74" s="159">
        <v>0</v>
      </c>
      <c r="W74" s="159">
        <v>0</v>
      </c>
      <c r="X74" s="161">
        <v>0</v>
      </c>
      <c r="Y74" s="158">
        <v>0</v>
      </c>
      <c r="Z74" s="159">
        <v>0</v>
      </c>
      <c r="AA74" s="159">
        <v>0</v>
      </c>
      <c r="AB74" s="159">
        <v>0</v>
      </c>
      <c r="AC74" s="160">
        <v>0</v>
      </c>
      <c r="AD74" s="162">
        <f t="shared" si="37"/>
        <v>331</v>
      </c>
    </row>
    <row r="75" spans="1:32" ht="15" customHeight="1" thickBot="1" x14ac:dyDescent="0.3">
      <c r="A75" s="196" t="s">
        <v>218</v>
      </c>
      <c r="B75" s="197"/>
      <c r="C75" s="197"/>
      <c r="D75" s="197"/>
      <c r="E75" s="197"/>
      <c r="F75" s="197"/>
      <c r="G75" s="197"/>
      <c r="H75" s="197"/>
      <c r="I75" s="197"/>
      <c r="J75" s="197"/>
      <c r="K75" s="197"/>
      <c r="L75" s="197"/>
      <c r="M75" s="197"/>
      <c r="N75" s="197"/>
      <c r="O75" s="197"/>
      <c r="P75" s="197"/>
      <c r="Q75" s="197"/>
      <c r="R75" s="197"/>
      <c r="S75" s="197"/>
      <c r="T75" s="197"/>
      <c r="U75" s="197"/>
      <c r="V75" s="197"/>
      <c r="W75" s="197"/>
      <c r="X75" s="197"/>
      <c r="Y75" s="197"/>
      <c r="Z75" s="197"/>
      <c r="AA75" s="197"/>
      <c r="AB75" s="197"/>
      <c r="AC75" s="197"/>
      <c r="AD75" s="198"/>
    </row>
    <row r="76" spans="1:32" ht="45.75" thickBot="1" x14ac:dyDescent="0.3">
      <c r="A76" s="113" t="s">
        <v>30</v>
      </c>
      <c r="B76" s="114" t="s">
        <v>31</v>
      </c>
      <c r="C76" s="115" t="s">
        <v>6</v>
      </c>
      <c r="D76" s="116" t="s">
        <v>112</v>
      </c>
      <c r="E76" s="199">
        <f>F76+G76+H76+I76</f>
        <v>0</v>
      </c>
      <c r="F76" s="200">
        <v>0</v>
      </c>
      <c r="G76" s="200">
        <v>0</v>
      </c>
      <c r="H76" s="200">
        <v>0</v>
      </c>
      <c r="I76" s="201">
        <v>0</v>
      </c>
      <c r="J76" s="199">
        <f>K76+L76+M76+N76</f>
        <v>0</v>
      </c>
      <c r="K76" s="200">
        <v>0</v>
      </c>
      <c r="L76" s="200">
        <v>0</v>
      </c>
      <c r="M76" s="200">
        <v>0</v>
      </c>
      <c r="N76" s="201">
        <v>0</v>
      </c>
      <c r="O76" s="202">
        <f>P76+Q76+R76+S76</f>
        <v>0</v>
      </c>
      <c r="P76" s="203">
        <v>0</v>
      </c>
      <c r="Q76" s="203">
        <v>0</v>
      </c>
      <c r="R76" s="203">
        <v>0</v>
      </c>
      <c r="S76" s="204">
        <v>0</v>
      </c>
      <c r="T76" s="202">
        <f>U76+V76+W76+X76</f>
        <v>14838</v>
      </c>
      <c r="U76" s="203">
        <v>7019</v>
      </c>
      <c r="V76" s="203">
        <v>7819</v>
      </c>
      <c r="W76" s="203">
        <v>0</v>
      </c>
      <c r="X76" s="204">
        <v>0</v>
      </c>
      <c r="Y76" s="202">
        <f>Z76+AA76+AB76+AC76</f>
        <v>15831</v>
      </c>
      <c r="Z76" s="203">
        <v>6428</v>
      </c>
      <c r="AA76" s="203">
        <v>9403</v>
      </c>
      <c r="AB76" s="203">
        <v>0</v>
      </c>
      <c r="AC76" s="204">
        <v>0</v>
      </c>
      <c r="AD76" s="205">
        <f>E76+J76+O76+T76+Y76</f>
        <v>30669</v>
      </c>
    </row>
    <row r="77" spans="1:32" ht="33" customHeight="1" thickBot="1" x14ac:dyDescent="0.3">
      <c r="A77" s="206" t="s">
        <v>32</v>
      </c>
      <c r="B77" s="207"/>
      <c r="C77" s="208"/>
      <c r="D77" s="209"/>
      <c r="E77" s="210">
        <f>F77+G77+H77+I77</f>
        <v>0</v>
      </c>
      <c r="F77" s="211">
        <f>F76</f>
        <v>0</v>
      </c>
      <c r="G77" s="211">
        <f t="shared" ref="G77:I77" si="43">G76</f>
        <v>0</v>
      </c>
      <c r="H77" s="211">
        <f t="shared" si="43"/>
        <v>0</v>
      </c>
      <c r="I77" s="212">
        <f t="shared" si="43"/>
        <v>0</v>
      </c>
      <c r="J77" s="210">
        <f>K77+L77+M77+N77</f>
        <v>0</v>
      </c>
      <c r="K77" s="211">
        <f>K76</f>
        <v>0</v>
      </c>
      <c r="L77" s="211">
        <f t="shared" ref="L77:N77" si="44">L76</f>
        <v>0</v>
      </c>
      <c r="M77" s="211">
        <f t="shared" si="44"/>
        <v>0</v>
      </c>
      <c r="N77" s="212">
        <f t="shared" si="44"/>
        <v>0</v>
      </c>
      <c r="O77" s="210">
        <f>P77+Q77+R77+S77</f>
        <v>0</v>
      </c>
      <c r="P77" s="211">
        <f>P76</f>
        <v>0</v>
      </c>
      <c r="Q77" s="211">
        <f t="shared" ref="Q77:S77" si="45">Q76</f>
        <v>0</v>
      </c>
      <c r="R77" s="211">
        <f t="shared" si="45"/>
        <v>0</v>
      </c>
      <c r="S77" s="212">
        <f t="shared" si="45"/>
        <v>0</v>
      </c>
      <c r="T77" s="210">
        <f>U77+V77+W77+X77</f>
        <v>14838</v>
      </c>
      <c r="U77" s="211">
        <f>U76</f>
        <v>7019</v>
      </c>
      <c r="V77" s="211">
        <f t="shared" ref="V77:X77" si="46">V76</f>
        <v>7819</v>
      </c>
      <c r="W77" s="211">
        <f t="shared" si="46"/>
        <v>0</v>
      </c>
      <c r="X77" s="212">
        <f t="shared" si="46"/>
        <v>0</v>
      </c>
      <c r="Y77" s="210">
        <f>Z77+AA77+AB77+AC77</f>
        <v>15831</v>
      </c>
      <c r="Z77" s="211">
        <f>Z76</f>
        <v>6428</v>
      </c>
      <c r="AA77" s="211">
        <f t="shared" ref="AA77:AC77" si="47">AA76</f>
        <v>9403</v>
      </c>
      <c r="AB77" s="211">
        <f t="shared" si="47"/>
        <v>0</v>
      </c>
      <c r="AC77" s="212">
        <f t="shared" si="47"/>
        <v>0</v>
      </c>
      <c r="AD77" s="213">
        <f>E77+J77+O77+T77+Y77</f>
        <v>30669</v>
      </c>
    </row>
    <row r="78" spans="1:32" ht="45" customHeight="1" thickBot="1" x14ac:dyDescent="0.3">
      <c r="A78" s="214" t="s">
        <v>219</v>
      </c>
      <c r="B78" s="215"/>
      <c r="C78" s="216"/>
      <c r="D78" s="217"/>
      <c r="E78" s="199">
        <f>F78+G78+H78+I78</f>
        <v>361390</v>
      </c>
      <c r="F78" s="200">
        <f t="shared" ref="F78:AC78" si="48">F35+F43+F55+F63+F74+F77</f>
        <v>55355</v>
      </c>
      <c r="G78" s="200">
        <f t="shared" si="48"/>
        <v>114710</v>
      </c>
      <c r="H78" s="200">
        <f t="shared" si="48"/>
        <v>191325</v>
      </c>
      <c r="I78" s="201">
        <f t="shared" si="48"/>
        <v>0</v>
      </c>
      <c r="J78" s="199">
        <f>K78+L78+M78+N78</f>
        <v>640756</v>
      </c>
      <c r="K78" s="200">
        <f t="shared" si="48"/>
        <v>93215</v>
      </c>
      <c r="L78" s="200">
        <f t="shared" si="48"/>
        <v>218803</v>
      </c>
      <c r="M78" s="200">
        <f t="shared" si="48"/>
        <v>328738</v>
      </c>
      <c r="N78" s="201">
        <f t="shared" si="48"/>
        <v>0</v>
      </c>
      <c r="O78" s="199">
        <f>P78+Q78+R78+S78</f>
        <v>146592</v>
      </c>
      <c r="P78" s="200">
        <f t="shared" si="48"/>
        <v>114391</v>
      </c>
      <c r="Q78" s="200">
        <f t="shared" si="48"/>
        <v>14385</v>
      </c>
      <c r="R78" s="200">
        <f t="shared" si="48"/>
        <v>17816</v>
      </c>
      <c r="S78" s="201">
        <f t="shared" si="48"/>
        <v>0</v>
      </c>
      <c r="T78" s="218">
        <f>U78+V78+W78+X78</f>
        <v>151155</v>
      </c>
      <c r="U78" s="200">
        <f>U35+U43+U55+U63+U74+U77</f>
        <v>117736</v>
      </c>
      <c r="V78" s="200">
        <f t="shared" si="48"/>
        <v>33419</v>
      </c>
      <c r="W78" s="200">
        <f t="shared" si="48"/>
        <v>0</v>
      </c>
      <c r="X78" s="219">
        <f t="shared" si="48"/>
        <v>0</v>
      </c>
      <c r="Y78" s="199">
        <f>Z78+AA78+AB78+AC78</f>
        <v>118441</v>
      </c>
      <c r="Z78" s="200">
        <f>Z35+Z43+Z55+Z63+Z74+Z77</f>
        <v>109038</v>
      </c>
      <c r="AA78" s="200">
        <f t="shared" si="48"/>
        <v>9403</v>
      </c>
      <c r="AB78" s="200">
        <f t="shared" si="48"/>
        <v>0</v>
      </c>
      <c r="AC78" s="201">
        <f t="shared" si="48"/>
        <v>0</v>
      </c>
      <c r="AD78" s="220">
        <f>E78+J78+O78+T78+Y78</f>
        <v>1418334</v>
      </c>
      <c r="AF78" s="21"/>
    </row>
    <row r="79" spans="1:32" ht="45" customHeight="1" thickBot="1" x14ac:dyDescent="0.3">
      <c r="A79" s="221" t="s">
        <v>220</v>
      </c>
      <c r="B79" s="222"/>
      <c r="C79" s="216"/>
      <c r="D79" s="217"/>
      <c r="E79" s="199">
        <f>F79+G79+H79+I79</f>
        <v>0</v>
      </c>
      <c r="F79" s="200">
        <v>0</v>
      </c>
      <c r="G79" s="200">
        <v>0</v>
      </c>
      <c r="H79" s="200">
        <v>0</v>
      </c>
      <c r="I79" s="201">
        <v>0</v>
      </c>
      <c r="J79" s="199">
        <f>K79+L79+M79+N79</f>
        <v>0</v>
      </c>
      <c r="K79" s="200">
        <v>0</v>
      </c>
      <c r="L79" s="200">
        <v>0</v>
      </c>
      <c r="M79" s="200">
        <v>0</v>
      </c>
      <c r="N79" s="201">
        <v>0</v>
      </c>
      <c r="O79" s="199">
        <f>P79+Q79+R79+S79</f>
        <v>0</v>
      </c>
      <c r="P79" s="200">
        <v>0</v>
      </c>
      <c r="Q79" s="200">
        <v>0</v>
      </c>
      <c r="R79" s="200">
        <v>0</v>
      </c>
      <c r="S79" s="201">
        <v>0</v>
      </c>
      <c r="T79" s="218">
        <f>U79+V79+W79+X79</f>
        <v>28227</v>
      </c>
      <c r="U79" s="200">
        <f>U64</f>
        <v>28227</v>
      </c>
      <c r="V79" s="200">
        <v>0</v>
      </c>
      <c r="W79" s="200">
        <v>0</v>
      </c>
      <c r="X79" s="219">
        <v>0</v>
      </c>
      <c r="Y79" s="199">
        <f>Z79+AA79+AB79+AC79</f>
        <v>0</v>
      </c>
      <c r="Z79" s="200">
        <v>0</v>
      </c>
      <c r="AA79" s="200">
        <v>0</v>
      </c>
      <c r="AB79" s="200">
        <v>0</v>
      </c>
      <c r="AC79" s="201">
        <v>0</v>
      </c>
      <c r="AD79" s="220">
        <f>E79+J79+O79+T79+Y79</f>
        <v>28227</v>
      </c>
    </row>
    <row r="80" spans="1:32" ht="45" customHeight="1" thickBot="1" x14ac:dyDescent="0.3">
      <c r="A80" s="214" t="s">
        <v>221</v>
      </c>
      <c r="B80" s="215"/>
      <c r="C80" s="216"/>
      <c r="D80" s="217"/>
      <c r="E80" s="199">
        <f t="shared" ref="E80:T80" si="49">E78+E79</f>
        <v>361390</v>
      </c>
      <c r="F80" s="200">
        <f t="shared" si="49"/>
        <v>55355</v>
      </c>
      <c r="G80" s="200">
        <f t="shared" si="49"/>
        <v>114710</v>
      </c>
      <c r="H80" s="200">
        <f t="shared" si="49"/>
        <v>191325</v>
      </c>
      <c r="I80" s="201">
        <f t="shared" si="49"/>
        <v>0</v>
      </c>
      <c r="J80" s="199">
        <f t="shared" si="49"/>
        <v>640756</v>
      </c>
      <c r="K80" s="200">
        <f t="shared" si="49"/>
        <v>93215</v>
      </c>
      <c r="L80" s="200">
        <f t="shared" si="49"/>
        <v>218803</v>
      </c>
      <c r="M80" s="200">
        <f t="shared" si="49"/>
        <v>328738</v>
      </c>
      <c r="N80" s="201">
        <f t="shared" si="49"/>
        <v>0</v>
      </c>
      <c r="O80" s="199">
        <f t="shared" si="49"/>
        <v>146592</v>
      </c>
      <c r="P80" s="200">
        <f t="shared" si="49"/>
        <v>114391</v>
      </c>
      <c r="Q80" s="200">
        <f t="shared" si="49"/>
        <v>14385</v>
      </c>
      <c r="R80" s="200">
        <f t="shared" si="49"/>
        <v>17816</v>
      </c>
      <c r="S80" s="201">
        <f t="shared" si="49"/>
        <v>0</v>
      </c>
      <c r="T80" s="218">
        <f t="shared" si="49"/>
        <v>179382</v>
      </c>
      <c r="U80" s="200">
        <f>U78+U79</f>
        <v>145963</v>
      </c>
      <c r="V80" s="200">
        <f t="shared" ref="V80:AC80" si="50">V78+V79</f>
        <v>33419</v>
      </c>
      <c r="W80" s="200">
        <f t="shared" si="50"/>
        <v>0</v>
      </c>
      <c r="X80" s="219">
        <f t="shared" si="50"/>
        <v>0</v>
      </c>
      <c r="Y80" s="199">
        <f>Y78+Y79</f>
        <v>118441</v>
      </c>
      <c r="Z80" s="200">
        <f t="shared" si="50"/>
        <v>109038</v>
      </c>
      <c r="AA80" s="200">
        <f t="shared" si="50"/>
        <v>9403</v>
      </c>
      <c r="AB80" s="200">
        <f t="shared" si="50"/>
        <v>0</v>
      </c>
      <c r="AC80" s="201">
        <f t="shared" si="50"/>
        <v>0</v>
      </c>
      <c r="AD80" s="220">
        <f>AD78+AD79</f>
        <v>1446561</v>
      </c>
    </row>
    <row r="82" spans="25:27" ht="15.75" thickBot="1" x14ac:dyDescent="0.3"/>
    <row r="83" spans="25:27" x14ac:dyDescent="0.25">
      <c r="Y83" s="36" t="s">
        <v>237</v>
      </c>
      <c r="Z83" s="37">
        <f>E78+J78+O78+T78+Y78</f>
        <v>1418334</v>
      </c>
      <c r="AA83" s="38">
        <f>Z84+Z85+Z86</f>
        <v>1418334</v>
      </c>
    </row>
    <row r="84" spans="25:27" x14ac:dyDescent="0.25">
      <c r="Y84" s="39" t="s">
        <v>233</v>
      </c>
      <c r="Z84" s="40">
        <f>F78+K78+P78+U78+Z78</f>
        <v>489735</v>
      </c>
      <c r="AA84" s="41"/>
    </row>
    <row r="85" spans="25:27" x14ac:dyDescent="0.25">
      <c r="Y85" s="39" t="s">
        <v>234</v>
      </c>
      <c r="Z85" s="40">
        <f>G78+L78+Q78+V78+AA78</f>
        <v>390720</v>
      </c>
      <c r="AA85" s="41"/>
    </row>
    <row r="86" spans="25:27" x14ac:dyDescent="0.25">
      <c r="Y86" s="39" t="s">
        <v>235</v>
      </c>
      <c r="Z86" s="40">
        <f>H78+M78+R78</f>
        <v>537879</v>
      </c>
      <c r="AA86" s="41"/>
    </row>
    <row r="87" spans="25:27" ht="15.75" thickBot="1" x14ac:dyDescent="0.3">
      <c r="Y87" s="42" t="s">
        <v>236</v>
      </c>
      <c r="Z87" s="43">
        <f>I78+N78+S78+X78+AC78</f>
        <v>0</v>
      </c>
      <c r="AA87" s="44"/>
    </row>
    <row r="88" spans="25:27" ht="15.75" thickBot="1" x14ac:dyDescent="0.3"/>
    <row r="89" spans="25:27" x14ac:dyDescent="0.25">
      <c r="Y89" s="36" t="s">
        <v>238</v>
      </c>
      <c r="Z89" s="37">
        <f>E80+J80+O80+T80+Y80</f>
        <v>1446561</v>
      </c>
      <c r="AA89" s="38">
        <f>Z90+Z91+Z92</f>
        <v>1446561</v>
      </c>
    </row>
    <row r="90" spans="25:27" x14ac:dyDescent="0.25">
      <c r="Y90" s="39" t="s">
        <v>233</v>
      </c>
      <c r="Z90" s="40">
        <f>F80+K80+P80+U80+Z80</f>
        <v>517962</v>
      </c>
      <c r="AA90" s="41"/>
    </row>
    <row r="91" spans="25:27" x14ac:dyDescent="0.25">
      <c r="Y91" s="39" t="s">
        <v>234</v>
      </c>
      <c r="Z91" s="40">
        <f>G80+L80+Q80+V80+AA80</f>
        <v>390720</v>
      </c>
      <c r="AA91" s="41"/>
    </row>
    <row r="92" spans="25:27" x14ac:dyDescent="0.25">
      <c r="Y92" s="39" t="s">
        <v>239</v>
      </c>
      <c r="Z92" s="40">
        <f>H80+M80+R80</f>
        <v>537879</v>
      </c>
      <c r="AA92" s="41"/>
    </row>
    <row r="93" spans="25:27" ht="15.75" thickBot="1" x14ac:dyDescent="0.3">
      <c r="Y93" s="42" t="s">
        <v>240</v>
      </c>
      <c r="Z93" s="45">
        <v>0</v>
      </c>
      <c r="AA93" s="44"/>
    </row>
  </sheetData>
  <mergeCells count="27">
    <mergeCell ref="O4:S4"/>
    <mergeCell ref="T4:X4"/>
    <mergeCell ref="Y4:AC4"/>
    <mergeCell ref="A79:B79"/>
    <mergeCell ref="A80:B80"/>
    <mergeCell ref="B3:B5"/>
    <mergeCell ref="C3:C5"/>
    <mergeCell ref="D3:D5"/>
    <mergeCell ref="A78:B78"/>
    <mergeCell ref="A74:B74"/>
    <mergeCell ref="A75:AD75"/>
    <mergeCell ref="A2:AD2"/>
    <mergeCell ref="W1:AD1"/>
    <mergeCell ref="A77:B77"/>
    <mergeCell ref="A56:AD56"/>
    <mergeCell ref="A60:AD60"/>
    <mergeCell ref="A65:AD65"/>
    <mergeCell ref="A43:B43"/>
    <mergeCell ref="A7:AD7"/>
    <mergeCell ref="A8:AD8"/>
    <mergeCell ref="A44:AD44"/>
    <mergeCell ref="A35:B35"/>
    <mergeCell ref="A36:AD36"/>
    <mergeCell ref="A3:A5"/>
    <mergeCell ref="E3:AD3"/>
    <mergeCell ref="E4:I4"/>
    <mergeCell ref="J4:N4"/>
  </mergeCells>
  <pageMargins left="0.11811023622047245" right="0.11811023622047245" top="0.15748031496062992" bottom="0.15748031496062992" header="0" footer="0"/>
  <pageSetup paperSize="9" scale="40" firstPageNumber="4" fitToHeight="0" orientation="landscape" useFirstPageNumber="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85"/>
  <sheetViews>
    <sheetView tabSelected="1" zoomScale="90" zoomScaleNormal="90" workbookViewId="0">
      <selection activeCell="N80" sqref="N80"/>
    </sheetView>
  </sheetViews>
  <sheetFormatPr defaultRowHeight="15" x14ac:dyDescent="0.25"/>
  <cols>
    <col min="1" max="1" width="10.140625" bestFit="1" customWidth="1"/>
    <col min="2" max="2" width="40.5703125" style="8" customWidth="1"/>
    <col min="3" max="3" width="33.140625" style="8" customWidth="1"/>
    <col min="4" max="4" width="13.28515625" customWidth="1"/>
    <col min="5" max="5" width="13.140625" customWidth="1"/>
    <col min="6" max="6" width="12.5703125" customWidth="1"/>
    <col min="7" max="7" width="11.7109375" customWidth="1"/>
    <col min="8" max="8" width="12.42578125" customWidth="1"/>
    <col min="9" max="9" width="12" customWidth="1"/>
    <col min="10" max="10" width="11.7109375" customWidth="1"/>
  </cols>
  <sheetData>
    <row r="1" spans="1:11" ht="165" customHeight="1" x14ac:dyDescent="0.25">
      <c r="A1" s="6"/>
      <c r="F1" s="69" t="s">
        <v>225</v>
      </c>
      <c r="G1" s="70"/>
      <c r="H1" s="70"/>
      <c r="I1" s="70"/>
      <c r="J1" s="70"/>
    </row>
    <row r="2" spans="1:11" ht="61.5" customHeight="1" thickBot="1" x14ac:dyDescent="0.3">
      <c r="A2" s="71" t="s">
        <v>228</v>
      </c>
      <c r="B2" s="72"/>
      <c r="C2" s="72"/>
      <c r="D2" s="72"/>
      <c r="E2" s="72"/>
      <c r="F2" s="72"/>
      <c r="G2" s="72"/>
      <c r="H2" s="72"/>
      <c r="I2" s="72"/>
      <c r="J2" s="72"/>
    </row>
    <row r="3" spans="1:11" ht="23.25" customHeight="1" x14ac:dyDescent="0.25">
      <c r="A3" s="89" t="s">
        <v>81</v>
      </c>
      <c r="B3" s="91" t="s">
        <v>33</v>
      </c>
      <c r="C3" s="91" t="s">
        <v>34</v>
      </c>
      <c r="D3" s="81" t="s">
        <v>35</v>
      </c>
      <c r="E3" s="81" t="s">
        <v>36</v>
      </c>
      <c r="F3" s="81" t="s">
        <v>37</v>
      </c>
      <c r="G3" s="81"/>
      <c r="H3" s="81"/>
      <c r="I3" s="81"/>
      <c r="J3" s="82"/>
    </row>
    <row r="4" spans="1:11" x14ac:dyDescent="0.25">
      <c r="A4" s="90"/>
      <c r="B4" s="53"/>
      <c r="C4" s="53"/>
      <c r="D4" s="54"/>
      <c r="E4" s="54"/>
      <c r="F4" s="7">
        <v>2022</v>
      </c>
      <c r="G4" s="7">
        <v>2023</v>
      </c>
      <c r="H4" s="7">
        <v>2024</v>
      </c>
      <c r="I4" s="7">
        <v>2025</v>
      </c>
      <c r="J4" s="20">
        <v>2026</v>
      </c>
    </row>
    <row r="5" spans="1:11" x14ac:dyDescent="0.25">
      <c r="A5" s="19">
        <v>1</v>
      </c>
      <c r="B5" s="4">
        <v>2</v>
      </c>
      <c r="C5" s="4">
        <v>3</v>
      </c>
      <c r="D5" s="7">
        <v>4</v>
      </c>
      <c r="E5" s="7">
        <v>5</v>
      </c>
      <c r="F5" s="7">
        <v>6</v>
      </c>
      <c r="G5" s="7">
        <v>7</v>
      </c>
      <c r="H5" s="7">
        <v>8</v>
      </c>
      <c r="I5" s="7">
        <v>9</v>
      </c>
      <c r="J5" s="20">
        <v>10</v>
      </c>
    </row>
    <row r="6" spans="1:11" ht="21.75" customHeight="1" x14ac:dyDescent="0.25">
      <c r="A6" s="83" t="s">
        <v>38</v>
      </c>
      <c r="B6" s="84"/>
      <c r="C6" s="84"/>
      <c r="D6" s="84"/>
      <c r="E6" s="84"/>
      <c r="F6" s="84"/>
      <c r="G6" s="84"/>
      <c r="H6" s="84"/>
      <c r="I6" s="84"/>
      <c r="J6" s="85"/>
    </row>
    <row r="7" spans="1:11" ht="21.75" customHeight="1" thickBot="1" x14ac:dyDescent="0.3">
      <c r="A7" s="86" t="s">
        <v>39</v>
      </c>
      <c r="B7" s="87"/>
      <c r="C7" s="87"/>
      <c r="D7" s="87"/>
      <c r="E7" s="87"/>
      <c r="F7" s="87"/>
      <c r="G7" s="87"/>
      <c r="H7" s="87"/>
      <c r="I7" s="87"/>
      <c r="J7" s="88"/>
    </row>
    <row r="8" spans="1:11" ht="76.5" customHeight="1" x14ac:dyDescent="0.25">
      <c r="A8" s="65" t="s">
        <v>5</v>
      </c>
      <c r="B8" s="79" t="s">
        <v>70</v>
      </c>
      <c r="C8" s="15" t="s">
        <v>40</v>
      </c>
      <c r="D8" s="16" t="s">
        <v>41</v>
      </c>
      <c r="E8" s="16">
        <v>100</v>
      </c>
      <c r="F8" s="16">
        <v>100</v>
      </c>
      <c r="G8" s="16">
        <v>100</v>
      </c>
      <c r="H8" s="16">
        <v>100</v>
      </c>
      <c r="I8" s="16" t="s">
        <v>42</v>
      </c>
      <c r="J8" s="18" t="s">
        <v>42</v>
      </c>
    </row>
    <row r="9" spans="1:11" ht="93" customHeight="1" x14ac:dyDescent="0.25">
      <c r="A9" s="73"/>
      <c r="B9" s="80"/>
      <c r="C9" s="3" t="s">
        <v>43</v>
      </c>
      <c r="D9" s="7" t="s">
        <v>41</v>
      </c>
      <c r="E9" s="7" t="s">
        <v>42</v>
      </c>
      <c r="F9" s="7" t="s">
        <v>42</v>
      </c>
      <c r="G9" s="7" t="s">
        <v>42</v>
      </c>
      <c r="H9" s="7" t="s">
        <v>42</v>
      </c>
      <c r="I9" s="7">
        <v>100</v>
      </c>
      <c r="J9" s="20">
        <v>100</v>
      </c>
    </row>
    <row r="10" spans="1:11" ht="53.25" customHeight="1" x14ac:dyDescent="0.25">
      <c r="A10" s="17" t="s">
        <v>7</v>
      </c>
      <c r="B10" s="3" t="s">
        <v>8</v>
      </c>
      <c r="C10" s="5" t="s">
        <v>44</v>
      </c>
      <c r="D10" s="7" t="s">
        <v>45</v>
      </c>
      <c r="E10" s="7" t="s">
        <v>42</v>
      </c>
      <c r="F10" s="7">
        <v>8828</v>
      </c>
      <c r="G10" s="7">
        <v>6100</v>
      </c>
      <c r="H10" s="7">
        <v>6123</v>
      </c>
      <c r="I10" s="7">
        <v>6460</v>
      </c>
      <c r="J10" s="20">
        <v>6000</v>
      </c>
    </row>
    <row r="11" spans="1:11" ht="72.75" customHeight="1" x14ac:dyDescent="0.25">
      <c r="A11" s="17" t="s">
        <v>181</v>
      </c>
      <c r="B11" s="13" t="s">
        <v>89</v>
      </c>
      <c r="C11" s="5" t="s">
        <v>145</v>
      </c>
      <c r="D11" s="7" t="s">
        <v>46</v>
      </c>
      <c r="E11" s="7">
        <v>1</v>
      </c>
      <c r="F11" s="7">
        <v>1</v>
      </c>
      <c r="G11" s="7" t="s">
        <v>42</v>
      </c>
      <c r="H11" s="7" t="s">
        <v>42</v>
      </c>
      <c r="I11" s="7">
        <v>1</v>
      </c>
      <c r="J11" s="20" t="s">
        <v>42</v>
      </c>
    </row>
    <row r="12" spans="1:11" ht="80.25" customHeight="1" x14ac:dyDescent="0.25">
      <c r="A12" s="17" t="s">
        <v>182</v>
      </c>
      <c r="B12" s="13" t="s">
        <v>91</v>
      </c>
      <c r="C12" s="5" t="s">
        <v>146</v>
      </c>
      <c r="D12" s="7" t="s">
        <v>46</v>
      </c>
      <c r="E12" s="7">
        <v>20</v>
      </c>
      <c r="F12" s="7">
        <v>8</v>
      </c>
      <c r="G12" s="7">
        <v>8</v>
      </c>
      <c r="H12" s="7">
        <v>8</v>
      </c>
      <c r="I12" s="7">
        <v>8</v>
      </c>
      <c r="J12" s="20">
        <v>8</v>
      </c>
      <c r="K12" t="s">
        <v>229</v>
      </c>
    </row>
    <row r="13" spans="1:11" ht="135" x14ac:dyDescent="0.25">
      <c r="A13" s="17" t="s">
        <v>9</v>
      </c>
      <c r="B13" s="13" t="s">
        <v>147</v>
      </c>
      <c r="C13" s="13" t="s">
        <v>47</v>
      </c>
      <c r="D13" s="7" t="s">
        <v>48</v>
      </c>
      <c r="E13" s="7">
        <v>54392.5</v>
      </c>
      <c r="F13" s="7">
        <v>8841.4</v>
      </c>
      <c r="G13" s="7">
        <v>10828</v>
      </c>
      <c r="H13" s="7">
        <v>22463</v>
      </c>
      <c r="I13" s="7">
        <v>12800</v>
      </c>
      <c r="J13" s="20">
        <v>2328</v>
      </c>
    </row>
    <row r="14" spans="1:11" ht="98.25" customHeight="1" x14ac:dyDescent="0.25">
      <c r="A14" s="73" t="s">
        <v>184</v>
      </c>
      <c r="B14" s="74" t="s">
        <v>226</v>
      </c>
      <c r="C14" s="13" t="s">
        <v>148</v>
      </c>
      <c r="D14" s="7" t="s">
        <v>49</v>
      </c>
      <c r="E14" s="7" t="s">
        <v>42</v>
      </c>
      <c r="F14" s="7">
        <v>25.7</v>
      </c>
      <c r="G14" s="7" t="s">
        <v>42</v>
      </c>
      <c r="H14" s="7" t="s">
        <v>42</v>
      </c>
      <c r="I14" s="7" t="s">
        <v>42</v>
      </c>
      <c r="J14" s="20" t="s">
        <v>42</v>
      </c>
    </row>
    <row r="15" spans="1:11" ht="82.5" customHeight="1" x14ac:dyDescent="0.25">
      <c r="A15" s="73"/>
      <c r="B15" s="74"/>
      <c r="C15" s="13" t="s">
        <v>149</v>
      </c>
      <c r="D15" s="7" t="s">
        <v>49</v>
      </c>
      <c r="E15" s="7" t="s">
        <v>42</v>
      </c>
      <c r="F15" s="7">
        <v>21.9</v>
      </c>
      <c r="G15" s="7" t="s">
        <v>42</v>
      </c>
      <c r="H15" s="7" t="s">
        <v>42</v>
      </c>
      <c r="I15" s="7" t="s">
        <v>42</v>
      </c>
      <c r="J15" s="20" t="s">
        <v>42</v>
      </c>
    </row>
    <row r="16" spans="1:11" ht="99.75" customHeight="1" x14ac:dyDescent="0.25">
      <c r="A16" s="73"/>
      <c r="B16" s="74"/>
      <c r="C16" s="13" t="s">
        <v>150</v>
      </c>
      <c r="D16" s="7" t="s">
        <v>49</v>
      </c>
      <c r="E16" s="7" t="s">
        <v>42</v>
      </c>
      <c r="F16" s="7" t="s">
        <v>42</v>
      </c>
      <c r="G16" s="7">
        <v>25.7</v>
      </c>
      <c r="H16" s="7" t="s">
        <v>42</v>
      </c>
      <c r="I16" s="7" t="s">
        <v>42</v>
      </c>
      <c r="J16" s="20" t="s">
        <v>42</v>
      </c>
    </row>
    <row r="17" spans="1:10" ht="90" x14ac:dyDescent="0.25">
      <c r="A17" s="22"/>
      <c r="B17" s="74"/>
      <c r="C17" s="13" t="s">
        <v>151</v>
      </c>
      <c r="D17" s="7" t="s">
        <v>49</v>
      </c>
      <c r="E17" s="7" t="s">
        <v>42</v>
      </c>
      <c r="F17" s="7" t="s">
        <v>42</v>
      </c>
      <c r="G17" s="7">
        <v>21.9</v>
      </c>
      <c r="H17" s="7" t="s">
        <v>42</v>
      </c>
      <c r="I17" s="7" t="s">
        <v>42</v>
      </c>
      <c r="J17" s="20" t="s">
        <v>42</v>
      </c>
    </row>
    <row r="18" spans="1:10" ht="120" x14ac:dyDescent="0.25">
      <c r="A18" s="22"/>
      <c r="B18" s="74"/>
      <c r="C18" s="13" t="s">
        <v>152</v>
      </c>
      <c r="D18" s="7" t="s">
        <v>49</v>
      </c>
      <c r="E18" s="7" t="s">
        <v>42</v>
      </c>
      <c r="F18" s="7" t="s">
        <v>42</v>
      </c>
      <c r="G18" s="7">
        <v>25.7</v>
      </c>
      <c r="H18" s="7" t="s">
        <v>42</v>
      </c>
      <c r="I18" s="7" t="s">
        <v>42</v>
      </c>
      <c r="J18" s="20" t="s">
        <v>42</v>
      </c>
    </row>
    <row r="19" spans="1:10" ht="105" x14ac:dyDescent="0.25">
      <c r="A19" s="22"/>
      <c r="B19" s="74"/>
      <c r="C19" s="13" t="s">
        <v>153</v>
      </c>
      <c r="D19" s="7" t="s">
        <v>49</v>
      </c>
      <c r="E19" s="7" t="s">
        <v>42</v>
      </c>
      <c r="F19" s="7" t="s">
        <v>42</v>
      </c>
      <c r="G19" s="7">
        <v>21.9</v>
      </c>
      <c r="H19" s="7" t="s">
        <v>42</v>
      </c>
      <c r="I19" s="7" t="s">
        <v>42</v>
      </c>
      <c r="J19" s="20" t="s">
        <v>42</v>
      </c>
    </row>
    <row r="20" spans="1:10" ht="120" x14ac:dyDescent="0.25">
      <c r="A20" s="22"/>
      <c r="B20" s="74"/>
      <c r="C20" s="13" t="s">
        <v>154</v>
      </c>
      <c r="D20" s="7" t="s">
        <v>49</v>
      </c>
      <c r="E20" s="7" t="s">
        <v>42</v>
      </c>
      <c r="F20" s="7" t="s">
        <v>42</v>
      </c>
      <c r="G20" s="7" t="s">
        <v>42</v>
      </c>
      <c r="H20" s="7">
        <v>25.7</v>
      </c>
      <c r="I20" s="7" t="s">
        <v>42</v>
      </c>
      <c r="J20" s="20" t="s">
        <v>42</v>
      </c>
    </row>
    <row r="21" spans="1:10" ht="105" x14ac:dyDescent="0.25">
      <c r="A21" s="22"/>
      <c r="B21" s="74"/>
      <c r="C21" s="13" t="s">
        <v>155</v>
      </c>
      <c r="D21" s="7" t="s">
        <v>49</v>
      </c>
      <c r="E21" s="7" t="s">
        <v>42</v>
      </c>
      <c r="F21" s="7" t="s">
        <v>42</v>
      </c>
      <c r="G21" s="7" t="s">
        <v>42</v>
      </c>
      <c r="H21" s="7">
        <v>21.9</v>
      </c>
      <c r="I21" s="7" t="s">
        <v>42</v>
      </c>
      <c r="J21" s="23"/>
    </row>
    <row r="22" spans="1:10" ht="75" x14ac:dyDescent="0.25">
      <c r="A22" s="22"/>
      <c r="B22" s="74"/>
      <c r="C22" s="13" t="s">
        <v>156</v>
      </c>
      <c r="D22" s="7" t="s">
        <v>79</v>
      </c>
      <c r="E22" s="7" t="s">
        <v>42</v>
      </c>
      <c r="F22" s="7" t="s">
        <v>42</v>
      </c>
      <c r="G22" s="7" t="s">
        <v>42</v>
      </c>
      <c r="H22" s="7">
        <v>700</v>
      </c>
      <c r="I22" s="7" t="s">
        <v>42</v>
      </c>
      <c r="J22" s="20" t="s">
        <v>42</v>
      </c>
    </row>
    <row r="23" spans="1:10" ht="30" x14ac:dyDescent="0.25">
      <c r="A23" s="22"/>
      <c r="B23" s="74"/>
      <c r="C23" s="13" t="s">
        <v>80</v>
      </c>
      <c r="D23" s="7" t="s">
        <v>50</v>
      </c>
      <c r="E23" s="7" t="s">
        <v>42</v>
      </c>
      <c r="F23" s="7" t="s">
        <v>42</v>
      </c>
      <c r="G23" s="7" t="s">
        <v>42</v>
      </c>
      <c r="H23" s="7">
        <v>2</v>
      </c>
      <c r="I23" s="7" t="s">
        <v>42</v>
      </c>
      <c r="J23" s="20" t="s">
        <v>42</v>
      </c>
    </row>
    <row r="24" spans="1:10" ht="60" x14ac:dyDescent="0.25">
      <c r="A24" s="17" t="s">
        <v>10</v>
      </c>
      <c r="B24" s="13" t="s">
        <v>11</v>
      </c>
      <c r="C24" s="13" t="s">
        <v>51</v>
      </c>
      <c r="D24" s="7" t="s">
        <v>50</v>
      </c>
      <c r="E24" s="7" t="s">
        <v>42</v>
      </c>
      <c r="F24" s="7">
        <v>4</v>
      </c>
      <c r="G24" s="7">
        <v>4</v>
      </c>
      <c r="H24" s="7">
        <v>4</v>
      </c>
      <c r="I24" s="7">
        <v>4</v>
      </c>
      <c r="J24" s="20">
        <v>4</v>
      </c>
    </row>
    <row r="25" spans="1:10" ht="75" x14ac:dyDescent="0.25">
      <c r="A25" s="17" t="s">
        <v>187</v>
      </c>
      <c r="B25" s="13" t="s">
        <v>97</v>
      </c>
      <c r="C25" s="13" t="s">
        <v>157</v>
      </c>
      <c r="D25" s="7" t="s">
        <v>46</v>
      </c>
      <c r="E25" s="7" t="s">
        <v>42</v>
      </c>
      <c r="F25" s="7" t="s">
        <v>42</v>
      </c>
      <c r="G25" s="7">
        <v>2</v>
      </c>
      <c r="H25" s="7" t="s">
        <v>42</v>
      </c>
      <c r="I25" s="7" t="s">
        <v>42</v>
      </c>
      <c r="J25" s="20" t="s">
        <v>42</v>
      </c>
    </row>
    <row r="26" spans="1:10" ht="195" x14ac:dyDescent="0.25">
      <c r="A26" s="17" t="s">
        <v>188</v>
      </c>
      <c r="B26" s="13" t="s">
        <v>98</v>
      </c>
      <c r="C26" s="13" t="s">
        <v>158</v>
      </c>
      <c r="D26" s="7" t="s">
        <v>50</v>
      </c>
      <c r="E26" s="7" t="s">
        <v>42</v>
      </c>
      <c r="F26" s="7">
        <v>50</v>
      </c>
      <c r="G26" s="7" t="s">
        <v>42</v>
      </c>
      <c r="H26" s="7" t="s">
        <v>42</v>
      </c>
      <c r="I26" s="7" t="s">
        <v>42</v>
      </c>
      <c r="J26" s="20" t="s">
        <v>42</v>
      </c>
    </row>
    <row r="27" spans="1:10" ht="45" x14ac:dyDescent="0.25">
      <c r="A27" s="17" t="s">
        <v>189</v>
      </c>
      <c r="B27" s="13" t="s">
        <v>99</v>
      </c>
      <c r="C27" s="13" t="s">
        <v>159</v>
      </c>
      <c r="D27" s="7" t="s">
        <v>50</v>
      </c>
      <c r="E27" s="7" t="s">
        <v>42</v>
      </c>
      <c r="F27" s="7">
        <v>300</v>
      </c>
      <c r="G27" s="7" t="s">
        <v>42</v>
      </c>
      <c r="H27" s="7" t="s">
        <v>42</v>
      </c>
      <c r="I27" s="7" t="s">
        <v>42</v>
      </c>
      <c r="J27" s="20" t="s">
        <v>42</v>
      </c>
    </row>
    <row r="28" spans="1:10" ht="255" x14ac:dyDescent="0.25">
      <c r="A28" s="17" t="s">
        <v>190</v>
      </c>
      <c r="B28" s="13" t="s">
        <v>100</v>
      </c>
      <c r="C28" s="13" t="s">
        <v>160</v>
      </c>
      <c r="D28" s="7" t="s">
        <v>161</v>
      </c>
      <c r="E28" s="7" t="s">
        <v>42</v>
      </c>
      <c r="F28" s="7">
        <v>1</v>
      </c>
      <c r="G28" s="7">
        <v>1</v>
      </c>
      <c r="H28" s="7">
        <v>1</v>
      </c>
      <c r="I28" s="7" t="s">
        <v>42</v>
      </c>
      <c r="J28" s="20" t="s">
        <v>42</v>
      </c>
    </row>
    <row r="29" spans="1:10" ht="45" x14ac:dyDescent="0.25">
      <c r="A29" s="17" t="s">
        <v>191</v>
      </c>
      <c r="B29" s="13" t="s">
        <v>101</v>
      </c>
      <c r="C29" s="3" t="s">
        <v>162</v>
      </c>
      <c r="D29" s="7" t="s">
        <v>50</v>
      </c>
      <c r="E29" s="7" t="s">
        <v>42</v>
      </c>
      <c r="F29" s="7" t="s">
        <v>42</v>
      </c>
      <c r="G29" s="7" t="s">
        <v>42</v>
      </c>
      <c r="H29" s="7" t="s">
        <v>42</v>
      </c>
      <c r="I29" s="7" t="s">
        <v>42</v>
      </c>
      <c r="J29" s="20" t="s">
        <v>42</v>
      </c>
    </row>
    <row r="30" spans="1:10" ht="270" x14ac:dyDescent="0.25">
      <c r="A30" s="17" t="s">
        <v>192</v>
      </c>
      <c r="B30" s="13" t="s">
        <v>102</v>
      </c>
      <c r="C30" s="13" t="s">
        <v>160</v>
      </c>
      <c r="D30" s="7" t="s">
        <v>161</v>
      </c>
      <c r="E30" s="7" t="s">
        <v>42</v>
      </c>
      <c r="F30" s="7" t="s">
        <v>42</v>
      </c>
      <c r="G30" s="7">
        <v>1</v>
      </c>
      <c r="H30" s="7">
        <v>1</v>
      </c>
      <c r="I30" s="7" t="s">
        <v>42</v>
      </c>
      <c r="J30" s="20" t="s">
        <v>42</v>
      </c>
    </row>
    <row r="31" spans="1:10" ht="75" x14ac:dyDescent="0.25">
      <c r="A31" s="17" t="s">
        <v>193</v>
      </c>
      <c r="B31" s="3" t="s">
        <v>104</v>
      </c>
      <c r="C31" s="13" t="s">
        <v>163</v>
      </c>
      <c r="D31" s="7" t="s">
        <v>46</v>
      </c>
      <c r="E31" s="7" t="s">
        <v>42</v>
      </c>
      <c r="F31" s="7" t="s">
        <v>42</v>
      </c>
      <c r="G31" s="7">
        <v>4</v>
      </c>
      <c r="H31" s="7" t="s">
        <v>42</v>
      </c>
      <c r="I31" s="7" t="s">
        <v>42</v>
      </c>
      <c r="J31" s="20" t="s">
        <v>42</v>
      </c>
    </row>
    <row r="32" spans="1:10" ht="60" x14ac:dyDescent="0.25">
      <c r="A32" s="17" t="s">
        <v>194</v>
      </c>
      <c r="B32" s="3" t="s">
        <v>95</v>
      </c>
      <c r="C32" s="3" t="s">
        <v>164</v>
      </c>
      <c r="D32" s="7" t="s">
        <v>41</v>
      </c>
      <c r="E32" s="7" t="s">
        <v>42</v>
      </c>
      <c r="F32" s="7" t="s">
        <v>42</v>
      </c>
      <c r="G32" s="7">
        <v>100</v>
      </c>
      <c r="H32" s="7" t="s">
        <v>42</v>
      </c>
      <c r="I32" s="7" t="s">
        <v>42</v>
      </c>
      <c r="J32" s="20" t="s">
        <v>42</v>
      </c>
    </row>
    <row r="33" spans="1:10" ht="75" x14ac:dyDescent="0.25">
      <c r="A33" s="17" t="s">
        <v>195</v>
      </c>
      <c r="B33" s="3" t="s">
        <v>165</v>
      </c>
      <c r="C33" s="3" t="s">
        <v>58</v>
      </c>
      <c r="D33" s="7" t="s">
        <v>46</v>
      </c>
      <c r="E33" s="7" t="s">
        <v>42</v>
      </c>
      <c r="F33" s="7" t="s">
        <v>42</v>
      </c>
      <c r="G33" s="7" t="s">
        <v>42</v>
      </c>
      <c r="H33" s="7">
        <v>1</v>
      </c>
      <c r="I33" s="7" t="s">
        <v>42</v>
      </c>
      <c r="J33" s="20" t="s">
        <v>42</v>
      </c>
    </row>
    <row r="34" spans="1:10" ht="75" x14ac:dyDescent="0.25">
      <c r="A34" s="17" t="s">
        <v>12</v>
      </c>
      <c r="B34" s="3" t="s">
        <v>106</v>
      </c>
      <c r="C34" s="3" t="s">
        <v>52</v>
      </c>
      <c r="D34" s="7" t="s">
        <v>46</v>
      </c>
      <c r="E34" s="7" t="s">
        <v>42</v>
      </c>
      <c r="F34" s="7" t="s">
        <v>42</v>
      </c>
      <c r="G34" s="7" t="s">
        <v>42</v>
      </c>
      <c r="H34" s="7">
        <v>1</v>
      </c>
      <c r="I34" s="7">
        <v>1</v>
      </c>
      <c r="J34" s="20">
        <v>1</v>
      </c>
    </row>
    <row r="35" spans="1:10" ht="90" x14ac:dyDescent="0.25">
      <c r="A35" s="17" t="s">
        <v>13</v>
      </c>
      <c r="B35" s="3" t="s">
        <v>108</v>
      </c>
      <c r="C35" s="3" t="s">
        <v>52</v>
      </c>
      <c r="D35" s="7" t="s">
        <v>46</v>
      </c>
      <c r="E35" s="7" t="s">
        <v>42</v>
      </c>
      <c r="F35" s="7" t="s">
        <v>42</v>
      </c>
      <c r="G35" s="7" t="s">
        <v>42</v>
      </c>
      <c r="H35" s="7">
        <v>1</v>
      </c>
      <c r="I35" s="7">
        <v>1</v>
      </c>
      <c r="J35" s="20">
        <v>1</v>
      </c>
    </row>
    <row r="36" spans="1:10" ht="165" x14ac:dyDescent="0.25">
      <c r="A36" s="17" t="s">
        <v>14</v>
      </c>
      <c r="B36" s="3" t="s">
        <v>109</v>
      </c>
      <c r="C36" s="3" t="s">
        <v>53</v>
      </c>
      <c r="D36" s="7" t="s">
        <v>46</v>
      </c>
      <c r="E36" s="7" t="s">
        <v>42</v>
      </c>
      <c r="F36" s="7" t="s">
        <v>42</v>
      </c>
      <c r="G36" s="7" t="s">
        <v>42</v>
      </c>
      <c r="H36" s="7">
        <v>1</v>
      </c>
      <c r="I36" s="7">
        <v>1</v>
      </c>
      <c r="J36" s="20">
        <v>1</v>
      </c>
    </row>
    <row r="37" spans="1:10" ht="45" x14ac:dyDescent="0.25">
      <c r="A37" s="17" t="s">
        <v>196</v>
      </c>
      <c r="B37" s="3" t="s">
        <v>96</v>
      </c>
      <c r="C37" s="3" t="s">
        <v>164</v>
      </c>
      <c r="D37" s="7" t="s">
        <v>41</v>
      </c>
      <c r="E37" s="7" t="s">
        <v>42</v>
      </c>
      <c r="F37" s="7" t="s">
        <v>42</v>
      </c>
      <c r="G37" s="7" t="s">
        <v>42</v>
      </c>
      <c r="H37" s="7">
        <v>100</v>
      </c>
      <c r="I37" s="7">
        <v>100</v>
      </c>
      <c r="J37" s="20" t="s">
        <v>42</v>
      </c>
    </row>
    <row r="38" spans="1:10" ht="60" x14ac:dyDescent="0.25">
      <c r="A38" s="17" t="s">
        <v>197</v>
      </c>
      <c r="B38" s="3" t="s">
        <v>110</v>
      </c>
      <c r="C38" s="3" t="s">
        <v>54</v>
      </c>
      <c r="D38" s="7" t="s">
        <v>46</v>
      </c>
      <c r="E38" s="7" t="s">
        <v>42</v>
      </c>
      <c r="F38" s="7" t="s">
        <v>42</v>
      </c>
      <c r="G38" s="7" t="s">
        <v>42</v>
      </c>
      <c r="H38" s="7">
        <v>2</v>
      </c>
      <c r="I38" s="7" t="s">
        <v>42</v>
      </c>
      <c r="J38" s="20" t="s">
        <v>42</v>
      </c>
    </row>
    <row r="39" spans="1:10" ht="75" x14ac:dyDescent="0.25">
      <c r="A39" s="17" t="s">
        <v>15</v>
      </c>
      <c r="B39" s="13" t="s">
        <v>111</v>
      </c>
      <c r="C39" s="13" t="s">
        <v>55</v>
      </c>
      <c r="D39" s="7" t="s">
        <v>49</v>
      </c>
      <c r="E39" s="7">
        <v>25.7</v>
      </c>
      <c r="F39" s="7" t="s">
        <v>42</v>
      </c>
      <c r="G39" s="7" t="s">
        <v>42</v>
      </c>
      <c r="H39" s="7" t="s">
        <v>42</v>
      </c>
      <c r="I39" s="7">
        <v>25.7</v>
      </c>
      <c r="J39" s="20">
        <v>25.7</v>
      </c>
    </row>
    <row r="40" spans="1:10" ht="60" x14ac:dyDescent="0.25">
      <c r="A40" s="17" t="s">
        <v>16</v>
      </c>
      <c r="B40" s="13" t="s">
        <v>113</v>
      </c>
      <c r="C40" s="13" t="s">
        <v>55</v>
      </c>
      <c r="D40" s="7" t="s">
        <v>49</v>
      </c>
      <c r="E40" s="7">
        <v>21.9</v>
      </c>
      <c r="F40" s="7" t="s">
        <v>42</v>
      </c>
      <c r="G40" s="7" t="s">
        <v>42</v>
      </c>
      <c r="H40" s="7" t="s">
        <v>42</v>
      </c>
      <c r="I40" s="7">
        <v>21.9</v>
      </c>
      <c r="J40" s="20">
        <v>21.9</v>
      </c>
    </row>
    <row r="41" spans="1:10" ht="69.75" customHeight="1" thickBot="1" x14ac:dyDescent="0.3">
      <c r="A41" s="30" t="s">
        <v>222</v>
      </c>
      <c r="B41" s="31" t="s">
        <v>223</v>
      </c>
      <c r="C41" s="31" t="s">
        <v>224</v>
      </c>
      <c r="D41" s="32" t="s">
        <v>41</v>
      </c>
      <c r="E41" s="32" t="s">
        <v>42</v>
      </c>
      <c r="F41" s="32" t="s">
        <v>42</v>
      </c>
      <c r="G41" s="32" t="s">
        <v>42</v>
      </c>
      <c r="H41" s="32" t="s">
        <v>42</v>
      </c>
      <c r="I41" s="32" t="s">
        <v>42</v>
      </c>
      <c r="J41" s="33">
        <v>100</v>
      </c>
    </row>
    <row r="42" spans="1:10" ht="28.5" customHeight="1" thickBot="1" x14ac:dyDescent="0.3">
      <c r="A42" s="62" t="s">
        <v>56</v>
      </c>
      <c r="B42" s="63"/>
      <c r="C42" s="63"/>
      <c r="D42" s="63"/>
      <c r="E42" s="63"/>
      <c r="F42" s="63"/>
      <c r="G42" s="63"/>
      <c r="H42" s="63"/>
      <c r="I42" s="63"/>
      <c r="J42" s="64"/>
    </row>
    <row r="43" spans="1:10" ht="31.5" customHeight="1" x14ac:dyDescent="0.25">
      <c r="A43" s="65" t="s">
        <v>18</v>
      </c>
      <c r="B43" s="79" t="s">
        <v>114</v>
      </c>
      <c r="C43" s="28" t="s">
        <v>57</v>
      </c>
      <c r="D43" s="16" t="s">
        <v>46</v>
      </c>
      <c r="E43" s="16">
        <v>1</v>
      </c>
      <c r="F43" s="16">
        <v>1</v>
      </c>
      <c r="G43" s="16" t="s">
        <v>42</v>
      </c>
      <c r="H43" s="16" t="s">
        <v>42</v>
      </c>
      <c r="I43" s="16" t="s">
        <v>42</v>
      </c>
      <c r="J43" s="18" t="s">
        <v>42</v>
      </c>
    </row>
    <row r="44" spans="1:10" ht="38.25" customHeight="1" x14ac:dyDescent="0.25">
      <c r="A44" s="73"/>
      <c r="B44" s="80"/>
      <c r="C44" s="13" t="s">
        <v>58</v>
      </c>
      <c r="D44" s="7" t="s">
        <v>46</v>
      </c>
      <c r="E44" s="7">
        <v>1</v>
      </c>
      <c r="F44" s="7" t="s">
        <v>42</v>
      </c>
      <c r="G44" s="7">
        <v>1</v>
      </c>
      <c r="H44" s="7" t="s">
        <v>42</v>
      </c>
      <c r="I44" s="7" t="s">
        <v>42</v>
      </c>
      <c r="J44" s="20" t="s">
        <v>42</v>
      </c>
    </row>
    <row r="45" spans="1:10" ht="120" x14ac:dyDescent="0.25">
      <c r="A45" s="17" t="s">
        <v>19</v>
      </c>
      <c r="B45" s="3" t="s">
        <v>71</v>
      </c>
      <c r="C45" s="13" t="s">
        <v>54</v>
      </c>
      <c r="D45" s="7" t="s">
        <v>46</v>
      </c>
      <c r="E45" s="7" t="s">
        <v>42</v>
      </c>
      <c r="F45" s="7" t="s">
        <v>42</v>
      </c>
      <c r="G45" s="7">
        <v>1</v>
      </c>
      <c r="H45" s="7" t="s">
        <v>42</v>
      </c>
      <c r="I45" s="7">
        <v>1</v>
      </c>
      <c r="J45" s="20" t="s">
        <v>42</v>
      </c>
    </row>
    <row r="46" spans="1:10" ht="42.75" customHeight="1" x14ac:dyDescent="0.25">
      <c r="A46" s="73" t="s">
        <v>20</v>
      </c>
      <c r="B46" s="80" t="s">
        <v>117</v>
      </c>
      <c r="C46" s="13" t="s">
        <v>59</v>
      </c>
      <c r="D46" s="7" t="s">
        <v>46</v>
      </c>
      <c r="E46" s="7" t="s">
        <v>42</v>
      </c>
      <c r="F46" s="7" t="s">
        <v>42</v>
      </c>
      <c r="G46" s="7" t="s">
        <v>42</v>
      </c>
      <c r="H46" s="7">
        <v>1</v>
      </c>
      <c r="I46" s="7" t="s">
        <v>42</v>
      </c>
      <c r="J46" s="34" t="s">
        <v>230</v>
      </c>
    </row>
    <row r="47" spans="1:10" ht="21" customHeight="1" x14ac:dyDescent="0.25">
      <c r="A47" s="73"/>
      <c r="B47" s="80"/>
      <c r="C47" s="13" t="s">
        <v>57</v>
      </c>
      <c r="D47" s="7" t="s">
        <v>46</v>
      </c>
      <c r="E47" s="7" t="s">
        <v>42</v>
      </c>
      <c r="F47" s="7" t="s">
        <v>42</v>
      </c>
      <c r="G47" s="7" t="s">
        <v>42</v>
      </c>
      <c r="H47" s="7" t="s">
        <v>42</v>
      </c>
      <c r="I47" s="7" t="s">
        <v>42</v>
      </c>
      <c r="J47" s="20" t="s">
        <v>42</v>
      </c>
    </row>
    <row r="48" spans="1:10" ht="75" x14ac:dyDescent="0.25">
      <c r="A48" s="17" t="s">
        <v>21</v>
      </c>
      <c r="B48" s="3" t="s">
        <v>118</v>
      </c>
      <c r="C48" s="3" t="s">
        <v>60</v>
      </c>
      <c r="D48" s="7" t="s">
        <v>41</v>
      </c>
      <c r="E48" s="7" t="s">
        <v>42</v>
      </c>
      <c r="F48" s="7" t="s">
        <v>42</v>
      </c>
      <c r="G48" s="7" t="s">
        <v>42</v>
      </c>
      <c r="H48" s="7">
        <v>100</v>
      </c>
      <c r="I48" s="7">
        <v>100</v>
      </c>
      <c r="J48" s="20">
        <v>100</v>
      </c>
    </row>
    <row r="49" spans="1:15" ht="120" x14ac:dyDescent="0.25">
      <c r="A49" s="17" t="s">
        <v>22</v>
      </c>
      <c r="B49" s="3" t="s">
        <v>119</v>
      </c>
      <c r="C49" s="13" t="s">
        <v>61</v>
      </c>
      <c r="D49" s="7" t="s">
        <v>46</v>
      </c>
      <c r="E49" s="7" t="s">
        <v>42</v>
      </c>
      <c r="F49" s="7" t="s">
        <v>42</v>
      </c>
      <c r="G49" s="7" t="s">
        <v>42</v>
      </c>
      <c r="H49" s="7">
        <v>1</v>
      </c>
      <c r="I49" s="7" t="s">
        <v>42</v>
      </c>
      <c r="J49" s="20" t="s">
        <v>42</v>
      </c>
    </row>
    <row r="50" spans="1:15" ht="75.75" thickBot="1" x14ac:dyDescent="0.3">
      <c r="A50" s="27" t="s">
        <v>23</v>
      </c>
      <c r="B50" s="24" t="s">
        <v>120</v>
      </c>
      <c r="C50" s="29" t="s">
        <v>62</v>
      </c>
      <c r="D50" s="25" t="s">
        <v>49</v>
      </c>
      <c r="E50" s="25" t="s">
        <v>42</v>
      </c>
      <c r="F50" s="25" t="s">
        <v>42</v>
      </c>
      <c r="G50" s="25" t="s">
        <v>42</v>
      </c>
      <c r="H50" s="25" t="s">
        <v>42</v>
      </c>
      <c r="I50" s="25" t="s">
        <v>42</v>
      </c>
      <c r="J50" s="26" t="s">
        <v>42</v>
      </c>
    </row>
    <row r="51" spans="1:15" ht="30" customHeight="1" thickBot="1" x14ac:dyDescent="0.3">
      <c r="A51" s="62" t="s">
        <v>63</v>
      </c>
      <c r="B51" s="63"/>
      <c r="C51" s="63"/>
      <c r="D51" s="63"/>
      <c r="E51" s="63"/>
      <c r="F51" s="63"/>
      <c r="G51" s="63"/>
      <c r="H51" s="63"/>
      <c r="I51" s="63"/>
      <c r="J51" s="64"/>
    </row>
    <row r="52" spans="1:15" ht="75" x14ac:dyDescent="0.25">
      <c r="A52" s="14" t="s">
        <v>25</v>
      </c>
      <c r="B52" s="28" t="s">
        <v>26</v>
      </c>
      <c r="C52" s="28" t="s">
        <v>64</v>
      </c>
      <c r="D52" s="16" t="s">
        <v>50</v>
      </c>
      <c r="E52" s="16">
        <v>8</v>
      </c>
      <c r="F52" s="16">
        <v>8</v>
      </c>
      <c r="G52" s="16">
        <v>8</v>
      </c>
      <c r="H52" s="16">
        <v>8</v>
      </c>
      <c r="I52" s="16">
        <v>8</v>
      </c>
      <c r="J52" s="18">
        <v>8</v>
      </c>
    </row>
    <row r="53" spans="1:15" ht="44.25" customHeight="1" x14ac:dyDescent="0.25">
      <c r="A53" s="73" t="s">
        <v>27</v>
      </c>
      <c r="B53" s="75" t="s">
        <v>28</v>
      </c>
      <c r="C53" s="13" t="s">
        <v>65</v>
      </c>
      <c r="D53" s="7" t="s">
        <v>50</v>
      </c>
      <c r="E53" s="7">
        <v>1</v>
      </c>
      <c r="F53" s="7">
        <v>2</v>
      </c>
      <c r="G53" s="7">
        <v>2</v>
      </c>
      <c r="H53" s="7">
        <v>2</v>
      </c>
      <c r="I53" s="7">
        <v>2</v>
      </c>
      <c r="J53" s="20">
        <v>2</v>
      </c>
      <c r="K53" s="56"/>
      <c r="L53" s="57"/>
      <c r="M53" s="57"/>
      <c r="N53" s="57"/>
    </row>
    <row r="54" spans="1:15" ht="30" x14ac:dyDescent="0.25">
      <c r="A54" s="73"/>
      <c r="B54" s="75"/>
      <c r="C54" s="13" t="s">
        <v>66</v>
      </c>
      <c r="D54" s="7" t="s">
        <v>50</v>
      </c>
      <c r="E54" s="7">
        <v>2</v>
      </c>
      <c r="F54" s="7">
        <v>2</v>
      </c>
      <c r="G54" s="7">
        <v>2</v>
      </c>
      <c r="H54" s="7">
        <v>4</v>
      </c>
      <c r="I54" s="7">
        <v>2</v>
      </c>
      <c r="J54" s="20">
        <v>2</v>
      </c>
      <c r="K54" s="58"/>
      <c r="L54" s="59"/>
      <c r="M54" s="59"/>
      <c r="N54" s="59"/>
    </row>
    <row r="55" spans="1:15" ht="150" x14ac:dyDescent="0.25">
      <c r="A55" s="17" t="s">
        <v>198</v>
      </c>
      <c r="B55" s="13" t="s">
        <v>121</v>
      </c>
      <c r="C55" s="3" t="s">
        <v>65</v>
      </c>
      <c r="D55" s="7" t="s">
        <v>46</v>
      </c>
      <c r="E55" s="7">
        <v>1</v>
      </c>
      <c r="F55" s="7">
        <v>1</v>
      </c>
      <c r="G55" s="7" t="s">
        <v>42</v>
      </c>
      <c r="H55" s="7" t="s">
        <v>42</v>
      </c>
      <c r="I55" s="7" t="s">
        <v>42</v>
      </c>
      <c r="J55" s="20" t="s">
        <v>42</v>
      </c>
    </row>
    <row r="56" spans="1:15" ht="45" x14ac:dyDescent="0.25">
      <c r="A56" s="17" t="s">
        <v>199</v>
      </c>
      <c r="B56" s="13" t="s">
        <v>122</v>
      </c>
      <c r="C56" s="3" t="s">
        <v>166</v>
      </c>
      <c r="D56" s="7" t="s">
        <v>50</v>
      </c>
      <c r="E56" s="7" t="s">
        <v>42</v>
      </c>
      <c r="F56" s="7" t="s">
        <v>42</v>
      </c>
      <c r="G56" s="7" t="s">
        <v>42</v>
      </c>
      <c r="H56" s="7" t="s">
        <v>42</v>
      </c>
      <c r="I56" s="7" t="s">
        <v>42</v>
      </c>
      <c r="J56" s="20" t="s">
        <v>42</v>
      </c>
    </row>
    <row r="57" spans="1:15" ht="60" x14ac:dyDescent="0.25">
      <c r="A57" s="17" t="s">
        <v>200</v>
      </c>
      <c r="B57" s="13" t="s">
        <v>123</v>
      </c>
      <c r="C57" s="3" t="s">
        <v>167</v>
      </c>
      <c r="D57" s="7" t="s">
        <v>50</v>
      </c>
      <c r="E57" s="7" t="s">
        <v>42</v>
      </c>
      <c r="F57" s="7" t="s">
        <v>42</v>
      </c>
      <c r="G57" s="7" t="s">
        <v>42</v>
      </c>
      <c r="H57" s="7" t="s">
        <v>42</v>
      </c>
      <c r="I57" s="7" t="s">
        <v>42</v>
      </c>
      <c r="J57" s="20" t="s">
        <v>42</v>
      </c>
    </row>
    <row r="58" spans="1:15" ht="75" x14ac:dyDescent="0.25">
      <c r="A58" s="17" t="s">
        <v>201</v>
      </c>
      <c r="B58" s="13" t="s">
        <v>124</v>
      </c>
      <c r="C58" s="3" t="s">
        <v>168</v>
      </c>
      <c r="D58" s="7" t="s">
        <v>46</v>
      </c>
      <c r="E58" s="7" t="s">
        <v>42</v>
      </c>
      <c r="F58" s="7" t="s">
        <v>42</v>
      </c>
      <c r="G58" s="7" t="s">
        <v>42</v>
      </c>
      <c r="H58" s="7" t="s">
        <v>42</v>
      </c>
      <c r="I58" s="7" t="s">
        <v>42</v>
      </c>
      <c r="J58" s="20" t="s">
        <v>42</v>
      </c>
    </row>
    <row r="59" spans="1:15" ht="75" x14ac:dyDescent="0.25">
      <c r="A59" s="17" t="s">
        <v>202</v>
      </c>
      <c r="B59" s="13" t="s">
        <v>125</v>
      </c>
      <c r="C59" s="3" t="s">
        <v>169</v>
      </c>
      <c r="D59" s="7" t="s">
        <v>46</v>
      </c>
      <c r="E59" s="7" t="s">
        <v>42</v>
      </c>
      <c r="F59" s="7" t="s">
        <v>42</v>
      </c>
      <c r="G59" s="7" t="s">
        <v>42</v>
      </c>
      <c r="H59" s="7" t="s">
        <v>42</v>
      </c>
      <c r="I59" s="7" t="s">
        <v>42</v>
      </c>
      <c r="J59" s="20" t="s">
        <v>42</v>
      </c>
    </row>
    <row r="60" spans="1:15" ht="75" x14ac:dyDescent="0.25">
      <c r="A60" s="17" t="s">
        <v>203</v>
      </c>
      <c r="B60" s="13" t="s">
        <v>126</v>
      </c>
      <c r="C60" s="3" t="s">
        <v>170</v>
      </c>
      <c r="D60" s="7" t="s">
        <v>50</v>
      </c>
      <c r="E60" s="7" t="s">
        <v>42</v>
      </c>
      <c r="F60" s="7" t="s">
        <v>42</v>
      </c>
      <c r="G60" s="7" t="s">
        <v>42</v>
      </c>
      <c r="H60" s="7" t="s">
        <v>42</v>
      </c>
      <c r="I60" s="7" t="s">
        <v>42</v>
      </c>
      <c r="J60" s="20" t="s">
        <v>42</v>
      </c>
    </row>
    <row r="61" spans="1:15" ht="75" x14ac:dyDescent="0.25">
      <c r="A61" s="17" t="s">
        <v>204</v>
      </c>
      <c r="B61" s="13" t="s">
        <v>127</v>
      </c>
      <c r="C61" s="3" t="s">
        <v>171</v>
      </c>
      <c r="D61" s="7" t="s">
        <v>46</v>
      </c>
      <c r="E61" s="7" t="s">
        <v>42</v>
      </c>
      <c r="F61" s="7" t="s">
        <v>42</v>
      </c>
      <c r="G61" s="7" t="s">
        <v>42</v>
      </c>
      <c r="H61" s="7" t="s">
        <v>42</v>
      </c>
      <c r="I61" s="7" t="s">
        <v>42</v>
      </c>
      <c r="J61" s="20" t="s">
        <v>42</v>
      </c>
    </row>
    <row r="62" spans="1:15" ht="105.75" thickBot="1" x14ac:dyDescent="0.3">
      <c r="A62" s="27" t="s">
        <v>205</v>
      </c>
      <c r="B62" s="29" t="s">
        <v>128</v>
      </c>
      <c r="C62" s="24" t="s">
        <v>172</v>
      </c>
      <c r="D62" s="25" t="s">
        <v>46</v>
      </c>
      <c r="E62" s="25" t="s">
        <v>42</v>
      </c>
      <c r="F62" s="25" t="s">
        <v>42</v>
      </c>
      <c r="G62" s="25" t="s">
        <v>42</v>
      </c>
      <c r="H62" s="25" t="s">
        <v>42</v>
      </c>
      <c r="I62" s="25">
        <v>60</v>
      </c>
      <c r="J62" s="33" t="s">
        <v>230</v>
      </c>
    </row>
    <row r="63" spans="1:15" ht="21" customHeight="1" thickBot="1" x14ac:dyDescent="0.3">
      <c r="A63" s="62" t="s">
        <v>129</v>
      </c>
      <c r="B63" s="63"/>
      <c r="C63" s="63"/>
      <c r="D63" s="63"/>
      <c r="E63" s="63"/>
      <c r="F63" s="63"/>
      <c r="G63" s="63"/>
      <c r="H63" s="63"/>
      <c r="I63" s="63"/>
      <c r="J63" s="64"/>
    </row>
    <row r="64" spans="1:15" ht="90" x14ac:dyDescent="0.25">
      <c r="A64" s="14" t="s">
        <v>76</v>
      </c>
      <c r="B64" s="28" t="s">
        <v>130</v>
      </c>
      <c r="C64" s="15" t="s">
        <v>173</v>
      </c>
      <c r="D64" s="16" t="s">
        <v>46</v>
      </c>
      <c r="E64" s="16" t="s">
        <v>42</v>
      </c>
      <c r="F64" s="16">
        <v>200</v>
      </c>
      <c r="G64" s="16">
        <v>300</v>
      </c>
      <c r="H64" s="16">
        <v>300</v>
      </c>
      <c r="I64" s="16">
        <v>300</v>
      </c>
      <c r="J64" s="18">
        <v>300</v>
      </c>
      <c r="K64" s="58"/>
      <c r="L64" s="59"/>
      <c r="M64" s="59"/>
      <c r="N64" s="59"/>
      <c r="O64" s="59"/>
    </row>
    <row r="65" spans="1:15" ht="75.75" thickBot="1" x14ac:dyDescent="0.3">
      <c r="A65" s="27" t="s">
        <v>206</v>
      </c>
      <c r="B65" s="29" t="s">
        <v>131</v>
      </c>
      <c r="C65" s="24" t="s">
        <v>146</v>
      </c>
      <c r="D65" s="25" t="s">
        <v>46</v>
      </c>
      <c r="E65" s="25" t="s">
        <v>42</v>
      </c>
      <c r="F65" s="25">
        <v>140</v>
      </c>
      <c r="G65" s="25">
        <v>140</v>
      </c>
      <c r="H65" s="25">
        <v>140</v>
      </c>
      <c r="I65" s="25">
        <v>200</v>
      </c>
      <c r="J65" s="26">
        <v>200</v>
      </c>
      <c r="K65" s="58"/>
      <c r="L65" s="59"/>
      <c r="M65" s="59"/>
      <c r="N65" s="59"/>
      <c r="O65" s="59"/>
    </row>
    <row r="66" spans="1:15" ht="15.75" thickBot="1" x14ac:dyDescent="0.3">
      <c r="A66" s="62" t="s">
        <v>132</v>
      </c>
      <c r="B66" s="63"/>
      <c r="C66" s="63"/>
      <c r="D66" s="63"/>
      <c r="E66" s="63"/>
      <c r="F66" s="63"/>
      <c r="G66" s="63"/>
      <c r="H66" s="63"/>
      <c r="I66" s="63"/>
      <c r="J66" s="64"/>
    </row>
    <row r="67" spans="1:15" ht="31.5" customHeight="1" x14ac:dyDescent="0.25">
      <c r="A67" s="65" t="s">
        <v>207</v>
      </c>
      <c r="B67" s="67" t="s">
        <v>133</v>
      </c>
      <c r="C67" s="15" t="s">
        <v>57</v>
      </c>
      <c r="D67" s="16" t="s">
        <v>46</v>
      </c>
      <c r="E67" s="16" t="s">
        <v>42</v>
      </c>
      <c r="F67" s="16">
        <v>1</v>
      </c>
      <c r="G67" s="16" t="s">
        <v>42</v>
      </c>
      <c r="H67" s="16" t="s">
        <v>42</v>
      </c>
      <c r="I67" s="16" t="s">
        <v>42</v>
      </c>
      <c r="J67" s="18" t="s">
        <v>42</v>
      </c>
    </row>
    <row r="68" spans="1:15" ht="87.75" customHeight="1" thickBot="1" x14ac:dyDescent="0.3">
      <c r="A68" s="66"/>
      <c r="B68" s="68"/>
      <c r="C68" s="24" t="s">
        <v>174</v>
      </c>
      <c r="D68" s="25" t="s">
        <v>46</v>
      </c>
      <c r="E68" s="25" t="s">
        <v>42</v>
      </c>
      <c r="F68" s="25" t="s">
        <v>42</v>
      </c>
      <c r="G68" s="25" t="s">
        <v>42</v>
      </c>
      <c r="H68" s="25" t="s">
        <v>42</v>
      </c>
      <c r="I68" s="25" t="s">
        <v>42</v>
      </c>
      <c r="J68" s="26" t="s">
        <v>42</v>
      </c>
    </row>
    <row r="69" spans="1:15" ht="30" customHeight="1" thickBot="1" x14ac:dyDescent="0.3">
      <c r="A69" s="62" t="s">
        <v>135</v>
      </c>
      <c r="B69" s="63"/>
      <c r="C69" s="63"/>
      <c r="D69" s="63"/>
      <c r="E69" s="63"/>
      <c r="F69" s="63"/>
      <c r="G69" s="63"/>
      <c r="H69" s="63"/>
      <c r="I69" s="63"/>
      <c r="J69" s="64"/>
    </row>
    <row r="70" spans="1:15" ht="22.5" customHeight="1" x14ac:dyDescent="0.25">
      <c r="A70" s="65" t="s">
        <v>208</v>
      </c>
      <c r="B70" s="67" t="s">
        <v>136</v>
      </c>
      <c r="C70" s="15" t="s">
        <v>175</v>
      </c>
      <c r="D70" s="16" t="s">
        <v>46</v>
      </c>
      <c r="E70" s="16" t="s">
        <v>42</v>
      </c>
      <c r="F70" s="16" t="s">
        <v>42</v>
      </c>
      <c r="G70" s="16" t="s">
        <v>42</v>
      </c>
      <c r="H70" s="16" t="s">
        <v>42</v>
      </c>
      <c r="I70" s="16" t="s">
        <v>42</v>
      </c>
      <c r="J70" s="18" t="s">
        <v>42</v>
      </c>
    </row>
    <row r="71" spans="1:15" ht="21" customHeight="1" x14ac:dyDescent="0.25">
      <c r="A71" s="73"/>
      <c r="B71" s="75"/>
      <c r="C71" s="3" t="s">
        <v>176</v>
      </c>
      <c r="D71" s="7" t="s">
        <v>46</v>
      </c>
      <c r="E71" s="7" t="s">
        <v>42</v>
      </c>
      <c r="F71" s="7" t="s">
        <v>42</v>
      </c>
      <c r="G71" s="7" t="s">
        <v>42</v>
      </c>
      <c r="H71" s="7" t="s">
        <v>42</v>
      </c>
      <c r="I71" s="7" t="s">
        <v>42</v>
      </c>
      <c r="J71" s="20" t="s">
        <v>42</v>
      </c>
    </row>
    <row r="72" spans="1:15" ht="45" x14ac:dyDescent="0.25">
      <c r="A72" s="17" t="s">
        <v>209</v>
      </c>
      <c r="B72" s="13" t="s">
        <v>137</v>
      </c>
      <c r="C72" s="3" t="s">
        <v>177</v>
      </c>
      <c r="D72" s="7" t="s">
        <v>46</v>
      </c>
      <c r="E72" s="7" t="s">
        <v>42</v>
      </c>
      <c r="F72" s="7" t="s">
        <v>42</v>
      </c>
      <c r="G72" s="7" t="s">
        <v>42</v>
      </c>
      <c r="H72" s="7" t="s">
        <v>42</v>
      </c>
      <c r="I72" s="7" t="s">
        <v>42</v>
      </c>
      <c r="J72" s="20" t="s">
        <v>42</v>
      </c>
    </row>
    <row r="73" spans="1:15" ht="52.5" customHeight="1" x14ac:dyDescent="0.25">
      <c r="A73" s="17" t="s">
        <v>210</v>
      </c>
      <c r="B73" s="13" t="s">
        <v>138</v>
      </c>
      <c r="C73" s="3" t="s">
        <v>67</v>
      </c>
      <c r="D73" s="7" t="s">
        <v>50</v>
      </c>
      <c r="E73" s="7" t="s">
        <v>42</v>
      </c>
      <c r="F73" s="7" t="s">
        <v>42</v>
      </c>
      <c r="G73" s="7">
        <v>2</v>
      </c>
      <c r="H73" s="7" t="s">
        <v>42</v>
      </c>
      <c r="I73" s="7" t="s">
        <v>42</v>
      </c>
      <c r="J73" s="20" t="s">
        <v>42</v>
      </c>
    </row>
    <row r="74" spans="1:15" ht="37.5" customHeight="1" x14ac:dyDescent="0.25">
      <c r="A74" s="73" t="s">
        <v>211</v>
      </c>
      <c r="B74" s="75" t="s">
        <v>139</v>
      </c>
      <c r="C74" s="3" t="s">
        <v>178</v>
      </c>
      <c r="D74" s="7" t="s">
        <v>46</v>
      </c>
      <c r="E74" s="7" t="s">
        <v>42</v>
      </c>
      <c r="F74" s="7" t="s">
        <v>42</v>
      </c>
      <c r="G74" s="7" t="s">
        <v>42</v>
      </c>
      <c r="H74" s="7" t="s">
        <v>42</v>
      </c>
      <c r="I74" s="7" t="s">
        <v>42</v>
      </c>
      <c r="J74" s="20" t="s">
        <v>42</v>
      </c>
    </row>
    <row r="75" spans="1:15" ht="36.75" customHeight="1" x14ac:dyDescent="0.25">
      <c r="A75" s="73"/>
      <c r="B75" s="75"/>
      <c r="C75" s="3" t="s">
        <v>179</v>
      </c>
      <c r="D75" s="7" t="s">
        <v>46</v>
      </c>
      <c r="E75" s="7" t="s">
        <v>42</v>
      </c>
      <c r="F75" s="7" t="s">
        <v>42</v>
      </c>
      <c r="G75" s="7" t="s">
        <v>42</v>
      </c>
      <c r="H75" s="7" t="s">
        <v>42</v>
      </c>
      <c r="I75" s="7" t="s">
        <v>42</v>
      </c>
      <c r="J75" s="20" t="s">
        <v>42</v>
      </c>
    </row>
    <row r="76" spans="1:15" ht="60" x14ac:dyDescent="0.25">
      <c r="A76" s="17" t="s">
        <v>212</v>
      </c>
      <c r="B76" s="13" t="s">
        <v>140</v>
      </c>
      <c r="C76" s="3" t="s">
        <v>180</v>
      </c>
      <c r="D76" s="7" t="s">
        <v>50</v>
      </c>
      <c r="E76" s="7" t="s">
        <v>42</v>
      </c>
      <c r="F76" s="7" t="s">
        <v>42</v>
      </c>
      <c r="G76" s="7" t="s">
        <v>42</v>
      </c>
      <c r="H76" s="7" t="s">
        <v>42</v>
      </c>
      <c r="I76" s="7" t="s">
        <v>42</v>
      </c>
      <c r="J76" s="20" t="s">
        <v>42</v>
      </c>
    </row>
    <row r="77" spans="1:15" ht="60" x14ac:dyDescent="0.25">
      <c r="A77" s="17" t="s">
        <v>29</v>
      </c>
      <c r="B77" s="13" t="s">
        <v>141</v>
      </c>
      <c r="C77" s="3" t="s">
        <v>67</v>
      </c>
      <c r="D77" s="7" t="s">
        <v>50</v>
      </c>
      <c r="E77" s="7" t="s">
        <v>42</v>
      </c>
      <c r="F77" s="7" t="s">
        <v>42</v>
      </c>
      <c r="G77" s="7" t="s">
        <v>42</v>
      </c>
      <c r="H77" s="7">
        <v>2</v>
      </c>
      <c r="I77" s="7">
        <v>2</v>
      </c>
      <c r="J77" s="20" t="s">
        <v>42</v>
      </c>
    </row>
    <row r="78" spans="1:15" ht="78.75" customHeight="1" x14ac:dyDescent="0.25">
      <c r="A78" s="17" t="s">
        <v>213</v>
      </c>
      <c r="B78" s="13" t="s">
        <v>142</v>
      </c>
      <c r="C78" s="3" t="s">
        <v>180</v>
      </c>
      <c r="D78" s="7" t="s">
        <v>50</v>
      </c>
      <c r="E78" s="7" t="s">
        <v>42</v>
      </c>
      <c r="F78" s="7" t="s">
        <v>42</v>
      </c>
      <c r="G78" s="7" t="s">
        <v>42</v>
      </c>
      <c r="H78" s="7" t="s">
        <v>42</v>
      </c>
      <c r="I78" s="7" t="s">
        <v>42</v>
      </c>
      <c r="J78" s="20" t="s">
        <v>42</v>
      </c>
    </row>
    <row r="79" spans="1:15" ht="45.75" thickBot="1" x14ac:dyDescent="0.3">
      <c r="A79" s="27" t="s">
        <v>214</v>
      </c>
      <c r="B79" s="24" t="s">
        <v>143</v>
      </c>
      <c r="C79" s="24" t="s">
        <v>159</v>
      </c>
      <c r="D79" s="25" t="s">
        <v>50</v>
      </c>
      <c r="E79" s="25" t="s">
        <v>42</v>
      </c>
      <c r="F79" s="25" t="s">
        <v>42</v>
      </c>
      <c r="G79" s="25" t="s">
        <v>42</v>
      </c>
      <c r="H79" s="25" t="s">
        <v>42</v>
      </c>
      <c r="I79" s="25" t="s">
        <v>42</v>
      </c>
      <c r="J79" s="26" t="s">
        <v>42</v>
      </c>
    </row>
    <row r="80" spans="1:15" ht="22.5" customHeight="1" thickBot="1" x14ac:dyDescent="0.3">
      <c r="A80" s="76" t="s">
        <v>227</v>
      </c>
      <c r="B80" s="77"/>
      <c r="C80" s="77"/>
      <c r="D80" s="77"/>
      <c r="E80" s="77"/>
      <c r="F80" s="77"/>
      <c r="G80" s="77"/>
      <c r="H80" s="77"/>
      <c r="I80" s="77"/>
      <c r="J80" s="78"/>
    </row>
    <row r="81" spans="1:17" ht="45" x14ac:dyDescent="0.25">
      <c r="A81" s="65" t="s">
        <v>30</v>
      </c>
      <c r="B81" s="67" t="s">
        <v>31</v>
      </c>
      <c r="C81" s="15" t="s">
        <v>68</v>
      </c>
      <c r="D81" s="16" t="s">
        <v>50</v>
      </c>
      <c r="E81" s="16">
        <v>820</v>
      </c>
      <c r="F81" s="16" t="s">
        <v>42</v>
      </c>
      <c r="G81" s="16" t="s">
        <v>42</v>
      </c>
      <c r="H81" s="16" t="s">
        <v>42</v>
      </c>
      <c r="I81" s="16">
        <v>800</v>
      </c>
      <c r="J81" s="35">
        <v>1071</v>
      </c>
      <c r="K81" s="60"/>
      <c r="L81" s="61"/>
      <c r="M81" s="61"/>
      <c r="N81" s="61"/>
      <c r="O81" s="61"/>
      <c r="P81" s="61"/>
      <c r="Q81" s="61"/>
    </row>
    <row r="82" spans="1:17" ht="63.75" customHeight="1" thickBot="1" x14ac:dyDescent="0.3">
      <c r="A82" s="66"/>
      <c r="B82" s="68"/>
      <c r="C82" s="24" t="s">
        <v>69</v>
      </c>
      <c r="D82" s="25" t="s">
        <v>41</v>
      </c>
      <c r="E82" s="25">
        <v>100</v>
      </c>
      <c r="F82" s="25" t="s">
        <v>42</v>
      </c>
      <c r="G82" s="25" t="s">
        <v>42</v>
      </c>
      <c r="H82" s="25" t="s">
        <v>42</v>
      </c>
      <c r="I82" s="25">
        <v>100</v>
      </c>
      <c r="J82" s="26">
        <v>100</v>
      </c>
    </row>
    <row r="83" spans="1:17" x14ac:dyDescent="0.25">
      <c r="A83" s="6"/>
    </row>
    <row r="84" spans="1:17" x14ac:dyDescent="0.25">
      <c r="A84" s="55" t="s">
        <v>231</v>
      </c>
      <c r="B84" s="55"/>
      <c r="C84" s="55"/>
      <c r="D84" s="55"/>
      <c r="E84" s="55"/>
      <c r="F84" s="55"/>
      <c r="G84" s="55"/>
      <c r="H84" s="55"/>
      <c r="I84" s="55"/>
      <c r="J84" s="55"/>
    </row>
    <row r="85" spans="1:17" x14ac:dyDescent="0.25">
      <c r="A85" s="55"/>
      <c r="B85" s="55"/>
      <c r="C85" s="55"/>
      <c r="D85" s="55"/>
      <c r="E85" s="55"/>
      <c r="F85" s="55"/>
      <c r="G85" s="55"/>
      <c r="H85" s="55"/>
      <c r="I85" s="55"/>
      <c r="J85" s="55"/>
    </row>
  </sheetData>
  <mergeCells count="40">
    <mergeCell ref="F3:J3"/>
    <mergeCell ref="A6:J6"/>
    <mergeCell ref="A7:J7"/>
    <mergeCell ref="A8:A9"/>
    <mergeCell ref="B8:B9"/>
    <mergeCell ref="A3:A4"/>
    <mergeCell ref="B3:B4"/>
    <mergeCell ref="C3:C4"/>
    <mergeCell ref="D3:D4"/>
    <mergeCell ref="E3:E4"/>
    <mergeCell ref="A43:A44"/>
    <mergeCell ref="B43:B44"/>
    <mergeCell ref="A46:A47"/>
    <mergeCell ref="B46:B47"/>
    <mergeCell ref="A42:J42"/>
    <mergeCell ref="F1:J1"/>
    <mergeCell ref="A2:J2"/>
    <mergeCell ref="A14:A16"/>
    <mergeCell ref="B14:B23"/>
    <mergeCell ref="A81:A82"/>
    <mergeCell ref="B81:B82"/>
    <mergeCell ref="A70:A71"/>
    <mergeCell ref="B70:B71"/>
    <mergeCell ref="A74:A75"/>
    <mergeCell ref="B74:B75"/>
    <mergeCell ref="A80:J80"/>
    <mergeCell ref="A69:J69"/>
    <mergeCell ref="A51:J51"/>
    <mergeCell ref="A53:A54"/>
    <mergeCell ref="B53:B54"/>
    <mergeCell ref="A63:J63"/>
    <mergeCell ref="A84:J85"/>
    <mergeCell ref="K53:N53"/>
    <mergeCell ref="K54:N54"/>
    <mergeCell ref="K64:O64"/>
    <mergeCell ref="K65:O65"/>
    <mergeCell ref="K81:Q81"/>
    <mergeCell ref="A66:J66"/>
    <mergeCell ref="A67:A68"/>
    <mergeCell ref="B67:B68"/>
  </mergeCells>
  <pageMargins left="0.11811023622047245" right="0.11811023622047245" top="0.15748031496062992" bottom="0.19685039370078741" header="0" footer="0"/>
  <pageSetup paperSize="9" scale="58" firstPageNumber="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4</vt:i4>
      </vt:variant>
    </vt:vector>
  </HeadingPairs>
  <TitlesOfParts>
    <vt:vector size="6" baseType="lpstr">
      <vt:lpstr>Прилож.1</vt:lpstr>
      <vt:lpstr>Прилож.2</vt:lpstr>
      <vt:lpstr>Прилож.1!Заголовки_для_печати</vt:lpstr>
      <vt:lpstr>Прилож.2!Заголовки_для_печати</vt:lpstr>
      <vt:lpstr>Прилож.1!Область_печати</vt:lpstr>
      <vt:lpstr>Прилож.2!Область_печати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Жаркова Ирина Викторовна</dc:creator>
  <cp:lastModifiedBy>Жаркова Ирина Викторовна</cp:lastModifiedBy>
  <cp:lastPrinted>2026-02-26T05:14:35Z</cp:lastPrinted>
  <dcterms:created xsi:type="dcterms:W3CDTF">2025-09-04T11:00:20Z</dcterms:created>
  <dcterms:modified xsi:type="dcterms:W3CDTF">2026-02-26T06:09:11Z</dcterms:modified>
</cp:coreProperties>
</file>