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336" tabRatio="563" activeTab="0"/>
  </bookViews>
  <sheets>
    <sheet name="Прил.1(финансы)" sheetId="1" r:id="rId1"/>
  </sheets>
  <definedNames>
    <definedName name="_xlnm.Print_Area" localSheetId="0">'Прил.1(финансы)'!$B$1:$AE$27</definedName>
  </definedNames>
  <calcPr fullCalcOnLoad="1"/>
</workbook>
</file>

<file path=xl/sharedStrings.xml><?xml version="1.0" encoding="utf-8"?>
<sst xmlns="http://schemas.openxmlformats.org/spreadsheetml/2006/main" count="87" uniqueCount="53">
  <si>
    <t>Местный бюджет</t>
  </si>
  <si>
    <t>Приложение № 1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</si>
  <si>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</si>
  <si>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</si>
  <si>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</si>
  <si>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ИТОГО</t>
  </si>
  <si>
    <t>Всего</t>
  </si>
  <si>
    <t>Област-ной бюджет</t>
  </si>
  <si>
    <t>Федера-льный бюджет</t>
  </si>
  <si>
    <t>Внебюд-жетные средства</t>
  </si>
  <si>
    <t>Итого по задаче 1</t>
  </si>
  <si>
    <t>Перечень мероприятий муниципальной программы</t>
  </si>
  <si>
    <t>№ п/п</t>
  </si>
  <si>
    <t>Финансовое обеспечение реализации муниципальной программы, тыс. руб.</t>
  </si>
  <si>
    <t xml:space="preserve">Цель: Создание безопасных и благоприятных условий для эксплуатации помещений, находящихся в муниципальной собственности городского округа Тольятти </t>
  </si>
  <si>
    <t>Итого по задаче 2</t>
  </si>
  <si>
    <t>Итого по задаче 3</t>
  </si>
  <si>
    <t>Итого по Программе</t>
  </si>
  <si>
    <r>
      <t xml:space="preserve">Задача 2. Обеспечение безопасной эксплуатации бытового газоиспользующего оборудования </t>
    </r>
    <r>
      <rPr>
        <sz val="10"/>
        <color indexed="8"/>
        <rFont val="Times New Roman"/>
        <family val="1"/>
      </rPr>
      <t>в жилых муниципальных  помещениях.</t>
    </r>
  </si>
  <si>
    <t>0502</t>
  </si>
  <si>
    <t>0501</t>
  </si>
  <si>
    <t>1.1.</t>
  </si>
  <si>
    <t>2.1.</t>
  </si>
  <si>
    <t>ООО СамараКомплектСервис, НМЦК-812999,84  МК 590000  эк-222999,84 (ДГХ 111тр, ДФ 112тр)       1936-п/1 открыли на 100тр(7 плит)  Снимаем 813-(111-100)-112=690тр</t>
  </si>
  <si>
    <t>ООО Строй-Альянс НМЦК-29859,23  МК-297100,26  эк.-1492,97 (-197,18)                 ООО Строй-Плюс, НМЦК-2932626,7  МК-2443021,07   эк.-489605,63 (-244802,82)              снимаем 6755-245дгх(244,8+0,2)-246дф=6264  снимаем 225 (вся экономия от последнего МК)</t>
  </si>
  <si>
    <t>снимаем 3 тр (вся экономия)</t>
  </si>
  <si>
    <t>1.2.</t>
  </si>
  <si>
    <t>Разработка проектов переустройства и (или) перепланировки помещений</t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</si>
  <si>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2023 </t>
    </r>
    <r>
      <rPr>
        <sz val="10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</si>
  <si>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>2024</t>
    </r>
    <r>
      <rPr>
        <sz val="10"/>
        <color indexed="8"/>
        <rFont val="Times New Roman"/>
        <family val="1"/>
      </rPr>
      <t xml:space="preserve"> 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</si>
  <si>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2025 </t>
    </r>
    <r>
      <rPr>
        <sz val="10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</si>
  <si>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2026 </t>
    </r>
    <r>
      <rPr>
        <sz val="10"/>
        <color indexed="8"/>
        <rFont val="Times New Roman"/>
        <family val="1"/>
      </rPr>
      <t>год</t>
    </r>
  </si>
  <si>
    <r>
      <t xml:space="preserve">План на </t>
    </r>
    <r>
      <rPr>
        <u val="single"/>
        <sz val="10"/>
        <color indexed="8"/>
        <rFont val="Times New Roman"/>
        <family val="1"/>
      </rPr>
      <t xml:space="preserve">2027 </t>
    </r>
    <r>
      <rPr>
        <sz val="10"/>
        <color indexed="8"/>
        <rFont val="Times New Roman"/>
        <family val="1"/>
      </rPr>
      <t>год</t>
    </r>
  </si>
  <si>
    <t xml:space="preserve">Задача 3. Обеспечение жилых муниципальных помещений индивидуальными приборами учета потребления коммунальных ресурсов </t>
  </si>
  <si>
    <t>2023-2027</t>
  </si>
  <si>
    <t>3.1</t>
  </si>
  <si>
    <t>к Муниципальной программе "Ремонт помещений, находящихся в муниципальной собственности городского округа Тольятти, на 2023-2027 годы"</t>
  </si>
  <si>
    <t>Замена бытового газоиспользующего оборудования, непригодного для дальнейшей эксплуатации</t>
  </si>
  <si>
    <t>Установка индивидуальных приборов учета потребления коммунальных ресурсов</t>
  </si>
  <si>
    <r>
      <t xml:space="preserve">Задача 1: Приведение временно свободных </t>
    </r>
    <r>
      <rPr>
        <sz val="10"/>
        <color indexed="8"/>
        <rFont val="Times New Roman"/>
        <family val="1"/>
      </rPr>
      <t xml:space="preserve">муниципальных помещений </t>
    </r>
    <r>
      <rPr>
        <sz val="10"/>
        <rFont val="Times New Roman"/>
        <family val="1"/>
      </rPr>
      <t xml:space="preserve">в технически исправное </t>
    </r>
    <r>
      <rPr>
        <sz val="10"/>
        <color indexed="8"/>
        <rFont val="Times New Roman"/>
        <family val="1"/>
      </rPr>
      <t xml:space="preserve">состояние для дальнейшего распределения администрацией городского округа Тольятти гражданам, нуждающимся в предоставлении жилых помещений в соответствии с действующим законодательством. </t>
    </r>
  </si>
  <si>
    <t>Задача 4. Приведение временно свободных нежилых муниципальных помещений в технически исправное состояние.</t>
  </si>
  <si>
    <t>4.1</t>
  </si>
  <si>
    <t>Ремонт в нежилых помещениях</t>
  </si>
  <si>
    <t>Итого по задаче 4</t>
  </si>
  <si>
    <r>
      <rPr>
        <sz val="10"/>
        <rFont val="Times New Roman"/>
        <family val="1"/>
      </rPr>
      <t>Ремонт</t>
    </r>
    <r>
      <rPr>
        <sz val="10"/>
        <color indexed="8"/>
        <rFont val="Times New Roman"/>
        <family val="1"/>
      </rPr>
      <t xml:space="preserve"> 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муниципальных помещениях </t>
    </r>
  </si>
  <si>
    <t>2026-2027</t>
  </si>
  <si>
    <t>к Постановлению администрации городского округа Тольятти от ____________ № ___________</t>
  </si>
  <si>
    <t>4.2</t>
  </si>
  <si>
    <t>Подготовка проектной документации</t>
  </si>
  <si>
    <t>0113</t>
  </si>
  <si>
    <t>ДГХ</t>
  </si>
  <si>
    <t>ДУМИ</t>
  </si>
  <si>
    <t xml:space="preserve">Приложение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</si>
</sst>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b/>
      <i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3" fontId="53" fillId="33" borderId="0" xfId="0" applyNumberFormat="1" applyFont="1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wrapText="1"/>
    </xf>
    <xf numFmtId="0" fontId="50" fillId="33" borderId="0" xfId="0" applyFont="1" applyFill="1" applyAlignment="1">
      <alignment vertical="center" wrapText="1"/>
    </xf>
    <xf numFmtId="0" fontId="0" fillId="33" borderId="0" xfId="0" applyFill="1" applyAlignment="1">
      <alignment wrapText="1"/>
    </xf>
    <xf numFmtId="0" fontId="51" fillId="33" borderId="0" xfId="0" applyFont="1" applyFill="1" applyAlignment="1">
      <alignment wrapText="1"/>
    </xf>
    <xf numFmtId="0" fontId="40" fillId="33" borderId="0" xfId="0" applyFont="1" applyFill="1" applyAlignment="1">
      <alignment wrapText="1"/>
    </xf>
    <xf numFmtId="49" fontId="51" fillId="33" borderId="0" xfId="0" applyNumberFormat="1" applyFont="1" applyFill="1" applyAlignment="1">
      <alignment horizontal="center" vertical="center" wrapText="1"/>
    </xf>
    <xf numFmtId="49" fontId="40" fillId="33" borderId="0" xfId="0" applyNumberFormat="1" applyFont="1" applyFill="1" applyAlignment="1">
      <alignment horizontal="center" vertical="center" wrapText="1"/>
    </xf>
    <xf numFmtId="49" fontId="53" fillId="33" borderId="0" xfId="0" applyNumberFormat="1" applyFont="1" applyFill="1" applyAlignment="1">
      <alignment horizontal="center" vertical="center" wrapText="1"/>
    </xf>
    <xf numFmtId="0" fontId="50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 wrapText="1"/>
    </xf>
    <xf numFmtId="4" fontId="50" fillId="33" borderId="0" xfId="0" applyNumberFormat="1" applyFont="1" applyFill="1" applyAlignment="1">
      <alignment/>
    </xf>
    <xf numFmtId="3" fontId="40" fillId="33" borderId="0" xfId="0" applyNumberFormat="1" applyFont="1" applyFill="1" applyAlignment="1">
      <alignment/>
    </xf>
    <xf numFmtId="3" fontId="51" fillId="33" borderId="0" xfId="0" applyNumberFormat="1" applyFont="1" applyFill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74" applyNumberFormat="1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/>
    </xf>
    <xf numFmtId="176" fontId="51" fillId="33" borderId="10" xfId="0" applyNumberFormat="1" applyFont="1" applyFill="1" applyBorder="1" applyAlignment="1">
      <alignment/>
    </xf>
    <xf numFmtId="3" fontId="53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3" fontId="52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center"/>
    </xf>
    <xf numFmtId="3" fontId="55" fillId="33" borderId="0" xfId="0" applyNumberFormat="1" applyFont="1" applyFill="1" applyAlignment="1">
      <alignment wrapText="1"/>
    </xf>
    <xf numFmtId="0" fontId="50" fillId="33" borderId="11" xfId="0" applyFont="1" applyFill="1" applyBorder="1" applyAlignment="1">
      <alignment/>
    </xf>
    <xf numFmtId="0" fontId="8" fillId="33" borderId="10" xfId="60" applyFont="1" applyFill="1" applyBorder="1" applyAlignment="1">
      <alignment horizontal="left" vertical="center" wrapText="1"/>
      <protection/>
    </xf>
    <xf numFmtId="49" fontId="52" fillId="33" borderId="10" xfId="0" applyNumberFormat="1" applyFont="1" applyFill="1" applyBorder="1" applyAlignment="1">
      <alignment horizontal="right"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right"/>
    </xf>
    <xf numFmtId="3" fontId="6" fillId="33" borderId="10" xfId="0" applyNumberFormat="1" applyFont="1" applyFill="1" applyBorder="1" applyAlignment="1">
      <alignment horizontal="center" vertical="center" wrapText="1"/>
    </xf>
    <xf numFmtId="3" fontId="52" fillId="33" borderId="10" xfId="74" applyNumberFormat="1" applyFont="1" applyFill="1" applyBorder="1" applyAlignment="1" applyProtection="1">
      <alignment horizontal="center" vertical="center"/>
      <protection/>
    </xf>
    <xf numFmtId="0" fontId="52" fillId="33" borderId="0" xfId="0" applyFont="1" applyFill="1" applyAlignment="1">
      <alignment vertical="top" wrapText="1"/>
    </xf>
    <xf numFmtId="49" fontId="50" fillId="33" borderId="0" xfId="0" applyNumberFormat="1" applyFont="1" applyFill="1" applyAlignment="1">
      <alignment/>
    </xf>
    <xf numFmtId="3" fontId="50" fillId="33" borderId="0" xfId="0" applyNumberFormat="1" applyFont="1" applyFill="1" applyAlignment="1">
      <alignment/>
    </xf>
    <xf numFmtId="0" fontId="50" fillId="33" borderId="0" xfId="0" applyFont="1" applyFill="1" applyAlignment="1">
      <alignment horizontal="right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left" vertical="center"/>
    </xf>
    <xf numFmtId="1" fontId="52" fillId="33" borderId="10" xfId="0" applyNumberFormat="1" applyFont="1" applyFill="1" applyBorder="1" applyAlignment="1">
      <alignment horizontal="center" vertical="center" wrapText="1"/>
    </xf>
    <xf numFmtId="176" fontId="52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/>
    </xf>
    <xf numFmtId="3" fontId="5" fillId="33" borderId="10" xfId="74" applyNumberFormat="1" applyFont="1" applyFill="1" applyBorder="1" applyAlignment="1" applyProtection="1">
      <alignment horizontal="center" vertical="center"/>
      <protection/>
    </xf>
    <xf numFmtId="3" fontId="52" fillId="33" borderId="0" xfId="0" applyNumberFormat="1" applyFont="1" applyFill="1" applyAlignment="1">
      <alignment horizontal="left" vertical="center" wrapText="1"/>
    </xf>
    <xf numFmtId="0" fontId="52" fillId="33" borderId="0" xfId="0" applyFont="1" applyFill="1" applyAlignment="1">
      <alignment horizontal="right"/>
    </xf>
    <xf numFmtId="0" fontId="52" fillId="33" borderId="10" xfId="0" applyFont="1" applyFill="1" applyBorder="1" applyAlignment="1">
      <alignment horizontal="center" vertical="center" wrapText="1"/>
    </xf>
    <xf numFmtId="2" fontId="56" fillId="33" borderId="12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right" vertical="center" wrapText="1"/>
    </xf>
    <xf numFmtId="0" fontId="52" fillId="33" borderId="0" xfId="0" applyFont="1" applyFill="1" applyAlignment="1">
      <alignment horizontal="right" vertical="top" wrapText="1"/>
    </xf>
    <xf numFmtId="0" fontId="53" fillId="33" borderId="10" xfId="0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49" fontId="53" fillId="33" borderId="10" xfId="0" applyNumberFormat="1" applyFont="1" applyFill="1" applyBorder="1" applyAlignment="1">
      <alignment horizontal="right" vertical="center" wrapText="1"/>
    </xf>
    <xf numFmtId="0" fontId="52" fillId="33" borderId="10" xfId="0" applyNumberFormat="1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49" fontId="52" fillId="33" borderId="16" xfId="0" applyNumberFormat="1" applyFont="1" applyFill="1" applyBorder="1" applyAlignment="1">
      <alignment horizontal="center" vertical="center" wrapText="1"/>
    </xf>
    <xf numFmtId="49" fontId="52" fillId="33" borderId="17" xfId="0" applyNumberFormat="1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7" xfId="56"/>
    <cellStyle name="Обычный 3" xfId="57"/>
    <cellStyle name="Обычный 3 2" xfId="58"/>
    <cellStyle name="Обычный 4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3" xfId="73"/>
    <cellStyle name="Финансовый 3 2" xfId="74"/>
    <cellStyle name="Финансовый 3 2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K40"/>
  <sheetViews>
    <sheetView tabSelected="1" view="pageBreakPreview" zoomScale="75" zoomScaleNormal="91" zoomScaleSheetLayoutView="75" workbookViewId="0" topLeftCell="B1">
      <selection activeCell="J17" sqref="J17"/>
    </sheetView>
  </sheetViews>
  <sheetFormatPr defaultColWidth="9.140625" defaultRowHeight="15"/>
  <cols>
    <col min="1" max="1" width="9.140625" style="14" hidden="1" customWidth="1"/>
    <col min="2" max="2" width="3.57421875" style="1" customWidth="1"/>
    <col min="3" max="3" width="40.421875" style="1" customWidth="1"/>
    <col min="4" max="4" width="13.28125" style="1" customWidth="1"/>
    <col min="5" max="5" width="7.7109375" style="1" customWidth="1"/>
    <col min="6" max="6" width="6.8515625" style="1" customWidth="1"/>
    <col min="7" max="8" width="7.421875" style="1" customWidth="1"/>
    <col min="9" max="11" width="6.8515625" style="1" customWidth="1"/>
    <col min="12" max="12" width="7.7109375" style="1" customWidth="1"/>
    <col min="13" max="16" width="6.8515625" style="1" customWidth="1"/>
    <col min="17" max="17" width="7.7109375" style="1" customWidth="1"/>
    <col min="18" max="21" width="6.8515625" style="1" customWidth="1"/>
    <col min="22" max="22" width="8.140625" style="1" customWidth="1"/>
    <col min="23" max="26" width="6.8515625" style="1" customWidth="1"/>
    <col min="27" max="27" width="8.140625" style="1" customWidth="1"/>
    <col min="28" max="30" width="6.8515625" style="1" customWidth="1"/>
    <col min="31" max="31" width="9.7109375" style="2" customWidth="1"/>
    <col min="32" max="32" width="71.140625" style="9" hidden="1" customWidth="1"/>
    <col min="33" max="16384" width="9.140625" style="1" customWidth="1"/>
  </cols>
  <sheetData>
    <row r="1" spans="17:31" ht="12" customHeight="1">
      <c r="Q1" s="18"/>
      <c r="R1" s="18"/>
      <c r="S1" s="18"/>
      <c r="T1" s="18"/>
      <c r="U1" s="18"/>
      <c r="V1" s="18"/>
      <c r="W1" s="18"/>
      <c r="X1" s="18"/>
      <c r="Y1" s="18"/>
      <c r="Z1" s="47"/>
      <c r="AA1" s="47"/>
      <c r="AB1" s="47"/>
      <c r="AC1" s="62" t="s">
        <v>52</v>
      </c>
      <c r="AD1" s="62"/>
      <c r="AE1" s="62"/>
    </row>
    <row r="2" spans="17:31" ht="29.25" customHeight="1">
      <c r="Q2" s="50"/>
      <c r="R2" s="50"/>
      <c r="S2" s="50"/>
      <c r="T2" s="50"/>
      <c r="U2" s="50"/>
      <c r="V2" s="50"/>
      <c r="W2" s="50"/>
      <c r="X2" s="50"/>
      <c r="Y2" s="50"/>
      <c r="Z2" s="66" t="s">
        <v>46</v>
      </c>
      <c r="AA2" s="66"/>
      <c r="AB2" s="66"/>
      <c r="AC2" s="66"/>
      <c r="AD2" s="66"/>
      <c r="AE2" s="66"/>
    </row>
    <row r="3" spans="18:31" ht="21" customHeight="1">
      <c r="R3" s="18"/>
      <c r="S3" s="18"/>
      <c r="T3" s="18"/>
      <c r="U3" s="18"/>
      <c r="V3" s="18"/>
      <c r="W3" s="18"/>
      <c r="X3" s="18"/>
      <c r="Y3" s="18"/>
      <c r="Z3" s="62" t="s">
        <v>1</v>
      </c>
      <c r="AA3" s="62"/>
      <c r="AB3" s="62"/>
      <c r="AC3" s="62"/>
      <c r="AD3" s="62"/>
      <c r="AE3" s="62"/>
    </row>
    <row r="4" spans="1:32" s="3" customFormat="1" ht="42.75" customHeight="1">
      <c r="A4" s="14"/>
      <c r="R4" s="19"/>
      <c r="S4" s="19"/>
      <c r="T4" s="19"/>
      <c r="U4" s="19"/>
      <c r="V4" s="19"/>
      <c r="W4" s="19"/>
      <c r="X4" s="19"/>
      <c r="Y4" s="19"/>
      <c r="Z4" s="65" t="s">
        <v>36</v>
      </c>
      <c r="AA4" s="65"/>
      <c r="AB4" s="65"/>
      <c r="AC4" s="65"/>
      <c r="AD4" s="65"/>
      <c r="AE4" s="65"/>
      <c r="AF4" s="10"/>
    </row>
    <row r="5" spans="3:31" ht="33.75" customHeight="1">
      <c r="C5" s="64" t="s">
        <v>11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2:31" ht="21.75" customHeight="1">
      <c r="B6" s="63" t="s">
        <v>12</v>
      </c>
      <c r="C6" s="63" t="s">
        <v>2</v>
      </c>
      <c r="D6" s="63" t="s">
        <v>3</v>
      </c>
      <c r="E6" s="63" t="s">
        <v>4</v>
      </c>
      <c r="F6" s="63" t="s">
        <v>13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2:31" ht="21.75" customHeight="1">
      <c r="B7" s="63"/>
      <c r="C7" s="63"/>
      <c r="D7" s="63"/>
      <c r="E7" s="63"/>
      <c r="F7" s="63" t="s">
        <v>28</v>
      </c>
      <c r="G7" s="63"/>
      <c r="H7" s="63"/>
      <c r="I7" s="63"/>
      <c r="J7" s="63"/>
      <c r="K7" s="63" t="s">
        <v>29</v>
      </c>
      <c r="L7" s="63"/>
      <c r="M7" s="63"/>
      <c r="N7" s="63"/>
      <c r="O7" s="63"/>
      <c r="P7" s="63" t="s">
        <v>30</v>
      </c>
      <c r="Q7" s="63"/>
      <c r="R7" s="63"/>
      <c r="S7" s="63"/>
      <c r="T7" s="63"/>
      <c r="U7" s="63" t="s">
        <v>31</v>
      </c>
      <c r="V7" s="63"/>
      <c r="W7" s="63"/>
      <c r="X7" s="63"/>
      <c r="Y7" s="63"/>
      <c r="Z7" s="63" t="s">
        <v>32</v>
      </c>
      <c r="AA7" s="63"/>
      <c r="AB7" s="63"/>
      <c r="AC7" s="63"/>
      <c r="AD7" s="63"/>
      <c r="AE7" s="69" t="s">
        <v>5</v>
      </c>
    </row>
    <row r="8" spans="2:31" ht="48" customHeight="1">
      <c r="B8" s="63"/>
      <c r="C8" s="63"/>
      <c r="D8" s="63"/>
      <c r="E8" s="63"/>
      <c r="F8" s="45" t="s">
        <v>6</v>
      </c>
      <c r="G8" s="8" t="s">
        <v>0</v>
      </c>
      <c r="H8" s="8" t="s">
        <v>7</v>
      </c>
      <c r="I8" s="8" t="s">
        <v>8</v>
      </c>
      <c r="J8" s="8" t="s">
        <v>9</v>
      </c>
      <c r="K8" s="45" t="s">
        <v>6</v>
      </c>
      <c r="L8" s="8" t="s">
        <v>0</v>
      </c>
      <c r="M8" s="8" t="s">
        <v>7</v>
      </c>
      <c r="N8" s="8" t="s">
        <v>8</v>
      </c>
      <c r="O8" s="8" t="s">
        <v>9</v>
      </c>
      <c r="P8" s="45" t="s">
        <v>6</v>
      </c>
      <c r="Q8" s="8" t="s">
        <v>0</v>
      </c>
      <c r="R8" s="8" t="s">
        <v>7</v>
      </c>
      <c r="S8" s="8" t="s">
        <v>8</v>
      </c>
      <c r="T8" s="8" t="s">
        <v>9</v>
      </c>
      <c r="U8" s="45" t="s">
        <v>6</v>
      </c>
      <c r="V8" s="8" t="s">
        <v>0</v>
      </c>
      <c r="W8" s="8" t="s">
        <v>7</v>
      </c>
      <c r="X8" s="8" t="s">
        <v>8</v>
      </c>
      <c r="Y8" s="8" t="s">
        <v>9</v>
      </c>
      <c r="Z8" s="45" t="s">
        <v>6</v>
      </c>
      <c r="AA8" s="8" t="s">
        <v>0</v>
      </c>
      <c r="AB8" s="8" t="s">
        <v>7</v>
      </c>
      <c r="AC8" s="8" t="s">
        <v>8</v>
      </c>
      <c r="AD8" s="8" t="s">
        <v>9</v>
      </c>
      <c r="AE8" s="69"/>
    </row>
    <row r="9" spans="2:31" ht="18.75" customHeight="1">
      <c r="B9" s="23">
        <v>1</v>
      </c>
      <c r="C9" s="45">
        <v>2</v>
      </c>
      <c r="D9" s="45">
        <v>3</v>
      </c>
      <c r="E9" s="45">
        <v>4</v>
      </c>
      <c r="F9" s="45">
        <v>5</v>
      </c>
      <c r="G9" s="45">
        <v>6</v>
      </c>
      <c r="H9" s="45">
        <v>7</v>
      </c>
      <c r="I9" s="45">
        <v>8</v>
      </c>
      <c r="J9" s="45">
        <v>9</v>
      </c>
      <c r="K9" s="45">
        <v>10</v>
      </c>
      <c r="L9" s="45">
        <v>11</v>
      </c>
      <c r="M9" s="45">
        <v>12</v>
      </c>
      <c r="N9" s="45">
        <v>13</v>
      </c>
      <c r="O9" s="45">
        <v>14</v>
      </c>
      <c r="P9" s="45">
        <v>15</v>
      </c>
      <c r="Q9" s="45">
        <v>16</v>
      </c>
      <c r="R9" s="45">
        <v>17</v>
      </c>
      <c r="S9" s="45">
        <v>18</v>
      </c>
      <c r="T9" s="45">
        <v>19</v>
      </c>
      <c r="U9" s="45">
        <v>20</v>
      </c>
      <c r="V9" s="45">
        <v>21</v>
      </c>
      <c r="W9" s="45">
        <v>22</v>
      </c>
      <c r="X9" s="45">
        <v>23</v>
      </c>
      <c r="Y9" s="45">
        <v>24</v>
      </c>
      <c r="Z9" s="45">
        <v>25</v>
      </c>
      <c r="AA9" s="45">
        <v>26</v>
      </c>
      <c r="AB9" s="45">
        <v>27</v>
      </c>
      <c r="AC9" s="45">
        <v>28</v>
      </c>
      <c r="AD9" s="45">
        <v>29</v>
      </c>
      <c r="AE9" s="46">
        <v>30</v>
      </c>
    </row>
    <row r="10" spans="1:32" s="4" customFormat="1" ht="27" customHeight="1">
      <c r="A10" s="15"/>
      <c r="B10" s="70" t="s">
        <v>14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1"/>
    </row>
    <row r="11" spans="1:32" s="4" customFormat="1" ht="27" customHeight="1">
      <c r="A11" s="15"/>
      <c r="B11" s="70" t="s">
        <v>39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1"/>
    </row>
    <row r="12" spans="1:32" ht="33" customHeight="1">
      <c r="A12" s="14" t="s">
        <v>20</v>
      </c>
      <c r="B12" s="77" t="s">
        <v>21</v>
      </c>
      <c r="C12" s="79" t="s">
        <v>44</v>
      </c>
      <c r="D12" s="54" t="s">
        <v>50</v>
      </c>
      <c r="E12" s="57">
        <v>2023</v>
      </c>
      <c r="F12" s="26">
        <f>G12+H12+I12+J12</f>
        <v>4181</v>
      </c>
      <c r="G12" s="26">
        <f>13335-7470-1684</f>
        <v>4181</v>
      </c>
      <c r="H12" s="26">
        <v>0</v>
      </c>
      <c r="I12" s="26">
        <v>0</v>
      </c>
      <c r="J12" s="26">
        <v>0</v>
      </c>
      <c r="K12" s="26">
        <f>L12+M12+N12+O12</f>
        <v>0</v>
      </c>
      <c r="L12" s="26">
        <f>5528-5528</f>
        <v>0</v>
      </c>
      <c r="M12" s="26">
        <v>0</v>
      </c>
      <c r="N12" s="26">
        <v>0</v>
      </c>
      <c r="O12" s="26">
        <v>0</v>
      </c>
      <c r="P12" s="26">
        <f>Q12+R12+S12+T12</f>
        <v>0</v>
      </c>
      <c r="Q12" s="26">
        <f>5528-5528</f>
        <v>0</v>
      </c>
      <c r="R12" s="26">
        <v>0</v>
      </c>
      <c r="S12" s="26">
        <v>0</v>
      </c>
      <c r="T12" s="26">
        <v>0</v>
      </c>
      <c r="U12" s="26">
        <f>V12+W12+X12+Y12</f>
        <v>0</v>
      </c>
      <c r="V12" s="26">
        <f>5564-5564</f>
        <v>0</v>
      </c>
      <c r="W12" s="26">
        <v>0</v>
      </c>
      <c r="X12" s="26">
        <v>0</v>
      </c>
      <c r="Y12" s="26">
        <v>0</v>
      </c>
      <c r="Z12" s="26">
        <f>AA12+AB12+AC12+AD12</f>
        <v>0</v>
      </c>
      <c r="AA12" s="26">
        <f>5564-5564</f>
        <v>0</v>
      </c>
      <c r="AB12" s="26">
        <v>0</v>
      </c>
      <c r="AC12" s="26">
        <v>0</v>
      </c>
      <c r="AD12" s="26">
        <v>0</v>
      </c>
      <c r="AE12" s="48">
        <f>F12+K12+P12+U12+Z12</f>
        <v>4181</v>
      </c>
      <c r="AF12" s="10" t="s">
        <v>24</v>
      </c>
    </row>
    <row r="13" spans="2:32" ht="33" customHeight="1">
      <c r="B13" s="78"/>
      <c r="C13" s="80"/>
      <c r="D13" s="54" t="s">
        <v>51</v>
      </c>
      <c r="E13" s="24" t="s">
        <v>34</v>
      </c>
      <c r="F13" s="26">
        <f>G13+H13+I13+J13</f>
        <v>7470</v>
      </c>
      <c r="G13" s="26">
        <v>7470</v>
      </c>
      <c r="H13" s="26">
        <v>0</v>
      </c>
      <c r="I13" s="26">
        <v>0</v>
      </c>
      <c r="J13" s="26">
        <v>0</v>
      </c>
      <c r="K13" s="26">
        <f>L13+M13+N13+O13</f>
        <v>5528</v>
      </c>
      <c r="L13" s="26">
        <v>5528</v>
      </c>
      <c r="M13" s="26">
        <v>0</v>
      </c>
      <c r="N13" s="26">
        <v>0</v>
      </c>
      <c r="O13" s="26">
        <v>0</v>
      </c>
      <c r="P13" s="26">
        <f>Q13+R13+S13+T13</f>
        <v>5528</v>
      </c>
      <c r="Q13" s="26">
        <v>5528</v>
      </c>
      <c r="R13" s="26">
        <v>0</v>
      </c>
      <c r="S13" s="26">
        <v>0</v>
      </c>
      <c r="T13" s="26">
        <v>0</v>
      </c>
      <c r="U13" s="26">
        <f>V13+W13+X13+Y13</f>
        <v>5564</v>
      </c>
      <c r="V13" s="26">
        <v>5564</v>
      </c>
      <c r="W13" s="26">
        <v>0</v>
      </c>
      <c r="X13" s="26">
        <v>0</v>
      </c>
      <c r="Y13" s="26">
        <v>0</v>
      </c>
      <c r="Z13" s="26">
        <f>AA13+AB13+AC13+AD13</f>
        <v>5564</v>
      </c>
      <c r="AA13" s="26">
        <v>5564</v>
      </c>
      <c r="AB13" s="26">
        <v>0</v>
      </c>
      <c r="AC13" s="26">
        <v>0</v>
      </c>
      <c r="AD13" s="26">
        <v>0</v>
      </c>
      <c r="AE13" s="48">
        <f>F13+K13+P13+U13+Z13</f>
        <v>29654</v>
      </c>
      <c r="AF13" s="10"/>
    </row>
    <row r="14" spans="2:32" ht="39.75" customHeight="1">
      <c r="B14" s="43" t="s">
        <v>26</v>
      </c>
      <c r="C14" s="33" t="s">
        <v>27</v>
      </c>
      <c r="D14" s="54" t="s">
        <v>51</v>
      </c>
      <c r="E14" s="24" t="s">
        <v>45</v>
      </c>
      <c r="F14" s="26">
        <f>G14+H14+I14+J14</f>
        <v>0</v>
      </c>
      <c r="G14" s="26">
        <f>357-357</f>
        <v>0</v>
      </c>
      <c r="H14" s="26">
        <v>0</v>
      </c>
      <c r="I14" s="26">
        <v>0</v>
      </c>
      <c r="J14" s="26">
        <v>0</v>
      </c>
      <c r="K14" s="26">
        <f>L14+M14+N14+O14</f>
        <v>0</v>
      </c>
      <c r="L14" s="26">
        <v>0</v>
      </c>
      <c r="M14" s="26">
        <v>0</v>
      </c>
      <c r="N14" s="26">
        <v>0</v>
      </c>
      <c r="O14" s="26">
        <v>0</v>
      </c>
      <c r="P14" s="26">
        <f>Q14+R14+S14+T14</f>
        <v>0</v>
      </c>
      <c r="Q14" s="26">
        <v>0</v>
      </c>
      <c r="R14" s="26">
        <v>0</v>
      </c>
      <c r="S14" s="26">
        <v>0</v>
      </c>
      <c r="T14" s="26">
        <v>0</v>
      </c>
      <c r="U14" s="26">
        <v>356</v>
      </c>
      <c r="V14" s="26">
        <v>356</v>
      </c>
      <c r="W14" s="26">
        <v>0</v>
      </c>
      <c r="X14" s="26">
        <v>0</v>
      </c>
      <c r="Y14" s="26">
        <v>0</v>
      </c>
      <c r="Z14" s="26">
        <v>356</v>
      </c>
      <c r="AA14" s="26">
        <v>356</v>
      </c>
      <c r="AB14" s="26">
        <v>0</v>
      </c>
      <c r="AC14" s="26">
        <v>0</v>
      </c>
      <c r="AD14" s="26">
        <v>0</v>
      </c>
      <c r="AE14" s="48">
        <f>F14+K14+P14+U14+Z14</f>
        <v>712</v>
      </c>
      <c r="AF14" s="10"/>
    </row>
    <row r="15" spans="1:33" s="2" customFormat="1" ht="27" customHeight="1">
      <c r="A15" s="14"/>
      <c r="B15" s="71" t="s">
        <v>10</v>
      </c>
      <c r="C15" s="71"/>
      <c r="D15" s="27"/>
      <c r="E15" s="27"/>
      <c r="F15" s="25">
        <f>G15+H15+I15+J15</f>
        <v>11651</v>
      </c>
      <c r="G15" s="25">
        <f>G12+G13+G14</f>
        <v>11651</v>
      </c>
      <c r="H15" s="25">
        <f>H12+H13+H14</f>
        <v>0</v>
      </c>
      <c r="I15" s="25">
        <f>I12+I13+I14</f>
        <v>0</v>
      </c>
      <c r="J15" s="25">
        <f>J12+J13+J14</f>
        <v>0</v>
      </c>
      <c r="K15" s="25">
        <f>L15+M15+N15+O15</f>
        <v>5528</v>
      </c>
      <c r="L15" s="25">
        <f>L12+L13+L14</f>
        <v>5528</v>
      </c>
      <c r="M15" s="25">
        <f>M12+M13+M14</f>
        <v>0</v>
      </c>
      <c r="N15" s="25">
        <f>N12+N13+N14</f>
        <v>0</v>
      </c>
      <c r="O15" s="25">
        <f>O12+O13+O14</f>
        <v>0</v>
      </c>
      <c r="P15" s="25">
        <f>Q15+R15+S15+T15</f>
        <v>5528</v>
      </c>
      <c r="Q15" s="25">
        <f>Q12+Q13+Q14</f>
        <v>5528</v>
      </c>
      <c r="R15" s="25">
        <f>R12+R13+R14</f>
        <v>0</v>
      </c>
      <c r="S15" s="25">
        <f>S12+S13+S14</f>
        <v>0</v>
      </c>
      <c r="T15" s="25">
        <f>T12+T13+T14</f>
        <v>0</v>
      </c>
      <c r="U15" s="25">
        <f>V15+W15+X15+Y15</f>
        <v>5920</v>
      </c>
      <c r="V15" s="25">
        <f>V12+V13+V14</f>
        <v>5920</v>
      </c>
      <c r="W15" s="25">
        <f>W12+W13+W14</f>
        <v>0</v>
      </c>
      <c r="X15" s="25">
        <f>X12+X13+X14</f>
        <v>0</v>
      </c>
      <c r="Y15" s="25">
        <f>Y12+Y13+Y14</f>
        <v>0</v>
      </c>
      <c r="Z15" s="25">
        <f>AA15+AB15+AC15+AD15</f>
        <v>5920</v>
      </c>
      <c r="AA15" s="25">
        <f>AA12+AA13+AA14</f>
        <v>5920</v>
      </c>
      <c r="AB15" s="25">
        <f>AB12+AB13+AB14</f>
        <v>0</v>
      </c>
      <c r="AC15" s="25">
        <f>AC12+AC13+AC14</f>
        <v>0</v>
      </c>
      <c r="AD15" s="25">
        <f>AD12+AD13+AD14</f>
        <v>0</v>
      </c>
      <c r="AE15" s="48">
        <f>AE12+AE13+AE14</f>
        <v>34547</v>
      </c>
      <c r="AF15" s="12"/>
      <c r="AG15" s="22">
        <f>F15+K15+P15+U15+Z15</f>
        <v>34547</v>
      </c>
    </row>
    <row r="16" spans="2:31" ht="27" customHeight="1">
      <c r="B16" s="72" t="s">
        <v>18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</row>
    <row r="17" spans="1:32" s="4" customFormat="1" ht="49.5" customHeight="1">
      <c r="A17" s="15" t="s">
        <v>19</v>
      </c>
      <c r="B17" s="37" t="s">
        <v>22</v>
      </c>
      <c r="C17" s="41" t="s">
        <v>37</v>
      </c>
      <c r="D17" s="45" t="s">
        <v>50</v>
      </c>
      <c r="E17" s="24" t="s">
        <v>34</v>
      </c>
      <c r="F17" s="49">
        <f>G17+H17+I17+J17</f>
        <v>598</v>
      </c>
      <c r="G17" s="49">
        <v>598</v>
      </c>
      <c r="H17" s="28">
        <v>0</v>
      </c>
      <c r="I17" s="29">
        <v>0</v>
      </c>
      <c r="J17" s="29">
        <v>0</v>
      </c>
      <c r="K17" s="29">
        <f>L17+M17+N17+O17</f>
        <v>598</v>
      </c>
      <c r="L17" s="29">
        <v>598</v>
      </c>
      <c r="M17" s="28">
        <v>0</v>
      </c>
      <c r="N17" s="29">
        <v>0</v>
      </c>
      <c r="O17" s="29">
        <v>0</v>
      </c>
      <c r="P17" s="29">
        <f>Q17+R17+S17+T17</f>
        <v>598</v>
      </c>
      <c r="Q17" s="29">
        <v>598</v>
      </c>
      <c r="R17" s="26">
        <v>0</v>
      </c>
      <c r="S17" s="26">
        <v>0</v>
      </c>
      <c r="T17" s="26">
        <v>0</v>
      </c>
      <c r="U17" s="29">
        <f>V17+W17+X17+Y17</f>
        <v>598</v>
      </c>
      <c r="V17" s="29">
        <v>598</v>
      </c>
      <c r="W17" s="28">
        <v>0</v>
      </c>
      <c r="X17" s="29">
        <v>0</v>
      </c>
      <c r="Y17" s="29">
        <v>0</v>
      </c>
      <c r="Z17" s="29">
        <f>AA17+AB17+AC17+AD17</f>
        <v>598</v>
      </c>
      <c r="AA17" s="29">
        <v>598</v>
      </c>
      <c r="AB17" s="28">
        <v>0</v>
      </c>
      <c r="AC17" s="29">
        <v>0</v>
      </c>
      <c r="AD17" s="29">
        <v>0</v>
      </c>
      <c r="AE17" s="48">
        <f>F17+K17+P17+U17+Z17</f>
        <v>2990</v>
      </c>
      <c r="AF17" s="10" t="s">
        <v>23</v>
      </c>
    </row>
    <row r="18" spans="1:33" s="5" customFormat="1" ht="27" customHeight="1">
      <c r="A18" s="15"/>
      <c r="B18" s="67" t="s">
        <v>15</v>
      </c>
      <c r="C18" s="68"/>
      <c r="D18" s="30"/>
      <c r="E18" s="31"/>
      <c r="F18" s="32">
        <f>F17</f>
        <v>598</v>
      </c>
      <c r="G18" s="32">
        <f aca="true" t="shared" si="0" ref="G18:AE18">G17</f>
        <v>598</v>
      </c>
      <c r="H18" s="32">
        <f t="shared" si="0"/>
        <v>0</v>
      </c>
      <c r="I18" s="32">
        <f t="shared" si="0"/>
        <v>0</v>
      </c>
      <c r="J18" s="32">
        <f t="shared" si="0"/>
        <v>0</v>
      </c>
      <c r="K18" s="32">
        <f t="shared" si="0"/>
        <v>598</v>
      </c>
      <c r="L18" s="32">
        <f t="shared" si="0"/>
        <v>598</v>
      </c>
      <c r="M18" s="32">
        <f t="shared" si="0"/>
        <v>0</v>
      </c>
      <c r="N18" s="32">
        <f t="shared" si="0"/>
        <v>0</v>
      </c>
      <c r="O18" s="32">
        <f t="shared" si="0"/>
        <v>0</v>
      </c>
      <c r="P18" s="32">
        <f t="shared" si="0"/>
        <v>598</v>
      </c>
      <c r="Q18" s="32">
        <f t="shared" si="0"/>
        <v>598</v>
      </c>
      <c r="R18" s="32">
        <f t="shared" si="0"/>
        <v>0</v>
      </c>
      <c r="S18" s="32">
        <f t="shared" si="0"/>
        <v>0</v>
      </c>
      <c r="T18" s="32">
        <f t="shared" si="0"/>
        <v>0</v>
      </c>
      <c r="U18" s="32">
        <f t="shared" si="0"/>
        <v>598</v>
      </c>
      <c r="V18" s="32">
        <f t="shared" si="0"/>
        <v>598</v>
      </c>
      <c r="W18" s="32">
        <f t="shared" si="0"/>
        <v>0</v>
      </c>
      <c r="X18" s="32">
        <f t="shared" si="0"/>
        <v>0</v>
      </c>
      <c r="Y18" s="32">
        <f t="shared" si="0"/>
        <v>0</v>
      </c>
      <c r="Z18" s="32">
        <f t="shared" si="0"/>
        <v>598</v>
      </c>
      <c r="AA18" s="32">
        <f t="shared" si="0"/>
        <v>598</v>
      </c>
      <c r="AB18" s="32">
        <f t="shared" si="0"/>
        <v>0</v>
      </c>
      <c r="AC18" s="32">
        <f t="shared" si="0"/>
        <v>0</v>
      </c>
      <c r="AD18" s="32">
        <f t="shared" si="0"/>
        <v>0</v>
      </c>
      <c r="AE18" s="32">
        <f t="shared" si="0"/>
        <v>2990</v>
      </c>
      <c r="AF18" s="13"/>
      <c r="AG18" s="21">
        <f>F18+K18+P18+U18+Z18</f>
        <v>2990</v>
      </c>
    </row>
    <row r="19" spans="2:32" ht="27" customHeight="1">
      <c r="B19" s="73" t="s">
        <v>33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12"/>
    </row>
    <row r="20" spans="1:32" s="6" customFormat="1" ht="49.5" customHeight="1">
      <c r="A20" s="16" t="s">
        <v>19</v>
      </c>
      <c r="B20" s="42" t="s">
        <v>35</v>
      </c>
      <c r="C20" s="33" t="s">
        <v>38</v>
      </c>
      <c r="D20" s="45" t="s">
        <v>50</v>
      </c>
      <c r="E20" s="24" t="s">
        <v>45</v>
      </c>
      <c r="F20" s="34">
        <f>G20+H20+I20+J20</f>
        <v>0</v>
      </c>
      <c r="G20" s="34">
        <v>0</v>
      </c>
      <c r="H20" s="34">
        <v>0</v>
      </c>
      <c r="I20" s="34">
        <v>0</v>
      </c>
      <c r="J20" s="34">
        <v>0</v>
      </c>
      <c r="K20" s="34">
        <f>L20+M20+N20+O20</f>
        <v>0</v>
      </c>
      <c r="L20" s="34">
        <v>0</v>
      </c>
      <c r="M20" s="34">
        <v>0</v>
      </c>
      <c r="N20" s="34">
        <v>0</v>
      </c>
      <c r="O20" s="34">
        <v>0</v>
      </c>
      <c r="P20" s="34">
        <f>Q20+R20+S20+T20</f>
        <v>0</v>
      </c>
      <c r="Q20" s="34">
        <v>0</v>
      </c>
      <c r="R20" s="34">
        <v>0</v>
      </c>
      <c r="S20" s="34">
        <v>0</v>
      </c>
      <c r="T20" s="34">
        <v>0</v>
      </c>
      <c r="U20" s="34">
        <f>V20+W20+X20+Y20</f>
        <v>299</v>
      </c>
      <c r="V20" s="34">
        <v>299</v>
      </c>
      <c r="W20" s="34">
        <v>0</v>
      </c>
      <c r="X20" s="34">
        <v>0</v>
      </c>
      <c r="Y20" s="34">
        <v>0</v>
      </c>
      <c r="Z20" s="34">
        <f>AA20+AB20+AC20+AD20</f>
        <v>299</v>
      </c>
      <c r="AA20" s="34">
        <v>299</v>
      </c>
      <c r="AB20" s="34">
        <v>0</v>
      </c>
      <c r="AC20" s="34">
        <v>0</v>
      </c>
      <c r="AD20" s="34">
        <v>0</v>
      </c>
      <c r="AE20" s="32">
        <f>F20+P20+U20+Z20</f>
        <v>598</v>
      </c>
      <c r="AF20" s="9" t="s">
        <v>25</v>
      </c>
    </row>
    <row r="21" spans="1:33" s="7" customFormat="1" ht="27" customHeight="1">
      <c r="A21" s="16"/>
      <c r="B21" s="38"/>
      <c r="C21" s="44" t="s">
        <v>16</v>
      </c>
      <c r="D21" s="35"/>
      <c r="E21" s="36"/>
      <c r="F21" s="32">
        <f>G21+H21+I21+J21</f>
        <v>0</v>
      </c>
      <c r="G21" s="32">
        <f>G20</f>
        <v>0</v>
      </c>
      <c r="H21" s="32">
        <f>H20</f>
        <v>0</v>
      </c>
      <c r="I21" s="32">
        <f>I20</f>
        <v>0</v>
      </c>
      <c r="J21" s="32">
        <f>J20</f>
        <v>0</v>
      </c>
      <c r="K21" s="32">
        <f>L21+M21+N21+O21</f>
        <v>0</v>
      </c>
      <c r="L21" s="32">
        <f>L20</f>
        <v>0</v>
      </c>
      <c r="M21" s="32">
        <f>M20</f>
        <v>0</v>
      </c>
      <c r="N21" s="32">
        <f>N20</f>
        <v>0</v>
      </c>
      <c r="O21" s="32">
        <f>O20</f>
        <v>0</v>
      </c>
      <c r="P21" s="32">
        <f>Q21+R21+S21+T21</f>
        <v>0</v>
      </c>
      <c r="Q21" s="32">
        <f>SUM(Q20)</f>
        <v>0</v>
      </c>
      <c r="R21" s="32">
        <f>SUM(R20)</f>
        <v>0</v>
      </c>
      <c r="S21" s="32">
        <f>SUM(S20)</f>
        <v>0</v>
      </c>
      <c r="T21" s="32">
        <f>SUM(T20)</f>
        <v>0</v>
      </c>
      <c r="U21" s="32">
        <f>V21+W21+X21+Y21</f>
        <v>299</v>
      </c>
      <c r="V21" s="32">
        <f>V20</f>
        <v>299</v>
      </c>
      <c r="W21" s="32">
        <f>W20</f>
        <v>0</v>
      </c>
      <c r="X21" s="32">
        <f>X20</f>
        <v>0</v>
      </c>
      <c r="Y21" s="32">
        <f>Y20</f>
        <v>0</v>
      </c>
      <c r="Z21" s="32">
        <f>AA21+AB21+AC21+AD21</f>
        <v>299</v>
      </c>
      <c r="AA21" s="32">
        <f>AA20</f>
        <v>299</v>
      </c>
      <c r="AB21" s="32">
        <f>AB20</f>
        <v>0</v>
      </c>
      <c r="AC21" s="32">
        <f>AC20</f>
        <v>0</v>
      </c>
      <c r="AD21" s="32">
        <f>AD20</f>
        <v>0</v>
      </c>
      <c r="AE21" s="32">
        <f>AE20</f>
        <v>598</v>
      </c>
      <c r="AF21" s="12"/>
      <c r="AG21" s="7">
        <f>F21+K21+P21+U21+Z21</f>
        <v>598</v>
      </c>
    </row>
    <row r="22" spans="1:37" s="7" customFormat="1" ht="27" customHeight="1">
      <c r="A22" s="16"/>
      <c r="B22" s="74" t="s">
        <v>40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6"/>
      <c r="AF22" s="12"/>
      <c r="AG22" s="61"/>
      <c r="AH22" s="61"/>
      <c r="AI22" s="61"/>
      <c r="AJ22" s="61"/>
      <c r="AK22" s="61"/>
    </row>
    <row r="23" spans="1:37" s="7" customFormat="1" ht="42" customHeight="1">
      <c r="A23" s="16"/>
      <c r="B23" s="42" t="s">
        <v>41</v>
      </c>
      <c r="C23" s="56" t="s">
        <v>42</v>
      </c>
      <c r="D23" s="54" t="s">
        <v>50</v>
      </c>
      <c r="E23" s="58" t="s">
        <v>34</v>
      </c>
      <c r="F23" s="34">
        <f>G23+H23+I23+J23</f>
        <v>16410</v>
      </c>
      <c r="G23" s="34">
        <f>12527+3984-101</f>
        <v>16410</v>
      </c>
      <c r="H23" s="34">
        <v>0</v>
      </c>
      <c r="I23" s="34">
        <v>0</v>
      </c>
      <c r="J23" s="34">
        <v>0</v>
      </c>
      <c r="K23" s="34">
        <f>L23+M23+N23+O23</f>
        <v>194</v>
      </c>
      <c r="L23" s="34">
        <v>194</v>
      </c>
      <c r="M23" s="34">
        <v>0</v>
      </c>
      <c r="N23" s="34">
        <v>0</v>
      </c>
      <c r="O23" s="34">
        <v>0</v>
      </c>
      <c r="P23" s="34">
        <f>Q23+R23+S23+T23</f>
        <v>16049</v>
      </c>
      <c r="Q23" s="34">
        <v>16049</v>
      </c>
      <c r="R23" s="34">
        <v>0</v>
      </c>
      <c r="S23" s="34">
        <v>0</v>
      </c>
      <c r="T23" s="34">
        <v>0</v>
      </c>
      <c r="U23" s="34">
        <f>V23+W23+X23+Y23</f>
        <v>4477</v>
      </c>
      <c r="V23" s="34">
        <v>4477</v>
      </c>
      <c r="W23" s="34">
        <v>0</v>
      </c>
      <c r="X23" s="34">
        <v>0</v>
      </c>
      <c r="Y23" s="34">
        <v>0</v>
      </c>
      <c r="Z23" s="34">
        <f>AA23+AB23+AC23+AD23</f>
        <v>4750</v>
      </c>
      <c r="AA23" s="34">
        <v>4750</v>
      </c>
      <c r="AB23" s="34">
        <v>0</v>
      </c>
      <c r="AC23" s="34">
        <v>0</v>
      </c>
      <c r="AD23" s="34">
        <v>0</v>
      </c>
      <c r="AE23" s="32">
        <f>F23+K23+P23+U23+Z23</f>
        <v>41880</v>
      </c>
      <c r="AF23" s="12"/>
      <c r="AG23" s="61"/>
      <c r="AH23" s="61"/>
      <c r="AI23" s="61"/>
      <c r="AJ23" s="61"/>
      <c r="AK23" s="61"/>
    </row>
    <row r="24" spans="1:32" s="7" customFormat="1" ht="42" customHeight="1">
      <c r="A24" s="16"/>
      <c r="B24" s="42" t="s">
        <v>47</v>
      </c>
      <c r="C24" s="56" t="s">
        <v>48</v>
      </c>
      <c r="D24" s="54" t="s">
        <v>50</v>
      </c>
      <c r="E24" s="57">
        <v>2023</v>
      </c>
      <c r="F24" s="34">
        <f>G24+H24+I24+J24</f>
        <v>516</v>
      </c>
      <c r="G24" s="34">
        <v>516</v>
      </c>
      <c r="H24" s="34">
        <v>0</v>
      </c>
      <c r="I24" s="34">
        <v>0</v>
      </c>
      <c r="J24" s="34">
        <v>0</v>
      </c>
      <c r="K24" s="34">
        <f>L24+M24+N24+O24</f>
        <v>0</v>
      </c>
      <c r="L24" s="34">
        <v>0</v>
      </c>
      <c r="M24" s="34">
        <v>0</v>
      </c>
      <c r="N24" s="34">
        <v>0</v>
      </c>
      <c r="O24" s="34">
        <v>0</v>
      </c>
      <c r="P24" s="34">
        <f>Q24+R24+S24+T24</f>
        <v>0</v>
      </c>
      <c r="Q24" s="34">
        <v>0</v>
      </c>
      <c r="R24" s="34">
        <v>0</v>
      </c>
      <c r="S24" s="34">
        <v>0</v>
      </c>
      <c r="T24" s="34">
        <v>0</v>
      </c>
      <c r="U24" s="34">
        <f>V24+W24+X24+Y24</f>
        <v>0</v>
      </c>
      <c r="V24" s="34">
        <v>0</v>
      </c>
      <c r="W24" s="34">
        <v>0</v>
      </c>
      <c r="X24" s="34">
        <v>0</v>
      </c>
      <c r="Y24" s="34">
        <v>0</v>
      </c>
      <c r="Z24" s="34">
        <f>AA24+AB24+AC24+AD24</f>
        <v>0</v>
      </c>
      <c r="AA24" s="34">
        <v>0</v>
      </c>
      <c r="AB24" s="34">
        <v>0</v>
      </c>
      <c r="AC24" s="34">
        <v>0</v>
      </c>
      <c r="AD24" s="34">
        <v>0</v>
      </c>
      <c r="AE24" s="32">
        <f>F24+K24+P24+U24+Z24</f>
        <v>516</v>
      </c>
      <c r="AF24" s="12"/>
    </row>
    <row r="25" spans="1:33" s="7" customFormat="1" ht="27" customHeight="1">
      <c r="A25" s="16"/>
      <c r="B25" s="55"/>
      <c r="C25" s="55" t="s">
        <v>43</v>
      </c>
      <c r="D25" s="35"/>
      <c r="E25" s="36"/>
      <c r="F25" s="32">
        <f>G25+H25+I25+J25</f>
        <v>16926</v>
      </c>
      <c r="G25" s="32">
        <f>G23+G24</f>
        <v>16926</v>
      </c>
      <c r="H25" s="32">
        <f>H23+H24</f>
        <v>0</v>
      </c>
      <c r="I25" s="32">
        <f>I23+I24</f>
        <v>0</v>
      </c>
      <c r="J25" s="32">
        <f>J23+J24</f>
        <v>0</v>
      </c>
      <c r="K25" s="32">
        <f>L25+M25+N25+O25</f>
        <v>194</v>
      </c>
      <c r="L25" s="32">
        <f>L23+L24</f>
        <v>194</v>
      </c>
      <c r="M25" s="32">
        <f>M23+M24</f>
        <v>0</v>
      </c>
      <c r="N25" s="32">
        <f>N23+N24</f>
        <v>0</v>
      </c>
      <c r="O25" s="32">
        <f>O23+O24</f>
        <v>0</v>
      </c>
      <c r="P25" s="32">
        <f>Q25+R25+S25+T25</f>
        <v>16049</v>
      </c>
      <c r="Q25" s="32">
        <f>Q23+Q24</f>
        <v>16049</v>
      </c>
      <c r="R25" s="32">
        <f>R23+R24</f>
        <v>0</v>
      </c>
      <c r="S25" s="32">
        <f>S23+S24</f>
        <v>0</v>
      </c>
      <c r="T25" s="32">
        <f>T23+T24</f>
        <v>0</v>
      </c>
      <c r="U25" s="32">
        <f>V25+W25+X25+Y25</f>
        <v>4477</v>
      </c>
      <c r="V25" s="32">
        <f>V23+V24</f>
        <v>4477</v>
      </c>
      <c r="W25" s="32">
        <f>W23</f>
        <v>0</v>
      </c>
      <c r="X25" s="32">
        <f>X23</f>
        <v>0</v>
      </c>
      <c r="Y25" s="32">
        <f>Y23</f>
        <v>0</v>
      </c>
      <c r="Z25" s="32">
        <f>AA25+AB25+AC25+AD25</f>
        <v>4750</v>
      </c>
      <c r="AA25" s="32">
        <f>AA23+AA24</f>
        <v>4750</v>
      </c>
      <c r="AB25" s="32">
        <f>AB23+AB24</f>
        <v>0</v>
      </c>
      <c r="AC25" s="32">
        <f>AC23+AC24</f>
        <v>0</v>
      </c>
      <c r="AD25" s="32">
        <f>AD23+AD24</f>
        <v>0</v>
      </c>
      <c r="AE25" s="32">
        <f>AE23+AE24</f>
        <v>42396</v>
      </c>
      <c r="AF25" s="12"/>
      <c r="AG25" s="7">
        <f>F25+K25+P25+U25+Z25</f>
        <v>42396</v>
      </c>
    </row>
    <row r="26" spans="1:33" s="7" customFormat="1" ht="27" customHeight="1">
      <c r="A26" s="16"/>
      <c r="B26" s="67" t="s">
        <v>17</v>
      </c>
      <c r="C26" s="67"/>
      <c r="D26" s="59"/>
      <c r="E26" s="59"/>
      <c r="F26" s="32">
        <f>G26+H26+I26+J26</f>
        <v>29175</v>
      </c>
      <c r="G26" s="32">
        <f>G15+G18+G21+G25</f>
        <v>29175</v>
      </c>
      <c r="H26" s="32">
        <f>H15+H18+H21+H25</f>
        <v>0</v>
      </c>
      <c r="I26" s="32">
        <f>I15+I18+I21+I25</f>
        <v>0</v>
      </c>
      <c r="J26" s="32">
        <f>J15+J18+J21+J25</f>
        <v>0</v>
      </c>
      <c r="K26" s="32">
        <f>L26+M26+N26+O26</f>
        <v>6320</v>
      </c>
      <c r="L26" s="32">
        <f>L15+L18+L21+L25</f>
        <v>6320</v>
      </c>
      <c r="M26" s="32">
        <f>M15+M18+M21+M25</f>
        <v>0</v>
      </c>
      <c r="N26" s="32">
        <f>N15+N18+N21+N25</f>
        <v>0</v>
      </c>
      <c r="O26" s="32">
        <f>O15+O18+O21+O25</f>
        <v>0</v>
      </c>
      <c r="P26" s="60">
        <f>Q26+R26+S26+T26</f>
        <v>22175</v>
      </c>
      <c r="Q26" s="32">
        <f>Q15+Q18+Q21+Q25</f>
        <v>22175</v>
      </c>
      <c r="R26" s="32">
        <f>R15+R18+R21+R25</f>
        <v>0</v>
      </c>
      <c r="S26" s="32">
        <f>S15+S18+S21+S25</f>
        <v>0</v>
      </c>
      <c r="T26" s="32">
        <f>T15+T18+T21+T25</f>
        <v>0</v>
      </c>
      <c r="U26" s="32">
        <f>V26+W26+X26+Y26</f>
        <v>11294</v>
      </c>
      <c r="V26" s="32">
        <f>V15+V18+V21+V25</f>
        <v>11294</v>
      </c>
      <c r="W26" s="32">
        <f>W15+W18+W21+W25</f>
        <v>0</v>
      </c>
      <c r="X26" s="32">
        <f>X15+X18+X21+X25</f>
        <v>0</v>
      </c>
      <c r="Y26" s="32">
        <f>Y15+Y18+Y21+Y25</f>
        <v>0</v>
      </c>
      <c r="Z26" s="32">
        <f>AA26+AB26+AC26+AD26</f>
        <v>11567</v>
      </c>
      <c r="AA26" s="32">
        <f>AA15+AA18+AA21+AA25</f>
        <v>11567</v>
      </c>
      <c r="AB26" s="32">
        <f>AB15+AB18+AB21+AB25</f>
        <v>0</v>
      </c>
      <c r="AC26" s="32">
        <f>AC15+AC18+AC21+AC25</f>
        <v>0</v>
      </c>
      <c r="AD26" s="32">
        <f>AD15+AD18+AD21+AD25</f>
        <v>0</v>
      </c>
      <c r="AE26" s="32">
        <f>AE15+AE18+AE21+AE25</f>
        <v>80531</v>
      </c>
      <c r="AF26" s="39"/>
      <c r="AG26" s="7">
        <f>F26+K26+P26+U26+Z26</f>
        <v>80531</v>
      </c>
    </row>
    <row r="27" spans="4:16" ht="23.25" customHeight="1" thickBot="1">
      <c r="D27" s="20"/>
      <c r="I27" s="40"/>
      <c r="J27" s="40"/>
      <c r="K27" s="40"/>
      <c r="L27" s="40"/>
      <c r="M27" s="40"/>
      <c r="N27" s="40"/>
      <c r="O27" s="40"/>
      <c r="P27" s="40"/>
    </row>
    <row r="28" spans="9:16" ht="13.5">
      <c r="I28" s="17"/>
      <c r="J28" s="17"/>
      <c r="K28" s="17"/>
      <c r="L28" s="17"/>
      <c r="M28" s="17"/>
      <c r="N28" s="17"/>
      <c r="O28" s="17"/>
      <c r="P28" s="17"/>
    </row>
    <row r="31" spans="5:6" ht="13.5">
      <c r="E31" s="51" t="s">
        <v>20</v>
      </c>
      <c r="F31" s="52">
        <f>4181+5399+516+0.7836</f>
        <v>10096.7836</v>
      </c>
    </row>
    <row r="32" spans="5:6" ht="13.5">
      <c r="E32" s="51" t="s">
        <v>19</v>
      </c>
      <c r="F32" s="52">
        <f>F18</f>
        <v>598</v>
      </c>
    </row>
    <row r="33" spans="5:6" ht="13.5">
      <c r="E33" s="51" t="s">
        <v>49</v>
      </c>
      <c r="F33" s="1">
        <f>9959+1051</f>
        <v>11010</v>
      </c>
    </row>
    <row r="34" spans="4:6" ht="13.5">
      <c r="D34" s="53" t="s">
        <v>50</v>
      </c>
      <c r="E34" s="51"/>
      <c r="F34" s="52">
        <f>SUM(F31:F33)</f>
        <v>21704.783600000002</v>
      </c>
    </row>
    <row r="35" spans="4:6" ht="13.5">
      <c r="D35" s="53" t="s">
        <v>51</v>
      </c>
      <c r="E35" s="51" t="s">
        <v>20</v>
      </c>
      <c r="F35" s="52">
        <f>F13</f>
        <v>7470</v>
      </c>
    </row>
    <row r="36" spans="5:6" ht="13.5">
      <c r="E36" s="51"/>
      <c r="F36" s="52">
        <f>SUM(F34:F35)</f>
        <v>29174.783600000002</v>
      </c>
    </row>
    <row r="37" ht="13.5">
      <c r="E37" s="51"/>
    </row>
    <row r="38" ht="13.5">
      <c r="E38" s="51"/>
    </row>
    <row r="39" ht="13.5">
      <c r="E39" s="51"/>
    </row>
    <row r="40" ht="13.5">
      <c r="E40" s="51"/>
    </row>
  </sheetData>
  <sheetProtection/>
  <mergeCells count="27">
    <mergeCell ref="B26:C26"/>
    <mergeCell ref="B10:AE10"/>
    <mergeCell ref="B11:AE11"/>
    <mergeCell ref="B15:C15"/>
    <mergeCell ref="B16:AE16"/>
    <mergeCell ref="B19:AE19"/>
    <mergeCell ref="B22:AE22"/>
    <mergeCell ref="B12:B13"/>
    <mergeCell ref="C12:C13"/>
    <mergeCell ref="AC1:AE1"/>
    <mergeCell ref="Z2:AE2"/>
    <mergeCell ref="B6:B8"/>
    <mergeCell ref="B18:C18"/>
    <mergeCell ref="E6:E8"/>
    <mergeCell ref="F6:AE6"/>
    <mergeCell ref="F7:J7"/>
    <mergeCell ref="AE7:AE8"/>
    <mergeCell ref="K7:O7"/>
    <mergeCell ref="C6:C8"/>
    <mergeCell ref="AG22:AK23"/>
    <mergeCell ref="Z3:AE3"/>
    <mergeCell ref="U7:Y7"/>
    <mergeCell ref="C5:AE5"/>
    <mergeCell ref="Z4:AE4"/>
    <mergeCell ref="Z7:AD7"/>
    <mergeCell ref="D6:D8"/>
    <mergeCell ref="P7:T7"/>
  </mergeCells>
  <printOptions/>
  <pageMargins left="0.4330708661417323" right="0.2362204724409449" top="1.1811023622047245" bottom="0.5905511811023623" header="0.15748031496062992" footer="0.15748031496062992"/>
  <pageSetup firstPageNumber="3" useFirstPageNumber="1" horizontalDpi="600" verticalDpi="600" orientation="landscape" pageOrder="overThenDown" paperSize="9" scale="55" r:id="rId1"/>
  <headerFooter differentFirst="1">
    <oddHeader>&amp;C&amp;P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2023-10-23T10:53:42Z</cp:lastPrinted>
  <dcterms:created xsi:type="dcterms:W3CDTF">2013-08-30T10:11:22Z</dcterms:created>
  <dcterms:modified xsi:type="dcterms:W3CDTF">2023-10-23T10:54:41Z</dcterms:modified>
  <cp:category/>
  <cp:version/>
  <cp:contentType/>
  <cp:contentStatus/>
</cp:coreProperties>
</file>