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0" i="2" l="1"/>
  <c r="AD43" i="2"/>
  <c r="E43" i="2"/>
  <c r="F43" i="2"/>
  <c r="F32" i="2"/>
  <c r="E32" i="2" s="1"/>
  <c r="AD32" i="2" s="1"/>
  <c r="AD30" i="2"/>
  <c r="E30" i="2"/>
  <c r="F40" i="2" l="1"/>
  <c r="AD41" i="2"/>
  <c r="E41" i="2"/>
  <c r="E35" i="2" l="1"/>
  <c r="AD35" i="2" s="1"/>
  <c r="P40" i="2" l="1"/>
  <c r="P34" i="2"/>
  <c r="F34" i="2"/>
  <c r="E23" i="2"/>
  <c r="O28" i="2"/>
  <c r="P13" i="2"/>
  <c r="O12" i="2"/>
  <c r="F37" i="2"/>
  <c r="F36" i="2"/>
  <c r="K36" i="2" l="1"/>
  <c r="K40" i="2" s="1"/>
  <c r="Z36" i="2" l="1"/>
  <c r="U36" i="2"/>
  <c r="P36" i="2"/>
  <c r="Z40" i="2" l="1"/>
  <c r="Z42" i="2"/>
  <c r="K31" i="2" l="1"/>
  <c r="Y29" i="2" l="1"/>
  <c r="Z29" i="2"/>
  <c r="T29" i="2"/>
  <c r="O29" i="2"/>
  <c r="AD28" i="2" l="1"/>
  <c r="Z13" i="2" l="1"/>
  <c r="Z21" i="2" s="1"/>
  <c r="U13" i="2"/>
  <c r="E38" i="2" l="1"/>
  <c r="AB31" i="2"/>
  <c r="AC31" i="2"/>
  <c r="AA31" i="2"/>
  <c r="Z31" i="2"/>
  <c r="V31" i="2"/>
  <c r="W31" i="2"/>
  <c r="X31" i="2"/>
  <c r="U31" i="2"/>
  <c r="Q31" i="2"/>
  <c r="R31" i="2"/>
  <c r="S31" i="2"/>
  <c r="P31" i="2"/>
  <c r="AA21" i="2"/>
  <c r="AB21" i="2"/>
  <c r="AC21" i="2"/>
  <c r="W21" i="2"/>
  <c r="X21" i="2"/>
  <c r="V21" i="2"/>
  <c r="U21" i="2"/>
  <c r="V25" i="2"/>
  <c r="U25" i="2"/>
  <c r="L31" i="2"/>
  <c r="M31" i="2"/>
  <c r="N31" i="2"/>
  <c r="G31" i="2"/>
  <c r="H31" i="2"/>
  <c r="I31" i="2"/>
  <c r="F31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4" i="2"/>
  <c r="T11" i="2"/>
  <c r="O24" i="2"/>
  <c r="P21" i="2"/>
  <c r="O19" i="2"/>
  <c r="O15" i="2"/>
  <c r="Y34" i="2"/>
  <c r="Y23" i="2"/>
  <c r="Y24" i="2"/>
  <c r="Y25" i="2" s="1"/>
  <c r="Y20" i="2"/>
  <c r="T24" i="2"/>
  <c r="T23" i="2"/>
  <c r="J23" i="2"/>
  <c r="AD23" i="2" s="1"/>
  <c r="J11" i="2"/>
  <c r="J20" i="2"/>
  <c r="J19" i="2"/>
  <c r="J24" i="2"/>
  <c r="J25" i="2" s="1"/>
  <c r="J29" i="2"/>
  <c r="J34" i="2"/>
  <c r="O20" i="2"/>
  <c r="J27" i="2"/>
  <c r="AD27" i="2" s="1"/>
  <c r="J39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1" i="2" s="1"/>
  <c r="E34" i="2"/>
  <c r="O34" i="2"/>
  <c r="O36" i="2"/>
  <c r="Y36" i="2"/>
  <c r="O37" i="2"/>
  <c r="T37" i="2"/>
  <c r="J38" i="2"/>
  <c r="O38" i="2"/>
  <c r="T38" i="2"/>
  <c r="E39" i="2"/>
  <c r="O39" i="2"/>
  <c r="T39" i="2"/>
  <c r="Y39" i="2"/>
  <c r="G40" i="2"/>
  <c r="H40" i="2"/>
  <c r="I40" i="2"/>
  <c r="L40" i="2"/>
  <c r="M40" i="2"/>
  <c r="M42" i="2" s="1"/>
  <c r="N40" i="2"/>
  <c r="Q40" i="2"/>
  <c r="R40" i="2"/>
  <c r="S40" i="2"/>
  <c r="V40" i="2"/>
  <c r="W40" i="2"/>
  <c r="W42" i="2" s="1"/>
  <c r="X40" i="2"/>
  <c r="AA40" i="2"/>
  <c r="AB40" i="2"/>
  <c r="AC40" i="2"/>
  <c r="K25" i="2"/>
  <c r="J17" i="2"/>
  <c r="Y37" i="2"/>
  <c r="T27" i="2"/>
  <c r="T31" i="2" s="1"/>
  <c r="Y38" i="2"/>
  <c r="F25" i="2"/>
  <c r="U40" i="2"/>
  <c r="T36" i="2"/>
  <c r="T40" i="2" s="1"/>
  <c r="AD12" i="2" l="1"/>
  <c r="L42" i="2"/>
  <c r="Q42" i="2"/>
  <c r="I42" i="2"/>
  <c r="N42" i="2"/>
  <c r="Y40" i="2"/>
  <c r="AD34" i="2"/>
  <c r="Y21" i="2"/>
  <c r="E25" i="2"/>
  <c r="J31" i="2"/>
  <c r="AD11" i="2"/>
  <c r="H42" i="2"/>
  <c r="V42" i="2"/>
  <c r="AB42" i="2"/>
  <c r="AD38" i="2"/>
  <c r="Y31" i="2"/>
  <c r="Y42" i="2" s="1"/>
  <c r="AD19" i="2"/>
  <c r="AD20" i="2"/>
  <c r="U42" i="2"/>
  <c r="S42" i="2"/>
  <c r="G42" i="2"/>
  <c r="AC42" i="2"/>
  <c r="T21" i="2"/>
  <c r="AD17" i="2"/>
  <c r="AD16" i="2"/>
  <c r="AD15" i="2"/>
  <c r="J21" i="2"/>
  <c r="AD13" i="2"/>
  <c r="AA42" i="2"/>
  <c r="O40" i="2"/>
  <c r="AD29" i="2"/>
  <c r="AD31" i="2" s="1"/>
  <c r="X42" i="2"/>
  <c r="R42" i="2"/>
  <c r="O31" i="2"/>
  <c r="T25" i="2"/>
  <c r="E21" i="2"/>
  <c r="P42" i="2"/>
  <c r="AD39" i="2"/>
  <c r="AD18" i="2"/>
  <c r="AD14" i="2"/>
  <c r="AD24" i="2"/>
  <c r="AD25" i="2" s="1"/>
  <c r="O21" i="2"/>
  <c r="AD21" i="2" l="1"/>
  <c r="T42" i="2"/>
  <c r="T49" i="2" s="1"/>
  <c r="O42" i="2"/>
  <c r="K42" i="2" l="1"/>
  <c r="J37" i="2"/>
  <c r="J36" i="2"/>
  <c r="J40" i="2" s="1"/>
  <c r="J42" i="2" s="1"/>
  <c r="F42" i="2"/>
  <c r="F44" i="2" s="1"/>
  <c r="E37" i="2"/>
  <c r="E36" i="2"/>
  <c r="AD37" i="2" l="1"/>
  <c r="AD36" i="2"/>
  <c r="AD40" i="2" s="1"/>
  <c r="AD42" i="2" s="1"/>
  <c r="AD44" i="2" s="1"/>
  <c r="AH42" i="2"/>
  <c r="E40" i="2"/>
  <c r="E42" i="2" s="1"/>
  <c r="AD47" i="2" l="1"/>
  <c r="E44" i="2"/>
</calcChain>
</file>

<file path=xl/sharedStrings.xml><?xml version="1.0" encoding="utf-8"?>
<sst xmlns="http://schemas.openxmlformats.org/spreadsheetml/2006/main" count="137" uniqueCount="79">
  <si>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</si>
  <si>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</si>
  <si>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</si>
  <si>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</si>
  <si>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</si>
  <si>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</si>
  <si>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</si>
  <si>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</si>
  <si>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</si>
  <si>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</si>
  <si>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</si>
  <si>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</si>
  <si>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</si>
  <si>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</si>
  <si>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</si>
  <si>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</si>
  <si>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</si>
  <si>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</si>
  <si>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</si>
  <si>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</si>
  <si>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</si>
  <si>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</si>
  <si>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</si>
  <si>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</si>
  <si>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</si>
  <si>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</si>
  <si>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</si>
  <si>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</si>
  <si>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</si>
  <si>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</si>
  <si>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</si>
  <si>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</si>
  <si>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</si>
  <si>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</si>
  <si>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</si>
  <si>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</si>
  <si>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</si>
  <si>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</si>
  <si>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</si>
  <si>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</si>
  <si>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</si>
  <si>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</si>
  <si>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</si>
  <si>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</si>
  <si>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</si>
  <si>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</si>
  <si>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</si>
  <si>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</si>
  <si>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</si>
  <si>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</si>
  <si>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</si>
  <si>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</si>
  <si>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</si>
  <si>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</si>
  <si>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</si>
  <si>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</si>
  <si>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</si>
  <si>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</si>
  <si>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</si>
  <si>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</si>
  <si>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</si>
  <si>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</si>
  <si>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</si>
  <si>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</si>
  <si>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</si>
  <si>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</si>
  <si>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</si>
  <si>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</si>
  <si>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</si>
  <si>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</si>
  <si>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</si>
  <si>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</si>
  <si>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>Приложение к постановлению администрации городского округа Тольятти от _______________ № _____________</t>
  </si>
  <si>
    <t>оплата ранее принятых обязательств</t>
  </si>
  <si>
    <t>Оплата ранее принятых обязательств по Программе</t>
  </si>
  <si>
    <t xml:space="preserve">Итого по Программе с учетом оплаты ранее принятых обязательств </t>
  </si>
  <si>
    <t>Итого по Программе без учета оплаты ранее принятых обязательств</t>
  </si>
  <si>
    <t>Оплата ранее принятых обязательств по задача 4</t>
  </si>
  <si>
    <t>Оплата ранее принятых обязательств по задача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</si>
</sst>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topLeftCell="A37" zoomScale="70" zoomScaleNormal="70" workbookViewId="0">
      <selection activeCell="AA53" sqref="AA53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6" t="s">
        <v>72</v>
      </c>
      <c r="Y1" s="46"/>
      <c r="Z1" s="46"/>
      <c r="AA1" s="46"/>
      <c r="AB1" s="46"/>
      <c r="AC1" s="46"/>
      <c r="AD1" s="46"/>
    </row>
    <row r="2" spans="1:32" ht="58.5" customHeight="1" x14ac:dyDescent="0.25">
      <c r="H2" s="5"/>
      <c r="I2" s="6"/>
      <c r="J2" s="6"/>
      <c r="K2" s="6"/>
      <c r="L2" s="6"/>
      <c r="M2" s="53" t="s">
        <v>52</v>
      </c>
      <c r="N2" s="53"/>
      <c r="O2" s="53"/>
      <c r="P2" s="53"/>
      <c r="Q2" s="53"/>
      <c r="R2" s="53"/>
      <c r="S2" s="53"/>
      <c r="T2" s="7"/>
      <c r="U2" s="7"/>
      <c r="V2" s="7"/>
      <c r="W2" s="7"/>
      <c r="X2" s="46" t="s">
        <v>59</v>
      </c>
      <c r="Y2" s="46"/>
      <c r="Z2" s="46"/>
      <c r="AA2" s="46"/>
      <c r="AB2" s="46"/>
      <c r="AC2" s="46"/>
      <c r="AD2" s="46"/>
    </row>
    <row r="3" spans="1:32" ht="30" customHeight="1" x14ac:dyDescent="0.25">
      <c r="A3" s="9"/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47" t="s">
        <v>0</v>
      </c>
      <c r="B5" s="54" t="s">
        <v>1</v>
      </c>
      <c r="C5" s="54" t="s">
        <v>2</v>
      </c>
      <c r="D5" s="54" t="s">
        <v>3</v>
      </c>
      <c r="E5" s="57" t="s">
        <v>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F5" s="11"/>
    </row>
    <row r="6" spans="1:32" ht="17.25" customHeight="1" x14ac:dyDescent="0.25">
      <c r="A6" s="48"/>
      <c r="B6" s="52"/>
      <c r="C6" s="52"/>
      <c r="D6" s="52"/>
      <c r="E6" s="52" t="s">
        <v>61</v>
      </c>
      <c r="F6" s="52"/>
      <c r="G6" s="52"/>
      <c r="H6" s="52"/>
      <c r="I6" s="52"/>
      <c r="J6" s="52" t="s">
        <v>62</v>
      </c>
      <c r="K6" s="52"/>
      <c r="L6" s="52"/>
      <c r="M6" s="52"/>
      <c r="N6" s="52"/>
      <c r="O6" s="52" t="s">
        <v>63</v>
      </c>
      <c r="P6" s="52"/>
      <c r="Q6" s="52"/>
      <c r="R6" s="52"/>
      <c r="S6" s="52"/>
      <c r="T6" s="52" t="s">
        <v>64</v>
      </c>
      <c r="U6" s="52"/>
      <c r="V6" s="52"/>
      <c r="W6" s="52"/>
      <c r="X6" s="52"/>
      <c r="Y6" s="52" t="s">
        <v>65</v>
      </c>
      <c r="Z6" s="52"/>
      <c r="AA6" s="52"/>
      <c r="AB6" s="52"/>
      <c r="AC6" s="52"/>
      <c r="AD6" s="51" t="s">
        <v>5</v>
      </c>
      <c r="AF6" s="11"/>
    </row>
    <row r="7" spans="1:32" s="8" customFormat="1" ht="57.75" customHeight="1" x14ac:dyDescent="0.25">
      <c r="A7" s="48"/>
      <c r="B7" s="52"/>
      <c r="C7" s="52"/>
      <c r="D7" s="52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51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55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56"/>
      <c r="AE9" s="15"/>
      <c r="AF9" s="16"/>
    </row>
    <row r="10" spans="1:32" s="17" customFormat="1" ht="28.15" customHeight="1" x14ac:dyDescent="0.25">
      <c r="A10" s="55" t="s">
        <v>48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56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67</v>
      </c>
      <c r="E11" s="1">
        <f>G11+F11+H11+I11</f>
        <v>308</v>
      </c>
      <c r="F11" s="1">
        <v>308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1540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302</v>
      </c>
      <c r="F12" s="1">
        <v>302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1583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1782</v>
      </c>
      <c r="F13" s="1">
        <v>1782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9900.5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1130</v>
      </c>
      <c r="F14" s="1">
        <v>1130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5650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19365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67</v>
      </c>
      <c r="E18" s="1">
        <f t="shared" si="1"/>
        <v>418</v>
      </c>
      <c r="F18" s="1">
        <v>418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2090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67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561</v>
      </c>
      <c r="F20" s="1">
        <v>561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2785</v>
      </c>
      <c r="AI20" s="23"/>
      <c r="AJ20" s="24"/>
    </row>
    <row r="21" spans="1:39" ht="36.75" customHeight="1" x14ac:dyDescent="0.25">
      <c r="A21" s="49" t="s">
        <v>24</v>
      </c>
      <c r="B21" s="50"/>
      <c r="C21" s="25"/>
      <c r="D21" s="25"/>
      <c r="E21" s="1">
        <f>G21+F21+H21+I21</f>
        <v>9218</v>
      </c>
      <c r="F21" s="1">
        <f>SUM(F11:F20)</f>
        <v>9218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52357.5</v>
      </c>
      <c r="AF21" s="26"/>
      <c r="AI21" s="8"/>
      <c r="AJ21" s="24"/>
    </row>
    <row r="22" spans="1:39" ht="31.5" customHeight="1" x14ac:dyDescent="0.25">
      <c r="A22" s="55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56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10268</v>
      </c>
      <c r="F23" s="1">
        <v>10268</v>
      </c>
      <c r="G23" s="1">
        <v>0</v>
      </c>
      <c r="H23" s="1">
        <v>0</v>
      </c>
      <c r="I23" s="1">
        <v>0</v>
      </c>
      <c r="J23" s="1">
        <f>K23+L23+M23+N23</f>
        <v>4268</v>
      </c>
      <c r="K23" s="1">
        <v>4268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27340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49" t="s">
        <v>29</v>
      </c>
      <c r="B25" s="50"/>
      <c r="C25" s="18"/>
      <c r="D25" s="18"/>
      <c r="E25" s="1">
        <f t="shared" ref="E25:S25" si="7">E24+E23</f>
        <v>12851</v>
      </c>
      <c r="F25" s="1">
        <f t="shared" si="7"/>
        <v>12851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6851</v>
      </c>
      <c r="K25" s="1">
        <f t="shared" si="7"/>
        <v>6851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40255</v>
      </c>
    </row>
    <row r="26" spans="1:39" ht="27" customHeight="1" x14ac:dyDescent="0.25">
      <c r="A26" s="55" t="s">
        <v>54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56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67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88149</v>
      </c>
      <c r="F29" s="1">
        <v>88149</v>
      </c>
      <c r="G29" s="1">
        <v>0</v>
      </c>
      <c r="H29" s="1">
        <v>0</v>
      </c>
      <c r="I29" s="1">
        <v>0</v>
      </c>
      <c r="J29" s="1">
        <f>K29+L29+M29+N29</f>
        <v>91851</v>
      </c>
      <c r="K29" s="1">
        <v>91851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517810</v>
      </c>
      <c r="AH29" s="27"/>
    </row>
    <row r="30" spans="1:39" ht="29.25" customHeight="1" x14ac:dyDescent="0.25">
      <c r="A30" s="37"/>
      <c r="B30" s="18" t="s">
        <v>73</v>
      </c>
      <c r="C30" s="38"/>
      <c r="D30" s="19">
        <v>2023</v>
      </c>
      <c r="E30" s="1">
        <f t="shared" ref="E30" si="9">F30+G30+H30+I30</f>
        <v>52168</v>
      </c>
      <c r="F30" s="1">
        <v>52168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2">
        <f>P30+J30+E30+U30+Z30</f>
        <v>52168</v>
      </c>
      <c r="AM30" s="27"/>
    </row>
    <row r="31" spans="1:39" ht="27.75" customHeight="1" x14ac:dyDescent="0.25">
      <c r="A31" s="49" t="s">
        <v>35</v>
      </c>
      <c r="B31" s="50"/>
      <c r="C31" s="18"/>
      <c r="D31" s="18"/>
      <c r="E31" s="1">
        <f t="shared" ref="E31:AD31" si="10">E29+E28+E27</f>
        <v>92544</v>
      </c>
      <c r="F31" s="1">
        <f t="shared" si="10"/>
        <v>92544</v>
      </c>
      <c r="G31" s="1">
        <f t="shared" si="10"/>
        <v>0</v>
      </c>
      <c r="H31" s="1">
        <f t="shared" si="10"/>
        <v>0</v>
      </c>
      <c r="I31" s="1">
        <f t="shared" si="10"/>
        <v>0</v>
      </c>
      <c r="J31" s="1">
        <f t="shared" si="10"/>
        <v>96246</v>
      </c>
      <c r="K31" s="1">
        <f>K29+K28+K27</f>
        <v>96246</v>
      </c>
      <c r="L31" s="1">
        <f t="shared" si="10"/>
        <v>0</v>
      </c>
      <c r="M31" s="1">
        <f t="shared" si="10"/>
        <v>0</v>
      </c>
      <c r="N31" s="1">
        <f t="shared" si="10"/>
        <v>0</v>
      </c>
      <c r="O31" s="1">
        <f t="shared" si="10"/>
        <v>100096</v>
      </c>
      <c r="P31" s="1">
        <f t="shared" si="10"/>
        <v>100096</v>
      </c>
      <c r="Q31" s="1">
        <f t="shared" si="10"/>
        <v>0</v>
      </c>
      <c r="R31" s="1">
        <f t="shared" si="10"/>
        <v>0</v>
      </c>
      <c r="S31" s="1">
        <f t="shared" si="10"/>
        <v>0</v>
      </c>
      <c r="T31" s="1">
        <f t="shared" si="10"/>
        <v>123114</v>
      </c>
      <c r="U31" s="1">
        <f t="shared" si="10"/>
        <v>123114</v>
      </c>
      <c r="V31" s="1">
        <f t="shared" si="10"/>
        <v>0</v>
      </c>
      <c r="W31" s="1">
        <f t="shared" si="10"/>
        <v>0</v>
      </c>
      <c r="X31" s="1">
        <f t="shared" si="10"/>
        <v>0</v>
      </c>
      <c r="Y31" s="1">
        <f t="shared" si="10"/>
        <v>128985</v>
      </c>
      <c r="Z31" s="1">
        <f t="shared" si="10"/>
        <v>128985</v>
      </c>
      <c r="AA31" s="1">
        <f t="shared" si="10"/>
        <v>0</v>
      </c>
      <c r="AB31" s="1">
        <f t="shared" si="10"/>
        <v>0</v>
      </c>
      <c r="AC31" s="1">
        <f t="shared" si="10"/>
        <v>0</v>
      </c>
      <c r="AD31" s="2">
        <f t="shared" si="10"/>
        <v>540985</v>
      </c>
    </row>
    <row r="32" spans="1:39" ht="42" customHeight="1" x14ac:dyDescent="0.25">
      <c r="A32" s="44" t="s">
        <v>78</v>
      </c>
      <c r="B32" s="45"/>
      <c r="C32" s="18"/>
      <c r="D32" s="19">
        <v>2023</v>
      </c>
      <c r="E32" s="1">
        <f>F32</f>
        <v>52168</v>
      </c>
      <c r="F32" s="1">
        <f>F30</f>
        <v>52168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2">
        <f>O32+J32+E32+U32+Z32</f>
        <v>52168</v>
      </c>
    </row>
    <row r="33" spans="1:39" ht="30" customHeight="1" x14ac:dyDescent="0.25">
      <c r="A33" s="55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56"/>
    </row>
    <row r="34" spans="1:39" ht="106.9" customHeight="1" x14ac:dyDescent="0.25">
      <c r="A34" s="39" t="s">
        <v>37</v>
      </c>
      <c r="B34" s="18" t="s">
        <v>38</v>
      </c>
      <c r="C34" s="41" t="s">
        <v>13</v>
      </c>
      <c r="D34" s="19" t="s">
        <v>67</v>
      </c>
      <c r="E34" s="1">
        <f t="shared" ref="E34:E39" si="11">F34+G34+H34+I34</f>
        <v>55317</v>
      </c>
      <c r="F34" s="1">
        <f>4565+50216+536</f>
        <v>55317</v>
      </c>
      <c r="G34" s="1">
        <v>0</v>
      </c>
      <c r="H34" s="1">
        <v>0</v>
      </c>
      <c r="I34" s="1">
        <v>0</v>
      </c>
      <c r="J34" s="1">
        <f>K34+L34+M34+N34</f>
        <v>57529</v>
      </c>
      <c r="K34" s="1">
        <v>57529</v>
      </c>
      <c r="L34" s="1">
        <v>0</v>
      </c>
      <c r="M34" s="1">
        <v>0</v>
      </c>
      <c r="N34" s="1">
        <v>0</v>
      </c>
      <c r="O34" s="1">
        <f>P34+Q34+R34+S34</f>
        <v>59825</v>
      </c>
      <c r="P34" s="1">
        <f>4843+54413+569</f>
        <v>59825</v>
      </c>
      <c r="Q34" s="1">
        <v>0</v>
      </c>
      <c r="R34" s="1">
        <v>0</v>
      </c>
      <c r="S34" s="1">
        <v>0</v>
      </c>
      <c r="T34" s="1">
        <f>U34+V34+W34+X34</f>
        <v>55293</v>
      </c>
      <c r="U34" s="1">
        <v>55293</v>
      </c>
      <c r="V34" s="1">
        <v>0</v>
      </c>
      <c r="W34" s="1">
        <v>0</v>
      </c>
      <c r="X34" s="1">
        <v>0</v>
      </c>
      <c r="Y34" s="1">
        <f>Z34</f>
        <v>57529</v>
      </c>
      <c r="Z34" s="1">
        <v>57529</v>
      </c>
      <c r="AA34" s="1">
        <v>0</v>
      </c>
      <c r="AB34" s="1">
        <v>0</v>
      </c>
      <c r="AC34" s="1">
        <v>0</v>
      </c>
      <c r="AD34" s="2">
        <f>P34+J34+E34+U34+Z34</f>
        <v>285493</v>
      </c>
      <c r="AF34" s="8">
        <v>33810</v>
      </c>
      <c r="AM34" s="27"/>
    </row>
    <row r="35" spans="1:39" ht="29.25" customHeight="1" x14ac:dyDescent="0.25">
      <c r="A35" s="40"/>
      <c r="B35" s="18" t="s">
        <v>73</v>
      </c>
      <c r="C35" s="42"/>
      <c r="D35" s="19">
        <v>2023</v>
      </c>
      <c r="E35" s="1">
        <f t="shared" si="11"/>
        <v>3050</v>
      </c>
      <c r="F35" s="1">
        <v>3050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2">
        <f>P35+J35+E35+U35+Z35</f>
        <v>3050</v>
      </c>
      <c r="AM35" s="27"/>
    </row>
    <row r="36" spans="1:39" ht="89.25" customHeight="1" x14ac:dyDescent="0.25">
      <c r="A36" s="3" t="s">
        <v>39</v>
      </c>
      <c r="B36" s="18" t="s">
        <v>40</v>
      </c>
      <c r="C36" s="19" t="s">
        <v>13</v>
      </c>
      <c r="D36" s="19" t="s">
        <v>67</v>
      </c>
      <c r="E36" s="1">
        <f t="shared" si="11"/>
        <v>231577</v>
      </c>
      <c r="F36" s="1">
        <f>F37+F38</f>
        <v>231577</v>
      </c>
      <c r="G36" s="1">
        <v>0</v>
      </c>
      <c r="H36" s="1">
        <v>0</v>
      </c>
      <c r="I36" s="1">
        <v>0</v>
      </c>
      <c r="J36" s="1">
        <f>K36+L36+M36+N36</f>
        <v>238827</v>
      </c>
      <c r="K36" s="1">
        <f>K37+K38</f>
        <v>238827</v>
      </c>
      <c r="L36" s="1">
        <v>0</v>
      </c>
      <c r="M36" s="1">
        <v>0</v>
      </c>
      <c r="N36" s="1">
        <v>0</v>
      </c>
      <c r="O36" s="1">
        <f>P36+Q36+R36+S36</f>
        <v>246647</v>
      </c>
      <c r="P36" s="1">
        <f>P37+P38</f>
        <v>246647</v>
      </c>
      <c r="Q36" s="1">
        <v>0</v>
      </c>
      <c r="R36" s="1">
        <v>0</v>
      </c>
      <c r="S36" s="1">
        <v>0</v>
      </c>
      <c r="T36" s="1">
        <f>U36+V36+W36+X36</f>
        <v>255735</v>
      </c>
      <c r="U36" s="1">
        <f>U37+U38</f>
        <v>255735</v>
      </c>
      <c r="V36" s="1">
        <v>0</v>
      </c>
      <c r="W36" s="1">
        <v>0</v>
      </c>
      <c r="X36" s="1">
        <v>0</v>
      </c>
      <c r="Y36" s="1">
        <f>Z36+AA36+AB36+AC36</f>
        <v>265441</v>
      </c>
      <c r="Z36" s="1">
        <f>Z37+Z38</f>
        <v>265441</v>
      </c>
      <c r="AA36" s="1">
        <v>0</v>
      </c>
      <c r="AB36" s="1">
        <v>0</v>
      </c>
      <c r="AC36" s="1">
        <v>0</v>
      </c>
      <c r="AD36" s="2">
        <f>O36+J36+E36+U36+Z36</f>
        <v>1238227</v>
      </c>
      <c r="AF36" s="8">
        <v>199501</v>
      </c>
    </row>
    <row r="37" spans="1:39" ht="76.150000000000006" customHeight="1" x14ac:dyDescent="0.25">
      <c r="A37" s="3" t="s">
        <v>41</v>
      </c>
      <c r="B37" s="18" t="s">
        <v>42</v>
      </c>
      <c r="C37" s="19" t="s">
        <v>13</v>
      </c>
      <c r="D37" s="19" t="s">
        <v>67</v>
      </c>
      <c r="E37" s="1">
        <f t="shared" si="11"/>
        <v>81648</v>
      </c>
      <c r="F37" s="1">
        <f>81428+220</f>
        <v>81648</v>
      </c>
      <c r="G37" s="1">
        <v>0</v>
      </c>
      <c r="H37" s="1">
        <v>0</v>
      </c>
      <c r="I37" s="1">
        <v>0</v>
      </c>
      <c r="J37" s="1">
        <f>K37+L37+M37+N37</f>
        <v>84324</v>
      </c>
      <c r="K37" s="1">
        <v>84324</v>
      </c>
      <c r="L37" s="1">
        <v>0</v>
      </c>
      <c r="M37" s="1">
        <v>0</v>
      </c>
      <c r="N37" s="1">
        <v>0</v>
      </c>
      <c r="O37" s="1">
        <f>P37+Q37+R37+S37</f>
        <v>87089</v>
      </c>
      <c r="P37" s="1">
        <v>87089</v>
      </c>
      <c r="Q37" s="1">
        <v>0</v>
      </c>
      <c r="R37" s="1">
        <v>0</v>
      </c>
      <c r="S37" s="1">
        <v>0</v>
      </c>
      <c r="T37" s="1">
        <f>U37+V37+W37+X37</f>
        <v>87542</v>
      </c>
      <c r="U37" s="1">
        <v>87542</v>
      </c>
      <c r="V37" s="1">
        <v>0</v>
      </c>
      <c r="W37" s="1">
        <v>0</v>
      </c>
      <c r="X37" s="1">
        <v>0</v>
      </c>
      <c r="Y37" s="1">
        <f>Z37+AA37+AB37+AC37</f>
        <v>90427</v>
      </c>
      <c r="Z37" s="1">
        <v>90427</v>
      </c>
      <c r="AA37" s="1">
        <v>0</v>
      </c>
      <c r="AB37" s="1">
        <v>0</v>
      </c>
      <c r="AC37" s="1">
        <v>0</v>
      </c>
      <c r="AD37" s="2">
        <f>O37+J37+E37+U37+Z37</f>
        <v>431030</v>
      </c>
    </row>
    <row r="38" spans="1:39" ht="88.5" customHeight="1" x14ac:dyDescent="0.25">
      <c r="A38" s="3" t="s">
        <v>43</v>
      </c>
      <c r="B38" s="18" t="s">
        <v>44</v>
      </c>
      <c r="C38" s="19" t="s">
        <v>13</v>
      </c>
      <c r="D38" s="19" t="s">
        <v>67</v>
      </c>
      <c r="E38" s="1">
        <f t="shared" si="11"/>
        <v>149929</v>
      </c>
      <c r="F38" s="1">
        <v>149929</v>
      </c>
      <c r="G38" s="1">
        <v>0</v>
      </c>
      <c r="H38" s="1">
        <v>0</v>
      </c>
      <c r="I38" s="1">
        <v>0</v>
      </c>
      <c r="J38" s="1">
        <f>K38+L38+M38+N38</f>
        <v>154503</v>
      </c>
      <c r="K38" s="1">
        <v>154503</v>
      </c>
      <c r="L38" s="1">
        <v>0</v>
      </c>
      <c r="M38" s="1">
        <v>0</v>
      </c>
      <c r="N38" s="1">
        <v>0</v>
      </c>
      <c r="O38" s="1">
        <f>P38+Q38+R38+S38</f>
        <v>159558</v>
      </c>
      <c r="P38" s="1">
        <v>159558</v>
      </c>
      <c r="Q38" s="1">
        <v>0</v>
      </c>
      <c r="R38" s="1">
        <v>0</v>
      </c>
      <c r="S38" s="1">
        <v>0</v>
      </c>
      <c r="T38" s="1">
        <f>U38+V38+W38+X38</f>
        <v>168193</v>
      </c>
      <c r="U38" s="1">
        <v>168193</v>
      </c>
      <c r="V38" s="1">
        <v>0</v>
      </c>
      <c r="W38" s="1">
        <v>0</v>
      </c>
      <c r="X38" s="1">
        <v>0</v>
      </c>
      <c r="Y38" s="1">
        <f>Z38+AA38+AB38+AC38</f>
        <v>175014</v>
      </c>
      <c r="Z38" s="1">
        <v>175014</v>
      </c>
      <c r="AA38" s="1">
        <v>0</v>
      </c>
      <c r="AB38" s="1">
        <v>0</v>
      </c>
      <c r="AC38" s="1">
        <v>0</v>
      </c>
      <c r="AD38" s="2">
        <f>O38+J38+E38+U38+Z38</f>
        <v>807197</v>
      </c>
      <c r="AH38" s="27"/>
      <c r="AI38" s="27"/>
      <c r="AM38" s="27"/>
    </row>
    <row r="39" spans="1:39" ht="102.6" customHeight="1" x14ac:dyDescent="0.25">
      <c r="A39" s="3" t="s">
        <v>45</v>
      </c>
      <c r="B39" s="18" t="s">
        <v>46</v>
      </c>
      <c r="C39" s="19" t="s">
        <v>13</v>
      </c>
      <c r="D39" s="19" t="s">
        <v>67</v>
      </c>
      <c r="E39" s="1">
        <f t="shared" si="11"/>
        <v>36523</v>
      </c>
      <c r="F39" s="1">
        <v>36523</v>
      </c>
      <c r="G39" s="1">
        <v>0</v>
      </c>
      <c r="H39" s="1">
        <v>0</v>
      </c>
      <c r="I39" s="1">
        <v>0</v>
      </c>
      <c r="J39" s="1">
        <f>K39+L39+M39+N39</f>
        <v>39033</v>
      </c>
      <c r="K39" s="1">
        <v>39033</v>
      </c>
      <c r="L39" s="1">
        <v>0</v>
      </c>
      <c r="M39" s="1">
        <v>0</v>
      </c>
      <c r="N39" s="1">
        <v>0</v>
      </c>
      <c r="O39" s="1">
        <f>P39+Q39+R39+S39</f>
        <v>41685</v>
      </c>
      <c r="P39" s="1">
        <v>41685</v>
      </c>
      <c r="Q39" s="1">
        <v>0</v>
      </c>
      <c r="R39" s="1">
        <v>0</v>
      </c>
      <c r="S39" s="1">
        <v>0</v>
      </c>
      <c r="T39" s="1">
        <f>U39+V39+W39+X39</f>
        <v>39692</v>
      </c>
      <c r="U39" s="1">
        <v>39692</v>
      </c>
      <c r="V39" s="1">
        <v>0</v>
      </c>
      <c r="W39" s="1">
        <v>0</v>
      </c>
      <c r="X39" s="1">
        <v>0</v>
      </c>
      <c r="Y39" s="1">
        <f>Z39+AA39+AB39+AC39</f>
        <v>41858</v>
      </c>
      <c r="Z39" s="1">
        <v>41858</v>
      </c>
      <c r="AA39" s="1">
        <v>0</v>
      </c>
      <c r="AB39" s="1">
        <v>0</v>
      </c>
      <c r="AC39" s="1">
        <v>0</v>
      </c>
      <c r="AD39" s="2">
        <f>O39+J39+E39+U39+Z39</f>
        <v>198791</v>
      </c>
      <c r="AF39" s="8">
        <v>13646</v>
      </c>
    </row>
    <row r="40" spans="1:39" ht="24.75" customHeight="1" x14ac:dyDescent="0.25">
      <c r="A40" s="49" t="s">
        <v>47</v>
      </c>
      <c r="B40" s="50"/>
      <c r="C40" s="18"/>
      <c r="D40" s="18"/>
      <c r="E40" s="1">
        <f t="shared" ref="E40:AC40" si="12">E39+E36+E34</f>
        <v>323417</v>
      </c>
      <c r="F40" s="1">
        <f>F39+F36+F34</f>
        <v>323417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>J39+J36+J34</f>
        <v>335389</v>
      </c>
      <c r="K40" s="1">
        <f>K39+K36+K34</f>
        <v>335389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348157</v>
      </c>
      <c r="P40" s="1">
        <f>P39+246647+P34</f>
        <v>348157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">
        <f t="shared" si="12"/>
        <v>350720</v>
      </c>
      <c r="U40" s="1">
        <f t="shared" si="12"/>
        <v>350720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 t="shared" si="12"/>
        <v>364828</v>
      </c>
      <c r="Z40" s="1">
        <f>Z39+Z36+Z34</f>
        <v>364828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2">
        <f>AD39+AD36+AD34</f>
        <v>1722511</v>
      </c>
    </row>
    <row r="41" spans="1:39" ht="42" customHeight="1" x14ac:dyDescent="0.25">
      <c r="A41" s="44" t="s">
        <v>77</v>
      </c>
      <c r="B41" s="45"/>
      <c r="C41" s="18"/>
      <c r="D41" s="19">
        <v>2023</v>
      </c>
      <c r="E41" s="1">
        <f>F41</f>
        <v>3050</v>
      </c>
      <c r="F41" s="1">
        <v>3050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2">
        <f>O41+J41+E41+U41+Z41</f>
        <v>3050</v>
      </c>
    </row>
    <row r="42" spans="1:39" ht="36" customHeight="1" x14ac:dyDescent="0.25">
      <c r="A42" s="44" t="s">
        <v>76</v>
      </c>
      <c r="B42" s="45"/>
      <c r="C42" s="18"/>
      <c r="D42" s="18"/>
      <c r="E42" s="1">
        <f t="shared" ref="E42:AC42" si="13">E40+E31+E25+E21</f>
        <v>438030</v>
      </c>
      <c r="F42" s="1">
        <f t="shared" si="13"/>
        <v>438030</v>
      </c>
      <c r="G42" s="1">
        <f t="shared" si="13"/>
        <v>0</v>
      </c>
      <c r="H42" s="1">
        <f t="shared" si="13"/>
        <v>0</v>
      </c>
      <c r="I42" s="1">
        <f t="shared" si="13"/>
        <v>0</v>
      </c>
      <c r="J42" s="1">
        <f t="shared" si="13"/>
        <v>447739</v>
      </c>
      <c r="K42" s="1">
        <f>K40+K31+K25+K21</f>
        <v>447739</v>
      </c>
      <c r="L42" s="1">
        <f t="shared" si="13"/>
        <v>0</v>
      </c>
      <c r="M42" s="1">
        <f t="shared" si="13"/>
        <v>0</v>
      </c>
      <c r="N42" s="1">
        <f t="shared" si="13"/>
        <v>0</v>
      </c>
      <c r="O42" s="1">
        <f t="shared" si="13"/>
        <v>464462</v>
      </c>
      <c r="P42" s="1">
        <f t="shared" si="13"/>
        <v>464462</v>
      </c>
      <c r="Q42" s="1">
        <f t="shared" si="13"/>
        <v>0</v>
      </c>
      <c r="R42" s="1">
        <f t="shared" si="13"/>
        <v>0</v>
      </c>
      <c r="S42" s="1">
        <f t="shared" si="13"/>
        <v>0</v>
      </c>
      <c r="T42" s="1">
        <f t="shared" si="13"/>
        <v>492899.5</v>
      </c>
      <c r="U42" s="1">
        <f t="shared" si="13"/>
        <v>492899.5</v>
      </c>
      <c r="V42" s="1">
        <f t="shared" si="13"/>
        <v>0</v>
      </c>
      <c r="W42" s="1">
        <f t="shared" si="13"/>
        <v>0</v>
      </c>
      <c r="X42" s="1">
        <f t="shared" si="13"/>
        <v>0</v>
      </c>
      <c r="Y42" s="1">
        <f>Y40+Y31+Y25+Y21</f>
        <v>512978</v>
      </c>
      <c r="Z42" s="1">
        <f>Z40+Z31+Z25+Z21</f>
        <v>512978</v>
      </c>
      <c r="AA42" s="1">
        <f t="shared" si="13"/>
        <v>0</v>
      </c>
      <c r="AB42" s="1">
        <f t="shared" si="13"/>
        <v>0</v>
      </c>
      <c r="AC42" s="1">
        <f t="shared" si="13"/>
        <v>0</v>
      </c>
      <c r="AD42" s="2">
        <f>AD40+AD31+AD25+AD21</f>
        <v>2356108.5</v>
      </c>
      <c r="AH42" s="30">
        <f>F42+K42+P42+U42+Z42</f>
        <v>2356108.5</v>
      </c>
      <c r="AI42" s="31" t="s">
        <v>58</v>
      </c>
    </row>
    <row r="43" spans="1:39" s="16" customFormat="1" ht="36.75" customHeight="1" x14ac:dyDescent="0.25">
      <c r="A43" s="43" t="s">
        <v>74</v>
      </c>
      <c r="B43" s="43"/>
      <c r="C43" s="35"/>
      <c r="D43" s="35"/>
      <c r="E43" s="36">
        <f>E41+E32</f>
        <v>55218</v>
      </c>
      <c r="F43" s="36">
        <f>F41+F32</f>
        <v>55218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6">
        <f>AD41+AD32</f>
        <v>55218</v>
      </c>
    </row>
    <row r="44" spans="1:39" s="16" customFormat="1" ht="37.5" customHeight="1" x14ac:dyDescent="0.25">
      <c r="A44" s="43" t="s">
        <v>75</v>
      </c>
      <c r="B44" s="43"/>
      <c r="C44" s="35"/>
      <c r="D44" s="35"/>
      <c r="E44" s="36">
        <f>E43+E42</f>
        <v>493248</v>
      </c>
      <c r="F44" s="36">
        <f>F43+F42</f>
        <v>493248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6">
        <f>AD42+AD43</f>
        <v>2411326.5</v>
      </c>
    </row>
    <row r="45" spans="1:39" ht="15.75" thickBot="1" x14ac:dyDescent="0.3">
      <c r="K45" s="32"/>
      <c r="L45" s="32"/>
      <c r="M45" s="32"/>
      <c r="N45" s="32"/>
      <c r="O45" s="32"/>
      <c r="P45" s="32"/>
      <c r="Q45" s="32"/>
      <c r="R45" s="32"/>
    </row>
    <row r="46" spans="1:39" x14ac:dyDescent="0.25"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3"/>
      <c r="AF46" s="33"/>
      <c r="AG46" s="5"/>
    </row>
    <row r="47" spans="1:39" x14ac:dyDescent="0.25">
      <c r="J47" s="27"/>
      <c r="T47" s="5"/>
      <c r="U47" s="5"/>
      <c r="V47" s="5"/>
      <c r="W47" s="5"/>
      <c r="X47" s="5"/>
      <c r="Y47" s="5"/>
      <c r="Z47" s="5"/>
      <c r="AA47" s="5"/>
      <c r="AB47" s="5"/>
      <c r="AC47" s="5"/>
      <c r="AD47" s="34">
        <f>Y42+T42+O42+J42+E42</f>
        <v>2356108.5</v>
      </c>
      <c r="AE47" s="33"/>
      <c r="AF47" s="33"/>
      <c r="AG47" s="5"/>
    </row>
    <row r="48" spans="1:39" ht="24" customHeight="1" x14ac:dyDescent="0.25">
      <c r="G48" s="27"/>
      <c r="J48" s="8">
        <v>457973</v>
      </c>
      <c r="K48" s="8"/>
      <c r="L48" s="8"/>
      <c r="M48" s="8"/>
      <c r="N48" s="8"/>
      <c r="O48" s="8"/>
      <c r="P48" s="8"/>
      <c r="Q48" s="8"/>
      <c r="R48" s="23"/>
      <c r="AC48" s="8"/>
    </row>
    <row r="49" spans="8:29" x14ac:dyDescent="0.25">
      <c r="T49" s="27">
        <f>T42-387261</f>
        <v>105638.5</v>
      </c>
      <c r="AA49" s="27"/>
      <c r="AC49" s="8"/>
    </row>
    <row r="50" spans="8:29" x14ac:dyDescent="0.25">
      <c r="H50" s="27"/>
      <c r="K50" s="27"/>
      <c r="P50" s="27"/>
      <c r="Q50" s="27"/>
      <c r="R50" s="27"/>
      <c r="T50" s="27"/>
      <c r="V50" s="27">
        <f>U42-Z42</f>
        <v>-20078.5</v>
      </c>
    </row>
    <row r="51" spans="8:29" x14ac:dyDescent="0.25">
      <c r="O51" s="27"/>
    </row>
    <row r="52" spans="8:29" x14ac:dyDescent="0.25">
      <c r="Q52" s="27"/>
    </row>
  </sheetData>
  <mergeCells count="31">
    <mergeCell ref="A32:B32"/>
    <mergeCell ref="X1:AD1"/>
    <mergeCell ref="A42:B42"/>
    <mergeCell ref="A31:B31"/>
    <mergeCell ref="A40:B40"/>
    <mergeCell ref="D5:D7"/>
    <mergeCell ref="J6:N6"/>
    <mergeCell ref="A33:AD33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  <mergeCell ref="A34:A35"/>
    <mergeCell ref="C34:C35"/>
    <mergeCell ref="A43:B43"/>
    <mergeCell ref="A44:B44"/>
    <mergeCell ref="A41:B41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2023-07-12T06:52:08Z</cp:lastPrinted>
  <dcterms:created xsi:type="dcterms:W3CDTF">2016-10-07T06:30:37Z</dcterms:created>
  <dcterms:modified xsi:type="dcterms:W3CDTF">2023-07-12T06:52:08Z</dcterms:modified>
</cp:coreProperties>
</file>