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810" windowWidth="13530" windowHeight="9045" tabRatio="577" activeTab="0"/>
  </bookViews>
  <sheets>
    <sheet name="приложение 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<sst xmlns="http://schemas.openxmlformats.org/spreadsheetml/2006/main" count="182" uniqueCount="115">
  <si>
    <t>Наименование целей, задач и мероприятий муниципальной программы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</si>
  <si>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</si>
  <si>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</si>
  <si>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</si>
  <si>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</si>
  <si>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</si>
  <si>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1.5</t>
  </si>
  <si>
    <t>Прочистка сетей водоотведения</t>
  </si>
  <si>
    <t>Проектные работы на объекты инженерной инфраструктуры</t>
  </si>
  <si>
    <t>1.8</t>
  </si>
  <si>
    <t>Проведение мониторинга подземных вод 12 контрольно-наблюдательных скважин</t>
  </si>
  <si>
    <t>Приведение в технически исправное состояние системы противопожарного водопровода</t>
  </si>
  <si>
    <t>3.1</t>
  </si>
  <si>
    <t>3.2</t>
  </si>
  <si>
    <t>3.3</t>
  </si>
  <si>
    <t>3.4</t>
  </si>
  <si>
    <t>3.5</t>
  </si>
  <si>
    <t>Проектирование и монтаж дополнительных дождеприемников в существующих сетях ливневой канализации</t>
  </si>
  <si>
    <t>Ремонт сетей и сооружений ливневой канализации</t>
  </si>
  <si>
    <t>Водоотведение ливневых стоков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</si>
  <si>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</si>
  <si>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</si>
  <si>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</si>
  <si>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</si>
  <si>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Содержание систем водопроводов</t>
  </si>
  <si>
    <t>1.9</t>
  </si>
  <si>
    <t>Актуализация схем водоснабжения и водоотведения, теплоснабжения г.о. Тольятти</t>
  </si>
  <si>
    <t>Инвентаризация сетей ливневой канализации (оформление технической документации, постановка на государственный кадастровый учет)</t>
  </si>
  <si>
    <t>Содержание сетей и сооружений ливневой канализации</t>
  </si>
  <si>
    <t>3.6</t>
  </si>
  <si>
    <t>N</t>
  </si>
  <si>
    <t>Наименование показателей (индикаторов)</t>
  </si>
  <si>
    <t>Ед. изм.</t>
  </si>
  <si>
    <t>Базовое значение</t>
  </si>
  <si>
    <t>Значение показателей (индикаторов) по годам</t>
  </si>
  <si>
    <t>2018 г.</t>
  </si>
  <si>
    <t>2019 г.</t>
  </si>
  <si>
    <t>2020 г.</t>
  </si>
  <si>
    <t>2021 г.</t>
  </si>
  <si>
    <t>2022 г.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</si>
  <si>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</si>
  <si>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Задача 1: обеспечение содержания объектов и сетей инженерной инфраструктуры, относящихся к муниципальной собственности</t>
  </si>
  <si>
    <t>1.1.</t>
  </si>
  <si>
    <t>Протяженность сетей систем водопроводов, находящихся в исправном состоянии</t>
  </si>
  <si>
    <t>м</t>
  </si>
  <si>
    <t>1.2.</t>
  </si>
  <si>
    <t>Количество станций электрозащиты, установленных на газопроводе в пос. Поволжский, находящихся в технически исправном состоянии</t>
  </si>
  <si>
    <t>шт.</t>
  </si>
  <si>
    <t>1.3.</t>
  </si>
  <si>
    <t>Доля газового оборудования, находящегося в технически исправном состоянии, от общего количества оборудования газоснабжения</t>
  </si>
  <si>
    <t>%</t>
  </si>
  <si>
    <t>1.4.</t>
  </si>
  <si>
    <t>Доля опрессованных тепловых сетей от общего количества тепловых сетей к жилищному фонду Автозаводского района</t>
  </si>
  <si>
    <t>1.5.</t>
  </si>
  <si>
    <t>Количество фонтанов, находящихся в исправном состоянии</t>
  </si>
  <si>
    <t>1.6.</t>
  </si>
  <si>
    <t>Длина прочищенных сетей водоотведения</t>
  </si>
  <si>
    <t>1.7.</t>
  </si>
  <si>
    <t>Количество проектов и технических паспортов, разработанных на объекты инженерной инфраструктуры</t>
  </si>
  <si>
    <t>1.8.</t>
  </si>
  <si>
    <t>Количество контрольно-наблюдательных скважин, на которых проведен мониторинг</t>
  </si>
  <si>
    <t>1.9.</t>
  </si>
  <si>
    <t>ед.</t>
  </si>
  <si>
    <t>-</t>
  </si>
  <si>
    <t>Задача 2: устранение аварийных ситуаций на оборудовании и сетях инженерной инфраструктуры</t>
  </si>
  <si>
    <t>2.1.</t>
  </si>
  <si>
    <t>2.2.</t>
  </si>
  <si>
    <t>Уровень исправности системы противопожарного водопровода</t>
  </si>
  <si>
    <t>3.1.</t>
  </si>
  <si>
    <t>Количество дополнительных дождеприемников, смонтированных в существующих сетях ливневой канализации</t>
  </si>
  <si>
    <t>3.2.</t>
  </si>
  <si>
    <t>Длина проинвентаризированных сетей</t>
  </si>
  <si>
    <t>км</t>
  </si>
  <si>
    <t>3.3.</t>
  </si>
  <si>
    <t>Количество устраненных неисправностей в сетях и сооружениях ливневой канализации</t>
  </si>
  <si>
    <t>3.4.</t>
  </si>
  <si>
    <t>Длина отремонтированных сетей ливневой канализации</t>
  </si>
  <si>
    <t>3.5.</t>
  </si>
  <si>
    <t>Объем сточных вод</t>
  </si>
  <si>
    <t>тыс. куб. м</t>
  </si>
  <si>
    <t>3.6.</t>
  </si>
  <si>
    <t>Разработка концептуальных решений по системе ливневой канализации г.о. Тольятти</t>
  </si>
  <si>
    <t>Количество разработанных схем ливневой канализации районов г.о. Тольятти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</si>
  <si>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</si>
  <si>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4.1.</t>
  </si>
  <si>
    <t>Количество часов горения установок наружного освещения</t>
  </si>
  <si>
    <t>час в год</t>
  </si>
  <si>
    <t>4.2.</t>
  </si>
  <si>
    <t>Организация уличного (наружного) освещения магистральных и внутриквартальных улиц и дорог городского округа Тольятти</t>
  </si>
  <si>
    <t>Процент горения светильников, установок наружного освещения</t>
  </si>
  <si>
    <t>4.3.</t>
  </si>
  <si>
    <t xml:space="preserve">Приложение № 2 к Муниципальной программе "Содержание и ремонт объектов и сетей инженерной инфраструктуры городского округа Тольятти на 2018-2022 годы"  </t>
  </si>
  <si>
    <t>ПОКАЗАТЕЛИ (ИНДИКАТОРЫ) МУНИЦИПАЛЬНОЙ ПРОГРАММЫ</t>
  </si>
  <si>
    <t>Техническое содержание и эксплуатация газового оборудования, в том числе поставка и траспортировка газа</t>
  </si>
  <si>
    <t>1.10</t>
  </si>
  <si>
    <t>Ремонт сетей тепло-, газо-, водоснабжения, водоотведения</t>
  </si>
  <si>
    <t>Доля отремонтированных сетей тепло-, газо-, водоснабжения, водоотведения от общего количества этих сетей, находящихся в аварийном состоянии</t>
  </si>
  <si>
    <t>Количество актуализированных схем, в том числе частично</t>
  </si>
  <si>
    <t>Содержание, ремонт и техническое обслуживание фонтанов</t>
  </si>
  <si>
    <t>было 91,15</t>
  </si>
  <si>
    <t>1.10.</t>
  </si>
  <si>
    <t>Задача 3:  содержание в нормативном состоянии ливневой канализации.</t>
  </si>
  <si>
    <t>Количество разработанных технических заданий</t>
  </si>
  <si>
    <t>Количество отремонтированных объектов, сооружений ливневой канализации</t>
  </si>
  <si>
    <t>1.11</t>
  </si>
  <si>
    <t>1.11.</t>
  </si>
  <si>
    <t>Протяженность сетей, подлежащих  техническому обследованию</t>
  </si>
  <si>
    <t>Техническое обследование объектов для передачи в концессию</t>
  </si>
  <si>
    <t>было</t>
  </si>
  <si>
    <t>стало</t>
  </si>
  <si>
    <t>разница</t>
  </si>
  <si>
    <t>итого</t>
  </si>
  <si>
    <t>Энергоснабжение насосных станций и артезианских скважин</t>
  </si>
  <si>
    <t>Количество насосных станций и и артезианских скважин, обеспеченных электричеством</t>
  </si>
  <si>
    <t>Приложение 2                                                                                                     к Постановлению администрации городского округа Тольятти от _______________ № 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</si>
</sst>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3" fontId="2" fillId="33" borderId="0" xfId="0" applyNumberFormat="1" applyFont="1" applyFill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43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43" fillId="0" borderId="0" xfId="0" applyNumberFormat="1" applyFont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3" fontId="4" fillId="34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3" fontId="43" fillId="33" borderId="11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3" fontId="43" fillId="33" borderId="0" xfId="0" applyNumberFormat="1" applyFont="1" applyFill="1" applyAlignment="1">
      <alignment horizontal="center" vertical="center"/>
    </xf>
    <xf numFmtId="0" fontId="4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49" fontId="43" fillId="34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3" fontId="43" fillId="34" borderId="10" xfId="0" applyNumberFormat="1" applyFont="1" applyFill="1" applyBorder="1" applyAlignment="1">
      <alignment horizontal="center" vertical="center"/>
    </xf>
    <xf numFmtId="4" fontId="43" fillId="34" borderId="10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25">
      <selection activeCell="J30" sqref="J30"/>
    </sheetView>
  </sheetViews>
  <sheetFormatPr defaultColWidth="9.140625" defaultRowHeight="15"/>
  <cols>
    <col min="1" max="1" width="4.421875" style="1" customWidth="1"/>
    <col min="2" max="2" width="26.28125" style="1" customWidth="1"/>
    <col min="3" max="3" width="32.57421875" style="1" customWidth="1"/>
    <col min="4" max="10" width="9.140625" style="1" customWidth="1"/>
    <col min="11" max="11" width="18.00390625" style="1" hidden="1" customWidth="1"/>
    <col min="12" max="16384" width="9.140625" style="1" customWidth="1"/>
  </cols>
  <sheetData>
    <row r="1" spans="6:10" ht="50.25" customHeight="1">
      <c r="F1" s="40" t="s">
        <v>114</v>
      </c>
      <c r="G1" s="40"/>
      <c r="H1" s="40"/>
      <c r="I1" s="40"/>
      <c r="J1" s="40"/>
    </row>
    <row r="2" spans="6:10" ht="6.75" customHeight="1">
      <c r="F2" s="34"/>
      <c r="G2" s="34"/>
      <c r="H2" s="34"/>
      <c r="I2" s="34"/>
      <c r="J2" s="34"/>
    </row>
    <row r="3" spans="6:10" ht="63.75" customHeight="1">
      <c r="F3" s="40" t="s">
        <v>91</v>
      </c>
      <c r="G3" s="40"/>
      <c r="H3" s="40"/>
      <c r="I3" s="40"/>
      <c r="J3" s="40"/>
    </row>
    <row r="4" spans="1:10" ht="30" customHeight="1">
      <c r="A4" s="41" t="s">
        <v>92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46.5" customHeight="1">
      <c r="A5" s="44" t="s">
        <v>30</v>
      </c>
      <c r="B5" s="44" t="s">
        <v>0</v>
      </c>
      <c r="C5" s="44" t="s">
        <v>31</v>
      </c>
      <c r="D5" s="44" t="s">
        <v>32</v>
      </c>
      <c r="E5" s="44" t="s">
        <v>33</v>
      </c>
      <c r="F5" s="44" t="s">
        <v>34</v>
      </c>
      <c r="G5" s="44"/>
      <c r="H5" s="44"/>
      <c r="I5" s="44"/>
      <c r="J5" s="44"/>
    </row>
    <row r="6" spans="1:10" ht="21.75" customHeight="1">
      <c r="A6" s="44"/>
      <c r="B6" s="44"/>
      <c r="C6" s="44"/>
      <c r="D6" s="44"/>
      <c r="E6" s="44"/>
      <c r="F6" s="33" t="s">
        <v>35</v>
      </c>
      <c r="G6" s="33" t="s">
        <v>36</v>
      </c>
      <c r="H6" s="33" t="s">
        <v>37</v>
      </c>
      <c r="I6" s="33" t="s">
        <v>38</v>
      </c>
      <c r="J6" s="33" t="s">
        <v>39</v>
      </c>
    </row>
    <row r="7" spans="1:10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</row>
    <row r="8" spans="1:10" ht="30" customHeight="1">
      <c r="A8" s="43" t="s">
        <v>40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21.75" customHeight="1">
      <c r="A9" s="43" t="s">
        <v>41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38.25">
      <c r="A10" s="33" t="s">
        <v>42</v>
      </c>
      <c r="B10" s="37" t="s">
        <v>24</v>
      </c>
      <c r="C10" s="37" t="s">
        <v>43</v>
      </c>
      <c r="D10" s="33" t="s">
        <v>44</v>
      </c>
      <c r="E10" s="33">
        <v>483</v>
      </c>
      <c r="F10" s="33">
        <v>653</v>
      </c>
      <c r="G10" s="33">
        <v>438</v>
      </c>
      <c r="H10" s="33">
        <v>438</v>
      </c>
      <c r="I10" s="33">
        <v>438</v>
      </c>
      <c r="J10" s="33">
        <v>483</v>
      </c>
    </row>
    <row r="11" spans="1:10" ht="54" customHeight="1">
      <c r="A11" s="33" t="s">
        <v>45</v>
      </c>
      <c r="B11" s="37" t="s">
        <v>2</v>
      </c>
      <c r="C11" s="37" t="s">
        <v>46</v>
      </c>
      <c r="D11" s="33" t="s">
        <v>47</v>
      </c>
      <c r="E11" s="33">
        <v>2</v>
      </c>
      <c r="F11" s="33">
        <v>2</v>
      </c>
      <c r="G11" s="33">
        <v>2</v>
      </c>
      <c r="H11" s="33">
        <v>2</v>
      </c>
      <c r="I11" s="33">
        <v>2</v>
      </c>
      <c r="J11" s="33">
        <v>2</v>
      </c>
    </row>
    <row r="12" spans="1:10" ht="55.5" customHeight="1">
      <c r="A12" s="33" t="s">
        <v>48</v>
      </c>
      <c r="B12" s="37" t="s">
        <v>93</v>
      </c>
      <c r="C12" s="37" t="s">
        <v>49</v>
      </c>
      <c r="D12" s="33" t="s">
        <v>50</v>
      </c>
      <c r="E12" s="33">
        <v>100</v>
      </c>
      <c r="F12" s="33">
        <v>100</v>
      </c>
      <c r="G12" s="33">
        <v>100</v>
      </c>
      <c r="H12" s="33">
        <v>100</v>
      </c>
      <c r="I12" s="33">
        <v>100</v>
      </c>
      <c r="J12" s="33">
        <v>100</v>
      </c>
    </row>
    <row r="13" spans="1:10" ht="52.5" customHeight="1">
      <c r="A13" s="33" t="s">
        <v>51</v>
      </c>
      <c r="B13" s="37" t="s">
        <v>5</v>
      </c>
      <c r="C13" s="37" t="s">
        <v>52</v>
      </c>
      <c r="D13" s="33" t="s">
        <v>50</v>
      </c>
      <c r="E13" s="33">
        <v>100</v>
      </c>
      <c r="F13" s="33">
        <v>100</v>
      </c>
      <c r="G13" s="33" t="s">
        <v>63</v>
      </c>
      <c r="H13" s="33">
        <v>100</v>
      </c>
      <c r="I13" s="33">
        <v>100</v>
      </c>
      <c r="J13" s="33">
        <v>100</v>
      </c>
    </row>
    <row r="14" spans="1:10" ht="39.75" customHeight="1">
      <c r="A14" s="35" t="s">
        <v>53</v>
      </c>
      <c r="B14" s="36" t="s">
        <v>98</v>
      </c>
      <c r="C14" s="37" t="s">
        <v>54</v>
      </c>
      <c r="D14" s="33" t="s">
        <v>47</v>
      </c>
      <c r="E14" s="33">
        <v>4</v>
      </c>
      <c r="F14" s="33">
        <v>4</v>
      </c>
      <c r="G14" s="33">
        <v>7</v>
      </c>
      <c r="H14" s="33">
        <f>8+4</f>
        <v>12</v>
      </c>
      <c r="I14" s="33">
        <v>12</v>
      </c>
      <c r="J14" s="33">
        <v>12</v>
      </c>
    </row>
    <row r="15" spans="1:12" ht="25.5">
      <c r="A15" s="33" t="s">
        <v>55</v>
      </c>
      <c r="B15" s="37" t="s">
        <v>7</v>
      </c>
      <c r="C15" s="37" t="s">
        <v>56</v>
      </c>
      <c r="D15" s="33" t="s">
        <v>44</v>
      </c>
      <c r="E15" s="33">
        <v>514.64</v>
      </c>
      <c r="F15" s="33">
        <v>514.64</v>
      </c>
      <c r="G15" s="33">
        <v>784</v>
      </c>
      <c r="H15" s="33">
        <v>580</v>
      </c>
      <c r="I15" s="33">
        <v>266.13</v>
      </c>
      <c r="J15" s="33">
        <v>266.13</v>
      </c>
      <c r="L15" s="4"/>
    </row>
    <row r="16" spans="1:10" ht="38.25">
      <c r="A16" s="33" t="s">
        <v>57</v>
      </c>
      <c r="B16" s="37" t="s">
        <v>8</v>
      </c>
      <c r="C16" s="37" t="s">
        <v>58</v>
      </c>
      <c r="D16" s="33" t="s">
        <v>47</v>
      </c>
      <c r="E16" s="33">
        <v>1</v>
      </c>
      <c r="F16" s="33">
        <v>1</v>
      </c>
      <c r="G16" s="33">
        <f>1+1+1</f>
        <v>3</v>
      </c>
      <c r="H16" s="33" t="s">
        <v>63</v>
      </c>
      <c r="I16" s="33">
        <v>1</v>
      </c>
      <c r="J16" s="33">
        <v>1</v>
      </c>
    </row>
    <row r="17" spans="1:10" ht="38.25">
      <c r="A17" s="33" t="s">
        <v>59</v>
      </c>
      <c r="B17" s="37" t="s">
        <v>10</v>
      </c>
      <c r="C17" s="37" t="s">
        <v>60</v>
      </c>
      <c r="D17" s="33" t="s">
        <v>47</v>
      </c>
      <c r="E17" s="33">
        <v>12</v>
      </c>
      <c r="F17" s="33">
        <v>12</v>
      </c>
      <c r="G17" s="33">
        <v>12</v>
      </c>
      <c r="H17" s="33">
        <v>12</v>
      </c>
      <c r="I17" s="33">
        <v>12</v>
      </c>
      <c r="J17" s="33">
        <v>12</v>
      </c>
    </row>
    <row r="18" spans="1:10" ht="51" customHeight="1">
      <c r="A18" s="48" t="s">
        <v>61</v>
      </c>
      <c r="B18" s="50" t="s">
        <v>26</v>
      </c>
      <c r="C18" s="37" t="s">
        <v>97</v>
      </c>
      <c r="D18" s="33" t="s">
        <v>62</v>
      </c>
      <c r="E18" s="37"/>
      <c r="F18" s="33" t="s">
        <v>63</v>
      </c>
      <c r="G18" s="33" t="s">
        <v>63</v>
      </c>
      <c r="H18" s="33">
        <v>1</v>
      </c>
      <c r="I18" s="33" t="s">
        <v>63</v>
      </c>
      <c r="J18" s="33" t="s">
        <v>63</v>
      </c>
    </row>
    <row r="19" spans="1:10" ht="37.5" customHeight="1">
      <c r="A19" s="49"/>
      <c r="B19" s="51"/>
      <c r="C19" s="37" t="s">
        <v>102</v>
      </c>
      <c r="D19" s="33" t="s">
        <v>62</v>
      </c>
      <c r="E19" s="37"/>
      <c r="F19" s="33" t="s">
        <v>63</v>
      </c>
      <c r="G19" s="33">
        <v>1</v>
      </c>
      <c r="H19" s="33" t="s">
        <v>63</v>
      </c>
      <c r="I19" s="33" t="s">
        <v>63</v>
      </c>
      <c r="J19" s="33" t="s">
        <v>63</v>
      </c>
    </row>
    <row r="20" spans="1:10" ht="45.75" customHeight="1">
      <c r="A20" s="33" t="s">
        <v>100</v>
      </c>
      <c r="B20" s="37" t="s">
        <v>112</v>
      </c>
      <c r="C20" s="37" t="s">
        <v>113</v>
      </c>
      <c r="D20" s="33" t="s">
        <v>62</v>
      </c>
      <c r="E20" s="33">
        <v>3</v>
      </c>
      <c r="F20" s="33" t="s">
        <v>63</v>
      </c>
      <c r="G20" s="33">
        <v>3</v>
      </c>
      <c r="H20" s="33">
        <f>3-1+2</f>
        <v>4</v>
      </c>
      <c r="I20" s="33">
        <v>4</v>
      </c>
      <c r="J20" s="33">
        <v>4</v>
      </c>
    </row>
    <row r="21" spans="1:10" ht="48" customHeight="1">
      <c r="A21" s="33" t="s">
        <v>105</v>
      </c>
      <c r="B21" s="33" t="s">
        <v>107</v>
      </c>
      <c r="C21" s="37" t="s">
        <v>106</v>
      </c>
      <c r="D21" s="33" t="s">
        <v>72</v>
      </c>
      <c r="E21" s="33" t="s">
        <v>63</v>
      </c>
      <c r="F21" s="33" t="s">
        <v>63</v>
      </c>
      <c r="G21" s="33" t="s">
        <v>63</v>
      </c>
      <c r="H21" s="33" t="s">
        <v>63</v>
      </c>
      <c r="I21" s="33" t="s">
        <v>63</v>
      </c>
      <c r="J21" s="33" t="s">
        <v>63</v>
      </c>
    </row>
    <row r="22" spans="1:10" ht="21.75" customHeight="1">
      <c r="A22" s="45" t="s">
        <v>64</v>
      </c>
      <c r="B22" s="46"/>
      <c r="C22" s="46"/>
      <c r="D22" s="46"/>
      <c r="E22" s="46"/>
      <c r="F22" s="46"/>
      <c r="G22" s="46"/>
      <c r="H22" s="46"/>
      <c r="I22" s="46"/>
      <c r="J22" s="47"/>
    </row>
    <row r="23" spans="1:10" ht="51">
      <c r="A23" s="33" t="s">
        <v>65</v>
      </c>
      <c r="B23" s="37" t="s">
        <v>95</v>
      </c>
      <c r="C23" s="37" t="s">
        <v>96</v>
      </c>
      <c r="D23" s="33" t="s">
        <v>50</v>
      </c>
      <c r="E23" s="33">
        <v>100</v>
      </c>
      <c r="F23" s="33">
        <v>100</v>
      </c>
      <c r="G23" s="33">
        <v>100</v>
      </c>
      <c r="H23" s="33">
        <v>100</v>
      </c>
      <c r="I23" s="33">
        <v>100</v>
      </c>
      <c r="J23" s="33">
        <v>100</v>
      </c>
    </row>
    <row r="24" spans="1:10" ht="51">
      <c r="A24" s="33" t="s">
        <v>66</v>
      </c>
      <c r="B24" s="37" t="s">
        <v>11</v>
      </c>
      <c r="C24" s="37" t="s">
        <v>67</v>
      </c>
      <c r="D24" s="33" t="s">
        <v>50</v>
      </c>
      <c r="E24" s="33">
        <v>100</v>
      </c>
      <c r="F24" s="33">
        <v>100</v>
      </c>
      <c r="G24" s="33">
        <v>100</v>
      </c>
      <c r="H24" s="33">
        <v>100</v>
      </c>
      <c r="I24" s="33">
        <v>100</v>
      </c>
      <c r="J24" s="33">
        <v>100</v>
      </c>
    </row>
    <row r="25" spans="1:10" ht="24" customHeight="1">
      <c r="A25" s="45" t="s">
        <v>101</v>
      </c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63.75">
      <c r="A26" s="33" t="s">
        <v>68</v>
      </c>
      <c r="B26" s="37" t="s">
        <v>17</v>
      </c>
      <c r="C26" s="37" t="s">
        <v>69</v>
      </c>
      <c r="D26" s="33" t="s">
        <v>47</v>
      </c>
      <c r="E26" s="33">
        <v>6</v>
      </c>
      <c r="F26" s="33" t="s">
        <v>63</v>
      </c>
      <c r="G26" s="33" t="s">
        <v>63</v>
      </c>
      <c r="H26" s="33" t="s">
        <v>63</v>
      </c>
      <c r="I26" s="33" t="s">
        <v>63</v>
      </c>
      <c r="J26" s="33" t="s">
        <v>63</v>
      </c>
    </row>
    <row r="27" spans="1:10" ht="76.5">
      <c r="A27" s="33" t="s">
        <v>70</v>
      </c>
      <c r="B27" s="37" t="s">
        <v>27</v>
      </c>
      <c r="C27" s="37" t="s">
        <v>71</v>
      </c>
      <c r="D27" s="33" t="s">
        <v>72</v>
      </c>
      <c r="E27" s="33">
        <v>10.23</v>
      </c>
      <c r="F27" s="33" t="s">
        <v>63</v>
      </c>
      <c r="G27" s="33" t="s">
        <v>63</v>
      </c>
      <c r="H27" s="33" t="s">
        <v>63</v>
      </c>
      <c r="I27" s="33" t="s">
        <v>63</v>
      </c>
      <c r="J27" s="33" t="s">
        <v>63</v>
      </c>
    </row>
    <row r="28" spans="1:10" ht="38.25">
      <c r="A28" s="33" t="s">
        <v>73</v>
      </c>
      <c r="B28" s="37" t="s">
        <v>28</v>
      </c>
      <c r="C28" s="37" t="s">
        <v>74</v>
      </c>
      <c r="D28" s="33" t="s">
        <v>62</v>
      </c>
      <c r="E28" s="33">
        <v>11</v>
      </c>
      <c r="F28" s="33">
        <v>18</v>
      </c>
      <c r="G28" s="33">
        <v>30</v>
      </c>
      <c r="H28" s="33">
        <v>32</v>
      </c>
      <c r="I28" s="33">
        <v>18</v>
      </c>
      <c r="J28" s="33">
        <v>18</v>
      </c>
    </row>
    <row r="29" spans="1:11" ht="30.75" customHeight="1">
      <c r="A29" s="48" t="s">
        <v>75</v>
      </c>
      <c r="B29" s="48" t="s">
        <v>18</v>
      </c>
      <c r="C29" s="37" t="s">
        <v>76</v>
      </c>
      <c r="D29" s="33" t="s">
        <v>44</v>
      </c>
      <c r="E29" s="33" t="s">
        <v>63</v>
      </c>
      <c r="F29" s="33" t="s">
        <v>63</v>
      </c>
      <c r="G29" s="33" t="s">
        <v>63</v>
      </c>
      <c r="H29" s="33" t="s">
        <v>63</v>
      </c>
      <c r="I29" s="33" t="s">
        <v>63</v>
      </c>
      <c r="J29" s="33" t="s">
        <v>63</v>
      </c>
      <c r="K29" s="2" t="s">
        <v>99</v>
      </c>
    </row>
    <row r="30" spans="1:11" ht="39" customHeight="1">
      <c r="A30" s="49"/>
      <c r="B30" s="49"/>
      <c r="C30" s="37" t="s">
        <v>103</v>
      </c>
      <c r="D30" s="33" t="s">
        <v>62</v>
      </c>
      <c r="E30" s="33" t="s">
        <v>63</v>
      </c>
      <c r="F30" s="33" t="s">
        <v>63</v>
      </c>
      <c r="G30" s="33">
        <v>3</v>
      </c>
      <c r="H30" s="33" t="s">
        <v>63</v>
      </c>
      <c r="I30" s="33">
        <v>2</v>
      </c>
      <c r="J30" s="33">
        <v>2</v>
      </c>
      <c r="K30" s="2"/>
    </row>
    <row r="31" spans="1:14" ht="25.5">
      <c r="A31" s="33" t="s">
        <v>77</v>
      </c>
      <c r="B31" s="37" t="s">
        <v>19</v>
      </c>
      <c r="C31" s="37" t="s">
        <v>78</v>
      </c>
      <c r="D31" s="33" t="s">
        <v>79</v>
      </c>
      <c r="E31" s="3">
        <v>2318</v>
      </c>
      <c r="F31" s="3">
        <v>3096</v>
      </c>
      <c r="G31" s="3">
        <f>3358+77</f>
        <v>3435</v>
      </c>
      <c r="H31" s="3">
        <v>4680</v>
      </c>
      <c r="I31" s="3">
        <v>5774.5</v>
      </c>
      <c r="J31" s="3">
        <v>5817.9</v>
      </c>
      <c r="M31" s="5"/>
      <c r="N31" s="5"/>
    </row>
    <row r="32" spans="1:10" ht="38.25">
      <c r="A32" s="33" t="s">
        <v>80</v>
      </c>
      <c r="B32" s="37" t="s">
        <v>81</v>
      </c>
      <c r="C32" s="37" t="s">
        <v>82</v>
      </c>
      <c r="D32" s="33" t="s">
        <v>62</v>
      </c>
      <c r="E32" s="33" t="s">
        <v>63</v>
      </c>
      <c r="F32" s="33" t="s">
        <v>63</v>
      </c>
      <c r="G32" s="33" t="s">
        <v>63</v>
      </c>
      <c r="H32" s="33" t="s">
        <v>63</v>
      </c>
      <c r="I32" s="33" t="s">
        <v>63</v>
      </c>
      <c r="J32" s="33" t="s">
        <v>63</v>
      </c>
    </row>
    <row r="33" spans="1:10" ht="21.75" customHeight="1">
      <c r="A33" s="45" t="s">
        <v>83</v>
      </c>
      <c r="B33" s="46"/>
      <c r="C33" s="46"/>
      <c r="D33" s="46"/>
      <c r="E33" s="46"/>
      <c r="F33" s="46"/>
      <c r="G33" s="46"/>
      <c r="H33" s="46"/>
      <c r="I33" s="46"/>
      <c r="J33" s="47"/>
    </row>
    <row r="34" spans="1:10" ht="96" customHeight="1">
      <c r="A34" s="33" t="s">
        <v>84</v>
      </c>
      <c r="B34" s="37" t="s">
        <v>21</v>
      </c>
      <c r="C34" s="37" t="s">
        <v>85</v>
      </c>
      <c r="D34" s="33" t="s">
        <v>86</v>
      </c>
      <c r="E34" s="3">
        <v>3984</v>
      </c>
      <c r="F34" s="3">
        <v>3984</v>
      </c>
      <c r="G34" s="3">
        <v>3984</v>
      </c>
      <c r="H34" s="3">
        <v>3984</v>
      </c>
      <c r="I34" s="3">
        <v>3984</v>
      </c>
      <c r="J34" s="3">
        <v>3984</v>
      </c>
    </row>
    <row r="35" spans="1:10" ht="78.75" customHeight="1">
      <c r="A35" s="33" t="s">
        <v>87</v>
      </c>
      <c r="B35" s="37" t="s">
        <v>88</v>
      </c>
      <c r="C35" s="52" t="s">
        <v>89</v>
      </c>
      <c r="D35" s="44" t="s">
        <v>50</v>
      </c>
      <c r="E35" s="44">
        <v>95</v>
      </c>
      <c r="F35" s="44">
        <v>95</v>
      </c>
      <c r="G35" s="44">
        <v>95</v>
      </c>
      <c r="H35" s="44">
        <v>95</v>
      </c>
      <c r="I35" s="44">
        <v>95</v>
      </c>
      <c r="J35" s="44">
        <v>95</v>
      </c>
    </row>
    <row r="36" spans="1:10" ht="89.25">
      <c r="A36" s="33" t="s">
        <v>90</v>
      </c>
      <c r="B36" s="37" t="s">
        <v>23</v>
      </c>
      <c r="C36" s="52"/>
      <c r="D36" s="44"/>
      <c r="E36" s="44"/>
      <c r="F36" s="44"/>
      <c r="G36" s="44"/>
      <c r="H36" s="44"/>
      <c r="I36" s="44"/>
      <c r="J36" s="44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9"/>
      <c r="C43" s="39"/>
      <c r="D43" s="39"/>
      <c r="E43" s="39"/>
      <c r="F43" s="39"/>
      <c r="G43" s="39"/>
      <c r="H43" s="39"/>
      <c r="I43" s="39"/>
    </row>
  </sheetData>
  <sheetProtection/>
  <mergeCells count="26">
    <mergeCell ref="A18:A19"/>
    <mergeCell ref="E5:E6"/>
    <mergeCell ref="F5:J5"/>
    <mergeCell ref="H35:H36"/>
    <mergeCell ref="I35:I36"/>
    <mergeCell ref="J35:J36"/>
    <mergeCell ref="B18:B19"/>
    <mergeCell ref="A33:J33"/>
    <mergeCell ref="C35:C36"/>
    <mergeCell ref="D35:D36"/>
    <mergeCell ref="E35:E36"/>
    <mergeCell ref="F35:F36"/>
    <mergeCell ref="A22:J22"/>
    <mergeCell ref="A25:J25"/>
    <mergeCell ref="B29:B30"/>
    <mergeCell ref="G35:G36"/>
    <mergeCell ref="A29:A30"/>
    <mergeCell ref="F1:J1"/>
    <mergeCell ref="F3:J3"/>
    <mergeCell ref="A4:J4"/>
    <mergeCell ref="A8:J8"/>
    <mergeCell ref="A9:J9"/>
    <mergeCell ref="A5:A6"/>
    <mergeCell ref="B5:B6"/>
    <mergeCell ref="C5:C6"/>
    <mergeCell ref="D5:D6"/>
  </mergeCells>
  <printOptions/>
  <pageMargins left="0.31496062992125984" right="0.7086614173228347" top="0.7480314960629921" bottom="0.7480314960629921" header="0.31496062992125984" footer="0.31496062992125984"/>
  <pageSetup firstPageNumber="6" useFirstPageNumber="1" horizontalDpi="600" verticalDpi="600" orientation="portrait" paperSize="9" scale="72" r:id="rId1"/>
  <headerFooter differentFirst="1">
    <oddHeader>&amp;C&amp;9&amp;P</oddHeader>
    <firstHeader>&amp;C&amp;9&amp;P</firstHead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">
      <selection activeCell="O23" sqref="O23"/>
    </sheetView>
  </sheetViews>
  <sheetFormatPr defaultColWidth="9.140625" defaultRowHeight="15"/>
  <cols>
    <col min="1" max="1" width="9.140625" style="6" customWidth="1"/>
    <col min="2" max="2" width="9.140625" style="10" customWidth="1"/>
    <col min="3" max="3" width="10.421875" style="18" customWidth="1"/>
    <col min="4" max="4" width="14.421875" style="10" customWidth="1"/>
    <col min="5" max="5" width="9.140625" style="7" customWidth="1"/>
    <col min="6" max="6" width="9.140625" style="10" customWidth="1"/>
    <col min="7" max="7" width="9.421875" style="18" customWidth="1"/>
    <col min="8" max="8" width="12.28125" style="11" customWidth="1"/>
    <col min="9" max="9" width="9.140625" style="7" customWidth="1"/>
    <col min="10" max="10" width="9.140625" style="10" customWidth="1"/>
    <col min="11" max="11" width="9.421875" style="18" customWidth="1"/>
    <col min="12" max="12" width="12.28125" style="11" customWidth="1"/>
    <col min="13" max="16384" width="9.140625" style="7" customWidth="1"/>
  </cols>
  <sheetData>
    <row r="1" spans="2:12" ht="15">
      <c r="B1" s="53">
        <v>2020</v>
      </c>
      <c r="C1" s="53"/>
      <c r="D1" s="53"/>
      <c r="F1" s="55">
        <v>2021</v>
      </c>
      <c r="G1" s="55"/>
      <c r="H1" s="55"/>
      <c r="I1" s="20"/>
      <c r="J1" s="55">
        <v>2022</v>
      </c>
      <c r="K1" s="55"/>
      <c r="L1" s="55"/>
    </row>
    <row r="2" spans="1:12" ht="15">
      <c r="A2" s="8"/>
      <c r="B2" s="9" t="s">
        <v>108</v>
      </c>
      <c r="C2" s="9" t="s">
        <v>109</v>
      </c>
      <c r="D2" s="9" t="s">
        <v>110</v>
      </c>
      <c r="F2" s="9" t="s">
        <v>108</v>
      </c>
      <c r="G2" s="22" t="s">
        <v>109</v>
      </c>
      <c r="H2" s="23"/>
      <c r="J2" s="9" t="s">
        <v>108</v>
      </c>
      <c r="K2" s="22" t="s">
        <v>109</v>
      </c>
      <c r="L2" s="23"/>
    </row>
    <row r="3" spans="1:12" ht="15">
      <c r="A3" s="8" t="s">
        <v>42</v>
      </c>
      <c r="B3" s="9">
        <v>290</v>
      </c>
      <c r="C3" s="12">
        <v>308</v>
      </c>
      <c r="D3" s="13">
        <f>C3-B3</f>
        <v>18</v>
      </c>
      <c r="F3" s="9">
        <v>290</v>
      </c>
      <c r="G3" s="9">
        <v>308</v>
      </c>
      <c r="H3" s="23">
        <f>G3-F3</f>
        <v>18</v>
      </c>
      <c r="J3" s="9">
        <v>308</v>
      </c>
      <c r="K3" s="9">
        <v>308</v>
      </c>
      <c r="L3" s="23">
        <f>J3-K3</f>
        <v>0</v>
      </c>
    </row>
    <row r="4" spans="1:12" ht="15">
      <c r="A4" s="8" t="s">
        <v>1</v>
      </c>
      <c r="B4" s="9">
        <v>279</v>
      </c>
      <c r="C4" s="12">
        <v>279</v>
      </c>
      <c r="D4" s="13">
        <f aca="true" t="shared" si="0" ref="D4:D30">C4-B4</f>
        <v>0</v>
      </c>
      <c r="F4" s="9">
        <v>279</v>
      </c>
      <c r="G4" s="9">
        <v>279</v>
      </c>
      <c r="H4" s="23">
        <f aca="true" t="shared" si="1" ref="H4:H30">G4-F4</f>
        <v>0</v>
      </c>
      <c r="J4" s="9">
        <v>265</v>
      </c>
      <c r="K4" s="9">
        <v>279</v>
      </c>
      <c r="L4" s="23">
        <f>K4-J4</f>
        <v>14</v>
      </c>
    </row>
    <row r="5" spans="1:12" ht="15">
      <c r="A5" s="8" t="s">
        <v>3</v>
      </c>
      <c r="B5" s="9">
        <v>1850</v>
      </c>
      <c r="C5" s="12">
        <v>1874</v>
      </c>
      <c r="D5" s="13">
        <f t="shared" si="0"/>
        <v>24</v>
      </c>
      <c r="F5" s="9">
        <v>1867</v>
      </c>
      <c r="G5" s="9">
        <v>1874</v>
      </c>
      <c r="H5" s="23">
        <f t="shared" si="1"/>
        <v>7</v>
      </c>
      <c r="J5" s="9">
        <v>1484</v>
      </c>
      <c r="K5" s="9">
        <v>1874</v>
      </c>
      <c r="L5" s="23">
        <f aca="true" t="shared" si="2" ref="L5:L30">K5-J5</f>
        <v>390</v>
      </c>
    </row>
    <row r="6" spans="1:12" ht="15">
      <c r="A6" s="8" t="s">
        <v>4</v>
      </c>
      <c r="B6" s="9">
        <v>562</v>
      </c>
      <c r="C6" s="12">
        <v>1109</v>
      </c>
      <c r="D6" s="13">
        <f t="shared" si="0"/>
        <v>547</v>
      </c>
      <c r="F6" s="9">
        <v>562</v>
      </c>
      <c r="G6" s="9">
        <v>1109</v>
      </c>
      <c r="H6" s="23">
        <f t="shared" si="1"/>
        <v>547</v>
      </c>
      <c r="J6" s="9">
        <v>562</v>
      </c>
      <c r="K6" s="9">
        <v>1109</v>
      </c>
      <c r="L6" s="23">
        <f t="shared" si="2"/>
        <v>547</v>
      </c>
    </row>
    <row r="7" spans="1:12" ht="15">
      <c r="A7" s="54" t="s">
        <v>6</v>
      </c>
      <c r="B7" s="9">
        <v>0</v>
      </c>
      <c r="C7" s="12">
        <v>0</v>
      </c>
      <c r="D7" s="13">
        <f t="shared" si="0"/>
        <v>0</v>
      </c>
      <c r="F7" s="9">
        <v>0</v>
      </c>
      <c r="G7" s="21">
        <v>0</v>
      </c>
      <c r="H7" s="23">
        <f t="shared" si="1"/>
        <v>0</v>
      </c>
      <c r="J7" s="9">
        <v>0</v>
      </c>
      <c r="K7" s="21">
        <v>0</v>
      </c>
      <c r="L7" s="23">
        <f t="shared" si="2"/>
        <v>0</v>
      </c>
    </row>
    <row r="8" spans="1:12" ht="15">
      <c r="A8" s="54"/>
      <c r="B8" s="9">
        <v>680</v>
      </c>
      <c r="C8" s="12">
        <v>2095</v>
      </c>
      <c r="D8" s="13">
        <f t="shared" si="0"/>
        <v>1415</v>
      </c>
      <c r="F8" s="9">
        <v>680</v>
      </c>
      <c r="G8" s="21">
        <v>2095</v>
      </c>
      <c r="H8" s="23">
        <f t="shared" si="1"/>
        <v>1415</v>
      </c>
      <c r="J8" s="9">
        <v>1114</v>
      </c>
      <c r="K8" s="21">
        <v>2095</v>
      </c>
      <c r="L8" s="23">
        <f t="shared" si="2"/>
        <v>981</v>
      </c>
    </row>
    <row r="9" spans="1:12" ht="15">
      <c r="A9" s="8" t="s">
        <v>55</v>
      </c>
      <c r="B9" s="9">
        <v>287</v>
      </c>
      <c r="C9" s="12">
        <v>287</v>
      </c>
      <c r="D9" s="13">
        <f t="shared" si="0"/>
        <v>0</v>
      </c>
      <c r="F9" s="9">
        <v>287</v>
      </c>
      <c r="G9" s="9">
        <v>287</v>
      </c>
      <c r="H9" s="23">
        <f t="shared" si="1"/>
        <v>0</v>
      </c>
      <c r="J9" s="9">
        <v>555</v>
      </c>
      <c r="K9" s="9">
        <v>287</v>
      </c>
      <c r="L9" s="23">
        <f t="shared" si="2"/>
        <v>-268</v>
      </c>
    </row>
    <row r="10" spans="1:12" ht="15">
      <c r="A10" s="8" t="s">
        <v>57</v>
      </c>
      <c r="B10" s="9">
        <v>170</v>
      </c>
      <c r="C10" s="12">
        <v>170</v>
      </c>
      <c r="D10" s="13">
        <f t="shared" si="0"/>
        <v>0</v>
      </c>
      <c r="F10" s="9">
        <v>170</v>
      </c>
      <c r="G10" s="9">
        <v>170</v>
      </c>
      <c r="H10" s="23">
        <f t="shared" si="1"/>
        <v>0</v>
      </c>
      <c r="J10" s="9">
        <v>170</v>
      </c>
      <c r="K10" s="9">
        <v>170</v>
      </c>
      <c r="L10" s="23">
        <f t="shared" si="2"/>
        <v>0</v>
      </c>
    </row>
    <row r="11" spans="1:12" ht="15">
      <c r="A11" s="8" t="s">
        <v>9</v>
      </c>
      <c r="B11" s="9">
        <v>411</v>
      </c>
      <c r="C11" s="12">
        <v>418</v>
      </c>
      <c r="D11" s="13">
        <f t="shared" si="0"/>
        <v>7</v>
      </c>
      <c r="F11" s="9">
        <v>411</v>
      </c>
      <c r="G11" s="12">
        <v>418</v>
      </c>
      <c r="H11" s="23">
        <f t="shared" si="1"/>
        <v>7</v>
      </c>
      <c r="J11" s="9">
        <v>411</v>
      </c>
      <c r="K11" s="12">
        <v>418</v>
      </c>
      <c r="L11" s="23">
        <f t="shared" si="2"/>
        <v>7</v>
      </c>
    </row>
    <row r="12" spans="1:12" ht="15">
      <c r="A12" s="8" t="s">
        <v>25</v>
      </c>
      <c r="B12" s="9">
        <v>3700</v>
      </c>
      <c r="C12" s="12">
        <f>2000+1700</f>
        <v>3700</v>
      </c>
      <c r="D12" s="13">
        <f t="shared" si="0"/>
        <v>0</v>
      </c>
      <c r="F12" s="9">
        <v>0</v>
      </c>
      <c r="G12" s="12">
        <v>0</v>
      </c>
      <c r="H12" s="23">
        <f t="shared" si="1"/>
        <v>0</v>
      </c>
      <c r="J12" s="9">
        <v>0</v>
      </c>
      <c r="K12" s="12">
        <v>0</v>
      </c>
      <c r="L12" s="23">
        <f t="shared" si="2"/>
        <v>0</v>
      </c>
    </row>
    <row r="13" spans="1:12" ht="15">
      <c r="A13" s="8" t="s">
        <v>94</v>
      </c>
      <c r="B13" s="9">
        <v>17</v>
      </c>
      <c r="C13" s="12">
        <v>222</v>
      </c>
      <c r="D13" s="13">
        <f t="shared" si="0"/>
        <v>205</v>
      </c>
      <c r="F13" s="9">
        <v>0</v>
      </c>
      <c r="G13" s="12">
        <v>222</v>
      </c>
      <c r="H13" s="23">
        <f t="shared" si="1"/>
        <v>222</v>
      </c>
      <c r="J13" s="9">
        <v>0</v>
      </c>
      <c r="K13" s="12">
        <v>222</v>
      </c>
      <c r="L13" s="23">
        <f t="shared" si="2"/>
        <v>222</v>
      </c>
    </row>
    <row r="14" spans="1:12" ht="15">
      <c r="A14" s="8" t="s">
        <v>104</v>
      </c>
      <c r="B14" s="9">
        <v>0</v>
      </c>
      <c r="C14" s="12">
        <v>0</v>
      </c>
      <c r="D14" s="13">
        <f t="shared" si="0"/>
        <v>0</v>
      </c>
      <c r="F14" s="9">
        <v>0</v>
      </c>
      <c r="G14" s="12">
        <v>2485</v>
      </c>
      <c r="H14" s="23">
        <f t="shared" si="1"/>
        <v>2485</v>
      </c>
      <c r="J14" s="9">
        <v>0</v>
      </c>
      <c r="K14" s="12">
        <v>0</v>
      </c>
      <c r="L14" s="23">
        <f t="shared" si="2"/>
        <v>0</v>
      </c>
    </row>
    <row r="15" spans="1:12" s="14" customFormat="1" ht="15">
      <c r="A15" s="25"/>
      <c r="B15" s="26">
        <f>SUM(B3:B14)</f>
        <v>8246</v>
      </c>
      <c r="C15" s="15">
        <f>SUM(C3:C14)</f>
        <v>10462</v>
      </c>
      <c r="D15" s="27">
        <f t="shared" si="0"/>
        <v>2216</v>
      </c>
      <c r="F15" s="26">
        <f>SUM(F3:F14)</f>
        <v>4546</v>
      </c>
      <c r="G15" s="15">
        <f>SUM(G3:G14)</f>
        <v>9247</v>
      </c>
      <c r="H15" s="28">
        <f t="shared" si="1"/>
        <v>4701</v>
      </c>
      <c r="J15" s="26">
        <f>SUM(J3:J14)</f>
        <v>4869</v>
      </c>
      <c r="K15" s="15">
        <f>SUM(K3:K14)</f>
        <v>6762</v>
      </c>
      <c r="L15" s="28">
        <f>K15-J15</f>
        <v>1893</v>
      </c>
    </row>
    <row r="16" spans="1:12" ht="15">
      <c r="A16" s="8" t="s">
        <v>65</v>
      </c>
      <c r="B16" s="9">
        <v>2268</v>
      </c>
      <c r="C16" s="12">
        <v>2268</v>
      </c>
      <c r="D16" s="13">
        <f t="shared" si="0"/>
        <v>0</v>
      </c>
      <c r="F16" s="9">
        <v>2268</v>
      </c>
      <c r="G16" s="12">
        <v>4268</v>
      </c>
      <c r="H16" s="23">
        <f t="shared" si="1"/>
        <v>2000</v>
      </c>
      <c r="J16" s="9">
        <v>3700</v>
      </c>
      <c r="K16" s="12">
        <v>4268</v>
      </c>
      <c r="L16" s="23">
        <f t="shared" si="2"/>
        <v>568</v>
      </c>
    </row>
    <row r="17" spans="1:12" ht="15">
      <c r="A17" s="8" t="s">
        <v>66</v>
      </c>
      <c r="B17" s="9">
        <v>2540</v>
      </c>
      <c r="C17" s="12">
        <v>2583</v>
      </c>
      <c r="D17" s="13">
        <f t="shared" si="0"/>
        <v>43</v>
      </c>
      <c r="F17" s="9">
        <v>2540</v>
      </c>
      <c r="G17" s="12">
        <v>2583</v>
      </c>
      <c r="H17" s="23">
        <f t="shared" si="1"/>
        <v>43</v>
      </c>
      <c r="J17" s="9">
        <v>2540</v>
      </c>
      <c r="K17" s="12">
        <v>2583</v>
      </c>
      <c r="L17" s="23">
        <f t="shared" si="2"/>
        <v>43</v>
      </c>
    </row>
    <row r="18" spans="1:12" s="14" customFormat="1" ht="15">
      <c r="A18" s="25"/>
      <c r="B18" s="26">
        <f>SUM(B16:B17)</f>
        <v>4808</v>
      </c>
      <c r="C18" s="15">
        <f>C17+C16</f>
        <v>4851</v>
      </c>
      <c r="D18" s="27">
        <f t="shared" si="0"/>
        <v>43</v>
      </c>
      <c r="F18" s="26">
        <f>SUM(F16:F17)</f>
        <v>4808</v>
      </c>
      <c r="G18" s="15">
        <f>SUM(G16:G17)</f>
        <v>6851</v>
      </c>
      <c r="H18" s="28">
        <f t="shared" si="1"/>
        <v>2043</v>
      </c>
      <c r="J18" s="26">
        <f>SUM(J16:J17)</f>
        <v>6240</v>
      </c>
      <c r="K18" s="15">
        <f>SUM(K16:K17)</f>
        <v>6851</v>
      </c>
      <c r="L18" s="28">
        <f t="shared" si="2"/>
        <v>611</v>
      </c>
    </row>
    <row r="19" spans="1:12" ht="15">
      <c r="A19" s="8" t="s">
        <v>12</v>
      </c>
      <c r="B19" s="9">
        <v>0</v>
      </c>
      <c r="C19" s="12">
        <v>0</v>
      </c>
      <c r="D19" s="13">
        <f t="shared" si="0"/>
        <v>0</v>
      </c>
      <c r="F19" s="9">
        <v>0</v>
      </c>
      <c r="G19" s="12">
        <v>4732</v>
      </c>
      <c r="H19" s="23">
        <f t="shared" si="1"/>
        <v>4732</v>
      </c>
      <c r="J19" s="9">
        <v>6000</v>
      </c>
      <c r="K19" s="12">
        <v>6000</v>
      </c>
      <c r="L19" s="23">
        <f t="shared" si="2"/>
        <v>0</v>
      </c>
    </row>
    <row r="20" spans="1:12" ht="15">
      <c r="A20" s="8" t="s">
        <v>13</v>
      </c>
      <c r="B20" s="9">
        <v>0</v>
      </c>
      <c r="C20" s="12">
        <v>0</v>
      </c>
      <c r="D20" s="13">
        <f t="shared" si="0"/>
        <v>0</v>
      </c>
      <c r="F20" s="9">
        <v>0</v>
      </c>
      <c r="G20" s="12">
        <v>0</v>
      </c>
      <c r="H20" s="23">
        <f t="shared" si="1"/>
        <v>0</v>
      </c>
      <c r="J20" s="9">
        <v>409</v>
      </c>
      <c r="K20" s="12">
        <v>409</v>
      </c>
      <c r="L20" s="23">
        <f t="shared" si="2"/>
        <v>0</v>
      </c>
    </row>
    <row r="21" spans="1:12" ht="15">
      <c r="A21" s="8" t="s">
        <v>14</v>
      </c>
      <c r="B21" s="9">
        <v>2677</v>
      </c>
      <c r="C21" s="12">
        <v>2677</v>
      </c>
      <c r="D21" s="13">
        <f t="shared" si="0"/>
        <v>0</v>
      </c>
      <c r="F21" s="9">
        <v>2677</v>
      </c>
      <c r="G21" s="12">
        <v>2677</v>
      </c>
      <c r="H21" s="23">
        <f t="shared" si="1"/>
        <v>0</v>
      </c>
      <c r="J21" s="9">
        <v>2990</v>
      </c>
      <c r="K21" s="12">
        <v>2990</v>
      </c>
      <c r="L21" s="23">
        <f t="shared" si="2"/>
        <v>0</v>
      </c>
    </row>
    <row r="22" spans="1:12" ht="15">
      <c r="A22" s="8" t="s">
        <v>15</v>
      </c>
      <c r="B22" s="9">
        <v>0</v>
      </c>
      <c r="C22" s="12">
        <v>0</v>
      </c>
      <c r="D22" s="13">
        <f t="shared" si="0"/>
        <v>0</v>
      </c>
      <c r="F22" s="9">
        <v>0</v>
      </c>
      <c r="G22" s="12">
        <v>0</v>
      </c>
      <c r="H22" s="23">
        <f t="shared" si="1"/>
        <v>0</v>
      </c>
      <c r="J22" s="9">
        <v>2581</v>
      </c>
      <c r="K22" s="12">
        <v>2581</v>
      </c>
      <c r="L22" s="23">
        <f t="shared" si="2"/>
        <v>0</v>
      </c>
    </row>
    <row r="23" spans="1:12" ht="15">
      <c r="A23" s="8" t="s">
        <v>16</v>
      </c>
      <c r="B23" s="9">
        <v>39446</v>
      </c>
      <c r="C23" s="12">
        <v>39633</v>
      </c>
      <c r="D23" s="13">
        <f t="shared" si="0"/>
        <v>187</v>
      </c>
      <c r="F23" s="9">
        <v>39446</v>
      </c>
      <c r="G23" s="9">
        <v>39446</v>
      </c>
      <c r="H23" s="23">
        <f t="shared" si="1"/>
        <v>0</v>
      </c>
      <c r="J23" s="9">
        <v>37924</v>
      </c>
      <c r="K23" s="9">
        <v>39446</v>
      </c>
      <c r="L23" s="23">
        <f t="shared" si="2"/>
        <v>1522</v>
      </c>
    </row>
    <row r="24" spans="1:12" ht="15">
      <c r="A24" s="8" t="s">
        <v>29</v>
      </c>
      <c r="B24" s="9">
        <v>0</v>
      </c>
      <c r="C24" s="12">
        <v>0</v>
      </c>
      <c r="D24" s="13">
        <f t="shared" si="0"/>
        <v>0</v>
      </c>
      <c r="F24" s="9">
        <v>0</v>
      </c>
      <c r="G24" s="9">
        <v>0</v>
      </c>
      <c r="H24" s="23">
        <f t="shared" si="1"/>
        <v>0</v>
      </c>
      <c r="J24" s="9">
        <v>0</v>
      </c>
      <c r="K24" s="9">
        <v>0</v>
      </c>
      <c r="L24" s="23">
        <f t="shared" si="2"/>
        <v>0</v>
      </c>
    </row>
    <row r="25" spans="1:12" s="14" customFormat="1" ht="15">
      <c r="A25" s="25"/>
      <c r="B25" s="26">
        <f>SUM(B19:B24)</f>
        <v>42123</v>
      </c>
      <c r="C25" s="15">
        <f>C23+C22+C21+C20+C19+C24</f>
        <v>42310</v>
      </c>
      <c r="D25" s="27">
        <f t="shared" si="0"/>
        <v>187</v>
      </c>
      <c r="F25" s="26">
        <f>SUM(F19:F24)</f>
        <v>42123</v>
      </c>
      <c r="G25" s="15">
        <f>SUM(G19:G24)</f>
        <v>46855</v>
      </c>
      <c r="H25" s="28">
        <f t="shared" si="1"/>
        <v>4732</v>
      </c>
      <c r="J25" s="26">
        <f>SUM(J19:J24)</f>
        <v>49904</v>
      </c>
      <c r="K25" s="15">
        <f>SUM(K19:K24)</f>
        <v>51426</v>
      </c>
      <c r="L25" s="28">
        <f t="shared" si="2"/>
        <v>1522</v>
      </c>
    </row>
    <row r="26" spans="1:12" ht="15">
      <c r="A26" s="8" t="s">
        <v>20</v>
      </c>
      <c r="B26" s="9">
        <v>39283</v>
      </c>
      <c r="C26" s="12">
        <v>39183</v>
      </c>
      <c r="D26" s="13">
        <f t="shared" si="0"/>
        <v>-100</v>
      </c>
      <c r="F26" s="9">
        <v>40854</v>
      </c>
      <c r="G26" s="12">
        <v>40854</v>
      </c>
      <c r="H26" s="23">
        <f t="shared" si="1"/>
        <v>0</v>
      </c>
      <c r="J26" s="9">
        <v>43400</v>
      </c>
      <c r="K26" s="12">
        <v>43400</v>
      </c>
      <c r="L26" s="23">
        <f t="shared" si="2"/>
        <v>0</v>
      </c>
    </row>
    <row r="27" spans="1:12" ht="15">
      <c r="A27" s="8" t="s">
        <v>87</v>
      </c>
      <c r="B27" s="9">
        <v>206692</v>
      </c>
      <c r="C27" s="12">
        <v>205787</v>
      </c>
      <c r="D27" s="13">
        <f t="shared" si="0"/>
        <v>-905</v>
      </c>
      <c r="F27" s="9">
        <v>214960</v>
      </c>
      <c r="G27" s="12">
        <v>224113</v>
      </c>
      <c r="H27" s="23">
        <f t="shared" si="1"/>
        <v>9153</v>
      </c>
      <c r="J27" s="9">
        <v>235043</v>
      </c>
      <c r="K27" s="12">
        <v>244196</v>
      </c>
      <c r="L27" s="23">
        <f t="shared" si="2"/>
        <v>9153</v>
      </c>
    </row>
    <row r="28" spans="1:12" ht="15">
      <c r="A28" s="8" t="s">
        <v>22</v>
      </c>
      <c r="B28" s="9">
        <v>28378</v>
      </c>
      <c r="C28" s="12">
        <v>28378</v>
      </c>
      <c r="D28" s="13">
        <f t="shared" si="0"/>
        <v>0</v>
      </c>
      <c r="F28" s="9">
        <v>29513</v>
      </c>
      <c r="G28" s="9">
        <v>29513</v>
      </c>
      <c r="H28" s="23">
        <f t="shared" si="1"/>
        <v>0</v>
      </c>
      <c r="J28" s="9">
        <v>32079</v>
      </c>
      <c r="K28" s="9">
        <v>32079</v>
      </c>
      <c r="L28" s="23">
        <f t="shared" si="2"/>
        <v>0</v>
      </c>
    </row>
    <row r="29" spans="1:12" s="14" customFormat="1" ht="15">
      <c r="A29" s="25"/>
      <c r="B29" s="26">
        <f>SUM(B26:B28)</f>
        <v>274353</v>
      </c>
      <c r="C29" s="15">
        <f>C28+C27+C26</f>
        <v>273348</v>
      </c>
      <c r="D29" s="27">
        <f t="shared" si="0"/>
        <v>-1005</v>
      </c>
      <c r="F29" s="26">
        <f>SUM(F26:F28)</f>
        <v>285327</v>
      </c>
      <c r="G29" s="15">
        <f>SUM(G26:G28)</f>
        <v>294480</v>
      </c>
      <c r="H29" s="28">
        <f t="shared" si="1"/>
        <v>9153</v>
      </c>
      <c r="J29" s="26">
        <f>SUM(J26:J28)</f>
        <v>310522</v>
      </c>
      <c r="K29" s="15">
        <f>SUM(K26:K28)</f>
        <v>319675</v>
      </c>
      <c r="L29" s="28">
        <f t="shared" si="2"/>
        <v>9153</v>
      </c>
    </row>
    <row r="30" spans="1:12" ht="15">
      <c r="A30" s="8" t="s">
        <v>111</v>
      </c>
      <c r="B30" s="9">
        <f>B29+B25+B18+B15</f>
        <v>329530</v>
      </c>
      <c r="C30" s="12">
        <f>C29+C25+C18+C15</f>
        <v>330971</v>
      </c>
      <c r="D30" s="13">
        <f t="shared" si="0"/>
        <v>1441</v>
      </c>
      <c r="F30" s="9">
        <f>F29+F25+F18+F15</f>
        <v>336804</v>
      </c>
      <c r="G30" s="12">
        <f>G29+G25+G18+G15</f>
        <v>357433</v>
      </c>
      <c r="H30" s="23">
        <f t="shared" si="1"/>
        <v>20629</v>
      </c>
      <c r="J30" s="9">
        <f>J29+J25+J18+J15</f>
        <v>371535</v>
      </c>
      <c r="K30" s="12">
        <f>K29+K25+K18+K15</f>
        <v>384714</v>
      </c>
      <c r="L30" s="23">
        <f t="shared" si="2"/>
        <v>13179</v>
      </c>
    </row>
    <row r="31" spans="3:12" ht="15">
      <c r="C31" s="16"/>
      <c r="D31" s="24">
        <f>D29+D25+D18+D15</f>
        <v>1441</v>
      </c>
      <c r="G31" s="30"/>
      <c r="H31" s="32">
        <f>H29+H25+H18+H15</f>
        <v>20629</v>
      </c>
      <c r="K31" s="30"/>
      <c r="L31" s="32">
        <f>L29+L25+L18+L15</f>
        <v>13179</v>
      </c>
    </row>
    <row r="32" spans="3:11" ht="15.75" thickBot="1">
      <c r="C32" s="17"/>
      <c r="G32" s="30"/>
      <c r="K32" s="30"/>
    </row>
    <row r="33" spans="2:11" ht="15">
      <c r="B33" s="10">
        <f>B30+F30+J30</f>
        <v>1037869</v>
      </c>
      <c r="C33" s="19">
        <f>C30+G30+K30</f>
        <v>1073118</v>
      </c>
      <c r="D33" s="24">
        <f>C33-B33</f>
        <v>35249</v>
      </c>
      <c r="G33" s="30"/>
      <c r="K33" s="30"/>
    </row>
    <row r="34" spans="7:11" ht="15">
      <c r="G34" s="30"/>
      <c r="K34" s="30"/>
    </row>
    <row r="35" spans="7:11" ht="15">
      <c r="G35" s="30"/>
      <c r="K35" s="30"/>
    </row>
    <row r="36" spans="7:11" ht="15">
      <c r="G36" s="30"/>
      <c r="K36" s="30"/>
    </row>
    <row r="37" spans="3:11" ht="15">
      <c r="C37" s="19"/>
      <c r="G37" s="29"/>
      <c r="K37" s="29"/>
    </row>
    <row r="38" spans="7:11" ht="15">
      <c r="G38" s="30"/>
      <c r="K38" s="30"/>
    </row>
    <row r="39" spans="7:11" ht="15">
      <c r="G39" s="30"/>
      <c r="K39" s="30"/>
    </row>
    <row r="40" spans="7:11" ht="15">
      <c r="G40" s="30"/>
      <c r="K40" s="30"/>
    </row>
    <row r="41" spans="7:11" ht="15">
      <c r="G41" s="30"/>
      <c r="K41" s="30"/>
    </row>
    <row r="42" spans="7:11" ht="15">
      <c r="G42" s="30"/>
      <c r="K42" s="30"/>
    </row>
    <row r="43" spans="7:11" ht="15">
      <c r="G43" s="30"/>
      <c r="K43" s="30"/>
    </row>
    <row r="44" spans="7:11" ht="15">
      <c r="G44" s="30"/>
      <c r="K44" s="30"/>
    </row>
    <row r="45" spans="7:11" ht="15">
      <c r="G45" s="31"/>
      <c r="K45" s="31"/>
    </row>
    <row r="46" spans="7:11" ht="15">
      <c r="G46" s="29"/>
      <c r="K46" s="29"/>
    </row>
    <row r="47" spans="7:11" ht="15">
      <c r="G47" s="29"/>
      <c r="K47" s="29"/>
    </row>
    <row r="48" spans="7:11" ht="15">
      <c r="G48" s="29"/>
      <c r="K48" s="29"/>
    </row>
  </sheetData>
  <sheetProtection/>
  <mergeCells count="4">
    <mergeCell ref="B1:D1"/>
    <mergeCell ref="A7:A8"/>
    <mergeCell ref="F1:H1"/>
    <mergeCell ref="J1:L1"/>
  </mergeCells>
  <printOptions horizontalCentered="1" verticalCentered="1"/>
  <pageMargins left="0.35433070866141736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2021-01-13T06:01:03Z</cp:lastPrinted>
  <dcterms:created xsi:type="dcterms:W3CDTF">2016-10-07T06:30:37Z</dcterms:created>
  <dcterms:modified xsi:type="dcterms:W3CDTF">2021-01-18T07:10:07Z</dcterms:modified>
  <cp:category/>
  <cp:version/>
  <cp:contentType/>
  <cp:contentStatus/>
</cp:coreProperties>
</file>