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 tabRatio="526" activeTab="1"/>
  </bookViews>
  <sheets>
    <sheet name="Диаграмма1" sheetId="3" r:id="rId1"/>
    <sheet name="2025" sheetId="1" r:id="rId2"/>
    <sheet name="Лист1" sheetId="2" r:id="rId3"/>
  </sheets>
  <definedNames>
    <definedName name="_xlnm.Print_Area" localSheetId="1">'2025'!$A$4:$AI$58</definedName>
  </definedNames>
  <calcPr calcId="124519" fullPrecision="0"/>
</workbook>
</file>

<file path=xl/calcChain.xml><?xml version="1.0" encoding="utf-8"?>
<calcChain xmlns="http://schemas.openxmlformats.org/spreadsheetml/2006/main">
  <c r="AI55" i="1"/>
  <c r="E37"/>
  <c r="F37"/>
  <c r="F24"/>
  <c r="F47" l="1"/>
  <c r="G37"/>
  <c r="AI36"/>
  <c r="AI28"/>
  <c r="AI22"/>
  <c r="E45"/>
  <c r="E23"/>
  <c r="E21" l="1"/>
  <c r="AD50"/>
  <c r="AD49"/>
  <c r="Y50"/>
  <c r="Y49"/>
  <c r="T50"/>
  <c r="O50"/>
  <c r="J50"/>
  <c r="E50"/>
  <c r="T49"/>
  <c r="O49"/>
  <c r="J49"/>
  <c r="E49"/>
  <c r="AD40"/>
  <c r="AD41"/>
  <c r="AD42"/>
  <c r="AD43"/>
  <c r="AD44"/>
  <c r="AD45"/>
  <c r="AD46"/>
  <c r="AD39"/>
  <c r="Y40"/>
  <c r="Y41"/>
  <c r="Y42"/>
  <c r="Y43"/>
  <c r="Y44"/>
  <c r="Y45"/>
  <c r="Y46"/>
  <c r="Y39"/>
  <c r="T40"/>
  <c r="T41"/>
  <c r="T42"/>
  <c r="T43"/>
  <c r="T44"/>
  <c r="T45"/>
  <c r="T46"/>
  <c r="T39"/>
  <c r="O40"/>
  <c r="O41"/>
  <c r="O42"/>
  <c r="O43"/>
  <c r="O44"/>
  <c r="O45"/>
  <c r="O46"/>
  <c r="O39"/>
  <c r="J40"/>
  <c r="AI40" s="1"/>
  <c r="J41"/>
  <c r="AI41" s="1"/>
  <c r="J42"/>
  <c r="J43"/>
  <c r="J44"/>
  <c r="J45"/>
  <c r="AI45" s="1"/>
  <c r="J46"/>
  <c r="AI46" s="1"/>
  <c r="J39"/>
  <c r="E40"/>
  <c r="E41"/>
  <c r="E42"/>
  <c r="E43"/>
  <c r="E44"/>
  <c r="E46"/>
  <c r="E39"/>
  <c r="AD27"/>
  <c r="AD28"/>
  <c r="AD29"/>
  <c r="AD30"/>
  <c r="AD31"/>
  <c r="AD32"/>
  <c r="AD33"/>
  <c r="AD34"/>
  <c r="AD35"/>
  <c r="AD36"/>
  <c r="AD26"/>
  <c r="Y27"/>
  <c r="Y28"/>
  <c r="Y29"/>
  <c r="Y30"/>
  <c r="Y31"/>
  <c r="Y32"/>
  <c r="Y33"/>
  <c r="Y34"/>
  <c r="Y35"/>
  <c r="Y36"/>
  <c r="T27"/>
  <c r="T28"/>
  <c r="T29"/>
  <c r="T30"/>
  <c r="T31"/>
  <c r="T32"/>
  <c r="T33"/>
  <c r="T34"/>
  <c r="T35"/>
  <c r="T36"/>
  <c r="T26"/>
  <c r="O27"/>
  <c r="O28"/>
  <c r="O29"/>
  <c r="AI29" s="1"/>
  <c r="O30"/>
  <c r="O31"/>
  <c r="O32"/>
  <c r="O33"/>
  <c r="O34"/>
  <c r="O35"/>
  <c r="O36"/>
  <c r="O26"/>
  <c r="J27"/>
  <c r="J28"/>
  <c r="J29"/>
  <c r="J30"/>
  <c r="J31"/>
  <c r="J32"/>
  <c r="J33"/>
  <c r="J34"/>
  <c r="J35"/>
  <c r="AI35" s="1"/>
  <c r="J36"/>
  <c r="J26"/>
  <c r="E36"/>
  <c r="E27"/>
  <c r="E28"/>
  <c r="E29"/>
  <c r="E30"/>
  <c r="E31"/>
  <c r="E32"/>
  <c r="E33"/>
  <c r="E34"/>
  <c r="E35"/>
  <c r="E26"/>
  <c r="AD19"/>
  <c r="AD20"/>
  <c r="AD21"/>
  <c r="AD22"/>
  <c r="AD23"/>
  <c r="AD18"/>
  <c r="Y19"/>
  <c r="Y20"/>
  <c r="Y21"/>
  <c r="Y22"/>
  <c r="Y23"/>
  <c r="Y18"/>
  <c r="T20"/>
  <c r="T21"/>
  <c r="T22"/>
  <c r="T23"/>
  <c r="T18"/>
  <c r="O19"/>
  <c r="O20"/>
  <c r="O21"/>
  <c r="O22"/>
  <c r="O23"/>
  <c r="J18"/>
  <c r="J21"/>
  <c r="J22"/>
  <c r="J23"/>
  <c r="AI21" l="1"/>
  <c r="AI39"/>
  <c r="AI34"/>
  <c r="AI33"/>
  <c r="AI49"/>
  <c r="AI30"/>
  <c r="AI31"/>
  <c r="AI32"/>
  <c r="AI23"/>
  <c r="AI50"/>
  <c r="AI42"/>
  <c r="AI43"/>
  <c r="AI44"/>
  <c r="AI27"/>
  <c r="AI26"/>
  <c r="AG24"/>
  <c r="AH24"/>
  <c r="AG37"/>
  <c r="AH37"/>
  <c r="F51"/>
  <c r="G51"/>
  <c r="H51"/>
  <c r="I51"/>
  <c r="J51"/>
  <c r="K51"/>
  <c r="K52" s="1"/>
  <c r="L51"/>
  <c r="M51"/>
  <c r="N51"/>
  <c r="O51"/>
  <c r="P51"/>
  <c r="Q51"/>
  <c r="R51"/>
  <c r="S51"/>
  <c r="U51"/>
  <c r="V51"/>
  <c r="W51"/>
  <c r="X51"/>
  <c r="Y51"/>
  <c r="Z51"/>
  <c r="AA51"/>
  <c r="AB51"/>
  <c r="AC51"/>
  <c r="AD51"/>
  <c r="AE51"/>
  <c r="AF51"/>
  <c r="AG51"/>
  <c r="E51"/>
  <c r="AA47"/>
  <c r="AB47"/>
  <c r="AC47"/>
  <c r="AD47"/>
  <c r="AE47"/>
  <c r="AF47"/>
  <c r="AG47"/>
  <c r="W47"/>
  <c r="X47"/>
  <c r="Y47"/>
  <c r="Z47"/>
  <c r="P47"/>
  <c r="Q47"/>
  <c r="R47"/>
  <c r="S47"/>
  <c r="T47"/>
  <c r="U47"/>
  <c r="V47"/>
  <c r="G47"/>
  <c r="H47"/>
  <c r="I47"/>
  <c r="J47"/>
  <c r="K47"/>
  <c r="L47"/>
  <c r="M47"/>
  <c r="N47"/>
  <c r="O47"/>
  <c r="E4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I47" l="1"/>
  <c r="AI37"/>
  <c r="T51"/>
  <c r="AI51"/>
  <c r="AG52"/>
  <c r="G24"/>
  <c r="G52" s="1"/>
  <c r="H24"/>
  <c r="H52" s="1"/>
  <c r="I24"/>
  <c r="I52" s="1"/>
  <c r="K24"/>
  <c r="L24"/>
  <c r="L52" s="1"/>
  <c r="M24"/>
  <c r="M52" s="1"/>
  <c r="N24"/>
  <c r="N52" s="1"/>
  <c r="R24"/>
  <c r="R52" s="1"/>
  <c r="S24"/>
  <c r="S52" s="1"/>
  <c r="W24"/>
  <c r="W52" s="1"/>
  <c r="X24"/>
  <c r="X52" s="1"/>
  <c r="AB24"/>
  <c r="AB52" s="1"/>
  <c r="AC24"/>
  <c r="AC52" s="1"/>
  <c r="AD24"/>
  <c r="AD52" s="1"/>
  <c r="Y24"/>
  <c r="Y52" s="1"/>
  <c r="J20"/>
  <c r="J19"/>
  <c r="F52"/>
  <c r="E20"/>
  <c r="E19"/>
  <c r="AI57" l="1"/>
  <c r="AI56"/>
  <c r="AI20"/>
  <c r="J24"/>
  <c r="J52" s="1"/>
  <c r="E18" l="1"/>
  <c r="V19"/>
  <c r="T19" s="1"/>
  <c r="U24"/>
  <c r="U52" s="1"/>
  <c r="Q18"/>
  <c r="P18" s="1"/>
  <c r="O18" s="1"/>
  <c r="O24" s="1"/>
  <c r="O52" s="1"/>
  <c r="T24" l="1"/>
  <c r="T52" s="1"/>
  <c r="AI19"/>
  <c r="E24"/>
  <c r="E52" s="1"/>
  <c r="AI58" s="1"/>
  <c r="AI18"/>
  <c r="AI24" s="1"/>
  <c r="AI52" s="1"/>
  <c r="P24"/>
  <c r="P52" s="1"/>
  <c r="Q24"/>
  <c r="Q52" s="1"/>
  <c r="Z24"/>
  <c r="Z52" s="1"/>
  <c r="V24" l="1"/>
  <c r="V52" s="1"/>
  <c r="AA24"/>
  <c r="AA52" s="1"/>
  <c r="AE24"/>
  <c r="AE52" s="1"/>
  <c r="AI54" s="1"/>
  <c r="AF24"/>
  <c r="AF52" s="1"/>
</calcChain>
</file>

<file path=xl/sharedStrings.xml><?xml version="1.0" encoding="utf-8"?>
<sst xmlns="http://schemas.openxmlformats.org/spreadsheetml/2006/main" count="176" uniqueCount="101">
  <si>
    <t>Всего</t>
  </si>
  <si>
    <t>1.1.</t>
  </si>
  <si>
    <t>1.2.</t>
  </si>
  <si>
    <t>1.3.</t>
  </si>
  <si>
    <t>1.4.</t>
  </si>
  <si>
    <t>1.5.</t>
  </si>
  <si>
    <t>3.1.</t>
  </si>
  <si>
    <t>4.1.</t>
  </si>
  <si>
    <t>местный бюджет</t>
  </si>
  <si>
    <t>областной бюджет</t>
  </si>
  <si>
    <t>федеральный бюджет</t>
  </si>
  <si>
    <t>внебюджетные средства</t>
  </si>
  <si>
    <t>ИТОГО ПО ПРОГРАММЕ:</t>
  </si>
  <si>
    <t>3.4.</t>
  </si>
  <si>
    <t xml:space="preserve">Осуществление денежных выплат на вознаграждение, причитающееся приёмным родителям, патронатным воспитателям </t>
  </si>
  <si>
    <t>3.5.</t>
  </si>
  <si>
    <t xml:space="preserve">Предоставление ежемесячной денежной выплаты в случае смерти (гибели) Почетных граждан городского округа Тольятти пережившим их супругам и родителям, проживавшим совместно с Почетным гражданином городского округа Тольятти на день его смерти (гибели)
</t>
  </si>
  <si>
    <t>3.6.</t>
  </si>
  <si>
    <t>3.7.</t>
  </si>
  <si>
    <t>3.8.</t>
  </si>
  <si>
    <t>Предоставление компенсационной выплаты родственникам умершего (погибшего) Почетного гражданина городского округа Тольятти в случае осуществления ими изготовления и установки надгробного памятника на могиле умершего (погибшего) Почетного гражданина городского округа Тольятти за счет собственных средств</t>
  </si>
  <si>
    <t>Предоставление ежемесячного пособия на содержание детей умершего лица, замещавшего должность депутата, выборного должностного лица местного самоуправления, осуществлявшего свои полномочия в органах местного самоуправления городского округа Тольятти, а также лица, замещавшего должность муниципальной службы в органах местного самоуправления городского округа Тольятти, в случае его естественной смерти</t>
  </si>
  <si>
    <t xml:space="preserve">Предоставление единовременной денежной выплаты для граждан, находящихся в трудной жизненной ситуации, чрезвычайных обстоятельствах </t>
  </si>
  <si>
    <t>Предоставление дополнительных мер социальной поддержки для отдельных категорий граждан, зарегистрированных в городском округе Тольятти, в виде единовременных денежных выплат к отдельным датам</t>
  </si>
  <si>
    <t xml:space="preserve">Задача 1. Повышение ценности семейного образа жизни, формирование позитивного образа отца и матери, сохранение духовно-нравственных традиций в семейных отношениях и семейном воспитании   </t>
  </si>
  <si>
    <t>Подготовка кандидатур из числа жителей городского округа Тольятти для выдвижения на награждение наградами Российской Федерации, наградами Самарской области, общественными наградами за заслуги, связанные с укреплением института семьи и воспитанием детей</t>
  </si>
  <si>
    <t>Взаимодействие с Управлением записи актов гражданского состояния Самарской области в части организации мероприятий, направленных на сохранение духовно-нравственных традиций в семейных отношениях</t>
  </si>
  <si>
    <t>Приобретение товаров, работ, услуг, связанных с проведением при участии департамента социального обеспечения администрации городского округа Тольятти праздничных мероприятий, предусмотренных в рамках утвержденных перечней праздничных мероприятий на территории городского округа Тольятти на соответствующий год, но не включенных в муниципальное задание муниципальных учреждений городского округа Тольятти, находящихся в ведомственном подчинении департамента культуры администрации городского округа Тольятти</t>
  </si>
  <si>
    <t xml:space="preserve">Предоставление единовременной социальной выплаты на ремонт жилого помещения лицу из числа детей-сирот и детей, оставшихся без попечения родителей </t>
  </si>
  <si>
    <t xml:space="preserve"> Предоставление ежемесячного пособия на содержание ребенка, переданного на воспитание в приемную семью, на патронатное воспитание </t>
  </si>
  <si>
    <t xml:space="preserve">Предоставление единовременного пособия в связи с вручением медали "За особые успехи в учении I  и II степеней" </t>
  </si>
  <si>
    <t>Проведение мероприятия «Акция «Счастье в дом», направленного на пропаганду семейного жизнеустройства детей-сирот и детей, оставшихся без попечения родителей</t>
  </si>
  <si>
    <t>Взаимодействие с общественными организациями по социальной адаптации и интеграции в социум детей-сирот и детей, оставшихся без попечения родителей, лиц из их числа</t>
  </si>
  <si>
    <t>Комиссионное вознаграждение по операциям кредитной организации, связанным с перечислением выплат, предусмотренных настоящей муниципальной программой, либо доставка данных выплат через почтовые отделения связи</t>
  </si>
  <si>
    <t>2.</t>
  </si>
  <si>
    <t>2.1</t>
  </si>
  <si>
    <t>2.2</t>
  </si>
  <si>
    <t>2.3</t>
  </si>
  <si>
    <t>2.4</t>
  </si>
  <si>
    <t>2.5</t>
  </si>
  <si>
    <t>2.7</t>
  </si>
  <si>
    <t>2.6</t>
  </si>
  <si>
    <t>2.8</t>
  </si>
  <si>
    <t>Задача 3. Признание и поддержка старшего поколения и людей, транслирующих историческое наследие, способствовавших формированию современной истории городского округа Тольятти, национальной истории и идентичности</t>
  </si>
  <si>
    <t>3.2.</t>
  </si>
  <si>
    <t xml:space="preserve"> Предоставление ежемесячной денежной выплаты Почетным гражданам городского округа Тольятти</t>
  </si>
  <si>
    <t>Предоставление единовременной компенсационной денежной выплаты Почетным гражданам городского округа Тольятти на оплату платных медицинских услуг, оказываемых медицинскими организациями, участвующими в реализации программы государственных гарантий бесплатного оказания гражданам медицинской помощи и территориальной программы государственных гарантий бесплатного оказания гражданам медицинской помощи, на иных условиях, чем предусмотрено указанными программами</t>
  </si>
  <si>
    <t>Предоставление компенсационной выплаты родственникам умершего (погибшего) Почетного гражданина городского округа Тольятти в случае осуществления ими погребения умершего (погибшего) Почетного гражданина городского округа Тольятти за счет собственных средств</t>
  </si>
  <si>
    <t>Предоставление ежемесячной денежной выплаты к пенсии отдельным категориям граждан</t>
  </si>
  <si>
    <t>Выплаты в рамках договоров пожизненной ренты</t>
  </si>
  <si>
    <t>3.3.</t>
  </si>
  <si>
    <t xml:space="preserve">4.2. </t>
  </si>
  <si>
    <t>МАУ "МФЦ"
(департамент информационных технологий и связи администрации городского округа Тольятти)</t>
  </si>
  <si>
    <t>Департамент социального обеспечения администрации городского округа Тольятти</t>
  </si>
  <si>
    <t xml:space="preserve">Сроки реализации
</t>
  </si>
  <si>
    <t>Ответственный исполнитель</t>
  </si>
  <si>
    <t>Итого по задаче 1:</t>
  </si>
  <si>
    <t>2025-2030</t>
  </si>
  <si>
    <t xml:space="preserve">План на 2025 год </t>
  </si>
  <si>
    <t>План на 2029 год</t>
  </si>
  <si>
    <t xml:space="preserve">План на 2026 год </t>
  </si>
  <si>
    <t>План на 2027 год</t>
  </si>
  <si>
    <t xml:space="preserve">План на 2028 год </t>
  </si>
  <si>
    <t>План на 2030 год</t>
  </si>
  <si>
    <t xml:space="preserve">Финансовое обеспечение реализации муниципальной программы, тыс. руб.
</t>
  </si>
  <si>
    <t xml:space="preserve">ИТОГО:
</t>
  </si>
  <si>
    <t>Итого по задаче 2:</t>
  </si>
  <si>
    <t>Итого по задаче 3:</t>
  </si>
  <si>
    <t>Итого по задаче 4:</t>
  </si>
  <si>
    <t>Наименование целей, задач, мероприятий муниципальной программы</t>
  </si>
  <si>
    <t>Задача 4. Сопровождение предоставления дополнительных мер социальной поддержки населения, иных обязательств городского округа Тольятти, финансовое обеспечение которых предусмотрено настоящей муниципальной программой</t>
  </si>
  <si>
    <t xml:space="preserve">МАУ "МФЦ" (департамент информационных технологий и связи администрации городского округа Тольятти),             департамент социального обеспечения администрации городского округа Тольятти
</t>
  </si>
  <si>
    <t>МАУ "МФЦ" (департамент информационных технологий и связи администрации городского округа Тольятти),         управление муниципальной службы и кадровой политики администрации городского округа Тольятти</t>
  </si>
  <si>
    <t>Задача 2. Участие в реализации прав и интересов детей, нуждающихся в особой заботе государства, в том числе лиц из их числа</t>
  </si>
  <si>
    <t>2.9</t>
  </si>
  <si>
    <t xml:space="preserve">Предоставление денежной выплаты в целях компенсации части платы, взимаемой с родителей (законных представителей) за присмотр и уход за детьми в муниципальных образовательных учреждениях городского округа Тольятти, реализующих образовательную программу дошкольного образования
</t>
  </si>
  <si>
    <t>1.6.</t>
  </si>
  <si>
    <t>2.10</t>
  </si>
  <si>
    <t>2.11</t>
  </si>
  <si>
    <t xml:space="preserve">Обеспечение бесплатным двухразовым питанием обучающихся с ограниченными возможностями здоровья, осваивающих образовательные программы начального общего, основного общего или среднего общего образования в муниципальных общеобразовательных учреждениях городского округа Тольятти, обучение которых организовано на дому, в том числе возможность замены бесплатного двухразового питания денежной компенсацией
</t>
  </si>
  <si>
    <t xml:space="preserve">Предоставление ежемесячной денежной выплаты на питание отдельным категориям учащихся, осваивающих образовательные программы основного общего или среднего общего образования в муниципальных образовательных учреждениях городского округа Тольятти по очной форме обучения
</t>
  </si>
  <si>
    <t xml:space="preserve">Департамент образования администрации городского округа Тольятти
</t>
  </si>
  <si>
    <t xml:space="preserve">Департамент информационных технологий и связи (МАУ "МФЦ"), департамент образования администрации городского округа Тольятти
</t>
  </si>
  <si>
    <t>2027-2030</t>
  </si>
  <si>
    <t>3. </t>
  </si>
  <si>
    <t>4. </t>
  </si>
  <si>
    <t>всего</t>
  </si>
  <si>
    <t>Ведение специализированного раздела на официальном сайте администрации городского округа Тольятти, посвященного материалам о мерах социальной поддержки, направленным на стимулирование рождаемости и многодетности</t>
  </si>
  <si>
    <t>Информирование (с использованием средств массовой информации, официального сайта администрации городского округа Тольятти) о государственной поддержке семей, принимающих на воспитание детей-сирот и детей, оставшихся без попечения родителей</t>
  </si>
  <si>
    <t>1. </t>
  </si>
  <si>
    <r>
      <t>Цель:  c</t>
    </r>
    <r>
      <rPr>
        <b/>
        <sz val="18"/>
        <color theme="1"/>
        <rFont val="Times New Roman"/>
        <family val="1"/>
        <charset val="204"/>
      </rPr>
      <t>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t>
    </r>
  </si>
  <si>
    <t xml:space="preserve">ПЕРЕЧЕНЬ МЕРОПРИЯТИЙ МУНИЦИПАЛЬНОЙ ПРОГРАММЫ
</t>
  </si>
  <si>
    <t xml:space="preserve">Приложение №1 </t>
  </si>
  <si>
    <t xml:space="preserve">
        </t>
  </si>
  <si>
    <t>к муниципальной программе "Тольятти семейный: от традиций к будущему на 2025 – 2030 годы"</t>
  </si>
  <si>
    <t>Приложение №1 к постановлению</t>
  </si>
  <si>
    <t xml:space="preserve">администрации городского округа Тольятти </t>
  </si>
  <si>
    <t>от                                        №</t>
  </si>
  <si>
    <t>№ п/п</t>
  </si>
  <si>
    <t xml:space="preserve">Оплата комиссионного вознаграждения по операциям кредитной организации (услуг организации почтовой связи), связанным (связанных) с выплатами в рамках договоров пожизненной ренты; оплата расходов, связанных с сопровождением договоров пожизненной ренты
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</si>
  <si>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в целях возмещения затрат по предоставлению бесплатного, льготного питания отдельным категориям обучающихся в   муниципальных общеобразовательных учреждениях городского округа Тольятти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</si>
</sst>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_-* #,##0.0_-;\-* #,##0.0_-;_-* &quot;-&quot;??_-;_-@_-"/>
    <numFmt numFmtId="167" formatCode="#,##0.0_ ;\-#,##0.0\ "/>
  </numFmts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3">
    <xf numFmtId="0" fontId="0" fillId="0" borderId="0" xfId="0"/>
    <xf numFmtId="166" fontId="4" fillId="2" borderId="0" xfId="1" applyNumberFormat="1" applyFont="1" applyFill="1"/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2" fillId="2" borderId="0" xfId="0" applyFont="1" applyFill="1"/>
    <xf numFmtId="167" fontId="4" fillId="2" borderId="1" xfId="1" applyNumberFormat="1" applyFont="1" applyFill="1" applyBorder="1" applyAlignment="1">
      <alignment horizontal="center" vertical="top"/>
    </xf>
    <xf numFmtId="165" fontId="6" fillId="2" borderId="0" xfId="0" applyNumberFormat="1" applyFont="1" applyFill="1"/>
    <xf numFmtId="166" fontId="6" fillId="2" borderId="0" xfId="1" applyNumberFormat="1" applyFont="1" applyFill="1"/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167" fontId="9" fillId="2" borderId="1" xfId="1" applyNumberFormat="1" applyFont="1" applyFill="1" applyBorder="1" applyAlignment="1">
      <alignment horizontal="center" vertical="top"/>
    </xf>
    <xf numFmtId="167" fontId="11" fillId="2" borderId="1" xfId="1" applyNumberFormat="1" applyFont="1" applyFill="1" applyBorder="1" applyAlignment="1">
      <alignment horizontal="center" vertical="top"/>
    </xf>
    <xf numFmtId="167" fontId="9" fillId="2" borderId="1" xfId="1" applyNumberFormat="1" applyFont="1" applyFill="1" applyBorder="1" applyAlignment="1">
      <alignment horizontal="left" vertical="top" wrapText="1"/>
    </xf>
    <xf numFmtId="167" fontId="8" fillId="2" borderId="1" xfId="1" applyNumberFormat="1" applyFont="1" applyFill="1" applyBorder="1"/>
    <xf numFmtId="49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horizontal="center" vertical="top"/>
    </xf>
    <xf numFmtId="164" fontId="9" fillId="2" borderId="1" xfId="1" applyFont="1" applyFill="1" applyBorder="1" applyAlignment="1">
      <alignment horizontal="left" vertical="top" wrapText="1"/>
    </xf>
    <xf numFmtId="164" fontId="9" fillId="2" borderId="1" xfId="1" applyFont="1" applyFill="1" applyBorder="1" applyAlignment="1">
      <alignment horizontal="center" vertical="top" wrapText="1"/>
    </xf>
    <xf numFmtId="164" fontId="11" fillId="2" borderId="1" xfId="1" applyFont="1" applyFill="1" applyBorder="1" applyAlignment="1">
      <alignment horizontal="center" vertical="top" wrapText="1"/>
    </xf>
    <xf numFmtId="16" fontId="11" fillId="2" borderId="1" xfId="0" applyNumberFormat="1" applyFont="1" applyFill="1" applyBorder="1" applyAlignment="1">
      <alignment horizontal="center" vertical="top"/>
    </xf>
    <xf numFmtId="0" fontId="8" fillId="2" borderId="2" xfId="0" applyFont="1" applyFill="1" applyBorder="1" applyAlignment="1">
      <alignment vertical="center"/>
    </xf>
    <xf numFmtId="164" fontId="8" fillId="2" borderId="3" xfId="1" applyFont="1" applyFill="1" applyBorder="1" applyAlignment="1">
      <alignment vertical="center"/>
    </xf>
    <xf numFmtId="164" fontId="8" fillId="2" borderId="4" xfId="1" applyFont="1" applyFill="1" applyBorder="1" applyAlignment="1">
      <alignment vertical="center"/>
    </xf>
    <xf numFmtId="167" fontId="8" fillId="2" borderId="1" xfId="1" applyNumberFormat="1" applyFont="1" applyFill="1" applyBorder="1" applyAlignment="1">
      <alignment vertical="top"/>
    </xf>
    <xf numFmtId="167" fontId="8" fillId="2" borderId="1" xfId="1" applyNumberFormat="1" applyFont="1" applyFill="1" applyBorder="1" applyAlignment="1">
      <alignment horizontal="center" vertical="top"/>
    </xf>
    <xf numFmtId="164" fontId="11" fillId="2" borderId="1" xfId="1" applyFont="1" applyFill="1" applyBorder="1" applyAlignment="1">
      <alignment horizontal="left" vertical="top" wrapText="1"/>
    </xf>
    <xf numFmtId="0" fontId="11" fillId="2" borderId="1" xfId="1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167" fontId="12" fillId="2" borderId="1" xfId="1" applyNumberFormat="1" applyFont="1" applyFill="1" applyBorder="1" applyAlignment="1">
      <alignment horizontal="center" vertical="top"/>
    </xf>
    <xf numFmtId="167" fontId="13" fillId="2" borderId="1" xfId="1" applyNumberFormat="1" applyFont="1" applyFill="1" applyBorder="1"/>
    <xf numFmtId="0" fontId="9" fillId="2" borderId="1" xfId="0" applyNumberFormat="1" applyFont="1" applyFill="1" applyBorder="1" applyAlignment="1">
      <alignment horizontal="left" vertical="top" wrapText="1"/>
    </xf>
    <xf numFmtId="167" fontId="13" fillId="2" borderId="1" xfId="1" applyNumberFormat="1" applyFont="1" applyFill="1" applyBorder="1" applyAlignment="1">
      <alignment vertical="top"/>
    </xf>
    <xf numFmtId="167" fontId="13" fillId="2" borderId="1" xfId="1" applyNumberFormat="1" applyFont="1" applyFill="1" applyBorder="1" applyAlignment="1">
      <alignment horizontal="center" vertical="top"/>
    </xf>
    <xf numFmtId="167" fontId="6" fillId="2" borderId="0" xfId="0" applyNumberFormat="1" applyFont="1" applyFill="1"/>
    <xf numFmtId="167" fontId="12" fillId="3" borderId="1" xfId="1" applyNumberFormat="1" applyFont="1" applyFill="1" applyBorder="1" applyAlignment="1">
      <alignment horizontal="center" vertical="top"/>
    </xf>
    <xf numFmtId="167" fontId="9" fillId="3" borderId="1" xfId="1" applyNumberFormat="1" applyFont="1" applyFill="1" applyBorder="1" applyAlignment="1">
      <alignment horizontal="center" vertical="top"/>
    </xf>
    <xf numFmtId="167" fontId="11" fillId="3" borderId="1" xfId="1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8" fillId="2" borderId="2" xfId="1" applyFont="1" applyFill="1" applyBorder="1" applyAlignment="1">
      <alignment horizontal="left" vertical="center"/>
    </xf>
    <xf numFmtId="164" fontId="9" fillId="2" borderId="3" xfId="1" applyFont="1" applyFill="1" applyBorder="1" applyAlignment="1">
      <alignment horizontal="left" vertical="center"/>
    </xf>
    <xf numFmtId="164" fontId="9" fillId="2" borderId="4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textRotation="90" wrapText="1"/>
    </xf>
    <xf numFmtId="0" fontId="3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'2025'!$B$10:$B$11</c:f>
              <c:strCache>
                <c:ptCount val="1"/>
                <c:pt idx="0">
                  <c:v>Наименование целей, задач, мероприятий муниципальной программы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'2025'!$B$12:$B$52</c:f>
              <c:numCache>
                <c:formatCode>General</c:formatCode>
                <c:ptCount val="41"/>
                <c:pt idx="3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 formatCode="_-* #,##0.00_-;\-* #,##0.00_-;_-* &quot;-&quot;??_-;_-@_-">
                  <c:v>0</c:v>
                </c:pt>
                <c:pt idx="28" formatCode="_-* #,##0.00_-;\-* #,##0.00_-;_-* &quot;-&quot;??_-;_-@_-">
                  <c:v>0</c:v>
                </c:pt>
                <c:pt idx="29" formatCode="_-* #,##0.00_-;\-* #,##0.00_-;_-* &quot;-&quot;??_-;_-@_-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_-* #,##0.00_-;\-* #,##0.00_-;_-* &quot;-&quot;??_-;_-@_-">
                  <c:v>0</c:v>
                </c:pt>
                <c:pt idx="34" formatCode="_-* #,##0.00_-;\-* #,##0.00_-;_-* &quot;-&quot;??_-;_-@_-">
                  <c:v>0</c:v>
                </c:pt>
                <c:pt idx="36" formatCode="_-* #,##0.00_-;\-* #,##0.00_-;_-* &quot;-&quot;??_-;_-@_-">
                  <c:v>0</c:v>
                </c:pt>
                <c:pt idx="37" formatCode="_-* #,##0.00_-;\-* #,##0.00_-;_-* &quot;-&quot;??_-;_-@_-">
                  <c:v>0</c:v>
                </c:pt>
                <c:pt idx="38" formatCode="_-* #,##0.00_-;\-* #,##0.00_-;_-* &quot;-&quot;??_-;_-@_-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'2025'!$C$10:$C$11</c:f>
              <c:strCache>
                <c:ptCount val="1"/>
                <c:pt idx="0">
                  <c:v>Ответственный исполнитель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'2025'!$C$12:$C$52</c:f>
              <c:numCache>
                <c:formatCode>General</c:formatCode>
                <c:ptCount val="41"/>
                <c:pt idx="3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7" formatCode="_-* #,##0.00_-;\-* #,##0.00_-;_-* &quot;-&quot;??_-;_-@_-">
                  <c:v>0</c:v>
                </c:pt>
                <c:pt idx="28" formatCode="_-* #,##0.00_-;\-* #,##0.00_-;_-* &quot;-&quot;??_-;_-@_-">
                  <c:v>0</c:v>
                </c:pt>
                <c:pt idx="29" formatCode="_-* #,##0.00_-;\-* #,##0.00_-;_-* &quot;-&quot;??_-;_-@_-">
                  <c:v>0</c:v>
                </c:pt>
                <c:pt idx="30" formatCode="_-* #,##0.00_-;\-* #,##0.00_-;_-* &quot;-&quot;??_-;_-@_-">
                  <c:v>0</c:v>
                </c:pt>
                <c:pt idx="31" formatCode="_-* #,##0.00_-;\-* #,##0.00_-;_-* &quot;-&quot;??_-;_-@_-">
                  <c:v>0</c:v>
                </c:pt>
                <c:pt idx="32" formatCode="_-* #,##0.00_-;\-* #,##0.00_-;_-* &quot;-&quot;??_-;_-@_-">
                  <c:v>0</c:v>
                </c:pt>
                <c:pt idx="33" formatCode="_-* #,##0.00_-;\-* #,##0.00_-;_-* &quot;-&quot;??_-;_-@_-">
                  <c:v>0</c:v>
                </c:pt>
                <c:pt idx="34" formatCode="_-* #,##0.00_-;\-* #,##0.00_-;_-* &quot;-&quot;??_-;_-@_-">
                  <c:v>0</c:v>
                </c:pt>
                <c:pt idx="37" formatCode="_-* #,##0.00_-;\-* #,##0.00_-;_-* &quot;-&quot;??_-;_-@_-">
                  <c:v>0</c:v>
                </c:pt>
                <c:pt idx="38" formatCode="_-* #,##0.00_-;\-* #,##0.00_-;_-* &quot;-&quot;??_-;_-@_-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'2025'!$D$10:$D$11</c:f>
              <c:strCache>
                <c:ptCount val="1"/>
                <c:pt idx="0">
                  <c:v>Сроки реализации
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'2025'!$D$12:$D$52</c:f>
              <c:numCache>
                <c:formatCode>General</c:formatCode>
                <c:ptCount val="41"/>
                <c:pt idx="3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7" formatCode="_-* #,##0.00_-;\-* #,##0.00_-;_-* &quot;-&quot;??_-;_-@_-">
                  <c:v>0</c:v>
                </c:pt>
                <c:pt idx="28" formatCode="_-* #,##0.00_-;\-* #,##0.00_-;_-* &quot;-&quot;??_-;_-@_-">
                  <c:v>0</c:v>
                </c:pt>
                <c:pt idx="29" formatCode="_-* #,##0.00_-;\-* #,##0.00_-;_-* &quot;-&quot;??_-;_-@_-">
                  <c:v>0</c:v>
                </c:pt>
                <c:pt idx="30" formatCode="_-* #,##0.00_-;\-* #,##0.00_-;_-* &quot;-&quot;??_-;_-@_-">
                  <c:v>0</c:v>
                </c:pt>
                <c:pt idx="31" formatCode="_-* #,##0.00_-;\-* #,##0.00_-;_-* &quot;-&quot;??_-;_-@_-">
                  <c:v>0</c:v>
                </c:pt>
                <c:pt idx="32" formatCode="_-* #,##0.00_-;\-* #,##0.00_-;_-* &quot;-&quot;??_-;_-@_-">
                  <c:v>0</c:v>
                </c:pt>
                <c:pt idx="33" formatCode="_-* #,##0.00_-;\-* #,##0.00_-;_-* &quot;-&quot;??_-;_-@_-">
                  <c:v>0</c:v>
                </c:pt>
                <c:pt idx="34" formatCode="_-* #,##0.00_-;\-* #,##0.00_-;_-* &quot;-&quot;??_-;_-@_-">
                  <c:v>0</c:v>
                </c:pt>
                <c:pt idx="37" formatCode="_-* #,##0.00_-;\-* #,##0.00_-;_-* &quot;-&quot;??_-;_-@_-">
                  <c:v>0</c:v>
                </c:pt>
                <c:pt idx="38" formatCode="_-* #,##0.00_-;\-* #,##0.00_-;_-* &quot;-&quot;??_-;_-@_-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'2025'!$E$10:$E$11</c:f>
              <c:strCache>
                <c:ptCount val="1"/>
                <c:pt idx="0">
                  <c:v>Финансовое обеспечение реализации муниципальной программы, тыс. руб.
 План на 2025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'2025'!$E$12:$E$52</c:f>
              <c:numCache>
                <c:formatCode>General</c:formatCode>
                <c:ptCount val="41"/>
                <c:pt idx="0">
                  <c:v>0</c:v>
                </c:pt>
                <c:pt idx="3">
                  <c:v>5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145</c:v>
                </c:pt>
                <c:pt idx="10" formatCode="#,##0.0_ ;\-#,##0.0\ ">
                  <c:v>555</c:v>
                </c:pt>
                <c:pt idx="11" formatCode="#,##0.0_ ;\-#,##0.0\ ">
                  <c:v>17249</c:v>
                </c:pt>
                <c:pt idx="12" formatCode="#,##0.0_ ;\-#,##0.0\ ">
                  <c:v>17949</c:v>
                </c:pt>
                <c:pt idx="14" formatCode="#,##0.0_ ;\-#,##0.0\ ">
                  <c:v>26004</c:v>
                </c:pt>
                <c:pt idx="15" formatCode="#,##0.0_ ;\-#,##0.0\ ">
                  <c:v>2416</c:v>
                </c:pt>
                <c:pt idx="16" formatCode="#,##0.0_ ;\-#,##0.0\ ">
                  <c:v>4968</c:v>
                </c:pt>
                <c:pt idx="17" formatCode="#,##0.0_ ;\-#,##0.0\ ">
                  <c:v>90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360</c:v>
                </c:pt>
                <c:pt idx="22" formatCode="#,##0.0_ ;\-#,##0.0\ ">
                  <c:v>25305</c:v>
                </c:pt>
                <c:pt idx="23" formatCode="#,##0.0_ ;\-#,##0.0\ ">
                  <c:v>7462</c:v>
                </c:pt>
                <c:pt idx="24" formatCode="#,##0.0_ ;\-#,##0.0\ ">
                  <c:v>405</c:v>
                </c:pt>
                <c:pt idx="25" formatCode="#,##0.0_ ;\-#,##0.0\ ">
                  <c:v>67010</c:v>
                </c:pt>
                <c:pt idx="27" formatCode="#,##0.0_ ;\-#,##0.0\ ">
                  <c:v>4563</c:v>
                </c:pt>
                <c:pt idx="28" formatCode="#,##0.0_ ;\-#,##0.0\ ">
                  <c:v>3584</c:v>
                </c:pt>
                <c:pt idx="29" formatCode="#,##0.0_ ;\-#,##0.0\ ">
                  <c:v>486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28743</c:v>
                </c:pt>
                <c:pt idx="34" formatCode="#,##0.0_ ;\-#,##0.0\ ">
                  <c:v>1540</c:v>
                </c:pt>
                <c:pt idx="35" formatCode="#,##0.0_ ;\-#,##0.0\ ">
                  <c:v>39026</c:v>
                </c:pt>
                <c:pt idx="37" formatCode="#,##0.0_ ;\-#,##0.0\ ">
                  <c:v>544</c:v>
                </c:pt>
                <c:pt idx="38" formatCode="#,##0.0_ ;\-#,##0.0\ ">
                  <c:v>122</c:v>
                </c:pt>
                <c:pt idx="39" formatCode="#,##0.0_ ;\-#,##0.0\ ">
                  <c:v>666</c:v>
                </c:pt>
                <c:pt idx="40" formatCode="#,##0.0_ ;\-#,##0.0\ ">
                  <c:v>124651</c:v>
                </c:pt>
              </c:numCache>
            </c:numRef>
          </c:val>
        </c:ser>
        <c:ser>
          <c:idx val="4"/>
          <c:order val="4"/>
          <c:tx>
            <c:strRef>
              <c:f>'2025'!$F$10:$F$11</c:f>
              <c:strCache>
                <c:ptCount val="1"/>
                <c:pt idx="0">
                  <c:v>Финансовое обеспечение реализации муниципальной программы, тыс. руб.
 План на 2025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'2025'!$F$12:$F$52</c:f>
              <c:numCache>
                <c:formatCode>General</c:formatCode>
                <c:ptCount val="41"/>
                <c:pt idx="0">
                  <c:v>0</c:v>
                </c:pt>
                <c:pt idx="3">
                  <c:v>6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145</c:v>
                </c:pt>
                <c:pt idx="10" formatCode="#,##0.0_ ;\-#,##0.0\ ">
                  <c:v>555</c:v>
                </c:pt>
                <c:pt idx="11" formatCode="#,##0.0_ ;\-#,##0.0\ ">
                  <c:v>17249</c:v>
                </c:pt>
                <c:pt idx="12" formatCode="#,##0.0_ ;\-#,##0.0\ ">
                  <c:v>17949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4968</c:v>
                </c:pt>
                <c:pt idx="17" formatCode="#,##0.0_ ;\-#,##0.0\ ">
                  <c:v>90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360</c:v>
                </c:pt>
                <c:pt idx="22" formatCode="#,##0.0_ ;\-#,##0.0\ ">
                  <c:v>25305</c:v>
                </c:pt>
                <c:pt idx="23" formatCode="#,##0.0_ ;\-#,##0.0\ ">
                  <c:v>7462</c:v>
                </c:pt>
                <c:pt idx="24" formatCode="#,##0.0_ ;\-#,##0.0\ ">
                  <c:v>405</c:v>
                </c:pt>
                <c:pt idx="25" formatCode="#,##0.0_ ;\-#,##0.0\ ">
                  <c:v>38590</c:v>
                </c:pt>
                <c:pt idx="27" formatCode="#,##0.0_ ;\-#,##0.0\ ">
                  <c:v>4563</c:v>
                </c:pt>
                <c:pt idx="28" formatCode="#,##0.0_ ;\-#,##0.0\ ">
                  <c:v>3584</c:v>
                </c:pt>
                <c:pt idx="29" formatCode="#,##0.0_ ;\-#,##0.0\ ">
                  <c:v>486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28743</c:v>
                </c:pt>
                <c:pt idx="34" formatCode="#,##0.0_ ;\-#,##0.0\ ">
                  <c:v>1540</c:v>
                </c:pt>
                <c:pt idx="35" formatCode="#,##0.0_ ;\-#,##0.0\ ">
                  <c:v>39026</c:v>
                </c:pt>
                <c:pt idx="37" formatCode="#,##0.0_ ;\-#,##0.0\ ">
                  <c:v>544</c:v>
                </c:pt>
                <c:pt idx="38" formatCode="#,##0.0_ ;\-#,##0.0\ ">
                  <c:v>122</c:v>
                </c:pt>
                <c:pt idx="39" formatCode="#,##0.0_ ;\-#,##0.0\ ">
                  <c:v>666</c:v>
                </c:pt>
                <c:pt idx="40" formatCode="#,##0.0_ ;\-#,##0.0\ ">
                  <c:v>96231</c:v>
                </c:pt>
              </c:numCache>
            </c:numRef>
          </c:val>
        </c:ser>
        <c:ser>
          <c:idx val="5"/>
          <c:order val="5"/>
          <c:tx>
            <c:strRef>
              <c:f>'2025'!$G$10:$G$11</c:f>
              <c:strCache>
                <c:ptCount val="1"/>
                <c:pt idx="0">
                  <c:v>Финансовое обеспечение реализации муниципальной программы, тыс. руб.
 План на 2025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'2025'!$G$12:$G$52</c:f>
              <c:numCache>
                <c:formatCode>General</c:formatCode>
                <c:ptCount val="41"/>
                <c:pt idx="0">
                  <c:v>0</c:v>
                </c:pt>
                <c:pt idx="3">
                  <c:v>7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26004</c:v>
                </c:pt>
                <c:pt idx="15" formatCode="#,##0.0_ ;\-#,##0.0\ ">
                  <c:v>2416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28420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28420</c:v>
                </c:pt>
              </c:numCache>
            </c:numRef>
          </c:val>
        </c:ser>
        <c:ser>
          <c:idx val="6"/>
          <c:order val="6"/>
          <c:tx>
            <c:strRef>
              <c:f>'2025'!$H$10:$H$11</c:f>
              <c:strCache>
                <c:ptCount val="1"/>
                <c:pt idx="0">
                  <c:v>Финансовое обеспечение реализации муниципальной программы, тыс. руб.
 План на 2025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'2025'!$H$12:$H$52</c:f>
              <c:numCache>
                <c:formatCode>General</c:formatCode>
                <c:ptCount val="41"/>
                <c:pt idx="0">
                  <c:v>0</c:v>
                </c:pt>
                <c:pt idx="3">
                  <c:v>8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'2025'!$I$10:$I$11</c:f>
              <c:strCache>
                <c:ptCount val="1"/>
                <c:pt idx="0">
                  <c:v>Финансовое обеспечение реализации муниципальной программы, тыс. руб.
 План на 2025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'2025'!$I$12:$I$52</c:f>
              <c:numCache>
                <c:formatCode>General</c:formatCode>
                <c:ptCount val="41"/>
                <c:pt idx="0">
                  <c:v>0</c:v>
                </c:pt>
                <c:pt idx="3">
                  <c:v>9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'2025'!$J$10:$J$11</c:f>
              <c:strCache>
                <c:ptCount val="1"/>
                <c:pt idx="0">
                  <c:v>Финансовое обеспечение реализации муниципальной программы, тыс. руб.
 План на 2026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'2025'!$J$12:$J$52</c:f>
              <c:numCache>
                <c:formatCode>General</c:formatCode>
                <c:ptCount val="41"/>
                <c:pt idx="0">
                  <c:v>0</c:v>
                </c:pt>
                <c:pt idx="3">
                  <c:v>10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148</c:v>
                </c:pt>
                <c:pt idx="10" formatCode="#,##0.0_ ;\-#,##0.0\ ">
                  <c:v>555</c:v>
                </c:pt>
                <c:pt idx="11" formatCode="#,##0.0_ ;\-#,##0.0\ ">
                  <c:v>17249</c:v>
                </c:pt>
                <c:pt idx="12" formatCode="#,##0.0_ ;\-#,##0.0\ ">
                  <c:v>17952</c:v>
                </c:pt>
                <c:pt idx="14" formatCode="#,##0.0_ ;\-#,##0.0\ ">
                  <c:v>26004</c:v>
                </c:pt>
                <c:pt idx="15" formatCode="#,##0.0_ ;\-#,##0.0\ ">
                  <c:v>2658</c:v>
                </c:pt>
                <c:pt idx="16" formatCode="#,##0.0_ ;\-#,##0.0\ ">
                  <c:v>4968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360</c:v>
                </c:pt>
                <c:pt idx="22" formatCode="#,##0.0_ ;\-#,##0.0\ ">
                  <c:v>25305</c:v>
                </c:pt>
                <c:pt idx="23" formatCode="#,##0.0_ ;\-#,##0.0\ ">
                  <c:v>7462</c:v>
                </c:pt>
                <c:pt idx="24" formatCode="#,##0.0_ ;\-#,##0.0\ ">
                  <c:v>405</c:v>
                </c:pt>
                <c:pt idx="25" formatCode="#,##0.0_ ;\-#,##0.0\ ">
                  <c:v>67162</c:v>
                </c:pt>
                <c:pt idx="27" formatCode="#,##0.0_ ;\-#,##0.0\ ">
                  <c:v>4563</c:v>
                </c:pt>
                <c:pt idx="28" formatCode="#,##0.0_ ;\-#,##0.0\ ">
                  <c:v>3584</c:v>
                </c:pt>
                <c:pt idx="29" formatCode="#,##0.0_ ;\-#,##0.0\ ">
                  <c:v>486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28743</c:v>
                </c:pt>
                <c:pt idx="34" formatCode="#,##0.0_ ;\-#,##0.0\ ">
                  <c:v>1540</c:v>
                </c:pt>
                <c:pt idx="35" formatCode="#,##0.0_ ;\-#,##0.0\ ">
                  <c:v>39026</c:v>
                </c:pt>
                <c:pt idx="37" formatCode="#,##0.0_ ;\-#,##0.0\ ">
                  <c:v>529</c:v>
                </c:pt>
                <c:pt idx="38" formatCode="#,##0.0_ ;\-#,##0.0\ ">
                  <c:v>122</c:v>
                </c:pt>
                <c:pt idx="39" formatCode="#,##0.0_ ;\-#,##0.0\ ">
                  <c:v>651</c:v>
                </c:pt>
                <c:pt idx="40" formatCode="#,##0.0_ ;\-#,##0.0\ ">
                  <c:v>124791</c:v>
                </c:pt>
              </c:numCache>
            </c:numRef>
          </c:val>
        </c:ser>
        <c:ser>
          <c:idx val="9"/>
          <c:order val="9"/>
          <c:tx>
            <c:strRef>
              <c:f>'2025'!$K$10:$K$11</c:f>
              <c:strCache>
                <c:ptCount val="1"/>
                <c:pt idx="0">
                  <c:v>Финансовое обеспечение реализации муниципальной программы, тыс. руб.
 План на 2026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'2025'!$K$12:$K$52</c:f>
              <c:numCache>
                <c:formatCode>General</c:formatCode>
                <c:ptCount val="41"/>
                <c:pt idx="0">
                  <c:v>0</c:v>
                </c:pt>
                <c:pt idx="3">
                  <c:v>11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148</c:v>
                </c:pt>
                <c:pt idx="10" formatCode="#,##0.0_ ;\-#,##0.0\ ">
                  <c:v>555</c:v>
                </c:pt>
                <c:pt idx="11" formatCode="#,##0.0_ ;\-#,##0.0\ ">
                  <c:v>17249</c:v>
                </c:pt>
                <c:pt idx="12" formatCode="#,##0.0_ ;\-#,##0.0\ ">
                  <c:v>17952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4968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360</c:v>
                </c:pt>
                <c:pt idx="22" formatCode="#,##0.0_ ;\-#,##0.0\ ">
                  <c:v>25305</c:v>
                </c:pt>
                <c:pt idx="23" formatCode="#,##0.0_ ;\-#,##0.0\ ">
                  <c:v>7462</c:v>
                </c:pt>
                <c:pt idx="24" formatCode="#,##0.0_ ;\-#,##0.0\ ">
                  <c:v>405</c:v>
                </c:pt>
                <c:pt idx="25" formatCode="#,##0.0_ ;\-#,##0.0\ ">
                  <c:v>38500</c:v>
                </c:pt>
                <c:pt idx="27" formatCode="#,##0.0_ ;\-#,##0.0\ ">
                  <c:v>4563</c:v>
                </c:pt>
                <c:pt idx="28" formatCode="#,##0.0_ ;\-#,##0.0\ ">
                  <c:v>3584</c:v>
                </c:pt>
                <c:pt idx="29" formatCode="#,##0.0_ ;\-#,##0.0\ ">
                  <c:v>486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28743</c:v>
                </c:pt>
                <c:pt idx="34" formatCode="#,##0.0_ ;\-#,##0.0\ ">
                  <c:v>1540</c:v>
                </c:pt>
                <c:pt idx="35" formatCode="#,##0.0_ ;\-#,##0.0\ ">
                  <c:v>39026</c:v>
                </c:pt>
                <c:pt idx="37" formatCode="#,##0.0_ ;\-#,##0.0\ ">
                  <c:v>529</c:v>
                </c:pt>
                <c:pt idx="38" formatCode="#,##0.0_ ;\-#,##0.0\ ">
                  <c:v>122</c:v>
                </c:pt>
                <c:pt idx="39" formatCode="#,##0.0_ ;\-#,##0.0\ ">
                  <c:v>651</c:v>
                </c:pt>
                <c:pt idx="40" formatCode="#,##0.0_ ;\-#,##0.0\ ">
                  <c:v>96129</c:v>
                </c:pt>
              </c:numCache>
            </c:numRef>
          </c:val>
        </c:ser>
        <c:ser>
          <c:idx val="10"/>
          <c:order val="10"/>
          <c:tx>
            <c:strRef>
              <c:f>'2025'!$L$10:$L$11</c:f>
              <c:strCache>
                <c:ptCount val="1"/>
                <c:pt idx="0">
                  <c:v>Финансовое обеспечение реализации муниципальной программы, тыс. руб.
 План на 2026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'2025'!$L$12:$L$52</c:f>
              <c:numCache>
                <c:formatCode>General</c:formatCode>
                <c:ptCount val="41"/>
                <c:pt idx="0">
                  <c:v>0</c:v>
                </c:pt>
                <c:pt idx="3">
                  <c:v>12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26004</c:v>
                </c:pt>
                <c:pt idx="15" formatCode="#,##0.0_ ;\-#,##0.0\ ">
                  <c:v>2658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28662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28662</c:v>
                </c:pt>
              </c:numCache>
            </c:numRef>
          </c:val>
        </c:ser>
        <c:ser>
          <c:idx val="11"/>
          <c:order val="11"/>
          <c:tx>
            <c:strRef>
              <c:f>'2025'!$M$10:$M$11</c:f>
              <c:strCache>
                <c:ptCount val="1"/>
                <c:pt idx="0">
                  <c:v>Финансовое обеспечение реализации муниципальной программы, тыс. руб.
 План на 2026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'2025'!$M$12:$M$52</c:f>
              <c:numCache>
                <c:formatCode>General</c:formatCode>
                <c:ptCount val="41"/>
                <c:pt idx="0">
                  <c:v>0</c:v>
                </c:pt>
                <c:pt idx="3">
                  <c:v>13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'2025'!$N$10:$N$11</c:f>
              <c:strCache>
                <c:ptCount val="1"/>
                <c:pt idx="0">
                  <c:v>Финансовое обеспечение реализации муниципальной программы, тыс. руб.
 План на 2026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'2025'!$N$12:$N$52</c:f>
              <c:numCache>
                <c:formatCode>General</c:formatCode>
                <c:ptCount val="41"/>
                <c:pt idx="0">
                  <c:v>0</c:v>
                </c:pt>
                <c:pt idx="3">
                  <c:v>14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'2025'!$O$10:$O$11</c:f>
              <c:strCache>
                <c:ptCount val="1"/>
                <c:pt idx="0">
                  <c:v>Финансовое обеспечение реализации муниципальной программы, тыс. руб.
 План на 2027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'2025'!$O$12:$O$52</c:f>
              <c:numCache>
                <c:formatCode>General</c:formatCode>
                <c:ptCount val="41"/>
                <c:pt idx="0">
                  <c:v>0</c:v>
                </c:pt>
                <c:pt idx="3">
                  <c:v>15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149</c:v>
                </c:pt>
                <c:pt idx="10" formatCode="#,##0.0_ ;\-#,##0.0\ ">
                  <c:v>555</c:v>
                </c:pt>
                <c:pt idx="11" formatCode="#,##0.0_ ;\-#,##0.0\ ">
                  <c:v>15957</c:v>
                </c:pt>
                <c:pt idx="12" formatCode="#,##0.0_ ;\-#,##0.0\ ">
                  <c:v>16661</c:v>
                </c:pt>
                <c:pt idx="14" formatCode="#,##0.0_ ;\-#,##0.0\ ">
                  <c:v>26004</c:v>
                </c:pt>
                <c:pt idx="15" formatCode="#,##0.0_ ;\-#,##0.0\ ">
                  <c:v>1691</c:v>
                </c:pt>
                <c:pt idx="16" formatCode="#,##0.0_ ;\-#,##0.0\ ">
                  <c:v>4968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360</c:v>
                </c:pt>
                <c:pt idx="22" formatCode="#,##0.0_ ;\-#,##0.0\ ">
                  <c:v>25305</c:v>
                </c:pt>
                <c:pt idx="23" formatCode="#,##0.0_ ;\-#,##0.0\ ">
                  <c:v>4548</c:v>
                </c:pt>
                <c:pt idx="24" formatCode="#,##0.0_ ;\-#,##0.0\ ">
                  <c:v>468</c:v>
                </c:pt>
                <c:pt idx="25" formatCode="#,##0.0_ ;\-#,##0.0\ ">
                  <c:v>63344</c:v>
                </c:pt>
                <c:pt idx="27" formatCode="#,##0.0_ ;\-#,##0.0\ ">
                  <c:v>4563</c:v>
                </c:pt>
                <c:pt idx="28" formatCode="#,##0.0_ ;\-#,##0.0\ ">
                  <c:v>3584</c:v>
                </c:pt>
                <c:pt idx="29" formatCode="#,##0.0_ ;\-#,##0.0\ ">
                  <c:v>486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28743</c:v>
                </c:pt>
                <c:pt idx="34" formatCode="#,##0.0_ ;\-#,##0.0\ ">
                  <c:v>1540</c:v>
                </c:pt>
                <c:pt idx="35" formatCode="#,##0.0_ ;\-#,##0.0\ ">
                  <c:v>39026</c:v>
                </c:pt>
                <c:pt idx="37" formatCode="#,##0.0_ ;\-#,##0.0\ ">
                  <c:v>496</c:v>
                </c:pt>
                <c:pt idx="38" formatCode="#,##0.0_ ;\-#,##0.0\ ">
                  <c:v>122</c:v>
                </c:pt>
                <c:pt idx="39" formatCode="#,##0.0_ ;\-#,##0.0\ ">
                  <c:v>618</c:v>
                </c:pt>
                <c:pt idx="40" formatCode="#,##0.0_ ;\-#,##0.0\ ">
                  <c:v>119649</c:v>
                </c:pt>
              </c:numCache>
            </c:numRef>
          </c:val>
        </c:ser>
        <c:ser>
          <c:idx val="14"/>
          <c:order val="14"/>
          <c:tx>
            <c:strRef>
              <c:f>'2025'!$P$10:$P$11</c:f>
              <c:strCache>
                <c:ptCount val="1"/>
                <c:pt idx="0">
                  <c:v>Финансовое обеспечение реализации муниципальной программы, тыс. руб.
 План на 2027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'2025'!$P$12:$P$52</c:f>
              <c:numCache>
                <c:formatCode>General</c:formatCode>
                <c:ptCount val="41"/>
                <c:pt idx="0">
                  <c:v>0</c:v>
                </c:pt>
                <c:pt idx="3">
                  <c:v>16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149</c:v>
                </c:pt>
                <c:pt idx="10" formatCode="#,##0.0_ ;\-#,##0.0\ ">
                  <c:v>555</c:v>
                </c:pt>
                <c:pt idx="11" formatCode="#,##0.0_ ;\-#,##0.0\ ">
                  <c:v>15957</c:v>
                </c:pt>
                <c:pt idx="12" formatCode="#,##0.0_ ;\-#,##0.0\ ">
                  <c:v>16661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4968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360</c:v>
                </c:pt>
                <c:pt idx="22" formatCode="#,##0.0_ ;\-#,##0.0\ ">
                  <c:v>25305</c:v>
                </c:pt>
                <c:pt idx="23" formatCode="#,##0.0_ ;\-#,##0.0\ ">
                  <c:v>4548</c:v>
                </c:pt>
                <c:pt idx="24" formatCode="#,##0.0_ ;\-#,##0.0\ ">
                  <c:v>468</c:v>
                </c:pt>
                <c:pt idx="25" formatCode="#,##0.0_ ;\-#,##0.0\ ">
                  <c:v>35649</c:v>
                </c:pt>
                <c:pt idx="27" formatCode="#,##0.0_ ;\-#,##0.0\ ">
                  <c:v>4563</c:v>
                </c:pt>
                <c:pt idx="28" formatCode="#,##0.0_ ;\-#,##0.0\ ">
                  <c:v>3584</c:v>
                </c:pt>
                <c:pt idx="29" formatCode="#,##0.0_ ;\-#,##0.0\ ">
                  <c:v>486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28743</c:v>
                </c:pt>
                <c:pt idx="34" formatCode="#,##0.0_ ;\-#,##0.0\ ">
                  <c:v>1540</c:v>
                </c:pt>
                <c:pt idx="35" formatCode="#,##0.0_ ;\-#,##0.0\ ">
                  <c:v>39026</c:v>
                </c:pt>
                <c:pt idx="37" formatCode="#,##0.0_ ;\-#,##0.0\ ">
                  <c:v>496</c:v>
                </c:pt>
                <c:pt idx="38" formatCode="#,##0.0_ ;\-#,##0.0\ ">
                  <c:v>122</c:v>
                </c:pt>
                <c:pt idx="39" formatCode="#,##0.0_ ;\-#,##0.0\ ">
                  <c:v>618</c:v>
                </c:pt>
                <c:pt idx="40" formatCode="#,##0.0_ ;\-#,##0.0\ ">
                  <c:v>91954</c:v>
                </c:pt>
              </c:numCache>
            </c:numRef>
          </c:val>
        </c:ser>
        <c:ser>
          <c:idx val="15"/>
          <c:order val="15"/>
          <c:tx>
            <c:strRef>
              <c:f>'2025'!$Q$10:$Q$11</c:f>
              <c:strCache>
                <c:ptCount val="1"/>
                <c:pt idx="0">
                  <c:v>Финансовое обеспечение реализации муниципальной программы, тыс. руб.
 План на 2027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'2025'!$Q$12:$Q$52</c:f>
              <c:numCache>
                <c:formatCode>General</c:formatCode>
                <c:ptCount val="41"/>
                <c:pt idx="0">
                  <c:v>0</c:v>
                </c:pt>
                <c:pt idx="3">
                  <c:v>17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26004</c:v>
                </c:pt>
                <c:pt idx="15" formatCode="#,##0.0_ ;\-#,##0.0\ ">
                  <c:v>1691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27695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27695</c:v>
                </c:pt>
              </c:numCache>
            </c:numRef>
          </c:val>
        </c:ser>
        <c:ser>
          <c:idx val="16"/>
          <c:order val="16"/>
          <c:tx>
            <c:strRef>
              <c:f>'2025'!$R$10:$R$11</c:f>
              <c:strCache>
                <c:ptCount val="1"/>
                <c:pt idx="0">
                  <c:v>Финансовое обеспечение реализации муниципальной программы, тыс. руб.
 План на 2027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'2025'!$R$12:$R$52</c:f>
              <c:numCache>
                <c:formatCode>General</c:formatCode>
                <c:ptCount val="41"/>
                <c:pt idx="0">
                  <c:v>0</c:v>
                </c:pt>
                <c:pt idx="3">
                  <c:v>18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'2025'!$S$10:$S$11</c:f>
              <c:strCache>
                <c:ptCount val="1"/>
                <c:pt idx="0">
                  <c:v>Финансовое обеспечение реализации муниципальной программы, тыс. руб.
 План на 2027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'2025'!$S$12:$S$52</c:f>
              <c:numCache>
                <c:formatCode>General</c:formatCode>
                <c:ptCount val="41"/>
                <c:pt idx="0">
                  <c:v>0</c:v>
                </c:pt>
                <c:pt idx="3">
                  <c:v>19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'2025'!$T$10:$T$11</c:f>
              <c:strCache>
                <c:ptCount val="1"/>
                <c:pt idx="0">
                  <c:v>Финансовое обеспечение реализации муниципальной программы, тыс. руб.
 План на 2028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'2025'!$T$12:$T$52</c:f>
              <c:numCache>
                <c:formatCode>General</c:formatCode>
                <c:ptCount val="41"/>
                <c:pt idx="0">
                  <c:v>0</c:v>
                </c:pt>
                <c:pt idx="3">
                  <c:v>20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144</c:v>
                </c:pt>
                <c:pt idx="10" formatCode="#,##0.0_ ;\-#,##0.0\ ">
                  <c:v>555</c:v>
                </c:pt>
                <c:pt idx="11" formatCode="#,##0.0_ ;\-#,##0.0\ ">
                  <c:v>15125.2</c:v>
                </c:pt>
                <c:pt idx="12" formatCode="#,##0.0_ ;\-#,##0.0\ ">
                  <c:v>15824.2</c:v>
                </c:pt>
                <c:pt idx="14" formatCode="#,##0.0_ ;\-#,##0.0\ ">
                  <c:v>26490</c:v>
                </c:pt>
                <c:pt idx="15" formatCode="#,##0.0_ ;\-#,##0.0\ ">
                  <c:v>1428</c:v>
                </c:pt>
                <c:pt idx="16" formatCode="#,##0.0_ ;\-#,##0.0\ ">
                  <c:v>4968</c:v>
                </c:pt>
                <c:pt idx="17" formatCode="#,##0.0_ ;\-#,##0.0\ ">
                  <c:v>120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600</c:v>
                </c:pt>
                <c:pt idx="22" formatCode="#,##0.0_ ;\-#,##0.0\ ">
                  <c:v>34028</c:v>
                </c:pt>
                <c:pt idx="23" formatCode="#,##0.0_ ;\-#,##0.0\ ">
                  <c:v>4311</c:v>
                </c:pt>
                <c:pt idx="24" formatCode="#,##0.0_ ;\-#,##0.0\ ">
                  <c:v>495</c:v>
                </c:pt>
                <c:pt idx="25" formatCode="#,##0.0_ ;\-#,##0.0\ ">
                  <c:v>72440</c:v>
                </c:pt>
                <c:pt idx="27" formatCode="#,##0.0_ ;\-#,##0.0\ ">
                  <c:v>2144</c:v>
                </c:pt>
                <c:pt idx="28" formatCode="#,##0.0_ ;\-#,##0.0\ ">
                  <c:v>3416</c:v>
                </c:pt>
                <c:pt idx="29" formatCode="#,##0.0_ ;\-#,##0.0\ ">
                  <c:v>432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29719</c:v>
                </c:pt>
                <c:pt idx="34" formatCode="#,##0.0_ ;\-#,##0.0\ ">
                  <c:v>1375</c:v>
                </c:pt>
                <c:pt idx="35" formatCode="#,##0.0_ ;\-#,##0.0\ ">
                  <c:v>37196</c:v>
                </c:pt>
                <c:pt idx="37" formatCode="#,##0.0_ ;\-#,##0.0\ ">
                  <c:v>620</c:v>
                </c:pt>
                <c:pt idx="38" formatCode="#,##0.0_ ;\-#,##0.0\ ">
                  <c:v>136</c:v>
                </c:pt>
                <c:pt idx="39" formatCode="#,##0.0_ ;\-#,##0.0\ ">
                  <c:v>756</c:v>
                </c:pt>
                <c:pt idx="40" formatCode="#,##0.0_ ;\-#,##0.0\ ">
                  <c:v>126216.2</c:v>
                </c:pt>
              </c:numCache>
            </c:numRef>
          </c:val>
        </c:ser>
        <c:ser>
          <c:idx val="19"/>
          <c:order val="19"/>
          <c:tx>
            <c:strRef>
              <c:f>'2025'!$U$10:$U$11</c:f>
              <c:strCache>
                <c:ptCount val="1"/>
                <c:pt idx="0">
                  <c:v>Финансовое обеспечение реализации муниципальной программы, тыс. руб.
 План на 2028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'2025'!$U$12:$U$52</c:f>
              <c:numCache>
                <c:formatCode>General</c:formatCode>
                <c:ptCount val="41"/>
                <c:pt idx="0">
                  <c:v>0</c:v>
                </c:pt>
                <c:pt idx="3">
                  <c:v>21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144</c:v>
                </c:pt>
                <c:pt idx="10" formatCode="#,##0.0_ ;\-#,##0.0\ ">
                  <c:v>555</c:v>
                </c:pt>
                <c:pt idx="11" formatCode="#,##0.0_ ;\-#,##0.0\ ">
                  <c:v>15125.2</c:v>
                </c:pt>
                <c:pt idx="12" formatCode="#,##0.0_ ;\-#,##0.0\ ">
                  <c:v>15824.2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4968</c:v>
                </c:pt>
                <c:pt idx="17" formatCode="#,##0.0_ ;\-#,##0.0\ ">
                  <c:v>120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600</c:v>
                </c:pt>
                <c:pt idx="22" formatCode="#,##0.0_ ;\-#,##0.0\ ">
                  <c:v>34028</c:v>
                </c:pt>
                <c:pt idx="23" formatCode="#,##0.0_ ;\-#,##0.0\ ">
                  <c:v>4311</c:v>
                </c:pt>
                <c:pt idx="24" formatCode="#,##0.0_ ;\-#,##0.0\ ">
                  <c:v>495</c:v>
                </c:pt>
                <c:pt idx="25" formatCode="#,##0.0_ ;\-#,##0.0\ ">
                  <c:v>44522</c:v>
                </c:pt>
                <c:pt idx="27" formatCode="#,##0.0_ ;\-#,##0.0\ ">
                  <c:v>2144</c:v>
                </c:pt>
                <c:pt idx="28" formatCode="#,##0.0_ ;\-#,##0.0\ ">
                  <c:v>3416</c:v>
                </c:pt>
                <c:pt idx="29" formatCode="#,##0.0_ ;\-#,##0.0\ ">
                  <c:v>432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29719</c:v>
                </c:pt>
                <c:pt idx="34" formatCode="#,##0.0_ ;\-#,##0.0\ ">
                  <c:v>1375</c:v>
                </c:pt>
                <c:pt idx="35" formatCode="#,##0.0_ ;\-#,##0.0\ ">
                  <c:v>37196</c:v>
                </c:pt>
                <c:pt idx="37" formatCode="#,##0.0_ ;\-#,##0.0\ ">
                  <c:v>620</c:v>
                </c:pt>
                <c:pt idx="38" formatCode="#,##0.0_ ;\-#,##0.0\ ">
                  <c:v>136</c:v>
                </c:pt>
                <c:pt idx="39" formatCode="#,##0.0_ ;\-#,##0.0\ ">
                  <c:v>756</c:v>
                </c:pt>
                <c:pt idx="40" formatCode="#,##0.0_ ;\-#,##0.0\ ">
                  <c:v>98298.2</c:v>
                </c:pt>
              </c:numCache>
            </c:numRef>
          </c:val>
        </c:ser>
        <c:ser>
          <c:idx val="20"/>
          <c:order val="20"/>
          <c:tx>
            <c:strRef>
              <c:f>'2025'!$V$10:$V$11</c:f>
              <c:strCache>
                <c:ptCount val="1"/>
                <c:pt idx="0">
                  <c:v>Финансовое обеспечение реализации муниципальной программы, тыс. руб.
 План на 2028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'2025'!$V$12:$V$52</c:f>
              <c:numCache>
                <c:formatCode>General</c:formatCode>
                <c:ptCount val="41"/>
                <c:pt idx="0">
                  <c:v>0</c:v>
                </c:pt>
                <c:pt idx="3">
                  <c:v>22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26490</c:v>
                </c:pt>
                <c:pt idx="15" formatCode="#,##0.0_ ;\-#,##0.0\ ">
                  <c:v>1428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27918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27918</c:v>
                </c:pt>
              </c:numCache>
            </c:numRef>
          </c:val>
        </c:ser>
        <c:ser>
          <c:idx val="21"/>
          <c:order val="21"/>
          <c:tx>
            <c:strRef>
              <c:f>'2025'!$W$10:$W$11</c:f>
              <c:strCache>
                <c:ptCount val="1"/>
                <c:pt idx="0">
                  <c:v>Финансовое обеспечение реализации муниципальной программы, тыс. руб.
 План на 2028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'2025'!$W$12:$W$52</c:f>
              <c:numCache>
                <c:formatCode>General</c:formatCode>
                <c:ptCount val="41"/>
                <c:pt idx="0">
                  <c:v>0</c:v>
                </c:pt>
                <c:pt idx="3">
                  <c:v>23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'2025'!$X$10:$X$11</c:f>
              <c:strCache>
                <c:ptCount val="1"/>
                <c:pt idx="0">
                  <c:v>Финансовое обеспечение реализации муниципальной программы, тыс. руб.
 План на 2028 год 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'2025'!$X$12:$X$52</c:f>
              <c:numCache>
                <c:formatCode>General</c:formatCode>
                <c:ptCount val="41"/>
                <c:pt idx="0">
                  <c:v>0</c:v>
                </c:pt>
                <c:pt idx="3">
                  <c:v>24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'2025'!$Y$10:$Y$11</c:f>
              <c:strCache>
                <c:ptCount val="1"/>
                <c:pt idx="0">
                  <c:v>Финансовое обеспечение реализации муниципальной программы, тыс. руб.
 План на 2029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'2025'!$Y$12:$Y$52</c:f>
              <c:numCache>
                <c:formatCode>General</c:formatCode>
                <c:ptCount val="41"/>
                <c:pt idx="0">
                  <c:v>0</c:v>
                </c:pt>
                <c:pt idx="3">
                  <c:v>25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144</c:v>
                </c:pt>
                <c:pt idx="10" formatCode="#,##0.0_ ;\-#,##0.0\ ">
                  <c:v>555</c:v>
                </c:pt>
                <c:pt idx="11" formatCode="#,##0.0_ ;\-#,##0.0\ ">
                  <c:v>15125.2</c:v>
                </c:pt>
                <c:pt idx="12" formatCode="#,##0.0_ ;\-#,##0.0\ ">
                  <c:v>15824.2</c:v>
                </c:pt>
                <c:pt idx="14" formatCode="#,##0.0_ ;\-#,##0.0\ ">
                  <c:v>26490</c:v>
                </c:pt>
                <c:pt idx="15" formatCode="#,##0.0_ ;\-#,##0.0\ ">
                  <c:v>1428</c:v>
                </c:pt>
                <c:pt idx="16" formatCode="#,##0.0_ ;\-#,##0.0\ ">
                  <c:v>4968</c:v>
                </c:pt>
                <c:pt idx="17" formatCode="#,##0.0_ ;\-#,##0.0\ ">
                  <c:v>120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600</c:v>
                </c:pt>
                <c:pt idx="22" formatCode="#,##0.0_ ;\-#,##0.0\ ">
                  <c:v>35576</c:v>
                </c:pt>
                <c:pt idx="23" formatCode="#,##0.0_ ;\-#,##0.0\ ">
                  <c:v>4311</c:v>
                </c:pt>
                <c:pt idx="24" formatCode="#,##0.0_ ;\-#,##0.0\ ">
                  <c:v>495</c:v>
                </c:pt>
                <c:pt idx="25" formatCode="#,##0.0_ ;\-#,##0.0\ ">
                  <c:v>73988</c:v>
                </c:pt>
                <c:pt idx="27" formatCode="#,##0.0_ ;\-#,##0.0\ ">
                  <c:v>2144</c:v>
                </c:pt>
                <c:pt idx="28" formatCode="#,##0.0_ ;\-#,##0.0\ ">
                  <c:v>3416</c:v>
                </c:pt>
                <c:pt idx="29" formatCode="#,##0.0_ ;\-#,##0.0\ ">
                  <c:v>432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29719</c:v>
                </c:pt>
                <c:pt idx="34" formatCode="#,##0.0_ ;\-#,##0.0\ ">
                  <c:v>1375</c:v>
                </c:pt>
                <c:pt idx="35" formatCode="#,##0.0_ ;\-#,##0.0\ ">
                  <c:v>37196</c:v>
                </c:pt>
                <c:pt idx="37" formatCode="#,##0.0_ ;\-#,##0.0\ ">
                  <c:v>620</c:v>
                </c:pt>
                <c:pt idx="38" formatCode="#,##0.0_ ;\-#,##0.0\ ">
                  <c:v>136</c:v>
                </c:pt>
                <c:pt idx="39" formatCode="#,##0.0_ ;\-#,##0.0\ ">
                  <c:v>756</c:v>
                </c:pt>
                <c:pt idx="40" formatCode="#,##0.0_ ;\-#,##0.0\ ">
                  <c:v>127764.2</c:v>
                </c:pt>
              </c:numCache>
            </c:numRef>
          </c:val>
        </c:ser>
        <c:ser>
          <c:idx val="24"/>
          <c:order val="24"/>
          <c:tx>
            <c:strRef>
              <c:f>'2025'!$Z$10:$Z$11</c:f>
              <c:strCache>
                <c:ptCount val="1"/>
                <c:pt idx="0">
                  <c:v>Финансовое обеспечение реализации муниципальной программы, тыс. руб.
 План на 2029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'2025'!$Z$12:$Z$52</c:f>
              <c:numCache>
                <c:formatCode>General</c:formatCode>
                <c:ptCount val="41"/>
                <c:pt idx="0">
                  <c:v>0</c:v>
                </c:pt>
                <c:pt idx="3">
                  <c:v>26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144</c:v>
                </c:pt>
                <c:pt idx="10" formatCode="#,##0.0_ ;\-#,##0.0\ ">
                  <c:v>555</c:v>
                </c:pt>
                <c:pt idx="11" formatCode="#,##0.0_ ;\-#,##0.0\ ">
                  <c:v>15125.2</c:v>
                </c:pt>
                <c:pt idx="12" formatCode="#,##0.0_ ;\-#,##0.0\ ">
                  <c:v>15824.2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4968</c:v>
                </c:pt>
                <c:pt idx="17" formatCode="#,##0.0_ ;\-#,##0.0\ ">
                  <c:v>120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600</c:v>
                </c:pt>
                <c:pt idx="22" formatCode="#,##0.0_ ;\-#,##0.0\ ">
                  <c:v>35576</c:v>
                </c:pt>
                <c:pt idx="23" formatCode="#,##0.0_ ;\-#,##0.0\ ">
                  <c:v>4311</c:v>
                </c:pt>
                <c:pt idx="24" formatCode="#,##0.0_ ;\-#,##0.0\ ">
                  <c:v>495</c:v>
                </c:pt>
                <c:pt idx="25" formatCode="#,##0.0_ ;\-#,##0.0\ ">
                  <c:v>46070</c:v>
                </c:pt>
                <c:pt idx="27" formatCode="#,##0.0_ ;\-#,##0.0\ ">
                  <c:v>2144</c:v>
                </c:pt>
                <c:pt idx="28" formatCode="#,##0.0_ ;\-#,##0.0\ ">
                  <c:v>3416</c:v>
                </c:pt>
                <c:pt idx="29" formatCode="#,##0.0_ ;\-#,##0.0\ ">
                  <c:v>432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29719</c:v>
                </c:pt>
                <c:pt idx="34" formatCode="#,##0.0_ ;\-#,##0.0\ ">
                  <c:v>1375</c:v>
                </c:pt>
                <c:pt idx="35" formatCode="#,##0.0_ ;\-#,##0.0\ ">
                  <c:v>37196</c:v>
                </c:pt>
                <c:pt idx="37" formatCode="#,##0.0_ ;\-#,##0.0\ ">
                  <c:v>620</c:v>
                </c:pt>
                <c:pt idx="38" formatCode="#,##0.0_ ;\-#,##0.0\ ">
                  <c:v>136</c:v>
                </c:pt>
                <c:pt idx="39" formatCode="#,##0.0_ ;\-#,##0.0\ ">
                  <c:v>756</c:v>
                </c:pt>
                <c:pt idx="40" formatCode="#,##0.0_ ;\-#,##0.0\ ">
                  <c:v>99846.2</c:v>
                </c:pt>
              </c:numCache>
            </c:numRef>
          </c:val>
        </c:ser>
        <c:ser>
          <c:idx val="25"/>
          <c:order val="25"/>
          <c:tx>
            <c:strRef>
              <c:f>'2025'!$AA$10:$AA$11</c:f>
              <c:strCache>
                <c:ptCount val="1"/>
                <c:pt idx="0">
                  <c:v>Финансовое обеспечение реализации муниципальной программы, тыс. руб.
 План на 2029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'2025'!$AA$12:$AA$52</c:f>
              <c:numCache>
                <c:formatCode>General</c:formatCode>
                <c:ptCount val="41"/>
                <c:pt idx="0">
                  <c:v>0</c:v>
                </c:pt>
                <c:pt idx="3">
                  <c:v>27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26490</c:v>
                </c:pt>
                <c:pt idx="15" formatCode="#,##0.0_ ;\-#,##0.0\ ">
                  <c:v>1428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27918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27918</c:v>
                </c:pt>
              </c:numCache>
            </c:numRef>
          </c:val>
        </c:ser>
        <c:ser>
          <c:idx val="26"/>
          <c:order val="26"/>
          <c:tx>
            <c:strRef>
              <c:f>'2025'!$AB$10:$AB$11</c:f>
              <c:strCache>
                <c:ptCount val="1"/>
                <c:pt idx="0">
                  <c:v>Финансовое обеспечение реализации муниципальной программы, тыс. руб.
 План на 2029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'2025'!$AB$12:$AB$52</c:f>
              <c:numCache>
                <c:formatCode>General</c:formatCode>
                <c:ptCount val="41"/>
                <c:pt idx="0">
                  <c:v>0</c:v>
                </c:pt>
                <c:pt idx="3">
                  <c:v>28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'2025'!$AC$10:$AC$11</c:f>
              <c:strCache>
                <c:ptCount val="1"/>
                <c:pt idx="0">
                  <c:v>Финансовое обеспечение реализации муниципальной программы, тыс. руб.
 План на 2029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'2025'!$AC$12:$AC$52</c:f>
              <c:numCache>
                <c:formatCode>General</c:formatCode>
                <c:ptCount val="41"/>
                <c:pt idx="0">
                  <c:v>0</c:v>
                </c:pt>
                <c:pt idx="3">
                  <c:v>29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'2025'!$AD$10:$AD$11</c:f>
              <c:strCache>
                <c:ptCount val="1"/>
                <c:pt idx="0">
                  <c:v>Финансовое обеспечение реализации муниципальной программы, тыс. руб.
 План на 2030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'2025'!$AD$12:$AD$52</c:f>
              <c:numCache>
                <c:formatCode>General</c:formatCode>
                <c:ptCount val="41"/>
                <c:pt idx="0">
                  <c:v>0</c:v>
                </c:pt>
                <c:pt idx="3">
                  <c:v>30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144</c:v>
                </c:pt>
                <c:pt idx="10" formatCode="#,##0.0_ ;\-#,##0.0\ ">
                  <c:v>555</c:v>
                </c:pt>
                <c:pt idx="11" formatCode="#,##0.0_ ;\-#,##0.0\ ">
                  <c:v>15125.2</c:v>
                </c:pt>
                <c:pt idx="12" formatCode="#,##0.0_ ;\-#,##0.0\ ">
                  <c:v>15824.2</c:v>
                </c:pt>
                <c:pt idx="14" formatCode="#,##0.0_ ;\-#,##0.0\ ">
                  <c:v>26490</c:v>
                </c:pt>
                <c:pt idx="15" formatCode="#,##0.0_ ;\-#,##0.0\ ">
                  <c:v>1428</c:v>
                </c:pt>
                <c:pt idx="16" formatCode="#,##0.0_ ;\-#,##0.0\ ">
                  <c:v>4968</c:v>
                </c:pt>
                <c:pt idx="17" formatCode="#,##0.0_ ;\-#,##0.0\ ">
                  <c:v>120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600</c:v>
                </c:pt>
                <c:pt idx="22" formatCode="#,##0.0_ ;\-#,##0.0\ ">
                  <c:v>37121</c:v>
                </c:pt>
                <c:pt idx="23" formatCode="#,##0.0_ ;\-#,##0.0\ ">
                  <c:v>4311</c:v>
                </c:pt>
                <c:pt idx="24" formatCode="#,##0.0_ ;\-#,##0.0\ ">
                  <c:v>495</c:v>
                </c:pt>
                <c:pt idx="25" formatCode="#,##0.0_ ;\-#,##0.0\ ">
                  <c:v>75533</c:v>
                </c:pt>
                <c:pt idx="27" formatCode="#,##0.0_ ;\-#,##0.0\ ">
                  <c:v>2144</c:v>
                </c:pt>
                <c:pt idx="28" formatCode="#,##0.0_ ;\-#,##0.0\ ">
                  <c:v>3416</c:v>
                </c:pt>
                <c:pt idx="29" formatCode="#,##0.0_ ;\-#,##0.0\ ">
                  <c:v>432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29719</c:v>
                </c:pt>
                <c:pt idx="34" formatCode="#,##0.0_ ;\-#,##0.0\ ">
                  <c:v>1375</c:v>
                </c:pt>
                <c:pt idx="35" formatCode="#,##0.0_ ;\-#,##0.0\ ">
                  <c:v>37196</c:v>
                </c:pt>
                <c:pt idx="37" formatCode="#,##0.0_ ;\-#,##0.0\ ">
                  <c:v>620</c:v>
                </c:pt>
                <c:pt idx="38" formatCode="#,##0.0_ ;\-#,##0.0\ ">
                  <c:v>136</c:v>
                </c:pt>
                <c:pt idx="39" formatCode="#,##0.0_ ;\-#,##0.0\ ">
                  <c:v>756</c:v>
                </c:pt>
                <c:pt idx="40" formatCode="#,##0.0_ ;\-#,##0.0\ ">
                  <c:v>129309.2</c:v>
                </c:pt>
              </c:numCache>
            </c:numRef>
          </c:val>
        </c:ser>
        <c:ser>
          <c:idx val="29"/>
          <c:order val="29"/>
          <c:tx>
            <c:strRef>
              <c:f>'2025'!$AE$10:$AE$11</c:f>
              <c:strCache>
                <c:ptCount val="1"/>
                <c:pt idx="0">
                  <c:v>Финансовое обеспечение реализации муниципальной программы, тыс. руб.
 План на 2030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'2025'!$AE$12:$AE$52</c:f>
              <c:numCache>
                <c:formatCode>General</c:formatCode>
                <c:ptCount val="41"/>
                <c:pt idx="0">
                  <c:v>0</c:v>
                </c:pt>
                <c:pt idx="3">
                  <c:v>31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144</c:v>
                </c:pt>
                <c:pt idx="10" formatCode="#,##0.0_ ;\-#,##0.0\ ">
                  <c:v>555</c:v>
                </c:pt>
                <c:pt idx="11" formatCode="#,##0.0_ ;\-#,##0.0\ ">
                  <c:v>15125.2</c:v>
                </c:pt>
                <c:pt idx="12" formatCode="#,##0.0_ ;\-#,##0.0\ ">
                  <c:v>15824.2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4968</c:v>
                </c:pt>
                <c:pt idx="17" formatCode="#,##0.0_ ;\-#,##0.0\ ">
                  <c:v>120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600</c:v>
                </c:pt>
                <c:pt idx="22" formatCode="#,##0.0_ ;\-#,##0.0\ ">
                  <c:v>37121</c:v>
                </c:pt>
                <c:pt idx="23" formatCode="#,##0.0_ ;\-#,##0.0\ ">
                  <c:v>4311</c:v>
                </c:pt>
                <c:pt idx="24" formatCode="#,##0.0_ ;\-#,##0.0\ ">
                  <c:v>495</c:v>
                </c:pt>
                <c:pt idx="25" formatCode="#,##0.0_ ;\-#,##0.0\ ">
                  <c:v>47615</c:v>
                </c:pt>
                <c:pt idx="27" formatCode="#,##0.0_ ;\-#,##0.0\ ">
                  <c:v>2144</c:v>
                </c:pt>
                <c:pt idx="28" formatCode="#,##0.0_ ;\-#,##0.0\ ">
                  <c:v>3416</c:v>
                </c:pt>
                <c:pt idx="29" formatCode="#,##0.0_ ;\-#,##0.0\ ">
                  <c:v>432</c:v>
                </c:pt>
                <c:pt idx="30" formatCode="#,##0.0_ ;\-#,##0.0\ ">
                  <c:v>50</c:v>
                </c:pt>
                <c:pt idx="31" formatCode="#,##0.0_ ;\-#,##0.0\ ">
                  <c:v>10</c:v>
                </c:pt>
                <c:pt idx="32" formatCode="#,##0.0_ ;\-#,##0.0\ ">
                  <c:v>50</c:v>
                </c:pt>
                <c:pt idx="33" formatCode="#,##0.0_ ;\-#,##0.0\ ">
                  <c:v>29719</c:v>
                </c:pt>
                <c:pt idx="34" formatCode="#,##0.0_ ;\-#,##0.0\ ">
                  <c:v>1375</c:v>
                </c:pt>
                <c:pt idx="35" formatCode="#,##0.0_ ;\-#,##0.0\ ">
                  <c:v>37196</c:v>
                </c:pt>
                <c:pt idx="37" formatCode="#,##0.0_ ;\-#,##0.0\ ">
                  <c:v>620</c:v>
                </c:pt>
                <c:pt idx="38" formatCode="#,##0.0_ ;\-#,##0.0\ ">
                  <c:v>136</c:v>
                </c:pt>
                <c:pt idx="39" formatCode="#,##0.0_ ;\-#,##0.0\ ">
                  <c:v>756</c:v>
                </c:pt>
                <c:pt idx="40" formatCode="#,##0.0_ ;\-#,##0.0\ ">
                  <c:v>101391.2</c:v>
                </c:pt>
              </c:numCache>
            </c:numRef>
          </c:val>
        </c:ser>
        <c:ser>
          <c:idx val="30"/>
          <c:order val="30"/>
          <c:tx>
            <c:strRef>
              <c:f>'2025'!$AF$10:$AF$11</c:f>
              <c:strCache>
                <c:ptCount val="1"/>
                <c:pt idx="0">
                  <c:v>Финансовое обеспечение реализации муниципальной программы, тыс. руб.
 План на 2030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'2025'!$AF$12:$AF$52</c:f>
              <c:numCache>
                <c:formatCode>General</c:formatCode>
                <c:ptCount val="41"/>
                <c:pt idx="0">
                  <c:v>0</c:v>
                </c:pt>
                <c:pt idx="3">
                  <c:v>32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26490</c:v>
                </c:pt>
                <c:pt idx="15" formatCode="#,##0.0_ ;\-#,##0.0\ ">
                  <c:v>1428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27918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27918</c:v>
                </c:pt>
              </c:numCache>
            </c:numRef>
          </c:val>
        </c:ser>
        <c:ser>
          <c:idx val="31"/>
          <c:order val="31"/>
          <c:tx>
            <c:strRef>
              <c:f>'2025'!$AG$10:$AG$11</c:f>
              <c:strCache>
                <c:ptCount val="1"/>
                <c:pt idx="0">
                  <c:v>Финансовое обеспечение реализации муниципальной программы, тыс. руб.
 План на 2030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'2025'!$AG$12:$AG$52</c:f>
              <c:numCache>
                <c:formatCode>General</c:formatCode>
                <c:ptCount val="41"/>
                <c:pt idx="0">
                  <c:v>0</c:v>
                </c:pt>
                <c:pt idx="3">
                  <c:v>33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1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5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'2025'!$AH$10:$AH$11</c:f>
              <c:strCache>
                <c:ptCount val="1"/>
                <c:pt idx="0">
                  <c:v>Финансовое обеспечение реализации муниципальной программы, тыс. руб.
 План на 2030 год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'2025'!$AH$12:$AH$52</c:f>
              <c:numCache>
                <c:formatCode>General</c:formatCode>
                <c:ptCount val="41"/>
                <c:pt idx="0">
                  <c:v>0</c:v>
                </c:pt>
                <c:pt idx="3">
                  <c:v>34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0</c:v>
                </c:pt>
                <c:pt idx="10" formatCode="#,##0.0_ ;\-#,##0.0\ ">
                  <c:v>0</c:v>
                </c:pt>
                <c:pt idx="12" formatCode="#,##0.0_ ;\-#,##0.0\ ">
                  <c:v>0</c:v>
                </c:pt>
                <c:pt idx="14" formatCode="#,##0.0_ ;\-#,##0.0\ ">
                  <c:v>0</c:v>
                </c:pt>
                <c:pt idx="15" formatCode="#,##0.0_ ;\-#,##0.0\ ">
                  <c:v>0</c:v>
                </c:pt>
                <c:pt idx="16" formatCode="#,##0.0_ ;\-#,##0.0\ ">
                  <c:v>0</c:v>
                </c:pt>
                <c:pt idx="17" formatCode="#,##0.0_ ;\-#,##0.0\ ">
                  <c:v>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0</c:v>
                </c:pt>
                <c:pt idx="22" formatCode="#,##0.0_ ;\-#,##0.0\ ">
                  <c:v>0</c:v>
                </c:pt>
                <c:pt idx="23" formatCode="#,##0.0_ ;\-#,##0.0\ ">
                  <c:v>0</c:v>
                </c:pt>
                <c:pt idx="24" formatCode="#,##0.0_ ;\-#,##0.0\ ">
                  <c:v>0</c:v>
                </c:pt>
                <c:pt idx="25" formatCode="#,##0.0_ ;\-#,##0.0\ ">
                  <c:v>0</c:v>
                </c:pt>
                <c:pt idx="27" formatCode="#,##0.0_ ;\-#,##0.0\ ">
                  <c:v>0</c:v>
                </c:pt>
                <c:pt idx="28" formatCode="#,##0.0_ ;\-#,##0.0\ ">
                  <c:v>0</c:v>
                </c:pt>
                <c:pt idx="29" formatCode="#,##0.0_ ;\-#,##0.0\ ">
                  <c:v>0</c:v>
                </c:pt>
                <c:pt idx="30" formatCode="#,##0.0_ ;\-#,##0.0\ ">
                  <c:v>0</c:v>
                </c:pt>
                <c:pt idx="31" formatCode="#,##0.0_ ;\-#,##0.0\ ">
                  <c:v>0</c:v>
                </c:pt>
                <c:pt idx="32" formatCode="#,##0.0_ ;\-#,##0.0\ ">
                  <c:v>0</c:v>
                </c:pt>
                <c:pt idx="33" formatCode="#,##0.0_ ;\-#,##0.0\ ">
                  <c:v>0</c:v>
                </c:pt>
                <c:pt idx="34" formatCode="#,##0.0_ ;\-#,##0.0\ ">
                  <c:v>0</c:v>
                </c:pt>
                <c:pt idx="37" formatCode="#,##0.0_ ;\-#,##0.0\ ">
                  <c:v>0</c:v>
                </c:pt>
                <c:pt idx="38" formatCode="#,##0.0_ ;\-#,##0.0\ ">
                  <c:v>0</c:v>
                </c:pt>
                <c:pt idx="39" formatCode="#,##0.0_ ;\-#,##0.0\ ">
                  <c:v>0</c:v>
                </c:pt>
                <c:pt idx="40" formatCode="#,##0.0_ ;\-#,##0.0\ 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'2025'!$AI$10:$AI$11</c:f>
              <c:strCache>
                <c:ptCount val="1"/>
                <c:pt idx="0">
                  <c:v>Финансовое обеспечение реализации муниципальной программы, тыс. руб.
 ИТОГО:
</c:v>
                </c:pt>
              </c:strCache>
            </c:strRef>
          </c:tx>
          <c:cat>
            <c:strRef>
              <c:f>'2025'!$A$12:$A$52</c:f>
              <c:strCache>
                <c:ptCount val="41"/>
                <c:pt idx="3">
                  <c:v>1</c:v>
                </c:pt>
                <c:pt idx="4">
                  <c:v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c:v>
                </c:pt>
                <c:pt idx="5">
                  <c:v>1. </c:v>
                </c:pt>
                <c:pt idx="6">
                  <c:v>1.1.</c:v>
                </c:pt>
                <c:pt idx="7">
                  <c:v>1.2.</c:v>
                </c:pt>
                <c:pt idx="8">
                  <c:v>1.3.</c:v>
                </c:pt>
                <c:pt idx="9">
                  <c:v>1.4.</c:v>
                </c:pt>
                <c:pt idx="10">
                  <c:v>1.5.</c:v>
                </c:pt>
                <c:pt idx="11">
                  <c:v>1.6.</c:v>
                </c:pt>
                <c:pt idx="12">
                  <c:v>Итого по задаче 1:</c:v>
                </c:pt>
                <c:pt idx="13">
                  <c:v>2.</c:v>
                </c:pt>
                <c:pt idx="14">
                  <c:v>2.1</c:v>
                </c:pt>
                <c:pt idx="15">
                  <c:v>2.2</c:v>
                </c:pt>
                <c:pt idx="16">
                  <c:v>2.3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2.7</c:v>
                </c:pt>
                <c:pt idx="21">
                  <c:v>2.8</c:v>
                </c:pt>
                <c:pt idx="22">
                  <c:v>2.9</c:v>
                </c:pt>
                <c:pt idx="23">
                  <c:v>2.10</c:v>
                </c:pt>
                <c:pt idx="24">
                  <c:v>2.11</c:v>
                </c:pt>
                <c:pt idx="25">
                  <c:v>Итого по задаче 2:</c:v>
                </c:pt>
                <c:pt idx="26">
                  <c:v>3. </c:v>
                </c:pt>
                <c:pt idx="27">
                  <c:v>3.1.</c:v>
                </c:pt>
                <c:pt idx="28">
                  <c:v>3.2.</c:v>
                </c:pt>
                <c:pt idx="29">
                  <c:v>3.3.</c:v>
                </c:pt>
                <c:pt idx="30">
                  <c:v>3.4.</c:v>
                </c:pt>
                <c:pt idx="31">
                  <c:v>3.5.</c:v>
                </c:pt>
                <c:pt idx="32">
                  <c:v>3.6.</c:v>
                </c:pt>
                <c:pt idx="33">
                  <c:v>3.7.</c:v>
                </c:pt>
                <c:pt idx="34">
                  <c:v>3.8.</c:v>
                </c:pt>
                <c:pt idx="35">
                  <c:v>Итого по задаче 3:</c:v>
                </c:pt>
                <c:pt idx="36">
                  <c:v>4. </c:v>
                </c:pt>
                <c:pt idx="37">
                  <c:v>4.1.</c:v>
                </c:pt>
                <c:pt idx="38">
                  <c:v>4.2. </c:v>
                </c:pt>
                <c:pt idx="39">
                  <c:v>Итого по задаче 4:</c:v>
                </c:pt>
                <c:pt idx="40">
                  <c:v>ИТОГО ПО ПРОГРАММЕ:</c:v>
                </c:pt>
              </c:strCache>
            </c:strRef>
          </c:cat>
          <c:val>
            <c:numRef>
              <c:f>'2025'!$AI$12:$AI$52</c:f>
              <c:numCache>
                <c:formatCode>General</c:formatCode>
                <c:ptCount val="41"/>
                <c:pt idx="3">
                  <c:v>35</c:v>
                </c:pt>
                <c:pt idx="6" formatCode="#,##0.0_ ;\-#,##0.0\ ">
                  <c:v>0</c:v>
                </c:pt>
                <c:pt idx="7" formatCode="#,##0.0_ ;\-#,##0.0\ ">
                  <c:v>0</c:v>
                </c:pt>
                <c:pt idx="8" formatCode="#,##0.0_ ;\-#,##0.0\ ">
                  <c:v>0</c:v>
                </c:pt>
                <c:pt idx="9" formatCode="#,##0.0_ ;\-#,##0.0\ ">
                  <c:v>874</c:v>
                </c:pt>
                <c:pt idx="10" formatCode="#,##0.0_ ;\-#,##0.0\ ">
                  <c:v>3330</c:v>
                </c:pt>
                <c:pt idx="11" formatCode="#,##0.0_ ;\-#,##0.0\ ">
                  <c:v>95830.6</c:v>
                </c:pt>
                <c:pt idx="12" formatCode="#,##0.0_ ;\-#,##0.0\ ">
                  <c:v>100034.6</c:v>
                </c:pt>
                <c:pt idx="14" formatCode="#,##0.0_ ;\-#,##0.0\ ">
                  <c:v>157482</c:v>
                </c:pt>
                <c:pt idx="15" formatCode="#,##0.0_ ;\-#,##0.0\ ">
                  <c:v>11049</c:v>
                </c:pt>
                <c:pt idx="16" formatCode="#,##0.0_ ;\-#,##0.0\ ">
                  <c:v>29808</c:v>
                </c:pt>
                <c:pt idx="17" formatCode="#,##0.0_ ;\-#,##0.0\ ">
                  <c:v>450</c:v>
                </c:pt>
                <c:pt idx="18" formatCode="#,##0.0_ ;\-#,##0.0\ ">
                  <c:v>0</c:v>
                </c:pt>
                <c:pt idx="19" formatCode="#,##0.0_ ;\-#,##0.0\ ">
                  <c:v>0</c:v>
                </c:pt>
                <c:pt idx="20" formatCode="#,##0.0_ ;\-#,##0.0\ ">
                  <c:v>0</c:v>
                </c:pt>
                <c:pt idx="21" formatCode="#,##0.0_ ;\-#,##0.0\ ">
                  <c:v>2880</c:v>
                </c:pt>
                <c:pt idx="22" formatCode="#,##0.0_ ;\-#,##0.0\ ">
                  <c:v>182640</c:v>
                </c:pt>
                <c:pt idx="23" formatCode="#,##0.0_ ;\-#,##0.0\ ">
                  <c:v>32405</c:v>
                </c:pt>
                <c:pt idx="24" formatCode="#,##0.0_ ;\-#,##0.0\ ">
                  <c:v>2763</c:v>
                </c:pt>
                <c:pt idx="25" formatCode="#,##0.0_ ;\-#,##0.0\ ">
                  <c:v>419477</c:v>
                </c:pt>
                <c:pt idx="27" formatCode="#,##0.0_ ;\-#,##0.0\ ">
                  <c:v>20121</c:v>
                </c:pt>
                <c:pt idx="28" formatCode="#,##0.0_ ;\-#,##0.0\ ">
                  <c:v>21000</c:v>
                </c:pt>
                <c:pt idx="29" formatCode="#,##0.0_ ;\-#,##0.0\ ">
                  <c:v>2754</c:v>
                </c:pt>
                <c:pt idx="30" formatCode="#,##0.0_ ;\-#,##0.0\ ">
                  <c:v>300</c:v>
                </c:pt>
                <c:pt idx="31" formatCode="#,##0.0_ ;\-#,##0.0\ ">
                  <c:v>60</c:v>
                </c:pt>
                <c:pt idx="32" formatCode="#,##0.0_ ;\-#,##0.0\ ">
                  <c:v>300</c:v>
                </c:pt>
                <c:pt idx="33" formatCode="#,##0.0_ ;\-#,##0.0\ ">
                  <c:v>175386</c:v>
                </c:pt>
                <c:pt idx="34" formatCode="#,##0.0_ ;\-#,##0.0\ ">
                  <c:v>8745</c:v>
                </c:pt>
                <c:pt idx="35" formatCode="#,##0.0_ ;\-#,##0.0\ ">
                  <c:v>228666</c:v>
                </c:pt>
                <c:pt idx="37" formatCode="#,##0.0_ ;\-#,##0.0\ ">
                  <c:v>3429</c:v>
                </c:pt>
                <c:pt idx="38" formatCode="#,##0.0_ ;\-#,##0.0\ ">
                  <c:v>774</c:v>
                </c:pt>
                <c:pt idx="39" formatCode="#,##0.0_ ;\-#,##0.0\ ">
                  <c:v>4203</c:v>
                </c:pt>
                <c:pt idx="40" formatCode="#,##0.0_ ;\-#,##0.0\ ">
                  <c:v>752380.6</c:v>
                </c:pt>
              </c:numCache>
            </c:numRef>
          </c:val>
        </c:ser>
        <c:axId val="110281472"/>
        <c:axId val="110283008"/>
      </c:barChart>
      <c:catAx>
        <c:axId val="110281472"/>
        <c:scaling>
          <c:orientation val="minMax"/>
        </c:scaling>
        <c:axPos val="b"/>
        <c:tickLblPos val="nextTo"/>
        <c:crossAx val="110283008"/>
        <c:crosses val="autoZero"/>
        <c:auto val="1"/>
        <c:lblAlgn val="ctr"/>
        <c:lblOffset val="100"/>
      </c:catAx>
      <c:valAx>
        <c:axId val="110283008"/>
        <c:scaling>
          <c:orientation val="minMax"/>
        </c:scaling>
        <c:axPos val="l"/>
        <c:majorGridlines/>
        <c:numFmt formatCode="General" sourceLinked="1"/>
        <c:tickLblPos val="nextTo"/>
        <c:crossAx val="11028147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8"/>
  <sheetViews>
    <sheetView tabSelected="1" zoomScale="50" zoomScaleNormal="50" zoomScaleSheetLayoutView="50" zoomScalePageLayoutView="90" workbookViewId="0">
      <pane xSplit="12" ySplit="18" topLeftCell="M25" activePane="bottomRight" state="frozen"/>
      <selection pane="topRight" activeCell="M1" sqref="M1"/>
      <selection pane="bottomLeft" activeCell="A19" sqref="A19"/>
      <selection pane="bottomRight" activeCell="Q27" sqref="Q27"/>
    </sheetView>
  </sheetViews>
  <sheetFormatPr defaultColWidth="9.140625" defaultRowHeight="20.25"/>
  <cols>
    <col min="1" max="1" width="9.28515625" style="2" customWidth="1"/>
    <col min="2" max="2" width="67.7109375" style="3" customWidth="1"/>
    <col min="3" max="3" width="47.42578125" style="3" customWidth="1"/>
    <col min="4" max="4" width="25.7109375" style="4" customWidth="1"/>
    <col min="5" max="5" width="17.28515625" style="4" customWidth="1"/>
    <col min="6" max="6" width="16.42578125" style="4" bestFit="1" customWidth="1"/>
    <col min="7" max="7" width="15.7109375" style="4" bestFit="1" customWidth="1"/>
    <col min="8" max="8" width="13.7109375" style="4" bestFit="1" customWidth="1"/>
    <col min="9" max="9" width="10.85546875" style="4" customWidth="1"/>
    <col min="10" max="10" width="19.7109375" style="4" customWidth="1"/>
    <col min="11" max="12" width="15.7109375" style="4" bestFit="1" customWidth="1"/>
    <col min="13" max="13" width="13" style="4" customWidth="1"/>
    <col min="14" max="14" width="9.140625" style="4" customWidth="1"/>
    <col min="15" max="15" width="17.42578125" style="4" bestFit="1" customWidth="1"/>
    <col min="16" max="16" width="15.5703125" style="4" bestFit="1" customWidth="1"/>
    <col min="17" max="17" width="15.7109375" style="4" bestFit="1" customWidth="1"/>
    <col min="18" max="18" width="9.42578125" style="4" customWidth="1"/>
    <col min="19" max="19" width="10.85546875" style="4" customWidth="1"/>
    <col min="20" max="20" width="17.7109375" style="4" customWidth="1"/>
    <col min="21" max="21" width="15" style="4" customWidth="1"/>
    <col min="22" max="22" width="17" style="4" customWidth="1"/>
    <col min="23" max="23" width="16.7109375" style="4" bestFit="1" customWidth="1"/>
    <col min="24" max="24" width="10.85546875" style="4" customWidth="1"/>
    <col min="25" max="25" width="18.85546875" style="4" customWidth="1"/>
    <col min="26" max="26" width="16.42578125" style="4" customWidth="1"/>
    <col min="27" max="27" width="16.7109375" style="4" customWidth="1"/>
    <col min="28" max="28" width="7.7109375" style="4" customWidth="1"/>
    <col min="29" max="29" width="10.85546875" style="4" customWidth="1"/>
    <col min="30" max="30" width="19.140625" style="4" customWidth="1"/>
    <col min="31" max="31" width="16.5703125" style="4" customWidth="1"/>
    <col min="32" max="32" width="15.5703125" style="4" customWidth="1"/>
    <col min="33" max="34" width="13.7109375" style="4" bestFit="1" customWidth="1"/>
    <col min="35" max="35" width="21.85546875" style="3" customWidth="1"/>
    <col min="36" max="36" width="20.42578125" style="6" bestFit="1" customWidth="1"/>
    <col min="37" max="16384" width="9.140625" style="6"/>
  </cols>
  <sheetData>
    <row r="1" spans="1:35">
      <c r="AD1" s="4" t="s">
        <v>95</v>
      </c>
    </row>
    <row r="2" spans="1:35">
      <c r="AD2" s="4" t="s">
        <v>96</v>
      </c>
    </row>
    <row r="3" spans="1:35">
      <c r="AD3" s="4" t="s">
        <v>97</v>
      </c>
    </row>
    <row r="4" spans="1:35" ht="24" customHeight="1">
      <c r="F4" s="5"/>
      <c r="G4" s="5"/>
      <c r="H4" s="33" t="s">
        <v>93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62" t="s">
        <v>92</v>
      </c>
      <c r="Z4" s="62"/>
      <c r="AA4" s="62"/>
      <c r="AB4" s="62"/>
      <c r="AC4" s="62"/>
      <c r="AD4" s="62"/>
      <c r="AE4" s="62"/>
      <c r="AF4" s="62"/>
      <c r="AG4" s="62"/>
      <c r="AH4" s="62"/>
      <c r="AI4" s="62"/>
    </row>
    <row r="5" spans="1:35" ht="24" customHeight="1">
      <c r="F5" s="5"/>
      <c r="G5" s="5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62" t="s">
        <v>94</v>
      </c>
      <c r="Z5" s="62"/>
      <c r="AA5" s="62"/>
      <c r="AB5" s="62"/>
      <c r="AC5" s="62"/>
      <c r="AD5" s="62"/>
      <c r="AE5" s="62"/>
      <c r="AF5" s="62"/>
      <c r="AG5" s="62"/>
      <c r="AH5" s="62"/>
      <c r="AI5" s="62"/>
    </row>
    <row r="6" spans="1:35" ht="25.5" customHeight="1"/>
    <row r="7" spans="1:35" hidden="1"/>
    <row r="8" spans="1:35" ht="18.75" customHeight="1">
      <c r="A8" s="60" t="s">
        <v>91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</row>
    <row r="10" spans="1:35" ht="22.5">
      <c r="A10" s="61" t="s">
        <v>98</v>
      </c>
      <c r="B10" s="52" t="s">
        <v>69</v>
      </c>
      <c r="C10" s="52" t="s">
        <v>55</v>
      </c>
      <c r="D10" s="52" t="s">
        <v>54</v>
      </c>
      <c r="E10" s="61" t="s">
        <v>64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ht="34.5" customHeight="1">
      <c r="A11" s="61"/>
      <c r="B11" s="52"/>
      <c r="C11" s="52"/>
      <c r="D11" s="52"/>
      <c r="E11" s="52" t="s">
        <v>58</v>
      </c>
      <c r="F11" s="52"/>
      <c r="G11" s="52"/>
      <c r="H11" s="52"/>
      <c r="I11" s="52"/>
      <c r="J11" s="52" t="s">
        <v>60</v>
      </c>
      <c r="K11" s="52"/>
      <c r="L11" s="52"/>
      <c r="M11" s="52"/>
      <c r="N11" s="52"/>
      <c r="O11" s="52" t="s">
        <v>61</v>
      </c>
      <c r="P11" s="52"/>
      <c r="Q11" s="52"/>
      <c r="R11" s="52"/>
      <c r="S11" s="52"/>
      <c r="T11" s="52" t="s">
        <v>62</v>
      </c>
      <c r="U11" s="52"/>
      <c r="V11" s="52"/>
      <c r="W11" s="52"/>
      <c r="X11" s="52"/>
      <c r="Y11" s="52" t="s">
        <v>59</v>
      </c>
      <c r="Z11" s="52"/>
      <c r="AA11" s="52"/>
      <c r="AB11" s="52"/>
      <c r="AC11" s="52"/>
      <c r="AD11" s="52" t="s">
        <v>63</v>
      </c>
      <c r="AE11" s="52"/>
      <c r="AF11" s="52"/>
      <c r="AG11" s="52"/>
      <c r="AH11" s="52"/>
      <c r="AI11" s="59" t="s">
        <v>65</v>
      </c>
    </row>
    <row r="12" spans="1:35" ht="88.5" customHeight="1">
      <c r="A12" s="61"/>
      <c r="B12" s="52"/>
      <c r="C12" s="52"/>
      <c r="D12" s="52"/>
      <c r="E12" s="50" t="s">
        <v>0</v>
      </c>
      <c r="F12" s="50" t="s">
        <v>8</v>
      </c>
      <c r="G12" s="50" t="s">
        <v>9</v>
      </c>
      <c r="H12" s="50" t="s">
        <v>10</v>
      </c>
      <c r="I12" s="50" t="s">
        <v>11</v>
      </c>
      <c r="J12" s="50" t="s">
        <v>0</v>
      </c>
      <c r="K12" s="50" t="s">
        <v>8</v>
      </c>
      <c r="L12" s="50" t="s">
        <v>9</v>
      </c>
      <c r="M12" s="50" t="s">
        <v>10</v>
      </c>
      <c r="N12" s="50" t="s">
        <v>11</v>
      </c>
      <c r="O12" s="50" t="s">
        <v>0</v>
      </c>
      <c r="P12" s="50" t="s">
        <v>8</v>
      </c>
      <c r="Q12" s="50" t="s">
        <v>9</v>
      </c>
      <c r="R12" s="50" t="s">
        <v>10</v>
      </c>
      <c r="S12" s="50" t="s">
        <v>11</v>
      </c>
      <c r="T12" s="50" t="s">
        <v>0</v>
      </c>
      <c r="U12" s="50" t="s">
        <v>8</v>
      </c>
      <c r="V12" s="50" t="s">
        <v>9</v>
      </c>
      <c r="W12" s="50" t="s">
        <v>10</v>
      </c>
      <c r="X12" s="50" t="s">
        <v>11</v>
      </c>
      <c r="Y12" s="50" t="s">
        <v>0</v>
      </c>
      <c r="Z12" s="50" t="s">
        <v>8</v>
      </c>
      <c r="AA12" s="50" t="s">
        <v>9</v>
      </c>
      <c r="AB12" s="50" t="s">
        <v>10</v>
      </c>
      <c r="AC12" s="50" t="s">
        <v>11</v>
      </c>
      <c r="AD12" s="50" t="s">
        <v>0</v>
      </c>
      <c r="AE12" s="50" t="s">
        <v>8</v>
      </c>
      <c r="AF12" s="50" t="s">
        <v>9</v>
      </c>
      <c r="AG12" s="50" t="s">
        <v>10</v>
      </c>
      <c r="AH12" s="50" t="s">
        <v>11</v>
      </c>
      <c r="AI12" s="59"/>
    </row>
    <row r="13" spans="1:35" ht="52.15" customHeight="1">
      <c r="A13" s="61"/>
      <c r="B13" s="52"/>
      <c r="C13" s="52"/>
      <c r="D13" s="52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9"/>
    </row>
    <row r="14" spans="1:35" ht="31.9" customHeight="1">
      <c r="A14" s="61"/>
      <c r="B14" s="52"/>
      <c r="C14" s="52"/>
      <c r="D14" s="5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9"/>
    </row>
    <row r="15" spans="1:35" ht="23.25">
      <c r="A15" s="10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1">
        <v>16</v>
      </c>
      <c r="Q15" s="11">
        <v>17</v>
      </c>
      <c r="R15" s="11">
        <v>18</v>
      </c>
      <c r="S15" s="11">
        <v>19</v>
      </c>
      <c r="T15" s="11">
        <v>20</v>
      </c>
      <c r="U15" s="11">
        <v>21</v>
      </c>
      <c r="V15" s="11">
        <v>22</v>
      </c>
      <c r="W15" s="11">
        <v>23</v>
      </c>
      <c r="X15" s="11">
        <v>24</v>
      </c>
      <c r="Y15" s="11">
        <v>25</v>
      </c>
      <c r="Z15" s="11">
        <v>26</v>
      </c>
      <c r="AA15" s="11">
        <v>27</v>
      </c>
      <c r="AB15" s="11">
        <v>28</v>
      </c>
      <c r="AC15" s="11">
        <v>29</v>
      </c>
      <c r="AD15" s="11">
        <v>30</v>
      </c>
      <c r="AE15" s="11">
        <v>31</v>
      </c>
      <c r="AF15" s="11">
        <v>32</v>
      </c>
      <c r="AG15" s="11">
        <v>33</v>
      </c>
      <c r="AH15" s="11">
        <v>34</v>
      </c>
      <c r="AI15" s="11">
        <v>35</v>
      </c>
    </row>
    <row r="16" spans="1:35" ht="25.9" customHeight="1">
      <c r="A16" s="43" t="s">
        <v>90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29.25" customHeight="1">
      <c r="A17" s="10" t="s">
        <v>89</v>
      </c>
      <c r="B17" s="53" t="s">
        <v>24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5"/>
    </row>
    <row r="18" spans="1:35" ht="154.5" customHeight="1">
      <c r="A18" s="12" t="s">
        <v>1</v>
      </c>
      <c r="B18" s="13" t="s">
        <v>87</v>
      </c>
      <c r="C18" s="14" t="s">
        <v>53</v>
      </c>
      <c r="D18" s="14" t="s">
        <v>57</v>
      </c>
      <c r="E18" s="15">
        <f xml:space="preserve"> SUM(F18:I18)</f>
        <v>0</v>
      </c>
      <c r="F18" s="15">
        <v>0</v>
      </c>
      <c r="G18" s="15">
        <v>0</v>
      </c>
      <c r="H18" s="15">
        <v>0</v>
      </c>
      <c r="I18" s="15">
        <v>0</v>
      </c>
      <c r="J18" s="15">
        <f xml:space="preserve"> SUM(K18:N18)</f>
        <v>0</v>
      </c>
      <c r="K18" s="15">
        <v>0</v>
      </c>
      <c r="L18" s="15">
        <v>0</v>
      </c>
      <c r="M18" s="15">
        <v>0</v>
      </c>
      <c r="N18" s="15">
        <v>0</v>
      </c>
      <c r="O18" s="15">
        <f>+SUM(P18:S18)</f>
        <v>0</v>
      </c>
      <c r="P18" s="15">
        <f xml:space="preserve"> SUM(Q18:T18)</f>
        <v>0</v>
      </c>
      <c r="Q18" s="15">
        <f xml:space="preserve"> SUM(R18:U18)</f>
        <v>0</v>
      </c>
      <c r="R18" s="15">
        <v>0</v>
      </c>
      <c r="S18" s="15">
        <v>0</v>
      </c>
      <c r="T18" s="15">
        <f>SUM(U18:X18)</f>
        <v>0</v>
      </c>
      <c r="U18" s="15">
        <v>0</v>
      </c>
      <c r="V18" s="15">
        <v>0</v>
      </c>
      <c r="W18" s="15">
        <v>0</v>
      </c>
      <c r="X18" s="15">
        <v>0</v>
      </c>
      <c r="Y18" s="15">
        <f>SUM(Z18:AC18)</f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f>SUM(AE18:AH18)</f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f>E18+J18+O18+T18+Y18+AD18</f>
        <v>0</v>
      </c>
    </row>
    <row r="19" spans="1:35" ht="169.5" customHeight="1">
      <c r="A19" s="12" t="s">
        <v>2</v>
      </c>
      <c r="B19" s="13" t="s">
        <v>25</v>
      </c>
      <c r="C19" s="14" t="s">
        <v>53</v>
      </c>
      <c r="D19" s="14" t="s">
        <v>57</v>
      </c>
      <c r="E19" s="15">
        <f xml:space="preserve"> SUM(F19:I19)</f>
        <v>0</v>
      </c>
      <c r="F19" s="15">
        <v>0</v>
      </c>
      <c r="G19" s="15">
        <v>0</v>
      </c>
      <c r="H19" s="15">
        <v>0</v>
      </c>
      <c r="I19" s="15">
        <v>0</v>
      </c>
      <c r="J19" s="15">
        <f xml:space="preserve"> SUM(K19:N19)</f>
        <v>0</v>
      </c>
      <c r="K19" s="15">
        <v>0</v>
      </c>
      <c r="L19" s="15">
        <v>0</v>
      </c>
      <c r="M19" s="15">
        <v>0</v>
      </c>
      <c r="N19" s="15">
        <v>0</v>
      </c>
      <c r="O19" s="15">
        <f t="shared" ref="O19:O23" si="0">+SUM(P19:S19)</f>
        <v>0</v>
      </c>
      <c r="P19" s="15">
        <v>0</v>
      </c>
      <c r="Q19" s="15">
        <v>0</v>
      </c>
      <c r="R19" s="15">
        <v>0</v>
      </c>
      <c r="S19" s="15">
        <v>0</v>
      </c>
      <c r="T19" s="15">
        <f t="shared" ref="T19:T23" si="1">SUM(U19:X19)</f>
        <v>0</v>
      </c>
      <c r="U19" s="15">
        <v>0</v>
      </c>
      <c r="V19" s="15">
        <f xml:space="preserve"> SUM(W19:Z19)</f>
        <v>0</v>
      </c>
      <c r="W19" s="15">
        <v>0</v>
      </c>
      <c r="X19" s="15">
        <v>0</v>
      </c>
      <c r="Y19" s="15">
        <f t="shared" ref="Y19:Y23" si="2">SUM(Z19:AC19)</f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f t="shared" ref="AD19:AD23" si="3">SUM(AE19:AH19)</f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f t="shared" ref="AI19:AI20" si="4">E19+J19+O19+T19+Y19+AD19</f>
        <v>0</v>
      </c>
    </row>
    <row r="20" spans="1:35" ht="148.5" customHeight="1">
      <c r="A20" s="12" t="s">
        <v>3</v>
      </c>
      <c r="B20" s="13" t="s">
        <v>26</v>
      </c>
      <c r="C20" s="14" t="s">
        <v>53</v>
      </c>
      <c r="D20" s="14" t="s">
        <v>57</v>
      </c>
      <c r="E20" s="15">
        <f xml:space="preserve"> SUM(F20:I20)</f>
        <v>0</v>
      </c>
      <c r="F20" s="15">
        <v>0</v>
      </c>
      <c r="G20" s="15">
        <v>0</v>
      </c>
      <c r="H20" s="15">
        <v>0</v>
      </c>
      <c r="I20" s="15">
        <v>0</v>
      </c>
      <c r="J20" s="15">
        <f xml:space="preserve"> SUM(K20:N20)</f>
        <v>0</v>
      </c>
      <c r="K20" s="15">
        <v>0</v>
      </c>
      <c r="L20" s="15">
        <v>0</v>
      </c>
      <c r="M20" s="15">
        <v>0</v>
      </c>
      <c r="N20" s="15">
        <v>0</v>
      </c>
      <c r="O20" s="15">
        <f t="shared" si="0"/>
        <v>0</v>
      </c>
      <c r="P20" s="15">
        <v>0</v>
      </c>
      <c r="Q20" s="15">
        <v>0</v>
      </c>
      <c r="R20" s="15">
        <v>0</v>
      </c>
      <c r="S20" s="15">
        <v>0</v>
      </c>
      <c r="T20" s="15">
        <f t="shared" si="1"/>
        <v>0</v>
      </c>
      <c r="U20" s="15">
        <v>0</v>
      </c>
      <c r="V20" s="15">
        <v>0</v>
      </c>
      <c r="W20" s="15">
        <v>0</v>
      </c>
      <c r="X20" s="15">
        <v>0</v>
      </c>
      <c r="Y20" s="15">
        <f t="shared" si="2"/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f t="shared" si="3"/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f t="shared" si="4"/>
        <v>0</v>
      </c>
    </row>
    <row r="21" spans="1:35" ht="325.5">
      <c r="A21" s="12" t="s">
        <v>4</v>
      </c>
      <c r="B21" s="13" t="s">
        <v>27</v>
      </c>
      <c r="C21" s="14" t="s">
        <v>53</v>
      </c>
      <c r="D21" s="14" t="s">
        <v>57</v>
      </c>
      <c r="E21" s="40">
        <f>F21+G21+H21+I21</f>
        <v>145</v>
      </c>
      <c r="F21" s="40">
        <v>145</v>
      </c>
      <c r="G21" s="15">
        <v>0</v>
      </c>
      <c r="H21" s="15">
        <v>0</v>
      </c>
      <c r="I21" s="15">
        <v>0</v>
      </c>
      <c r="J21" s="40">
        <f t="shared" ref="J21:J23" si="5" xml:space="preserve"> SUM(K21:N21)</f>
        <v>148</v>
      </c>
      <c r="K21" s="40">
        <v>148</v>
      </c>
      <c r="L21" s="15">
        <v>0</v>
      </c>
      <c r="M21" s="15">
        <v>0</v>
      </c>
      <c r="N21" s="15">
        <v>0</v>
      </c>
      <c r="O21" s="40">
        <f t="shared" si="0"/>
        <v>149</v>
      </c>
      <c r="P21" s="40">
        <v>149</v>
      </c>
      <c r="Q21" s="15">
        <v>0</v>
      </c>
      <c r="R21" s="15">
        <v>0</v>
      </c>
      <c r="S21" s="15">
        <v>0</v>
      </c>
      <c r="T21" s="15">
        <f t="shared" si="1"/>
        <v>144</v>
      </c>
      <c r="U21" s="15">
        <v>144</v>
      </c>
      <c r="V21" s="15">
        <v>0</v>
      </c>
      <c r="W21" s="15">
        <v>0</v>
      </c>
      <c r="X21" s="15">
        <v>0</v>
      </c>
      <c r="Y21" s="15">
        <f t="shared" si="2"/>
        <v>144</v>
      </c>
      <c r="Z21" s="15">
        <v>144</v>
      </c>
      <c r="AA21" s="15">
        <v>0</v>
      </c>
      <c r="AB21" s="15">
        <v>0</v>
      </c>
      <c r="AC21" s="15">
        <v>0</v>
      </c>
      <c r="AD21" s="15">
        <f t="shared" si="3"/>
        <v>144</v>
      </c>
      <c r="AE21" s="15">
        <v>144</v>
      </c>
      <c r="AF21" s="15">
        <v>0</v>
      </c>
      <c r="AG21" s="15">
        <v>0</v>
      </c>
      <c r="AH21" s="15">
        <v>0</v>
      </c>
      <c r="AI21" s="34">
        <f>E21+J21+O21+T21+Y21+AD21</f>
        <v>874</v>
      </c>
    </row>
    <row r="22" spans="1:35" ht="244.5" customHeight="1">
      <c r="A22" s="12" t="s">
        <v>5</v>
      </c>
      <c r="B22" s="13" t="s">
        <v>22</v>
      </c>
      <c r="C22" s="10" t="s">
        <v>71</v>
      </c>
      <c r="D22" s="14" t="s">
        <v>57</v>
      </c>
      <c r="E22" s="41">
        <v>555</v>
      </c>
      <c r="F22" s="41">
        <v>555</v>
      </c>
      <c r="G22" s="15">
        <v>0</v>
      </c>
      <c r="H22" s="15">
        <v>0</v>
      </c>
      <c r="I22" s="15">
        <v>0</v>
      </c>
      <c r="J22" s="41">
        <f t="shared" si="5"/>
        <v>555</v>
      </c>
      <c r="K22" s="41">
        <v>555</v>
      </c>
      <c r="L22" s="15">
        <v>0</v>
      </c>
      <c r="M22" s="15">
        <v>0</v>
      </c>
      <c r="N22" s="15">
        <v>0</v>
      </c>
      <c r="O22" s="15">
        <f t="shared" si="0"/>
        <v>555</v>
      </c>
      <c r="P22" s="15">
        <v>555</v>
      </c>
      <c r="Q22" s="15">
        <v>0</v>
      </c>
      <c r="R22" s="15">
        <v>0</v>
      </c>
      <c r="S22" s="15">
        <v>0</v>
      </c>
      <c r="T22" s="15">
        <f t="shared" si="1"/>
        <v>555</v>
      </c>
      <c r="U22" s="15">
        <v>555</v>
      </c>
      <c r="V22" s="15">
        <v>0</v>
      </c>
      <c r="W22" s="15">
        <v>0</v>
      </c>
      <c r="X22" s="15">
        <v>0</v>
      </c>
      <c r="Y22" s="15">
        <f t="shared" si="2"/>
        <v>555</v>
      </c>
      <c r="Z22" s="15">
        <v>555</v>
      </c>
      <c r="AA22" s="15">
        <v>0</v>
      </c>
      <c r="AB22" s="15">
        <v>0</v>
      </c>
      <c r="AC22" s="15">
        <v>0</v>
      </c>
      <c r="AD22" s="15">
        <f t="shared" si="3"/>
        <v>555</v>
      </c>
      <c r="AE22" s="15">
        <v>555</v>
      </c>
      <c r="AF22" s="15">
        <v>0</v>
      </c>
      <c r="AG22" s="15">
        <v>0</v>
      </c>
      <c r="AH22" s="15">
        <v>0</v>
      </c>
      <c r="AI22" s="15">
        <f>E22+J22+O22+T22+Y22+AD22</f>
        <v>3330</v>
      </c>
    </row>
    <row r="23" spans="1:35" ht="192" customHeight="1">
      <c r="A23" s="12" t="s">
        <v>76</v>
      </c>
      <c r="B23" s="13" t="s">
        <v>75</v>
      </c>
      <c r="C23" s="14" t="s">
        <v>82</v>
      </c>
      <c r="D23" s="14" t="s">
        <v>57</v>
      </c>
      <c r="E23" s="40">
        <f>F23+G23+H23+I23</f>
        <v>17249</v>
      </c>
      <c r="F23" s="40">
        <v>17249</v>
      </c>
      <c r="G23" s="16">
        <v>0</v>
      </c>
      <c r="H23" s="15">
        <v>0</v>
      </c>
      <c r="I23" s="17">
        <v>0</v>
      </c>
      <c r="J23" s="40">
        <f t="shared" si="5"/>
        <v>17249</v>
      </c>
      <c r="K23" s="40">
        <v>17249</v>
      </c>
      <c r="L23" s="16">
        <v>0</v>
      </c>
      <c r="M23" s="16">
        <v>0</v>
      </c>
      <c r="N23" s="15">
        <v>0</v>
      </c>
      <c r="O23" s="40">
        <f t="shared" si="0"/>
        <v>15957</v>
      </c>
      <c r="P23" s="40">
        <v>15957</v>
      </c>
      <c r="Q23" s="15">
        <v>0</v>
      </c>
      <c r="R23" s="17">
        <v>0</v>
      </c>
      <c r="S23" s="16">
        <v>0</v>
      </c>
      <c r="T23" s="15">
        <f t="shared" si="1"/>
        <v>15125.2</v>
      </c>
      <c r="U23" s="16">
        <v>15125.2</v>
      </c>
      <c r="V23" s="15">
        <v>0</v>
      </c>
      <c r="W23" s="17">
        <v>0</v>
      </c>
      <c r="X23" s="16">
        <v>0</v>
      </c>
      <c r="Y23" s="15">
        <f t="shared" si="2"/>
        <v>15125.2</v>
      </c>
      <c r="Z23" s="16">
        <v>15125.2</v>
      </c>
      <c r="AA23" s="15">
        <v>0</v>
      </c>
      <c r="AB23" s="17">
        <v>0</v>
      </c>
      <c r="AC23" s="16">
        <v>0</v>
      </c>
      <c r="AD23" s="15">
        <f t="shared" si="3"/>
        <v>15125.2</v>
      </c>
      <c r="AE23" s="16">
        <v>15125.2</v>
      </c>
      <c r="AF23" s="17">
        <v>0</v>
      </c>
      <c r="AG23" s="16">
        <v>0</v>
      </c>
      <c r="AH23" s="15"/>
      <c r="AI23" s="34">
        <f t="shared" ref="AI23" si="6">E23+J23+O23+T23+Y23+AD23</f>
        <v>95830.6</v>
      </c>
    </row>
    <row r="24" spans="1:35" ht="22.5">
      <c r="A24" s="47" t="s">
        <v>56</v>
      </c>
      <c r="B24" s="48"/>
      <c r="C24" s="48"/>
      <c r="D24" s="49"/>
      <c r="E24" s="35">
        <f>SUM(E18:E23)</f>
        <v>17949</v>
      </c>
      <c r="F24" s="35">
        <f>F18+F19+F20+F21+F22+F23</f>
        <v>17949</v>
      </c>
      <c r="G24" s="18">
        <f t="shared" ref="G24:AH24" si="7">SUM(G18:G23)</f>
        <v>0</v>
      </c>
      <c r="H24" s="18">
        <f t="shared" si="7"/>
        <v>0</v>
      </c>
      <c r="I24" s="18">
        <f t="shared" si="7"/>
        <v>0</v>
      </c>
      <c r="J24" s="35">
        <f t="shared" si="7"/>
        <v>17952</v>
      </c>
      <c r="K24" s="35">
        <f t="shared" si="7"/>
        <v>17952</v>
      </c>
      <c r="L24" s="18">
        <f t="shared" si="7"/>
        <v>0</v>
      </c>
      <c r="M24" s="18">
        <f t="shared" si="7"/>
        <v>0</v>
      </c>
      <c r="N24" s="18">
        <f t="shared" si="7"/>
        <v>0</v>
      </c>
      <c r="O24" s="35">
        <f t="shared" si="7"/>
        <v>16661</v>
      </c>
      <c r="P24" s="35">
        <f t="shared" si="7"/>
        <v>16661</v>
      </c>
      <c r="Q24" s="18">
        <f t="shared" si="7"/>
        <v>0</v>
      </c>
      <c r="R24" s="18">
        <f t="shared" si="7"/>
        <v>0</v>
      </c>
      <c r="S24" s="18">
        <f t="shared" si="7"/>
        <v>0</v>
      </c>
      <c r="T24" s="18">
        <f t="shared" si="7"/>
        <v>15824.2</v>
      </c>
      <c r="U24" s="18">
        <f t="shared" si="7"/>
        <v>15824.2</v>
      </c>
      <c r="V24" s="18">
        <f t="shared" si="7"/>
        <v>0</v>
      </c>
      <c r="W24" s="18">
        <f t="shared" si="7"/>
        <v>0</v>
      </c>
      <c r="X24" s="18">
        <f t="shared" si="7"/>
        <v>0</v>
      </c>
      <c r="Y24" s="18">
        <f t="shared" si="7"/>
        <v>15824.2</v>
      </c>
      <c r="Z24" s="18">
        <f t="shared" si="7"/>
        <v>15824.2</v>
      </c>
      <c r="AA24" s="18">
        <f t="shared" si="7"/>
        <v>0</v>
      </c>
      <c r="AB24" s="18">
        <f t="shared" si="7"/>
        <v>0</v>
      </c>
      <c r="AC24" s="18">
        <f t="shared" si="7"/>
        <v>0</v>
      </c>
      <c r="AD24" s="18">
        <f t="shared" si="7"/>
        <v>15824.2</v>
      </c>
      <c r="AE24" s="18">
        <f t="shared" si="7"/>
        <v>15824.2</v>
      </c>
      <c r="AF24" s="18">
        <f t="shared" si="7"/>
        <v>0</v>
      </c>
      <c r="AG24" s="18">
        <f t="shared" si="7"/>
        <v>0</v>
      </c>
      <c r="AH24" s="18">
        <f t="shared" si="7"/>
        <v>0</v>
      </c>
      <c r="AI24" s="35">
        <f>SUM(AI18:AI23)</f>
        <v>100034.6</v>
      </c>
    </row>
    <row r="25" spans="1:35" ht="36.75" customHeight="1">
      <c r="A25" s="12" t="s">
        <v>34</v>
      </c>
      <c r="B25" s="44" t="s">
        <v>73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6"/>
    </row>
    <row r="26" spans="1:35" ht="103.5" customHeight="1">
      <c r="A26" s="19" t="s">
        <v>35</v>
      </c>
      <c r="B26" s="13" t="s">
        <v>14</v>
      </c>
      <c r="C26" s="10" t="s">
        <v>53</v>
      </c>
      <c r="D26" s="14" t="s">
        <v>57</v>
      </c>
      <c r="E26" s="40">
        <f>SUM(F26:I26)</f>
        <v>26004</v>
      </c>
      <c r="F26" s="41">
        <v>0</v>
      </c>
      <c r="G26" s="40">
        <v>26004</v>
      </c>
      <c r="H26" s="15">
        <v>0</v>
      </c>
      <c r="I26" s="15">
        <v>0</v>
      </c>
      <c r="J26" s="40">
        <f>SUM(K26:N26)</f>
        <v>26004</v>
      </c>
      <c r="K26" s="40">
        <v>0</v>
      </c>
      <c r="L26" s="40">
        <v>26004</v>
      </c>
      <c r="M26" s="15">
        <v>0</v>
      </c>
      <c r="N26" s="15">
        <v>0</v>
      </c>
      <c r="O26" s="40">
        <f>SUM(P26:S26)</f>
        <v>26004</v>
      </c>
      <c r="P26" s="40">
        <v>0</v>
      </c>
      <c r="Q26" s="40">
        <v>26004</v>
      </c>
      <c r="R26" s="15">
        <v>0</v>
      </c>
      <c r="S26" s="15">
        <v>0</v>
      </c>
      <c r="T26" s="16">
        <f>SUM(U26:X26)</f>
        <v>26490</v>
      </c>
      <c r="U26" s="15">
        <v>0</v>
      </c>
      <c r="V26" s="16">
        <v>26490</v>
      </c>
      <c r="W26" s="15">
        <v>0</v>
      </c>
      <c r="X26" s="15">
        <v>0</v>
      </c>
      <c r="Y26" s="16">
        <v>26490</v>
      </c>
      <c r="Z26" s="15">
        <v>0</v>
      </c>
      <c r="AA26" s="16">
        <v>26490</v>
      </c>
      <c r="AB26" s="15">
        <v>0</v>
      </c>
      <c r="AC26" s="15">
        <v>0</v>
      </c>
      <c r="AD26" s="16">
        <f>SUM(AE26:AH26)</f>
        <v>26490</v>
      </c>
      <c r="AE26" s="15">
        <v>0</v>
      </c>
      <c r="AF26" s="16">
        <v>26490</v>
      </c>
      <c r="AG26" s="15">
        <v>0</v>
      </c>
      <c r="AH26" s="15">
        <v>0</v>
      </c>
      <c r="AI26" s="34">
        <f>E26+J26+O26+T26+Y26+AD26</f>
        <v>157482</v>
      </c>
    </row>
    <row r="27" spans="1:35" ht="116.25" customHeight="1">
      <c r="A27" s="19" t="s">
        <v>36</v>
      </c>
      <c r="B27" s="13" t="s">
        <v>28</v>
      </c>
      <c r="C27" s="10" t="s">
        <v>53</v>
      </c>
      <c r="D27" s="14" t="s">
        <v>57</v>
      </c>
      <c r="E27" s="40">
        <f t="shared" ref="E27:E35" si="8">SUM(F27:I27)</f>
        <v>2416</v>
      </c>
      <c r="F27" s="41">
        <v>0</v>
      </c>
      <c r="G27" s="40">
        <v>2416</v>
      </c>
      <c r="H27" s="15">
        <v>0</v>
      </c>
      <c r="I27" s="15">
        <v>0</v>
      </c>
      <c r="J27" s="40">
        <f t="shared" ref="J27:J36" si="9">SUM(K27:N27)</f>
        <v>2658</v>
      </c>
      <c r="K27" s="41">
        <v>0</v>
      </c>
      <c r="L27" s="40">
        <v>2658</v>
      </c>
      <c r="M27" s="15">
        <v>0</v>
      </c>
      <c r="N27" s="15">
        <v>0</v>
      </c>
      <c r="O27" s="40">
        <f t="shared" ref="O27:O36" si="10">SUM(P27:S27)</f>
        <v>1691</v>
      </c>
      <c r="P27" s="41">
        <v>0</v>
      </c>
      <c r="Q27" s="40">
        <v>1691</v>
      </c>
      <c r="R27" s="15">
        <v>0</v>
      </c>
      <c r="S27" s="15">
        <v>0</v>
      </c>
      <c r="T27" s="16">
        <f t="shared" ref="T27:T36" si="11">SUM(U27:X27)</f>
        <v>1428</v>
      </c>
      <c r="U27" s="15">
        <v>0</v>
      </c>
      <c r="V27" s="16">
        <v>1428</v>
      </c>
      <c r="W27" s="15">
        <v>0</v>
      </c>
      <c r="X27" s="15">
        <v>0</v>
      </c>
      <c r="Y27" s="16">
        <f t="shared" ref="Y27:Y36" si="12">SUM(Z27:AC27)</f>
        <v>1428</v>
      </c>
      <c r="Z27" s="15">
        <v>0</v>
      </c>
      <c r="AA27" s="16">
        <v>1428</v>
      </c>
      <c r="AB27" s="15">
        <v>0</v>
      </c>
      <c r="AC27" s="15">
        <v>0</v>
      </c>
      <c r="AD27" s="16">
        <f t="shared" ref="AD27:AD36" si="13">SUM(AE27:AH27)</f>
        <v>1428</v>
      </c>
      <c r="AE27" s="15">
        <v>0</v>
      </c>
      <c r="AF27" s="16">
        <v>1428</v>
      </c>
      <c r="AG27" s="15">
        <v>0</v>
      </c>
      <c r="AH27" s="15">
        <v>0</v>
      </c>
      <c r="AI27" s="34">
        <f t="shared" ref="AI27:AI32" si="14">E27+J27+O27+T27+Y27+AD27</f>
        <v>11049</v>
      </c>
    </row>
    <row r="28" spans="1:35" ht="243" customHeight="1">
      <c r="A28" s="19" t="s">
        <v>37</v>
      </c>
      <c r="B28" s="13" t="s">
        <v>29</v>
      </c>
      <c r="C28" s="10" t="s">
        <v>71</v>
      </c>
      <c r="D28" s="14" t="s">
        <v>57</v>
      </c>
      <c r="E28" s="42">
        <f t="shared" si="8"/>
        <v>4968</v>
      </c>
      <c r="F28" s="42">
        <v>4968</v>
      </c>
      <c r="G28" s="15">
        <v>0</v>
      </c>
      <c r="H28" s="15">
        <v>0</v>
      </c>
      <c r="I28" s="15">
        <v>0</v>
      </c>
      <c r="J28" s="42">
        <f t="shared" si="9"/>
        <v>4968</v>
      </c>
      <c r="K28" s="42">
        <v>4968</v>
      </c>
      <c r="L28" s="15">
        <v>0</v>
      </c>
      <c r="M28" s="15">
        <v>0</v>
      </c>
      <c r="N28" s="15">
        <v>0</v>
      </c>
      <c r="O28" s="42">
        <f t="shared" si="10"/>
        <v>4968</v>
      </c>
      <c r="P28" s="42">
        <v>4968</v>
      </c>
      <c r="Q28" s="15">
        <v>0</v>
      </c>
      <c r="R28" s="15">
        <v>0</v>
      </c>
      <c r="S28" s="15">
        <v>0</v>
      </c>
      <c r="T28" s="16">
        <f t="shared" si="11"/>
        <v>4968</v>
      </c>
      <c r="U28" s="16">
        <v>4968</v>
      </c>
      <c r="V28" s="15">
        <v>0</v>
      </c>
      <c r="W28" s="15">
        <v>0</v>
      </c>
      <c r="X28" s="15">
        <v>0</v>
      </c>
      <c r="Y28" s="16">
        <f t="shared" si="12"/>
        <v>4968</v>
      </c>
      <c r="Z28" s="16">
        <v>4968</v>
      </c>
      <c r="AA28" s="15">
        <v>0</v>
      </c>
      <c r="AB28" s="15">
        <v>0</v>
      </c>
      <c r="AC28" s="15">
        <v>0</v>
      </c>
      <c r="AD28" s="16">
        <f t="shared" si="13"/>
        <v>4968</v>
      </c>
      <c r="AE28" s="16">
        <v>4968</v>
      </c>
      <c r="AF28" s="15">
        <v>0</v>
      </c>
      <c r="AG28" s="15">
        <v>0</v>
      </c>
      <c r="AH28" s="15">
        <v>0</v>
      </c>
      <c r="AI28" s="15">
        <f>E28+J28+O28+T28+Y28+AD28</f>
        <v>29808</v>
      </c>
    </row>
    <row r="29" spans="1:35" ht="246.75" customHeight="1">
      <c r="A29" s="19" t="s">
        <v>38</v>
      </c>
      <c r="B29" s="13" t="s">
        <v>30</v>
      </c>
      <c r="C29" s="10" t="s">
        <v>71</v>
      </c>
      <c r="D29" s="14" t="s">
        <v>57</v>
      </c>
      <c r="E29" s="40">
        <f t="shared" si="8"/>
        <v>90</v>
      </c>
      <c r="F29" s="40">
        <v>90</v>
      </c>
      <c r="G29" s="15">
        <v>0</v>
      </c>
      <c r="H29" s="15">
        <v>0</v>
      </c>
      <c r="I29" s="15">
        <v>0</v>
      </c>
      <c r="J29" s="16">
        <f t="shared" si="9"/>
        <v>0</v>
      </c>
      <c r="K29" s="16">
        <v>0</v>
      </c>
      <c r="L29" s="15">
        <v>0</v>
      </c>
      <c r="M29" s="15">
        <v>0</v>
      </c>
      <c r="N29" s="15">
        <v>0</v>
      </c>
      <c r="O29" s="34">
        <f t="shared" si="10"/>
        <v>0</v>
      </c>
      <c r="P29" s="34">
        <v>0</v>
      </c>
      <c r="Q29" s="15">
        <v>0</v>
      </c>
      <c r="R29" s="15">
        <v>0</v>
      </c>
      <c r="S29" s="15">
        <v>0</v>
      </c>
      <c r="T29" s="16">
        <f t="shared" si="11"/>
        <v>120</v>
      </c>
      <c r="U29" s="16">
        <v>120</v>
      </c>
      <c r="V29" s="15">
        <v>0</v>
      </c>
      <c r="W29" s="15">
        <v>0</v>
      </c>
      <c r="X29" s="15">
        <v>0</v>
      </c>
      <c r="Y29" s="16">
        <f t="shared" si="12"/>
        <v>120</v>
      </c>
      <c r="Z29" s="16">
        <v>120</v>
      </c>
      <c r="AA29" s="15">
        <v>0</v>
      </c>
      <c r="AB29" s="15">
        <v>0</v>
      </c>
      <c r="AC29" s="15">
        <v>0</v>
      </c>
      <c r="AD29" s="16">
        <f t="shared" si="13"/>
        <v>120</v>
      </c>
      <c r="AE29" s="16">
        <v>120</v>
      </c>
      <c r="AF29" s="15">
        <v>0</v>
      </c>
      <c r="AG29" s="15">
        <v>0</v>
      </c>
      <c r="AH29" s="15">
        <v>0</v>
      </c>
      <c r="AI29" s="34">
        <f>E29+J29+O29+T29+Y29+AD29</f>
        <v>450</v>
      </c>
    </row>
    <row r="30" spans="1:35" ht="154.5" customHeight="1">
      <c r="A30" s="19" t="s">
        <v>39</v>
      </c>
      <c r="B30" s="13" t="s">
        <v>88</v>
      </c>
      <c r="C30" s="10" t="s">
        <v>53</v>
      </c>
      <c r="D30" s="14" t="s">
        <v>57</v>
      </c>
      <c r="E30" s="16">
        <f t="shared" si="8"/>
        <v>0</v>
      </c>
      <c r="F30" s="15">
        <v>0</v>
      </c>
      <c r="G30" s="15">
        <v>0</v>
      </c>
      <c r="H30" s="15">
        <v>0</v>
      </c>
      <c r="I30" s="15">
        <v>0</v>
      </c>
      <c r="J30" s="16">
        <f t="shared" si="9"/>
        <v>0</v>
      </c>
      <c r="K30" s="15">
        <v>0</v>
      </c>
      <c r="L30" s="15">
        <v>0</v>
      </c>
      <c r="M30" s="15">
        <v>0</v>
      </c>
      <c r="N30" s="15">
        <v>0</v>
      </c>
      <c r="O30" s="16">
        <f t="shared" si="10"/>
        <v>0</v>
      </c>
      <c r="P30" s="15">
        <v>0</v>
      </c>
      <c r="Q30" s="15">
        <v>0</v>
      </c>
      <c r="R30" s="15">
        <v>0</v>
      </c>
      <c r="S30" s="15">
        <v>0</v>
      </c>
      <c r="T30" s="16">
        <f t="shared" si="11"/>
        <v>0</v>
      </c>
      <c r="U30" s="15">
        <v>0</v>
      </c>
      <c r="V30" s="15">
        <v>0</v>
      </c>
      <c r="W30" s="15">
        <v>0</v>
      </c>
      <c r="X30" s="15">
        <v>0</v>
      </c>
      <c r="Y30" s="16">
        <f t="shared" si="12"/>
        <v>0</v>
      </c>
      <c r="Z30" s="15">
        <v>0</v>
      </c>
      <c r="AA30" s="15">
        <v>0</v>
      </c>
      <c r="AB30" s="15">
        <v>0</v>
      </c>
      <c r="AC30" s="15">
        <v>0</v>
      </c>
      <c r="AD30" s="16">
        <f t="shared" si="13"/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f t="shared" si="14"/>
        <v>0</v>
      </c>
    </row>
    <row r="31" spans="1:35" ht="104.25" customHeight="1">
      <c r="A31" s="19" t="s">
        <v>41</v>
      </c>
      <c r="B31" s="13" t="s">
        <v>31</v>
      </c>
      <c r="C31" s="10" t="s">
        <v>53</v>
      </c>
      <c r="D31" s="14" t="s">
        <v>57</v>
      </c>
      <c r="E31" s="16">
        <f t="shared" si="8"/>
        <v>0</v>
      </c>
      <c r="F31" s="15">
        <v>0</v>
      </c>
      <c r="G31" s="15">
        <v>0</v>
      </c>
      <c r="H31" s="15">
        <v>0</v>
      </c>
      <c r="I31" s="15">
        <v>0</v>
      </c>
      <c r="J31" s="16">
        <f t="shared" si="9"/>
        <v>0</v>
      </c>
      <c r="K31" s="15">
        <v>0</v>
      </c>
      <c r="L31" s="15">
        <v>0</v>
      </c>
      <c r="M31" s="15">
        <v>0</v>
      </c>
      <c r="N31" s="15">
        <v>0</v>
      </c>
      <c r="O31" s="16">
        <f t="shared" si="10"/>
        <v>0</v>
      </c>
      <c r="P31" s="15">
        <v>0</v>
      </c>
      <c r="Q31" s="15">
        <v>0</v>
      </c>
      <c r="R31" s="15">
        <v>0</v>
      </c>
      <c r="S31" s="15">
        <v>0</v>
      </c>
      <c r="T31" s="16">
        <f t="shared" si="11"/>
        <v>0</v>
      </c>
      <c r="U31" s="15">
        <v>0</v>
      </c>
      <c r="V31" s="15">
        <v>0</v>
      </c>
      <c r="W31" s="15">
        <v>0</v>
      </c>
      <c r="X31" s="15">
        <v>0</v>
      </c>
      <c r="Y31" s="16">
        <f t="shared" si="12"/>
        <v>0</v>
      </c>
      <c r="Z31" s="15">
        <v>0</v>
      </c>
      <c r="AA31" s="15">
        <v>0</v>
      </c>
      <c r="AB31" s="15">
        <v>0</v>
      </c>
      <c r="AC31" s="15">
        <v>0</v>
      </c>
      <c r="AD31" s="16">
        <f t="shared" si="13"/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f t="shared" si="14"/>
        <v>0</v>
      </c>
    </row>
    <row r="32" spans="1:35" ht="132.75" customHeight="1">
      <c r="A32" s="20" t="s">
        <v>40</v>
      </c>
      <c r="B32" s="13" t="s">
        <v>32</v>
      </c>
      <c r="C32" s="10" t="s">
        <v>53</v>
      </c>
      <c r="D32" s="14" t="s">
        <v>57</v>
      </c>
      <c r="E32" s="16">
        <f t="shared" si="8"/>
        <v>0</v>
      </c>
      <c r="F32" s="15">
        <v>0</v>
      </c>
      <c r="G32" s="15">
        <v>0</v>
      </c>
      <c r="H32" s="15">
        <v>0</v>
      </c>
      <c r="I32" s="15">
        <v>0</v>
      </c>
      <c r="J32" s="16">
        <f t="shared" si="9"/>
        <v>0</v>
      </c>
      <c r="K32" s="15">
        <v>0</v>
      </c>
      <c r="L32" s="15">
        <v>0</v>
      </c>
      <c r="M32" s="15">
        <v>0</v>
      </c>
      <c r="N32" s="15">
        <v>0</v>
      </c>
      <c r="O32" s="16">
        <f t="shared" si="10"/>
        <v>0</v>
      </c>
      <c r="P32" s="15">
        <v>0</v>
      </c>
      <c r="Q32" s="15">
        <v>0</v>
      </c>
      <c r="R32" s="15">
        <v>0</v>
      </c>
      <c r="S32" s="15">
        <v>0</v>
      </c>
      <c r="T32" s="16">
        <f t="shared" si="11"/>
        <v>0</v>
      </c>
      <c r="U32" s="15">
        <v>0</v>
      </c>
      <c r="V32" s="15">
        <v>0</v>
      </c>
      <c r="W32" s="15">
        <v>0</v>
      </c>
      <c r="X32" s="15">
        <v>0</v>
      </c>
      <c r="Y32" s="16">
        <f t="shared" si="12"/>
        <v>0</v>
      </c>
      <c r="Z32" s="15">
        <v>0</v>
      </c>
      <c r="AA32" s="15">
        <v>0</v>
      </c>
      <c r="AB32" s="15">
        <v>0</v>
      </c>
      <c r="AC32" s="15">
        <v>0</v>
      </c>
      <c r="AD32" s="16">
        <f t="shared" si="13"/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f t="shared" si="14"/>
        <v>0</v>
      </c>
    </row>
    <row r="33" spans="1:35" ht="279" customHeight="1">
      <c r="A33" s="20" t="s">
        <v>42</v>
      </c>
      <c r="B33" s="13" t="s">
        <v>21</v>
      </c>
      <c r="C33" s="10" t="s">
        <v>72</v>
      </c>
      <c r="D33" s="14" t="s">
        <v>57</v>
      </c>
      <c r="E33" s="40">
        <f t="shared" si="8"/>
        <v>360</v>
      </c>
      <c r="F33" s="40">
        <v>360</v>
      </c>
      <c r="G33" s="15">
        <v>0</v>
      </c>
      <c r="H33" s="15">
        <v>0</v>
      </c>
      <c r="I33" s="15">
        <v>0</v>
      </c>
      <c r="J33" s="40">
        <f t="shared" si="9"/>
        <v>360</v>
      </c>
      <c r="K33" s="40">
        <v>360</v>
      </c>
      <c r="L33" s="15">
        <v>0</v>
      </c>
      <c r="M33" s="15">
        <v>0</v>
      </c>
      <c r="N33" s="15">
        <v>0</v>
      </c>
      <c r="O33" s="34">
        <f t="shared" si="10"/>
        <v>360</v>
      </c>
      <c r="P33" s="34">
        <v>360</v>
      </c>
      <c r="Q33" s="15">
        <v>0</v>
      </c>
      <c r="R33" s="15">
        <v>0</v>
      </c>
      <c r="S33" s="15">
        <v>0</v>
      </c>
      <c r="T33" s="16">
        <f t="shared" si="11"/>
        <v>600</v>
      </c>
      <c r="U33" s="16">
        <v>600</v>
      </c>
      <c r="V33" s="15">
        <v>0</v>
      </c>
      <c r="W33" s="15">
        <v>0</v>
      </c>
      <c r="X33" s="15">
        <v>0</v>
      </c>
      <c r="Y33" s="16">
        <f t="shared" si="12"/>
        <v>600</v>
      </c>
      <c r="Z33" s="16">
        <v>600</v>
      </c>
      <c r="AA33" s="15">
        <v>0</v>
      </c>
      <c r="AB33" s="15">
        <v>0</v>
      </c>
      <c r="AC33" s="15">
        <v>0</v>
      </c>
      <c r="AD33" s="16">
        <f t="shared" si="13"/>
        <v>600</v>
      </c>
      <c r="AE33" s="16">
        <v>600</v>
      </c>
      <c r="AF33" s="15">
        <v>0</v>
      </c>
      <c r="AG33" s="15">
        <v>0</v>
      </c>
      <c r="AH33" s="15">
        <v>0</v>
      </c>
      <c r="AI33" s="34">
        <f>E33+J33+O33+T33+Y33+AD33</f>
        <v>2880</v>
      </c>
    </row>
    <row r="34" spans="1:35" ht="330.75" customHeight="1">
      <c r="A34" s="20" t="s">
        <v>74</v>
      </c>
      <c r="B34" s="36" t="s">
        <v>100</v>
      </c>
      <c r="C34" s="14" t="s">
        <v>81</v>
      </c>
      <c r="D34" s="14" t="s">
        <v>83</v>
      </c>
      <c r="E34" s="40">
        <f t="shared" si="8"/>
        <v>25305</v>
      </c>
      <c r="F34" s="40">
        <v>25305</v>
      </c>
      <c r="G34" s="15">
        <v>0</v>
      </c>
      <c r="H34" s="15">
        <v>0</v>
      </c>
      <c r="I34" s="15">
        <v>0</v>
      </c>
      <c r="J34" s="40">
        <f t="shared" si="9"/>
        <v>25305</v>
      </c>
      <c r="K34" s="40">
        <v>25305</v>
      </c>
      <c r="L34" s="15">
        <v>0</v>
      </c>
      <c r="M34" s="15">
        <v>0</v>
      </c>
      <c r="N34" s="15">
        <v>0</v>
      </c>
      <c r="O34" s="40">
        <f t="shared" si="10"/>
        <v>25305</v>
      </c>
      <c r="P34" s="40">
        <v>25305</v>
      </c>
      <c r="Q34" s="15">
        <v>0</v>
      </c>
      <c r="R34" s="15">
        <v>0</v>
      </c>
      <c r="S34" s="15">
        <v>0</v>
      </c>
      <c r="T34" s="16">
        <f t="shared" si="11"/>
        <v>34028</v>
      </c>
      <c r="U34" s="16">
        <v>34028</v>
      </c>
      <c r="V34" s="15">
        <v>0</v>
      </c>
      <c r="W34" s="15">
        <v>0</v>
      </c>
      <c r="X34" s="15">
        <v>0</v>
      </c>
      <c r="Y34" s="16">
        <f t="shared" si="12"/>
        <v>35576</v>
      </c>
      <c r="Z34" s="16">
        <v>35576</v>
      </c>
      <c r="AA34" s="15">
        <v>0</v>
      </c>
      <c r="AB34" s="15">
        <v>0</v>
      </c>
      <c r="AC34" s="15">
        <v>0</v>
      </c>
      <c r="AD34" s="16">
        <f t="shared" si="13"/>
        <v>37121</v>
      </c>
      <c r="AE34" s="16">
        <v>37121</v>
      </c>
      <c r="AF34" s="15">
        <v>0</v>
      </c>
      <c r="AG34" s="15">
        <v>0</v>
      </c>
      <c r="AH34" s="15">
        <v>0</v>
      </c>
      <c r="AI34" s="34">
        <f>E34+J34+O34+T34+Y34+AD34</f>
        <v>182640</v>
      </c>
    </row>
    <row r="35" spans="1:35" ht="291" customHeight="1">
      <c r="A35" s="20" t="s">
        <v>77</v>
      </c>
      <c r="B35" s="13" t="s">
        <v>79</v>
      </c>
      <c r="C35" s="14" t="s">
        <v>82</v>
      </c>
      <c r="D35" s="14" t="s">
        <v>57</v>
      </c>
      <c r="E35" s="40">
        <f t="shared" si="8"/>
        <v>7462</v>
      </c>
      <c r="F35" s="40">
        <v>7462</v>
      </c>
      <c r="G35" s="15">
        <v>0</v>
      </c>
      <c r="H35" s="15">
        <v>0</v>
      </c>
      <c r="I35" s="15">
        <v>0</v>
      </c>
      <c r="J35" s="40">
        <f t="shared" si="9"/>
        <v>7462</v>
      </c>
      <c r="K35" s="40">
        <v>7462</v>
      </c>
      <c r="L35" s="16">
        <v>0</v>
      </c>
      <c r="M35" s="15">
        <v>0</v>
      </c>
      <c r="N35" s="15">
        <v>0</v>
      </c>
      <c r="O35" s="34">
        <f t="shared" si="10"/>
        <v>4548</v>
      </c>
      <c r="P35" s="34">
        <v>4548</v>
      </c>
      <c r="Q35" s="15">
        <v>0</v>
      </c>
      <c r="R35" s="15">
        <v>0</v>
      </c>
      <c r="S35" s="15">
        <v>0</v>
      </c>
      <c r="T35" s="16">
        <f t="shared" si="11"/>
        <v>4311</v>
      </c>
      <c r="U35" s="16">
        <v>4311</v>
      </c>
      <c r="V35" s="15">
        <v>0</v>
      </c>
      <c r="W35" s="15">
        <v>0</v>
      </c>
      <c r="X35" s="15">
        <v>0</v>
      </c>
      <c r="Y35" s="16">
        <f t="shared" si="12"/>
        <v>4311</v>
      </c>
      <c r="Z35" s="16">
        <v>4311</v>
      </c>
      <c r="AA35" s="15">
        <v>0</v>
      </c>
      <c r="AB35" s="15">
        <v>0</v>
      </c>
      <c r="AC35" s="15">
        <v>0</v>
      </c>
      <c r="AD35" s="16">
        <f t="shared" si="13"/>
        <v>4311</v>
      </c>
      <c r="AE35" s="16">
        <v>4311</v>
      </c>
      <c r="AF35" s="15">
        <v>0</v>
      </c>
      <c r="AG35" s="15">
        <v>0</v>
      </c>
      <c r="AH35" s="15">
        <v>0</v>
      </c>
      <c r="AI35" s="34">
        <f>E35+J35+O35+T35+Y35+AD35</f>
        <v>32405</v>
      </c>
    </row>
    <row r="36" spans="1:35" ht="187.5" customHeight="1">
      <c r="A36" s="20" t="s">
        <v>78</v>
      </c>
      <c r="B36" s="13" t="s">
        <v>80</v>
      </c>
      <c r="C36" s="14" t="s">
        <v>82</v>
      </c>
      <c r="D36" s="14" t="s">
        <v>57</v>
      </c>
      <c r="E36" s="42">
        <f>SUM(F36:I36)</f>
        <v>405</v>
      </c>
      <c r="F36" s="42">
        <v>405</v>
      </c>
      <c r="G36" s="15">
        <v>0</v>
      </c>
      <c r="H36" s="15">
        <v>0</v>
      </c>
      <c r="I36" s="15">
        <v>0</v>
      </c>
      <c r="J36" s="42">
        <f t="shared" si="9"/>
        <v>405</v>
      </c>
      <c r="K36" s="42">
        <v>405</v>
      </c>
      <c r="L36" s="15">
        <v>0</v>
      </c>
      <c r="M36" s="15">
        <v>0</v>
      </c>
      <c r="N36" s="15">
        <v>0</v>
      </c>
      <c r="O36" s="16">
        <f t="shared" si="10"/>
        <v>468</v>
      </c>
      <c r="P36" s="16">
        <v>468</v>
      </c>
      <c r="Q36" s="15">
        <v>0</v>
      </c>
      <c r="R36" s="15">
        <v>0</v>
      </c>
      <c r="S36" s="15">
        <v>0</v>
      </c>
      <c r="T36" s="16">
        <f t="shared" si="11"/>
        <v>495</v>
      </c>
      <c r="U36" s="16">
        <v>495</v>
      </c>
      <c r="V36" s="15">
        <v>0</v>
      </c>
      <c r="W36" s="15">
        <v>0</v>
      </c>
      <c r="X36" s="15">
        <v>0</v>
      </c>
      <c r="Y36" s="16">
        <f t="shared" si="12"/>
        <v>495</v>
      </c>
      <c r="Z36" s="16">
        <v>495</v>
      </c>
      <c r="AA36" s="15">
        <v>0</v>
      </c>
      <c r="AB36" s="15">
        <v>0</v>
      </c>
      <c r="AC36" s="15">
        <v>0</v>
      </c>
      <c r="AD36" s="16">
        <f t="shared" si="13"/>
        <v>495</v>
      </c>
      <c r="AE36" s="16">
        <v>495</v>
      </c>
      <c r="AF36" s="15">
        <v>0</v>
      </c>
      <c r="AG36" s="15">
        <v>0</v>
      </c>
      <c r="AH36" s="15">
        <v>0</v>
      </c>
      <c r="AI36" s="15">
        <f>E36+J36+O36+T36+Y36+AD36</f>
        <v>2763</v>
      </c>
    </row>
    <row r="37" spans="1:35" ht="22.5">
      <c r="A37" s="44" t="s">
        <v>66</v>
      </c>
      <c r="B37" s="45"/>
      <c r="C37" s="45"/>
      <c r="D37" s="46"/>
      <c r="E37" s="35">
        <f>E26+E27+E28+E29+E30+E31+E32+E33+E34+E35+E36</f>
        <v>67010</v>
      </c>
      <c r="F37" s="35">
        <f>F26+F27+F28+F29+F30+F31+F32+F33+F34+F35+F36</f>
        <v>38590</v>
      </c>
      <c r="G37" s="35">
        <f>G26+G27</f>
        <v>28420</v>
      </c>
      <c r="H37" s="18">
        <f t="shared" ref="H37:AH37" si="15">SUM(H26:H36)</f>
        <v>0</v>
      </c>
      <c r="I37" s="18">
        <f t="shared" si="15"/>
        <v>0</v>
      </c>
      <c r="J37" s="35">
        <f t="shared" si="15"/>
        <v>67162</v>
      </c>
      <c r="K37" s="35">
        <f t="shared" si="15"/>
        <v>38500</v>
      </c>
      <c r="L37" s="35">
        <f t="shared" si="15"/>
        <v>28662</v>
      </c>
      <c r="M37" s="18">
        <f t="shared" si="15"/>
        <v>0</v>
      </c>
      <c r="N37" s="18">
        <f t="shared" si="15"/>
        <v>0</v>
      </c>
      <c r="O37" s="35">
        <f t="shared" si="15"/>
        <v>63344</v>
      </c>
      <c r="P37" s="35">
        <f t="shared" si="15"/>
        <v>35649</v>
      </c>
      <c r="Q37" s="35">
        <f t="shared" si="15"/>
        <v>27695</v>
      </c>
      <c r="R37" s="18">
        <f t="shared" si="15"/>
        <v>0</v>
      </c>
      <c r="S37" s="18">
        <f t="shared" si="15"/>
        <v>0</v>
      </c>
      <c r="T37" s="18">
        <f t="shared" si="15"/>
        <v>72440</v>
      </c>
      <c r="U37" s="18">
        <f t="shared" si="15"/>
        <v>44522</v>
      </c>
      <c r="V37" s="18">
        <f t="shared" si="15"/>
        <v>27918</v>
      </c>
      <c r="W37" s="18">
        <f t="shared" si="15"/>
        <v>0</v>
      </c>
      <c r="X37" s="18">
        <f t="shared" si="15"/>
        <v>0</v>
      </c>
      <c r="Y37" s="18">
        <f t="shared" si="15"/>
        <v>73988</v>
      </c>
      <c r="Z37" s="18">
        <f t="shared" si="15"/>
        <v>46070</v>
      </c>
      <c r="AA37" s="18">
        <f t="shared" si="15"/>
        <v>27918</v>
      </c>
      <c r="AB37" s="18">
        <f t="shared" si="15"/>
        <v>0</v>
      </c>
      <c r="AC37" s="18">
        <f t="shared" si="15"/>
        <v>0</v>
      </c>
      <c r="AD37" s="18">
        <f t="shared" si="15"/>
        <v>75533</v>
      </c>
      <c r="AE37" s="18">
        <f t="shared" si="15"/>
        <v>47615</v>
      </c>
      <c r="AF37" s="18">
        <f t="shared" si="15"/>
        <v>27918</v>
      </c>
      <c r="AG37" s="18">
        <f t="shared" si="15"/>
        <v>0</v>
      </c>
      <c r="AH37" s="18">
        <f t="shared" si="15"/>
        <v>0</v>
      </c>
      <c r="AI37" s="35">
        <f>E37+J37+O37+T37+Y37+AD37</f>
        <v>419477</v>
      </c>
    </row>
    <row r="38" spans="1:35" ht="32.25" customHeight="1">
      <c r="A38" s="10" t="s">
        <v>84</v>
      </c>
      <c r="B38" s="53" t="s">
        <v>43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5"/>
    </row>
    <row r="39" spans="1:35" ht="241.5" customHeight="1">
      <c r="A39" s="21" t="s">
        <v>6</v>
      </c>
      <c r="B39" s="22" t="s">
        <v>23</v>
      </c>
      <c r="C39" s="23" t="s">
        <v>71</v>
      </c>
      <c r="D39" s="24" t="s">
        <v>57</v>
      </c>
      <c r="E39" s="40">
        <f>SUM(F39:I39)</f>
        <v>4563</v>
      </c>
      <c r="F39" s="40">
        <v>4563</v>
      </c>
      <c r="G39" s="15">
        <v>0</v>
      </c>
      <c r="H39" s="15">
        <v>0</v>
      </c>
      <c r="I39" s="15">
        <v>0</v>
      </c>
      <c r="J39" s="40">
        <f>SUM(K39:N39)</f>
        <v>4563</v>
      </c>
      <c r="K39" s="40">
        <v>4563</v>
      </c>
      <c r="L39" s="15">
        <v>0</v>
      </c>
      <c r="M39" s="15">
        <v>0</v>
      </c>
      <c r="N39" s="15">
        <v>0</v>
      </c>
      <c r="O39" s="34">
        <f>SUM(P39:S39)</f>
        <v>4563</v>
      </c>
      <c r="P39" s="34">
        <v>4563</v>
      </c>
      <c r="Q39" s="15">
        <v>0</v>
      </c>
      <c r="R39" s="15">
        <v>0</v>
      </c>
      <c r="S39" s="15">
        <v>0</v>
      </c>
      <c r="T39" s="15">
        <f>SUM(U39:X39)</f>
        <v>2144</v>
      </c>
      <c r="U39" s="15">
        <v>2144</v>
      </c>
      <c r="V39" s="15">
        <v>0</v>
      </c>
      <c r="W39" s="15">
        <v>0</v>
      </c>
      <c r="X39" s="15">
        <v>0</v>
      </c>
      <c r="Y39" s="15">
        <f>SUM(Z39:AC39)</f>
        <v>2144</v>
      </c>
      <c r="Z39" s="15">
        <v>2144</v>
      </c>
      <c r="AA39" s="15">
        <v>0</v>
      </c>
      <c r="AB39" s="15">
        <v>0</v>
      </c>
      <c r="AC39" s="15">
        <v>0</v>
      </c>
      <c r="AD39" s="15">
        <f>SUM(AE39:AH39)</f>
        <v>2144</v>
      </c>
      <c r="AE39" s="15">
        <v>2144</v>
      </c>
      <c r="AF39" s="15">
        <v>0</v>
      </c>
      <c r="AG39" s="15">
        <v>0</v>
      </c>
      <c r="AH39" s="15">
        <v>0</v>
      </c>
      <c r="AI39" s="34">
        <f>E39+J39+O39+T39+Y39+AD39</f>
        <v>20121</v>
      </c>
    </row>
    <row r="40" spans="1:35" ht="263.25" customHeight="1">
      <c r="A40" s="21" t="s">
        <v>44</v>
      </c>
      <c r="B40" s="31" t="s">
        <v>45</v>
      </c>
      <c r="C40" s="23" t="s">
        <v>72</v>
      </c>
      <c r="D40" s="24" t="s">
        <v>57</v>
      </c>
      <c r="E40" s="40">
        <f t="shared" ref="E40:E46" si="16">SUM(F40:I40)</f>
        <v>3584</v>
      </c>
      <c r="F40" s="40">
        <v>3584</v>
      </c>
      <c r="G40" s="15">
        <v>0</v>
      </c>
      <c r="H40" s="15">
        <v>0</v>
      </c>
      <c r="I40" s="15">
        <v>0</v>
      </c>
      <c r="J40" s="40">
        <f t="shared" ref="J40:J46" si="17">SUM(K40:N40)</f>
        <v>3584</v>
      </c>
      <c r="K40" s="40">
        <v>3584</v>
      </c>
      <c r="L40" s="15">
        <v>0</v>
      </c>
      <c r="M40" s="15">
        <v>0</v>
      </c>
      <c r="N40" s="15">
        <v>0</v>
      </c>
      <c r="O40" s="34">
        <f t="shared" ref="O40:O46" si="18">SUM(P40:S40)</f>
        <v>3584</v>
      </c>
      <c r="P40" s="34">
        <v>3584</v>
      </c>
      <c r="Q40" s="15">
        <v>0</v>
      </c>
      <c r="R40" s="15">
        <v>0</v>
      </c>
      <c r="S40" s="15">
        <v>0</v>
      </c>
      <c r="T40" s="15">
        <f t="shared" ref="T40:T46" si="19">SUM(U40:X40)</f>
        <v>3416</v>
      </c>
      <c r="U40" s="16">
        <v>3416</v>
      </c>
      <c r="V40" s="15">
        <v>0</v>
      </c>
      <c r="W40" s="15">
        <v>0</v>
      </c>
      <c r="X40" s="15">
        <v>0</v>
      </c>
      <c r="Y40" s="15">
        <f t="shared" ref="Y40:Y46" si="20">SUM(Z40:AC40)</f>
        <v>3416</v>
      </c>
      <c r="Z40" s="16">
        <v>3416</v>
      </c>
      <c r="AA40" s="15">
        <v>0</v>
      </c>
      <c r="AB40" s="15">
        <v>0</v>
      </c>
      <c r="AC40" s="15">
        <v>0</v>
      </c>
      <c r="AD40" s="15">
        <f t="shared" ref="AD40:AD46" si="21">SUM(AE40:AH40)</f>
        <v>3416</v>
      </c>
      <c r="AE40" s="16">
        <v>3416</v>
      </c>
      <c r="AF40" s="15">
        <v>0</v>
      </c>
      <c r="AG40" s="15">
        <v>0</v>
      </c>
      <c r="AH40" s="15">
        <v>0</v>
      </c>
      <c r="AI40" s="34">
        <f>E40+J40+O40+T40+Y40+AD40</f>
        <v>21000</v>
      </c>
    </row>
    <row r="41" spans="1:35" ht="270" customHeight="1">
      <c r="A41" s="21" t="s">
        <v>50</v>
      </c>
      <c r="B41" s="31" t="s">
        <v>16</v>
      </c>
      <c r="C41" s="23" t="s">
        <v>72</v>
      </c>
      <c r="D41" s="24" t="s">
        <v>57</v>
      </c>
      <c r="E41" s="40">
        <f t="shared" si="16"/>
        <v>486</v>
      </c>
      <c r="F41" s="40">
        <v>486</v>
      </c>
      <c r="G41" s="15">
        <v>0</v>
      </c>
      <c r="H41" s="15">
        <v>0</v>
      </c>
      <c r="I41" s="15">
        <v>0</v>
      </c>
      <c r="J41" s="40">
        <f t="shared" si="17"/>
        <v>486</v>
      </c>
      <c r="K41" s="40">
        <v>486</v>
      </c>
      <c r="L41" s="15">
        <v>0</v>
      </c>
      <c r="M41" s="15">
        <v>0</v>
      </c>
      <c r="N41" s="15">
        <v>0</v>
      </c>
      <c r="O41" s="34">
        <f t="shared" si="18"/>
        <v>486</v>
      </c>
      <c r="P41" s="34">
        <v>486</v>
      </c>
      <c r="Q41" s="15">
        <v>0</v>
      </c>
      <c r="R41" s="15">
        <v>0</v>
      </c>
      <c r="S41" s="15">
        <v>0</v>
      </c>
      <c r="T41" s="15">
        <f t="shared" si="19"/>
        <v>432</v>
      </c>
      <c r="U41" s="16">
        <v>432</v>
      </c>
      <c r="V41" s="15">
        <v>0</v>
      </c>
      <c r="W41" s="15">
        <v>0</v>
      </c>
      <c r="X41" s="15">
        <v>0</v>
      </c>
      <c r="Y41" s="15">
        <f t="shared" si="20"/>
        <v>432</v>
      </c>
      <c r="Z41" s="16">
        <v>432</v>
      </c>
      <c r="AA41" s="15">
        <v>0</v>
      </c>
      <c r="AB41" s="15">
        <v>0</v>
      </c>
      <c r="AC41" s="15">
        <v>0</v>
      </c>
      <c r="AD41" s="15">
        <f t="shared" si="21"/>
        <v>432</v>
      </c>
      <c r="AE41" s="16">
        <v>432</v>
      </c>
      <c r="AF41" s="15">
        <v>0</v>
      </c>
      <c r="AG41" s="15">
        <v>0</v>
      </c>
      <c r="AH41" s="15">
        <v>0</v>
      </c>
      <c r="AI41" s="34">
        <f>E41+J41+O41+T41+Y41+AD41</f>
        <v>2754</v>
      </c>
    </row>
    <row r="42" spans="1:35" ht="270.75" customHeight="1">
      <c r="A42" s="21" t="s">
        <v>13</v>
      </c>
      <c r="B42" s="32" t="s">
        <v>20</v>
      </c>
      <c r="C42" s="23" t="s">
        <v>72</v>
      </c>
      <c r="D42" s="24" t="s">
        <v>57</v>
      </c>
      <c r="E42" s="41">
        <f t="shared" si="16"/>
        <v>50</v>
      </c>
      <c r="F42" s="42">
        <v>50</v>
      </c>
      <c r="G42" s="15">
        <v>0</v>
      </c>
      <c r="H42" s="15">
        <v>0</v>
      </c>
      <c r="I42" s="15">
        <v>0</v>
      </c>
      <c r="J42" s="41">
        <f t="shared" si="17"/>
        <v>50</v>
      </c>
      <c r="K42" s="42">
        <v>50</v>
      </c>
      <c r="L42" s="15">
        <v>0</v>
      </c>
      <c r="M42" s="15">
        <v>0</v>
      </c>
      <c r="N42" s="15">
        <v>0</v>
      </c>
      <c r="O42" s="15">
        <f t="shared" si="18"/>
        <v>50</v>
      </c>
      <c r="P42" s="16">
        <v>50</v>
      </c>
      <c r="Q42" s="15">
        <v>0</v>
      </c>
      <c r="R42" s="15">
        <v>0</v>
      </c>
      <c r="S42" s="15">
        <v>0</v>
      </c>
      <c r="T42" s="15">
        <f t="shared" si="19"/>
        <v>50</v>
      </c>
      <c r="U42" s="16">
        <v>50</v>
      </c>
      <c r="V42" s="15">
        <v>0</v>
      </c>
      <c r="W42" s="15">
        <v>0</v>
      </c>
      <c r="X42" s="15">
        <v>0</v>
      </c>
      <c r="Y42" s="15">
        <f t="shared" si="20"/>
        <v>50</v>
      </c>
      <c r="Z42" s="16">
        <v>50</v>
      </c>
      <c r="AA42" s="15">
        <v>0</v>
      </c>
      <c r="AB42" s="15">
        <v>0</v>
      </c>
      <c r="AC42" s="15">
        <v>0</v>
      </c>
      <c r="AD42" s="15">
        <f t="shared" si="21"/>
        <v>50</v>
      </c>
      <c r="AE42" s="16">
        <v>50</v>
      </c>
      <c r="AF42" s="15">
        <v>0</v>
      </c>
      <c r="AG42" s="15">
        <v>0</v>
      </c>
      <c r="AH42" s="15">
        <v>0</v>
      </c>
      <c r="AI42" s="15">
        <f t="shared" ref="AI42:AI44" si="22">E42+J42+O42+T42+Y42+AD42</f>
        <v>300</v>
      </c>
    </row>
    <row r="43" spans="1:35" ht="322.5" customHeight="1">
      <c r="A43" s="21" t="s">
        <v>15</v>
      </c>
      <c r="B43" s="32" t="s">
        <v>46</v>
      </c>
      <c r="C43" s="23" t="s">
        <v>72</v>
      </c>
      <c r="D43" s="24" t="s">
        <v>57</v>
      </c>
      <c r="E43" s="41">
        <f t="shared" si="16"/>
        <v>10</v>
      </c>
      <c r="F43" s="42">
        <v>10</v>
      </c>
      <c r="G43" s="15">
        <v>0</v>
      </c>
      <c r="H43" s="15">
        <v>0</v>
      </c>
      <c r="I43" s="15">
        <v>0</v>
      </c>
      <c r="J43" s="41">
        <f t="shared" si="17"/>
        <v>10</v>
      </c>
      <c r="K43" s="42">
        <v>10</v>
      </c>
      <c r="L43" s="15">
        <v>0</v>
      </c>
      <c r="M43" s="15">
        <v>0</v>
      </c>
      <c r="N43" s="15">
        <v>0</v>
      </c>
      <c r="O43" s="15">
        <f t="shared" si="18"/>
        <v>10</v>
      </c>
      <c r="P43" s="16">
        <v>10</v>
      </c>
      <c r="Q43" s="15">
        <v>0</v>
      </c>
      <c r="R43" s="15">
        <v>0</v>
      </c>
      <c r="S43" s="15">
        <v>0</v>
      </c>
      <c r="T43" s="15">
        <f t="shared" si="19"/>
        <v>10</v>
      </c>
      <c r="U43" s="16">
        <v>10</v>
      </c>
      <c r="V43" s="15">
        <v>0</v>
      </c>
      <c r="W43" s="15">
        <v>0</v>
      </c>
      <c r="X43" s="15">
        <v>0</v>
      </c>
      <c r="Y43" s="15">
        <f t="shared" si="20"/>
        <v>10</v>
      </c>
      <c r="Z43" s="16">
        <v>10</v>
      </c>
      <c r="AA43" s="15">
        <v>0</v>
      </c>
      <c r="AB43" s="15">
        <v>0</v>
      </c>
      <c r="AC43" s="15">
        <v>0</v>
      </c>
      <c r="AD43" s="15">
        <f t="shared" si="21"/>
        <v>10</v>
      </c>
      <c r="AE43" s="16">
        <v>10</v>
      </c>
      <c r="AF43" s="15">
        <v>0</v>
      </c>
      <c r="AG43" s="15">
        <v>0</v>
      </c>
      <c r="AH43" s="15">
        <v>0</v>
      </c>
      <c r="AI43" s="15">
        <f t="shared" si="22"/>
        <v>60</v>
      </c>
    </row>
    <row r="44" spans="1:35" ht="273" customHeight="1">
      <c r="A44" s="25" t="s">
        <v>17</v>
      </c>
      <c r="B44" s="32" t="s">
        <v>47</v>
      </c>
      <c r="C44" s="23" t="s">
        <v>72</v>
      </c>
      <c r="D44" s="24" t="s">
        <v>57</v>
      </c>
      <c r="E44" s="41">
        <f t="shared" si="16"/>
        <v>50</v>
      </c>
      <c r="F44" s="42">
        <v>50</v>
      </c>
      <c r="G44" s="15">
        <v>0</v>
      </c>
      <c r="H44" s="15">
        <v>0</v>
      </c>
      <c r="I44" s="15">
        <v>0</v>
      </c>
      <c r="J44" s="41">
        <f t="shared" si="17"/>
        <v>50</v>
      </c>
      <c r="K44" s="42">
        <v>50</v>
      </c>
      <c r="L44" s="15">
        <v>0</v>
      </c>
      <c r="M44" s="15">
        <v>0</v>
      </c>
      <c r="N44" s="15">
        <v>0</v>
      </c>
      <c r="O44" s="15">
        <f t="shared" si="18"/>
        <v>50</v>
      </c>
      <c r="P44" s="16">
        <v>50</v>
      </c>
      <c r="Q44" s="15">
        <v>0</v>
      </c>
      <c r="R44" s="15">
        <v>0</v>
      </c>
      <c r="S44" s="15">
        <v>0</v>
      </c>
      <c r="T44" s="15">
        <f t="shared" si="19"/>
        <v>50</v>
      </c>
      <c r="U44" s="16">
        <v>50</v>
      </c>
      <c r="V44" s="15">
        <v>0</v>
      </c>
      <c r="W44" s="15">
        <v>0</v>
      </c>
      <c r="X44" s="15">
        <v>0</v>
      </c>
      <c r="Y44" s="15">
        <f t="shared" si="20"/>
        <v>50</v>
      </c>
      <c r="Z44" s="16">
        <v>50</v>
      </c>
      <c r="AA44" s="15">
        <v>0</v>
      </c>
      <c r="AB44" s="15">
        <v>0</v>
      </c>
      <c r="AC44" s="15">
        <v>0</v>
      </c>
      <c r="AD44" s="15">
        <f t="shared" si="21"/>
        <v>50</v>
      </c>
      <c r="AE44" s="16">
        <v>50</v>
      </c>
      <c r="AF44" s="15">
        <v>0</v>
      </c>
      <c r="AG44" s="15">
        <v>0</v>
      </c>
      <c r="AH44" s="15">
        <v>0</v>
      </c>
      <c r="AI44" s="15">
        <f t="shared" si="22"/>
        <v>300</v>
      </c>
    </row>
    <row r="45" spans="1:35" ht="268.5" customHeight="1">
      <c r="A45" s="21" t="s">
        <v>18</v>
      </c>
      <c r="B45" s="31" t="s">
        <v>48</v>
      </c>
      <c r="C45" s="23" t="s">
        <v>72</v>
      </c>
      <c r="D45" s="24" t="s">
        <v>57</v>
      </c>
      <c r="E45" s="40">
        <f>F45+G45+H45+I45</f>
        <v>28743</v>
      </c>
      <c r="F45" s="40">
        <v>28743</v>
      </c>
      <c r="G45" s="15">
        <v>0</v>
      </c>
      <c r="H45" s="15">
        <v>0</v>
      </c>
      <c r="I45" s="15">
        <v>0</v>
      </c>
      <c r="J45" s="40">
        <f t="shared" si="17"/>
        <v>28743</v>
      </c>
      <c r="K45" s="40">
        <v>28743</v>
      </c>
      <c r="L45" s="15">
        <v>0</v>
      </c>
      <c r="M45" s="15">
        <v>0</v>
      </c>
      <c r="N45" s="15">
        <v>0</v>
      </c>
      <c r="O45" s="34">
        <f t="shared" si="18"/>
        <v>28743</v>
      </c>
      <c r="P45" s="34">
        <v>28743</v>
      </c>
      <c r="Q45" s="15">
        <v>0</v>
      </c>
      <c r="R45" s="15">
        <v>0</v>
      </c>
      <c r="S45" s="15">
        <v>0</v>
      </c>
      <c r="T45" s="15">
        <f t="shared" si="19"/>
        <v>29719</v>
      </c>
      <c r="U45" s="16">
        <v>29719</v>
      </c>
      <c r="V45" s="15">
        <v>0</v>
      </c>
      <c r="W45" s="15">
        <v>0</v>
      </c>
      <c r="X45" s="15">
        <v>0</v>
      </c>
      <c r="Y45" s="15">
        <f t="shared" si="20"/>
        <v>29719</v>
      </c>
      <c r="Z45" s="16">
        <v>29719</v>
      </c>
      <c r="AA45" s="15">
        <v>0</v>
      </c>
      <c r="AB45" s="15">
        <v>0</v>
      </c>
      <c r="AC45" s="15">
        <v>0</v>
      </c>
      <c r="AD45" s="15">
        <f t="shared" si="21"/>
        <v>29719</v>
      </c>
      <c r="AE45" s="16">
        <v>29719</v>
      </c>
      <c r="AF45" s="15">
        <v>0</v>
      </c>
      <c r="AG45" s="15">
        <v>0</v>
      </c>
      <c r="AH45" s="15">
        <v>0</v>
      </c>
      <c r="AI45" s="34">
        <f>E45+J45+O45+T45+Y45+AD45</f>
        <v>175386</v>
      </c>
    </row>
    <row r="46" spans="1:35" ht="105" customHeight="1">
      <c r="A46" s="21" t="s">
        <v>19</v>
      </c>
      <c r="B46" s="31" t="s">
        <v>49</v>
      </c>
      <c r="C46" s="24" t="s">
        <v>53</v>
      </c>
      <c r="D46" s="24" t="s">
        <v>57</v>
      </c>
      <c r="E46" s="34">
        <f t="shared" si="16"/>
        <v>1540</v>
      </c>
      <c r="F46" s="34">
        <v>1540</v>
      </c>
      <c r="G46" s="15">
        <v>0</v>
      </c>
      <c r="H46" s="15">
        <v>0</v>
      </c>
      <c r="I46" s="15">
        <v>0</v>
      </c>
      <c r="J46" s="40">
        <f t="shared" si="17"/>
        <v>1540</v>
      </c>
      <c r="K46" s="40">
        <v>1540</v>
      </c>
      <c r="L46" s="15">
        <v>0</v>
      </c>
      <c r="M46" s="15">
        <v>0</v>
      </c>
      <c r="N46" s="15">
        <v>0</v>
      </c>
      <c r="O46" s="40">
        <f t="shared" si="18"/>
        <v>1540</v>
      </c>
      <c r="P46" s="40">
        <v>1540</v>
      </c>
      <c r="Q46" s="15">
        <v>0</v>
      </c>
      <c r="R46" s="15">
        <v>0</v>
      </c>
      <c r="S46" s="15">
        <v>0</v>
      </c>
      <c r="T46" s="15">
        <f t="shared" si="19"/>
        <v>1375</v>
      </c>
      <c r="U46" s="16">
        <v>1375</v>
      </c>
      <c r="V46" s="15">
        <v>0</v>
      </c>
      <c r="W46" s="15">
        <v>0</v>
      </c>
      <c r="X46" s="15">
        <v>0</v>
      </c>
      <c r="Y46" s="15">
        <f t="shared" si="20"/>
        <v>1375</v>
      </c>
      <c r="Z46" s="16">
        <v>1375</v>
      </c>
      <c r="AA46" s="15">
        <v>0</v>
      </c>
      <c r="AB46" s="15">
        <v>0</v>
      </c>
      <c r="AC46" s="15">
        <v>0</v>
      </c>
      <c r="AD46" s="15">
        <f t="shared" si="21"/>
        <v>1375</v>
      </c>
      <c r="AE46" s="16">
        <v>1375</v>
      </c>
      <c r="AF46" s="15">
        <v>0</v>
      </c>
      <c r="AG46" s="15">
        <v>0</v>
      </c>
      <c r="AH46" s="15">
        <v>0</v>
      </c>
      <c r="AI46" s="34">
        <f>E46+J46+O46+T46+Y46+AD46</f>
        <v>8745</v>
      </c>
    </row>
    <row r="47" spans="1:35" ht="22.5">
      <c r="A47" s="26" t="s">
        <v>67</v>
      </c>
      <c r="B47" s="27"/>
      <c r="C47" s="27"/>
      <c r="D47" s="28"/>
      <c r="E47" s="37">
        <f>SUM(E39:E46)</f>
        <v>39026</v>
      </c>
      <c r="F47" s="37">
        <f>F39+F40+F41+F42+F43+F44+F45+F46</f>
        <v>39026</v>
      </c>
      <c r="G47" s="29">
        <f t="shared" ref="G47:O47" si="23">SUM(G39:G46)</f>
        <v>0</v>
      </c>
      <c r="H47" s="29">
        <f t="shared" si="23"/>
        <v>0</v>
      </c>
      <c r="I47" s="29">
        <f t="shared" si="23"/>
        <v>0</v>
      </c>
      <c r="J47" s="37">
        <f t="shared" si="23"/>
        <v>39026</v>
      </c>
      <c r="K47" s="37">
        <f t="shared" si="23"/>
        <v>39026</v>
      </c>
      <c r="L47" s="29">
        <f t="shared" si="23"/>
        <v>0</v>
      </c>
      <c r="M47" s="29">
        <f t="shared" si="23"/>
        <v>0</v>
      </c>
      <c r="N47" s="29">
        <f t="shared" si="23"/>
        <v>0</v>
      </c>
      <c r="O47" s="37">
        <f t="shared" si="23"/>
        <v>39026</v>
      </c>
      <c r="P47" s="37">
        <f>SUM(P39:P46)</f>
        <v>39026</v>
      </c>
      <c r="Q47" s="29">
        <f t="shared" ref="Q47" si="24">SUM(Q39:Q46)</f>
        <v>0</v>
      </c>
      <c r="R47" s="29">
        <f t="shared" ref="R47" si="25">SUM(R39:R46)</f>
        <v>0</v>
      </c>
      <c r="S47" s="29">
        <f t="shared" ref="S47" si="26">SUM(S39:S46)</f>
        <v>0</v>
      </c>
      <c r="T47" s="29">
        <f t="shared" ref="T47" si="27">SUM(T39:T46)</f>
        <v>37196</v>
      </c>
      <c r="U47" s="29">
        <f t="shared" ref="U47" si="28">SUM(U39:U46)</f>
        <v>37196</v>
      </c>
      <c r="V47" s="29">
        <f t="shared" ref="V47" si="29">SUM(V39:V46)</f>
        <v>0</v>
      </c>
      <c r="W47" s="29">
        <f>SUM(W39:W46)</f>
        <v>0</v>
      </c>
      <c r="X47" s="29">
        <f t="shared" ref="X47" si="30">SUM(X39:X46)</f>
        <v>0</v>
      </c>
      <c r="Y47" s="29">
        <f t="shared" ref="Y47" si="31">SUM(Y39:Y46)</f>
        <v>37196</v>
      </c>
      <c r="Z47" s="29">
        <f t="shared" ref="Z47" si="32">SUM(Z39:Z46)</f>
        <v>37196</v>
      </c>
      <c r="AA47" s="29">
        <f t="shared" ref="AA47" si="33">SUM(AA39:AA46)</f>
        <v>0</v>
      </c>
      <c r="AB47" s="29">
        <f t="shared" ref="AB47" si="34">SUM(AB39:AB46)</f>
        <v>0</v>
      </c>
      <c r="AC47" s="29">
        <f t="shared" ref="AC47" si="35">SUM(AC39:AC46)</f>
        <v>0</v>
      </c>
      <c r="AD47" s="29">
        <f t="shared" ref="AD47" si="36">SUM(AD39:AD46)</f>
        <v>37196</v>
      </c>
      <c r="AE47" s="29">
        <f t="shared" ref="AE47" si="37">SUM(AE39:AE46)</f>
        <v>37196</v>
      </c>
      <c r="AF47" s="29">
        <f t="shared" ref="AF47" si="38">SUM(AF39:AF46)</f>
        <v>0</v>
      </c>
      <c r="AG47" s="29">
        <f t="shared" ref="AG47" si="39">SUM(AG39:AG46)</f>
        <v>0</v>
      </c>
      <c r="AH47" s="29"/>
      <c r="AI47" s="37">
        <f>E47+J47+O47+T47+Y47+AD47</f>
        <v>228666</v>
      </c>
    </row>
    <row r="48" spans="1:35" ht="31.5" customHeight="1">
      <c r="A48" s="10" t="s">
        <v>85</v>
      </c>
      <c r="B48" s="56" t="s">
        <v>70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8"/>
    </row>
    <row r="49" spans="1:35" ht="161.25" customHeight="1">
      <c r="A49" s="14" t="s">
        <v>7</v>
      </c>
      <c r="B49" s="31" t="s">
        <v>33</v>
      </c>
      <c r="C49" s="24" t="s">
        <v>52</v>
      </c>
      <c r="D49" s="24" t="s">
        <v>57</v>
      </c>
      <c r="E49" s="40">
        <f>SUM(F49:I49)</f>
        <v>544</v>
      </c>
      <c r="F49" s="40">
        <v>544</v>
      </c>
      <c r="G49" s="15">
        <v>0</v>
      </c>
      <c r="H49" s="15">
        <v>0</v>
      </c>
      <c r="I49" s="15">
        <v>0</v>
      </c>
      <c r="J49" s="34">
        <f>SUM(K49:N49)</f>
        <v>529</v>
      </c>
      <c r="K49" s="34">
        <v>529</v>
      </c>
      <c r="L49" s="15">
        <v>0</v>
      </c>
      <c r="M49" s="15">
        <v>0</v>
      </c>
      <c r="N49" s="15">
        <v>0</v>
      </c>
      <c r="O49" s="34">
        <f>SUM(P49:S49)</f>
        <v>496</v>
      </c>
      <c r="P49" s="34">
        <v>496</v>
      </c>
      <c r="Q49" s="15">
        <v>0</v>
      </c>
      <c r="R49" s="15">
        <v>0</v>
      </c>
      <c r="S49" s="15">
        <v>0</v>
      </c>
      <c r="T49" s="16">
        <f>SUM(U49:X49)</f>
        <v>620</v>
      </c>
      <c r="U49" s="16">
        <v>620</v>
      </c>
      <c r="V49" s="15">
        <v>0</v>
      </c>
      <c r="W49" s="15">
        <v>0</v>
      </c>
      <c r="X49" s="15">
        <v>0</v>
      </c>
      <c r="Y49" s="16">
        <f>SUM(Z49:AC49)</f>
        <v>620</v>
      </c>
      <c r="Z49" s="16">
        <v>620</v>
      </c>
      <c r="AA49" s="15">
        <v>0</v>
      </c>
      <c r="AB49" s="15">
        <v>0</v>
      </c>
      <c r="AC49" s="15">
        <v>0</v>
      </c>
      <c r="AD49" s="16">
        <f>SUM(AE49:AH49)</f>
        <v>620</v>
      </c>
      <c r="AE49" s="16">
        <v>620</v>
      </c>
      <c r="AF49" s="15">
        <v>0</v>
      </c>
      <c r="AG49" s="15">
        <v>0</v>
      </c>
      <c r="AH49" s="15">
        <v>0</v>
      </c>
      <c r="AI49" s="34">
        <f>E49+J49+O49+T49+Y49+AD49</f>
        <v>3429</v>
      </c>
    </row>
    <row r="50" spans="1:35" ht="175.5" customHeight="1">
      <c r="A50" s="21" t="s">
        <v>51</v>
      </c>
      <c r="B50" s="31" t="s">
        <v>99</v>
      </c>
      <c r="C50" s="24" t="s">
        <v>53</v>
      </c>
      <c r="D50" s="24" t="s">
        <v>57</v>
      </c>
      <c r="E50" s="40">
        <f>SUM(F50:I50)</f>
        <v>122</v>
      </c>
      <c r="F50" s="40">
        <v>122</v>
      </c>
      <c r="G50" s="15">
        <v>0</v>
      </c>
      <c r="H50" s="15">
        <v>0</v>
      </c>
      <c r="I50" s="15">
        <v>0</v>
      </c>
      <c r="J50" s="34">
        <f>SUM(K50:N50)</f>
        <v>122</v>
      </c>
      <c r="K50" s="34">
        <v>122</v>
      </c>
      <c r="L50" s="15">
        <v>0</v>
      </c>
      <c r="M50" s="15">
        <v>0</v>
      </c>
      <c r="N50" s="15">
        <v>0</v>
      </c>
      <c r="O50" s="40">
        <f>SUM(P50:S50)</f>
        <v>122</v>
      </c>
      <c r="P50" s="40">
        <v>122</v>
      </c>
      <c r="Q50" s="15">
        <v>0</v>
      </c>
      <c r="R50" s="15">
        <v>0</v>
      </c>
      <c r="S50" s="15">
        <v>0</v>
      </c>
      <c r="T50" s="16">
        <f t="shared" ref="T50:T51" si="40">SUM(U50:X50)</f>
        <v>136</v>
      </c>
      <c r="U50" s="16">
        <v>136</v>
      </c>
      <c r="V50" s="15">
        <v>0</v>
      </c>
      <c r="W50" s="15">
        <v>0</v>
      </c>
      <c r="X50" s="15">
        <v>0</v>
      </c>
      <c r="Y50" s="16">
        <f>SUM(Z50:AC50)</f>
        <v>136</v>
      </c>
      <c r="Z50" s="16">
        <v>136</v>
      </c>
      <c r="AA50" s="15">
        <v>0</v>
      </c>
      <c r="AB50" s="15">
        <v>0</v>
      </c>
      <c r="AC50" s="15">
        <v>0</v>
      </c>
      <c r="AD50" s="16">
        <f>SUM(AE50:AH50)</f>
        <v>136</v>
      </c>
      <c r="AE50" s="16">
        <v>136</v>
      </c>
      <c r="AF50" s="15">
        <v>0</v>
      </c>
      <c r="AG50" s="15">
        <v>0</v>
      </c>
      <c r="AH50" s="15">
        <v>0</v>
      </c>
      <c r="AI50" s="34">
        <f>E50+J50+O50+T50+Y50+AD50</f>
        <v>774</v>
      </c>
    </row>
    <row r="51" spans="1:35" ht="23.25">
      <c r="A51" s="26" t="s">
        <v>68</v>
      </c>
      <c r="B51" s="27"/>
      <c r="C51" s="27"/>
      <c r="D51" s="28"/>
      <c r="E51" s="37">
        <f>SUM(E49:E50)</f>
        <v>666</v>
      </c>
      <c r="F51" s="37">
        <f t="shared" ref="F51:AI51" si="41">SUM(F49:F50)</f>
        <v>666</v>
      </c>
      <c r="G51" s="29">
        <f t="shared" si="41"/>
        <v>0</v>
      </c>
      <c r="H51" s="29">
        <f t="shared" si="41"/>
        <v>0</v>
      </c>
      <c r="I51" s="29">
        <f t="shared" si="41"/>
        <v>0</v>
      </c>
      <c r="J51" s="37">
        <f t="shared" si="41"/>
        <v>651</v>
      </c>
      <c r="K51" s="37">
        <f t="shared" si="41"/>
        <v>651</v>
      </c>
      <c r="L51" s="37">
        <f t="shared" si="41"/>
        <v>0</v>
      </c>
      <c r="M51" s="29">
        <f t="shared" si="41"/>
        <v>0</v>
      </c>
      <c r="N51" s="29">
        <f t="shared" si="41"/>
        <v>0</v>
      </c>
      <c r="O51" s="37">
        <f t="shared" si="41"/>
        <v>618</v>
      </c>
      <c r="P51" s="37">
        <f t="shared" si="41"/>
        <v>618</v>
      </c>
      <c r="Q51" s="37">
        <f t="shared" si="41"/>
        <v>0</v>
      </c>
      <c r="R51" s="29">
        <f t="shared" si="41"/>
        <v>0</v>
      </c>
      <c r="S51" s="29">
        <f t="shared" si="41"/>
        <v>0</v>
      </c>
      <c r="T51" s="16">
        <f t="shared" si="40"/>
        <v>756</v>
      </c>
      <c r="U51" s="29">
        <f t="shared" si="41"/>
        <v>756</v>
      </c>
      <c r="V51" s="29">
        <f t="shared" si="41"/>
        <v>0</v>
      </c>
      <c r="W51" s="29">
        <f t="shared" si="41"/>
        <v>0</v>
      </c>
      <c r="X51" s="29">
        <f t="shared" si="41"/>
        <v>0</v>
      </c>
      <c r="Y51" s="29">
        <f t="shared" si="41"/>
        <v>756</v>
      </c>
      <c r="Z51" s="29">
        <f t="shared" si="41"/>
        <v>756</v>
      </c>
      <c r="AA51" s="29">
        <f t="shared" si="41"/>
        <v>0</v>
      </c>
      <c r="AB51" s="29">
        <f t="shared" si="41"/>
        <v>0</v>
      </c>
      <c r="AC51" s="29">
        <f t="shared" si="41"/>
        <v>0</v>
      </c>
      <c r="AD51" s="29">
        <f t="shared" si="41"/>
        <v>756</v>
      </c>
      <c r="AE51" s="29">
        <f t="shared" si="41"/>
        <v>756</v>
      </c>
      <c r="AF51" s="29">
        <f t="shared" si="41"/>
        <v>0</v>
      </c>
      <c r="AG51" s="29">
        <f t="shared" si="41"/>
        <v>0</v>
      </c>
      <c r="AH51" s="29">
        <v>0</v>
      </c>
      <c r="AI51" s="37">
        <f t="shared" si="41"/>
        <v>4203</v>
      </c>
    </row>
    <row r="52" spans="1:35" ht="22.5">
      <c r="A52" s="26" t="s">
        <v>12</v>
      </c>
      <c r="B52" s="27"/>
      <c r="C52" s="27"/>
      <c r="D52" s="28"/>
      <c r="E52" s="38">
        <f t="shared" ref="E52:AG52" si="42">E24+E37+E47+E51</f>
        <v>124651</v>
      </c>
      <c r="F52" s="38">
        <f t="shared" si="42"/>
        <v>96231</v>
      </c>
      <c r="G52" s="38">
        <f t="shared" si="42"/>
        <v>28420</v>
      </c>
      <c r="H52" s="30">
        <f t="shared" si="42"/>
        <v>0</v>
      </c>
      <c r="I52" s="30">
        <f t="shared" si="42"/>
        <v>0</v>
      </c>
      <c r="J52" s="38">
        <f t="shared" si="42"/>
        <v>124791</v>
      </c>
      <c r="K52" s="38">
        <f>K24+K37+K47+K51</f>
        <v>96129</v>
      </c>
      <c r="L52" s="38">
        <f>L24+L37</f>
        <v>28662</v>
      </c>
      <c r="M52" s="30">
        <f t="shared" si="42"/>
        <v>0</v>
      </c>
      <c r="N52" s="30">
        <f t="shared" si="42"/>
        <v>0</v>
      </c>
      <c r="O52" s="38">
        <f t="shared" si="42"/>
        <v>119649</v>
      </c>
      <c r="P52" s="38">
        <f t="shared" si="42"/>
        <v>91954</v>
      </c>
      <c r="Q52" s="38">
        <f t="shared" si="42"/>
        <v>27695</v>
      </c>
      <c r="R52" s="30">
        <f t="shared" si="42"/>
        <v>0</v>
      </c>
      <c r="S52" s="30">
        <f t="shared" si="42"/>
        <v>0</v>
      </c>
      <c r="T52" s="30">
        <f t="shared" si="42"/>
        <v>126216.2</v>
      </c>
      <c r="U52" s="30">
        <f t="shared" si="42"/>
        <v>98298.2</v>
      </c>
      <c r="V52" s="30">
        <f t="shared" si="42"/>
        <v>27918</v>
      </c>
      <c r="W52" s="30">
        <f t="shared" si="42"/>
        <v>0</v>
      </c>
      <c r="X52" s="30">
        <f t="shared" si="42"/>
        <v>0</v>
      </c>
      <c r="Y52" s="30">
        <f t="shared" si="42"/>
        <v>127764.2</v>
      </c>
      <c r="Z52" s="30">
        <f>Z24+Z37+Z47+Z51</f>
        <v>99846.2</v>
      </c>
      <c r="AA52" s="30">
        <f t="shared" si="42"/>
        <v>27918</v>
      </c>
      <c r="AB52" s="30">
        <f t="shared" si="42"/>
        <v>0</v>
      </c>
      <c r="AC52" s="30">
        <f t="shared" si="42"/>
        <v>0</v>
      </c>
      <c r="AD52" s="30">
        <f t="shared" si="42"/>
        <v>129309.2</v>
      </c>
      <c r="AE52" s="30">
        <f t="shared" si="42"/>
        <v>101391.2</v>
      </c>
      <c r="AF52" s="30">
        <f>AF24+AF37+AF47+AF51</f>
        <v>27918</v>
      </c>
      <c r="AG52" s="30">
        <f t="shared" si="42"/>
        <v>0</v>
      </c>
      <c r="AH52" s="30">
        <v>0</v>
      </c>
      <c r="AI52" s="38">
        <f>AI24+AI37+AI47+AI51</f>
        <v>752380.6</v>
      </c>
    </row>
    <row r="53" spans="1:35" ht="24" customHeight="1">
      <c r="E53" s="8"/>
      <c r="F53" s="8"/>
      <c r="G53" s="8"/>
      <c r="AD53" s="8"/>
      <c r="AE53" s="8"/>
      <c r="AF53" s="8"/>
      <c r="AI53" s="1"/>
    </row>
    <row r="54" spans="1:35">
      <c r="E54" s="8"/>
      <c r="F54" s="8"/>
      <c r="AD54" s="51" t="s">
        <v>8</v>
      </c>
      <c r="AE54" s="51"/>
      <c r="AF54" s="51"/>
      <c r="AI54" s="7">
        <f>F52+K52+P52+U52+Z52+AE52</f>
        <v>583849.6</v>
      </c>
    </row>
    <row r="55" spans="1:35">
      <c r="W55" s="39"/>
      <c r="AD55" s="51" t="s">
        <v>9</v>
      </c>
      <c r="AE55" s="51"/>
      <c r="AF55" s="51"/>
      <c r="AI55" s="7">
        <f>G52+L52+Q52+V52+AA52+AF52</f>
        <v>168531</v>
      </c>
    </row>
    <row r="56" spans="1:35">
      <c r="E56" s="8"/>
      <c r="AD56" s="51" t="s">
        <v>10</v>
      </c>
      <c r="AE56" s="51"/>
      <c r="AF56" s="51"/>
      <c r="AI56" s="9">
        <f>H52+M52+R52+W52+AB52+AG52</f>
        <v>0</v>
      </c>
    </row>
    <row r="57" spans="1:35">
      <c r="AD57" s="51" t="s">
        <v>11</v>
      </c>
      <c r="AE57" s="51"/>
      <c r="AF57" s="51"/>
      <c r="AI57" s="9">
        <f>I52+N52+S52+X52+AC52+AH52</f>
        <v>0</v>
      </c>
    </row>
    <row r="58" spans="1:35">
      <c r="AF58" s="4" t="s">
        <v>86</v>
      </c>
      <c r="AH58" s="8"/>
      <c r="AI58" s="1">
        <f>E52+J52+O52+T52+Y52+AD52</f>
        <v>752380.6</v>
      </c>
    </row>
  </sheetData>
  <mergeCells count="56">
    <mergeCell ref="Y5:AI5"/>
    <mergeCell ref="Y4:AI4"/>
    <mergeCell ref="B25:AI25"/>
    <mergeCell ref="AE12:AE14"/>
    <mergeCell ref="Z12:Z14"/>
    <mergeCell ref="AA12:AA14"/>
    <mergeCell ref="AB12:AB14"/>
    <mergeCell ref="AC12:AC14"/>
    <mergeCell ref="AD12:AD14"/>
    <mergeCell ref="F12:F14"/>
    <mergeCell ref="G12:G14"/>
    <mergeCell ref="H12:H14"/>
    <mergeCell ref="B17:AI17"/>
    <mergeCell ref="J11:N11"/>
    <mergeCell ref="E12:E14"/>
    <mergeCell ref="I12:I14"/>
    <mergeCell ref="A8:AI8"/>
    <mergeCell ref="A10:A14"/>
    <mergeCell ref="B10:B14"/>
    <mergeCell ref="C10:C14"/>
    <mergeCell ref="E11:I11"/>
    <mergeCell ref="E10:AI10"/>
    <mergeCell ref="AH12:AH14"/>
    <mergeCell ref="AD11:AH11"/>
    <mergeCell ref="O11:S11"/>
    <mergeCell ref="D10:D14"/>
    <mergeCell ref="T11:X11"/>
    <mergeCell ref="T12:T14"/>
    <mergeCell ref="U12:U14"/>
    <mergeCell ref="V12:V14"/>
    <mergeCell ref="W12:W14"/>
    <mergeCell ref="X12:X14"/>
    <mergeCell ref="AD57:AF57"/>
    <mergeCell ref="Y11:AC11"/>
    <mergeCell ref="Y12:Y14"/>
    <mergeCell ref="AD54:AF54"/>
    <mergeCell ref="AD55:AF55"/>
    <mergeCell ref="AD56:AF56"/>
    <mergeCell ref="B38:AI38"/>
    <mergeCell ref="AF12:AF14"/>
    <mergeCell ref="AG12:AG14"/>
    <mergeCell ref="B48:AI48"/>
    <mergeCell ref="R12:R14"/>
    <mergeCell ref="S12:S14"/>
    <mergeCell ref="AI11:AI14"/>
    <mergeCell ref="J12:J14"/>
    <mergeCell ref="K12:K14"/>
    <mergeCell ref="L12:L14"/>
    <mergeCell ref="A16:AI16"/>
    <mergeCell ref="A37:D37"/>
    <mergeCell ref="A24:D24"/>
    <mergeCell ref="O12:O14"/>
    <mergeCell ref="P12:P14"/>
    <mergeCell ref="Q12:Q14"/>
    <mergeCell ref="M12:M14"/>
    <mergeCell ref="N12:N14"/>
  </mergeCells>
  <pageMargins left="0.33" right="0.23622047244094491" top="0.31496062992125984" bottom="0.23622047244094491" header="0.31496062992125984" footer="0.31496062992125984"/>
  <pageSetup paperSize="9" scale="23" fitToHeight="4" orientation="landscape" r:id="rId1"/>
  <rowBreaks count="2" manualBreakCount="2">
    <brk id="37" max="34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2025</vt:lpstr>
      <vt:lpstr>Лист1</vt:lpstr>
      <vt:lpstr>Диаграмма1</vt:lpstr>
      <vt:lpstr>'2025'!Область_печати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zemljkova.ee</dc:creator>
  <cp:lastModifiedBy>davitjan.ej</cp:lastModifiedBy>
  <cp:lastPrinted>2024-09-30T04:27:06Z</cp:lastPrinted>
  <dcterms:created xsi:type="dcterms:W3CDTF">2016-01-22T04:51:06Z</dcterms:created>
  <dcterms:modified xsi:type="dcterms:W3CDTF">2025-01-20T08:42:56Z</dcterms:modified>
</cp:coreProperties>
</file>