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0" windowWidth="10890" windowHeight="9090" tabRatio="625" activeTab="1"/>
  </bookViews>
  <sheets>
    <sheet name="табл.1(2023-2024)" sheetId="1" r:id="rId1"/>
    <sheet name="табл.2 (2015-2024)" sheetId="2" r:id="rId2"/>
  </sheets>
  <definedNames>
    <definedName name="_xlnm.Print_Titles" localSheetId="0">'табл.1(2023-2024)'!$5:$5</definedName>
    <definedName name="_xlnm.Print_Area" localSheetId="0">'табл.1(2023-2024)'!$A$1:$N$138</definedName>
    <definedName name="_xlnm.Print_Area" localSheetId="1">'табл.2 (2015-2024)'!$A$1:$I$143</definedName>
  </definedNames>
  <calcPr fullCalcOnLoad="1"/>
</workbook>
</file>

<file path=xl/sharedStrings.xml><?xml version="1.0" encoding="utf-8"?>
<sst xmlns="http://schemas.openxmlformats.org/spreadsheetml/2006/main" count="554" uniqueCount="189">
  <si>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</si>
  <si>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</si>
  <si>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</si>
  <si>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</si>
  <si>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</si>
  <si>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</si>
  <si>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</si>
  <si>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</si>
  <si>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</si>
  <si>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</si>
  <si>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</si>
  <si>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</si>
  <si>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</si>
  <si>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</si>
  <si>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</si>
  <si>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</si>
  <si>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</si>
  <si>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</si>
  <si>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</si>
  <si>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</si>
  <si>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</si>
  <si>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</si>
  <si>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</si>
  <si>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</si>
  <si>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</si>
  <si>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</si>
  <si>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</si>
  <si>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</si>
  <si>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</si>
  <si>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</si>
  <si>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</si>
  <si>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</si>
  <si>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</si>
  <si>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</si>
  <si>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</si>
  <si>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</si>
  <si>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</si>
  <si>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</si>
  <si>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</si>
  <si>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</si>
  <si>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</si>
  <si>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</si>
  <si>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</si>
  <si>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</si>
  <si>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</si>
  <si>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</si>
  <si>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</si>
  <si>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</si>
  <si>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</si>
  <si>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</si>
  <si>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</si>
  <si>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</si>
  <si>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</si>
  <si>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</si>
  <si>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</si>
  <si>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</si>
  <si>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</si>
  <si>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</si>
  <si>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</si>
  <si>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</si>
  <si>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</si>
  <si>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</si>
  <si>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</si>
  <si>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</si>
  <si>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</si>
  <si>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</si>
  <si>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</si>
  <si>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</si>
  <si>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</si>
  <si>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</si>
  <si>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</si>
  <si>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</si>
  <si>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</si>
  <si>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</si>
  <si>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</si>
  <si>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</si>
  <si>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</si>
  <si>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</si>
  <si>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</si>
  <si>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</si>
  <si>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</si>
  <si>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</si>
  <si>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</si>
  <si>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</si>
  <si>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</si>
  <si>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</si>
  <si>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</si>
  <si>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</si>
  <si>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</si>
  <si>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</si>
  <si>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</si>
  <si>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</si>
  <si>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</si>
  <si>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</si>
  <si>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</si>
  <si>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</si>
  <si>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</si>
  <si>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</si>
  <si>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</si>
  <si>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</si>
  <si>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</si>
  <si>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</si>
  <si>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</si>
  <si>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</si>
  <si>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</si>
  <si>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</si>
  <si>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</si>
  <si>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</si>
  <si>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</si>
  <si>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</si>
  <si>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</si>
  <si>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</si>
  <si>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</si>
  <si>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</si>
  <si>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</si>
  <si>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</si>
  <si>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</si>
  <si>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12.1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</si>
  <si>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</si>
  <si>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</si>
  <si>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</si>
  <si>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</si>
  <si>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2015, 2016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</si>
  <si>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</si>
  <si>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</si>
  <si>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</si>
  <si>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</si>
  <si>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</si>
  <si>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</si>
  <si>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</si>
  <si>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</si>
  <si>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2018-2020</t>
  </si>
  <si>
    <t>2017-2020</t>
  </si>
  <si>
    <t>оплата ранее принятых обязательств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</si>
  <si>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</si>
  <si>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</si>
  <si>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</si>
  <si>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Итого по задаче 1 с учетом оплаты принятых ранее обязательств</t>
  </si>
  <si>
    <t>2020, 2021</t>
  </si>
  <si>
    <t>12.2</t>
  </si>
  <si>
    <t xml:space="preserve">Реализация инициативных проектов по благоустройству территорий городского округа Тольятти </t>
  </si>
  <si>
    <t>2015 - 2024</t>
  </si>
  <si>
    <t>2017-2024</t>
  </si>
  <si>
    <t>2017-2019, 2021-2024</t>
  </si>
  <si>
    <t>2018-2024</t>
  </si>
  <si>
    <t>2018-2021</t>
  </si>
  <si>
    <t>2016, 2020, 2022</t>
  </si>
  <si>
    <t>Оплата ранее принятых обязательств</t>
  </si>
  <si>
    <t>Итого по задаче 12 с учетом оплаты ранее принятых  обязательств:</t>
  </si>
  <si>
    <t>Итого по задаче 8 с учетом оплаты ранее принятых обязательств</t>
  </si>
  <si>
    <t>Итого по задаче 12 с учетом оплаты  ранее принятых обязательств:</t>
  </si>
  <si>
    <t>Итого по задаче 8 с учетом оплаты ранее принятых  обязательств</t>
  </si>
  <si>
    <t>ДГХ, ДГД, ДО</t>
  </si>
  <si>
    <t>Таблица № 5 (2023 - 2024 гг.)</t>
  </si>
  <si>
    <t>План на 2023 год</t>
  </si>
  <si>
    <t>План на 2024 год</t>
  </si>
  <si>
    <t>2015, 2016, 2018, 2019, 2021, 2023</t>
  </si>
  <si>
    <t>2016, 2017, 2023</t>
  </si>
  <si>
    <t>2023-2024</t>
  </si>
  <si>
    <t>2020, 2022, 2023</t>
  </si>
  <si>
    <t>&lt;1&gt;</t>
  </si>
  <si>
    <t>- исключая объекты, включенные в иные муниципальные программы.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</si>
  <si>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Тольятти. &lt;1&gt;.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</si>
  <si>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Тольятти. &lt;1&gt;.</t>
  </si>
  <si>
    <t>Комплексное благоустройство внутриквартальных территорий, в том числе в рамках конкурса "Наш микрорайон".&lt;1&gt;.</t>
  </si>
  <si>
    <t>Озеленение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</si>
  <si>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</si>
  <si>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</si>
  <si>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Комплексное благоустройство внутриквартальных территорий, в том числе в рамках конкурса "Наш микрорайон" &lt;1&gt;.</t>
  </si>
  <si>
    <t>2021-2023</t>
  </si>
  <si>
    <t>2017-2018, 2022, 2023</t>
  </si>
  <si>
    <t>2017-2018, 2022-2023</t>
  </si>
  <si>
    <t>Ремонт, восстановление и устройство спортивных площадок, универсальных спортивных площадок, универсальных покрытий, площадок для выгула собак,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</si>
  <si>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спортивных площадок, универсальных спортивных площадок, универсальных покрытий, площадок для выгула собак, установка ограждений и оборудования на них, в том числе относящихся к общему имуществу многоквартирных домов городского округа Тольятти&lt;1&gt;.</t>
  </si>
  <si>
    <t>2015, 2016, 2018, 2021, 2023</t>
  </si>
  <si>
    <t>2019, 2023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</si>
  <si>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области", по инициативным проектам на территории городского округа Тольятти</t>
  </si>
  <si>
    <t>Реализация общественных проектов по благоустройству территорий городского округа Тольятти                                                                                                        (государственная программа Самарской области «Поддержка инициатив населения муниципальных образований в Самарской области»)</t>
  </si>
  <si>
    <t>Реализация общественных проектов по благоустройству территорий городского округа Тольятти                                                           (государственная программа Самарской области «Поддержка инициатив населения муниципальных образований в Самарской области»)</t>
  </si>
  <si>
    <t>2015, 2016, 2018 - 2024</t>
  </si>
  <si>
    <t>2016 - 2019, 2021-2024</t>
  </si>
  <si>
    <t>2016, 2017, 2024</t>
  </si>
  <si>
    <t>2016-2022, 2024</t>
  </si>
  <si>
    <t>2017- 2019, 2021-2024</t>
  </si>
  <si>
    <t>2018, 2019, 2021-2024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</si>
  <si>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области"</t>
  </si>
  <si>
    <t>2018-2023</t>
  </si>
  <si>
    <t>Устройство и ремонт контейнерных площадок                                                 (государственная программа Самарской области «Совершенствование системы обращения с отходами, в том числе с твердыми коммунальными отходами, на территории Самарской области»)</t>
  </si>
  <si>
    <t>2020 - 2024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</si>
</sst>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>
        <color indexed="63"/>
      </top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516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55" borderId="23" xfId="0" applyNumberFormat="1" applyFont="1" applyFill="1" applyBorder="1" applyAlignment="1">
      <alignment horizontal="center"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vertical="center" wrapText="1"/>
    </xf>
    <xf numFmtId="49" fontId="21" fillId="55" borderId="34" xfId="0" applyNumberFormat="1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6" xfId="0" applyFont="1" applyFill="1" applyBorder="1" applyAlignment="1">
      <alignment horizontal="center" vertical="center" wrapText="1"/>
    </xf>
    <xf numFmtId="0" fontId="21" fillId="55" borderId="37" xfId="0" applyFont="1" applyFill="1" applyBorder="1" applyAlignment="1">
      <alignment horizontal="center" vertical="center" wrapText="1"/>
    </xf>
    <xf numFmtId="0" fontId="21" fillId="55" borderId="38" xfId="0" applyFont="1" applyFill="1" applyBorder="1" applyAlignment="1">
      <alignment horizontal="center" vertical="center" wrapText="1"/>
    </xf>
    <xf numFmtId="0" fontId="21" fillId="55" borderId="30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49" fontId="21" fillId="55" borderId="41" xfId="0" applyNumberFormat="1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3" fontId="21" fillId="55" borderId="43" xfId="0" applyNumberFormat="1" applyFont="1" applyFill="1" applyBorder="1" applyAlignment="1">
      <alignment horizontal="center" vertical="center" wrapText="1"/>
    </xf>
    <xf numFmtId="49" fontId="21" fillId="55" borderId="39" xfId="0" applyNumberFormat="1" applyFont="1" applyFill="1" applyBorder="1" applyAlignment="1">
      <alignment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vertical="center" wrapText="1"/>
    </xf>
    <xf numFmtId="0" fontId="21" fillId="55" borderId="46" xfId="0" applyFont="1" applyFill="1" applyBorder="1" applyAlignment="1">
      <alignment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vertical="center" wrapText="1"/>
    </xf>
    <xf numFmtId="0" fontId="21" fillId="55" borderId="48" xfId="0" applyFont="1" applyFill="1" applyBorder="1" applyAlignment="1">
      <alignment vertical="center" wrapText="1"/>
    </xf>
    <xf numFmtId="0" fontId="21" fillId="55" borderId="41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3" fontId="26" fillId="55" borderId="0" xfId="0" applyNumberFormat="1" applyFont="1" applyFill="1" applyAlignment="1">
      <alignment/>
    </xf>
    <xf numFmtId="3" fontId="49" fillId="55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3" fontId="49" fillId="4" borderId="0" xfId="0" applyNumberFormat="1" applyFont="1" applyFill="1" applyBorder="1" applyAlignment="1">
      <alignment horizontal="center" vertical="center" wrapText="1"/>
    </xf>
    <xf numFmtId="3" fontId="49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49" fillId="55" borderId="0" xfId="0" applyNumberFormat="1" applyFont="1" applyFill="1" applyBorder="1" applyAlignment="1">
      <alignment horizontal="center" vertical="center"/>
    </xf>
    <xf numFmtId="0" fontId="49" fillId="55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0" fontId="21" fillId="55" borderId="52" xfId="0" applyFont="1" applyFill="1" applyBorder="1" applyAlignment="1">
      <alignment horizontal="center" vertical="center" wrapText="1"/>
    </xf>
    <xf numFmtId="0" fontId="21" fillId="55" borderId="53" xfId="0" applyFont="1" applyFill="1" applyBorder="1" applyAlignment="1">
      <alignment vertical="center" wrapText="1"/>
    </xf>
    <xf numFmtId="0" fontId="21" fillId="55" borderId="54" xfId="0" applyFont="1" applyFill="1" applyBorder="1" applyAlignment="1">
      <alignment vertical="center" wrapText="1"/>
    </xf>
    <xf numFmtId="3" fontId="21" fillId="55" borderId="22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vertical="center"/>
    </xf>
    <xf numFmtId="3" fontId="26" fillId="55" borderId="0" xfId="0" applyNumberFormat="1" applyFont="1" applyFill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3" fontId="26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21" fillId="55" borderId="0" xfId="69" applyFont="1" applyFill="1" applyBorder="1" applyAlignment="1">
      <alignment horizontal="center" wrapText="1"/>
    </xf>
    <xf numFmtId="0" fontId="26" fillId="55" borderId="25" xfId="0" applyFont="1" applyFill="1" applyBorder="1" applyAlignment="1">
      <alignment horizontal="center" vertical="center"/>
    </xf>
    <xf numFmtId="0" fontId="26" fillId="55" borderId="25" xfId="0" applyFont="1" applyFill="1" applyBorder="1" applyAlignment="1">
      <alignment horizontal="center" vertical="center" wrapText="1"/>
    </xf>
    <xf numFmtId="0" fontId="26" fillId="55" borderId="25" xfId="0" applyFont="1" applyFill="1" applyBorder="1" applyAlignment="1">
      <alignment horizontal="center"/>
    </xf>
    <xf numFmtId="0" fontId="26" fillId="55" borderId="25" xfId="0" applyFont="1" applyFill="1" applyBorder="1" applyAlignment="1">
      <alignment/>
    </xf>
    <xf numFmtId="3" fontId="26" fillId="55" borderId="25" xfId="0" applyNumberFormat="1" applyFont="1" applyFill="1" applyBorder="1" applyAlignment="1">
      <alignment horizontal="center" vertical="center"/>
    </xf>
    <xf numFmtId="0" fontId="26" fillId="55" borderId="24" xfId="0" applyFont="1" applyFill="1" applyBorder="1" applyAlignment="1">
      <alignment horizontal="center" vertical="center"/>
    </xf>
    <xf numFmtId="49" fontId="49" fillId="55" borderId="40" xfId="0" applyNumberFormat="1" applyFont="1" applyFill="1" applyBorder="1" applyAlignment="1">
      <alignment horizontal="center" vertical="center" wrapText="1"/>
    </xf>
    <xf numFmtId="3" fontId="49" fillId="55" borderId="30" xfId="0" applyNumberFormat="1" applyFont="1" applyFill="1" applyBorder="1" applyAlignment="1">
      <alignment horizontal="center" vertical="center" wrapText="1"/>
    </xf>
    <xf numFmtId="3" fontId="49" fillId="55" borderId="31" xfId="0" applyNumberFormat="1" applyFont="1" applyFill="1" applyBorder="1" applyAlignment="1">
      <alignment horizontal="center" vertical="center" wrapText="1"/>
    </xf>
    <xf numFmtId="3" fontId="49" fillId="55" borderId="55" xfId="0" applyNumberFormat="1" applyFont="1" applyFill="1" applyBorder="1" applyAlignment="1">
      <alignment horizontal="center" vertical="center" wrapText="1"/>
    </xf>
    <xf numFmtId="3" fontId="49" fillId="55" borderId="40" xfId="0" applyNumberFormat="1" applyFont="1" applyFill="1" applyBorder="1" applyAlignment="1">
      <alignment horizontal="center" vertical="center" wrapText="1"/>
    </xf>
    <xf numFmtId="3" fontId="49" fillId="55" borderId="32" xfId="0" applyNumberFormat="1" applyFont="1" applyFill="1" applyBorder="1" applyAlignment="1">
      <alignment horizontal="center" vertical="center" wrapText="1"/>
    </xf>
    <xf numFmtId="3" fontId="49" fillId="55" borderId="23" xfId="0" applyNumberFormat="1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vertical="center" wrapText="1"/>
    </xf>
    <xf numFmtId="0" fontId="22" fillId="55" borderId="54" xfId="0" applyFont="1" applyFill="1" applyBorder="1" applyAlignment="1">
      <alignment horizontal="center" vertical="center" wrapText="1"/>
    </xf>
    <xf numFmtId="0" fontId="22" fillId="55" borderId="57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58" xfId="0" applyFont="1" applyFill="1" applyBorder="1" applyAlignment="1">
      <alignment horizontal="center" vertical="center" wrapText="1"/>
    </xf>
    <xf numFmtId="0" fontId="22" fillId="55" borderId="59" xfId="0" applyFont="1" applyFill="1" applyBorder="1" applyAlignment="1">
      <alignment horizontal="center" vertical="center" wrapText="1"/>
    </xf>
    <xf numFmtId="0" fontId="22" fillId="55" borderId="60" xfId="0" applyFont="1" applyFill="1" applyBorder="1" applyAlignment="1">
      <alignment horizontal="center" vertical="center" wrapText="1"/>
    </xf>
    <xf numFmtId="0" fontId="22" fillId="55" borderId="61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horizontal="center" vertical="center" wrapText="1"/>
    </xf>
    <xf numFmtId="0" fontId="22" fillId="55" borderId="63" xfId="0" applyFont="1" applyFill="1" applyBorder="1" applyAlignment="1">
      <alignment horizontal="center" vertical="center" wrapText="1"/>
    </xf>
    <xf numFmtId="0" fontId="22" fillId="55" borderId="53" xfId="0" applyFont="1" applyFill="1" applyBorder="1" applyAlignment="1">
      <alignment horizontal="center" vertical="center" wrapText="1"/>
    </xf>
    <xf numFmtId="3" fontId="50" fillId="55" borderId="64" xfId="0" applyNumberFormat="1" applyFont="1" applyFill="1" applyBorder="1" applyAlignment="1">
      <alignment horizontal="center" vertical="center" wrapText="1"/>
    </xf>
    <xf numFmtId="3" fontId="50" fillId="55" borderId="57" xfId="0" applyNumberFormat="1" applyFont="1" applyFill="1" applyBorder="1" applyAlignment="1">
      <alignment horizontal="center" vertical="center" wrapText="1"/>
    </xf>
    <xf numFmtId="0" fontId="22" fillId="55" borderId="64" xfId="0" applyFont="1" applyFill="1" applyBorder="1" applyAlignment="1">
      <alignment horizontal="center" vertical="center" wrapText="1"/>
    </xf>
    <xf numFmtId="0" fontId="22" fillId="55" borderId="64" xfId="0" applyFont="1" applyFill="1" applyBorder="1" applyAlignment="1">
      <alignment vertical="center" wrapText="1"/>
    </xf>
    <xf numFmtId="0" fontId="29" fillId="55" borderId="0" xfId="0" applyFont="1" applyFill="1" applyAlignment="1">
      <alignment/>
    </xf>
    <xf numFmtId="0" fontId="22" fillId="55" borderId="27" xfId="0" applyFont="1" applyFill="1" applyBorder="1" applyAlignment="1">
      <alignment horizontal="center" vertical="center" wrapText="1"/>
    </xf>
    <xf numFmtId="0" fontId="22" fillId="55" borderId="58" xfId="0" applyFont="1" applyFill="1" applyBorder="1" applyAlignment="1">
      <alignment vertical="center" wrapText="1"/>
    </xf>
    <xf numFmtId="0" fontId="22" fillId="55" borderId="65" xfId="0" applyFont="1" applyFill="1" applyBorder="1" applyAlignment="1">
      <alignment vertical="center" wrapText="1"/>
    </xf>
    <xf numFmtId="0" fontId="22" fillId="55" borderId="63" xfId="0" applyFont="1" applyFill="1" applyBorder="1" applyAlignment="1">
      <alignment vertical="center" wrapText="1"/>
    </xf>
    <xf numFmtId="0" fontId="22" fillId="55" borderId="51" xfId="0" applyFont="1" applyFill="1" applyBorder="1" applyAlignment="1">
      <alignment vertical="center" wrapText="1"/>
    </xf>
    <xf numFmtId="0" fontId="22" fillId="55" borderId="57" xfId="0" applyFont="1" applyFill="1" applyBorder="1" applyAlignment="1">
      <alignment vertical="center" wrapText="1"/>
    </xf>
    <xf numFmtId="1" fontId="50" fillId="55" borderId="58" xfId="0" applyNumberFormat="1" applyFont="1" applyFill="1" applyBorder="1" applyAlignment="1">
      <alignment horizontal="center" vertical="center" wrapText="1"/>
    </xf>
    <xf numFmtId="3" fontId="50" fillId="55" borderId="58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3" fontId="26" fillId="55" borderId="0" xfId="0" applyNumberFormat="1" applyFont="1" applyFill="1" applyBorder="1" applyAlignment="1">
      <alignment/>
    </xf>
    <xf numFmtId="3" fontId="49" fillId="55" borderId="57" xfId="0" applyNumberFormat="1" applyFont="1" applyFill="1" applyBorder="1" applyAlignment="1">
      <alignment horizontal="center" vertical="center" wrapText="1"/>
    </xf>
    <xf numFmtId="3" fontId="49" fillId="55" borderId="50" xfId="0" applyNumberFormat="1" applyFont="1" applyFill="1" applyBorder="1" applyAlignment="1">
      <alignment horizontal="center" vertical="center" wrapText="1"/>
    </xf>
    <xf numFmtId="3" fontId="29" fillId="55" borderId="0" xfId="0" applyNumberFormat="1" applyFont="1" applyFill="1" applyAlignment="1">
      <alignment/>
    </xf>
    <xf numFmtId="0" fontId="26" fillId="55" borderId="0" xfId="0" applyFont="1" applyFill="1" applyBorder="1" applyAlignment="1">
      <alignment horizontal="center" vertical="center"/>
    </xf>
    <xf numFmtId="0" fontId="26" fillId="55" borderId="0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/>
    </xf>
    <xf numFmtId="3" fontId="21" fillId="55" borderId="66" xfId="0" applyNumberFormat="1" applyFont="1" applyFill="1" applyBorder="1" applyAlignment="1">
      <alignment horizontal="center" vertical="center" wrapText="1"/>
    </xf>
    <xf numFmtId="3" fontId="26" fillId="55" borderId="0" xfId="0" applyNumberFormat="1" applyFont="1" applyFill="1" applyBorder="1" applyAlignment="1">
      <alignment horizontal="center" vertical="center"/>
    </xf>
    <xf numFmtId="0" fontId="26" fillId="55" borderId="51" xfId="0" applyFont="1" applyFill="1" applyBorder="1" applyAlignment="1">
      <alignment/>
    </xf>
    <xf numFmtId="0" fontId="22" fillId="55" borderId="59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3" fillId="55" borderId="65" xfId="0" applyFont="1" applyFill="1" applyBorder="1" applyAlignment="1">
      <alignment horizontal="center" vertical="center" wrapText="1"/>
    </xf>
    <xf numFmtId="0" fontId="23" fillId="55" borderId="59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35" xfId="0" applyFont="1" applyFill="1" applyBorder="1" applyAlignment="1">
      <alignment horizontal="center" vertical="center" wrapText="1"/>
    </xf>
    <xf numFmtId="3" fontId="26" fillId="55" borderId="51" xfId="0" applyNumberFormat="1" applyFont="1" applyFill="1" applyBorder="1" applyAlignment="1">
      <alignment/>
    </xf>
    <xf numFmtId="0" fontId="49" fillId="4" borderId="0" xfId="0" applyFont="1" applyFill="1" applyBorder="1" applyAlignment="1">
      <alignment horizontal="center" vertical="center" wrapText="1"/>
    </xf>
    <xf numFmtId="0" fontId="21" fillId="55" borderId="39" xfId="0" applyFont="1" applyFill="1" applyBorder="1" applyAlignment="1">
      <alignment horizontal="center" vertical="center" wrapText="1"/>
    </xf>
    <xf numFmtId="0" fontId="29" fillId="55" borderId="60" xfId="0" applyFont="1" applyFill="1" applyBorder="1" applyAlignment="1">
      <alignment/>
    </xf>
    <xf numFmtId="3" fontId="26" fillId="55" borderId="60" xfId="0" applyNumberFormat="1" applyFont="1" applyFill="1" applyBorder="1" applyAlignment="1">
      <alignment/>
    </xf>
    <xf numFmtId="0" fontId="26" fillId="55" borderId="60" xfId="0" applyFont="1" applyFill="1" applyBorder="1" applyAlignment="1">
      <alignment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69" xfId="0" applyNumberFormat="1" applyFont="1" applyFill="1" applyBorder="1" applyAlignment="1">
      <alignment horizontal="center" vertical="center" wrapText="1"/>
    </xf>
    <xf numFmtId="3" fontId="21" fillId="55" borderId="55" xfId="0" applyNumberFormat="1" applyFont="1" applyFill="1" applyBorder="1" applyAlignment="1">
      <alignment horizontal="center" vertical="center" wrapText="1"/>
    </xf>
    <xf numFmtId="3" fontId="21" fillId="55" borderId="70" xfId="0" applyNumberFormat="1" applyFont="1" applyFill="1" applyBorder="1" applyAlignment="1">
      <alignment horizontal="center" vertical="center" wrapText="1"/>
    </xf>
    <xf numFmtId="3" fontId="21" fillId="55" borderId="71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4" xfId="0" applyNumberFormat="1" applyFont="1" applyFill="1" applyBorder="1" applyAlignment="1">
      <alignment horizontal="center" vertical="center" wrapText="1"/>
    </xf>
    <xf numFmtId="0" fontId="21" fillId="55" borderId="75" xfId="0" applyFont="1" applyFill="1" applyBorder="1" applyAlignment="1">
      <alignment vertical="center" wrapText="1"/>
    </xf>
    <xf numFmtId="49" fontId="21" fillId="55" borderId="33" xfId="0" applyNumberFormat="1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6" fillId="55" borderId="76" xfId="0" applyFont="1" applyFill="1" applyBorder="1" applyAlignment="1">
      <alignment/>
    </xf>
    <xf numFmtId="0" fontId="29" fillId="55" borderId="51" xfId="0" applyFont="1" applyFill="1" applyBorder="1" applyAlignment="1">
      <alignment/>
    </xf>
    <xf numFmtId="3" fontId="21" fillId="55" borderId="77" xfId="0" applyNumberFormat="1" applyFont="1" applyFill="1" applyBorder="1" applyAlignment="1">
      <alignment horizontal="center" vertical="center" wrapText="1"/>
    </xf>
    <xf numFmtId="3" fontId="21" fillId="55" borderId="67" xfId="0" applyNumberFormat="1" applyFont="1" applyFill="1" applyBorder="1" applyAlignment="1">
      <alignment horizontal="center" vertical="center" wrapText="1"/>
    </xf>
    <xf numFmtId="3" fontId="21" fillId="55" borderId="78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3" fontId="21" fillId="55" borderId="52" xfId="0" applyNumberFormat="1" applyFont="1" applyFill="1" applyBorder="1" applyAlignment="1">
      <alignment horizontal="center" vertical="center" wrapText="1"/>
    </xf>
    <xf numFmtId="3" fontId="21" fillId="56" borderId="0" xfId="0" applyNumberFormat="1" applyFont="1" applyFill="1" applyBorder="1" applyAlignment="1">
      <alignment horizontal="center" vertical="center" wrapText="1"/>
    </xf>
    <xf numFmtId="0" fontId="21" fillId="55" borderId="79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left" vertical="center" wrapText="1"/>
    </xf>
    <xf numFmtId="1" fontId="50" fillId="55" borderId="53" xfId="0" applyNumberFormat="1" applyFont="1" applyFill="1" applyBorder="1" applyAlignment="1">
      <alignment horizontal="center" vertical="center" wrapText="1"/>
    </xf>
    <xf numFmtId="3" fontId="49" fillId="55" borderId="80" xfId="0" applyNumberFormat="1" applyFont="1" applyFill="1" applyBorder="1" applyAlignment="1">
      <alignment horizontal="center" vertical="center" wrapText="1"/>
    </xf>
    <xf numFmtId="49" fontId="49" fillId="55" borderId="45" xfId="0" applyNumberFormat="1" applyFont="1" applyFill="1" applyBorder="1" applyAlignment="1">
      <alignment horizontal="center" vertical="center" wrapText="1"/>
    </xf>
    <xf numFmtId="49" fontId="49" fillId="55" borderId="81" xfId="0" applyNumberFormat="1" applyFont="1" applyFill="1" applyBorder="1" applyAlignment="1">
      <alignment horizontal="left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35" xfId="0" applyNumberFormat="1" applyFont="1" applyFill="1" applyBorder="1" applyAlignment="1">
      <alignment horizontal="center" vertical="center" wrapText="1"/>
    </xf>
    <xf numFmtId="3" fontId="49" fillId="55" borderId="82" xfId="0" applyNumberFormat="1" applyFont="1" applyFill="1" applyBorder="1" applyAlignment="1">
      <alignment horizontal="center" vertical="center" wrapText="1"/>
    </xf>
    <xf numFmtId="3" fontId="49" fillId="55" borderId="83" xfId="0" applyNumberFormat="1" applyFont="1" applyFill="1" applyBorder="1" applyAlignment="1">
      <alignment horizontal="center" vertical="center" wrapText="1"/>
    </xf>
    <xf numFmtId="3" fontId="49" fillId="55" borderId="46" xfId="0" applyNumberFormat="1" applyFont="1" applyFill="1" applyBorder="1" applyAlignment="1">
      <alignment horizontal="center" vertical="center" wrapText="1"/>
    </xf>
    <xf numFmtId="3" fontId="49" fillId="55" borderId="45" xfId="0" applyNumberFormat="1" applyFont="1" applyFill="1" applyBorder="1" applyAlignment="1">
      <alignment horizontal="center" vertical="center" wrapText="1"/>
    </xf>
    <xf numFmtId="3" fontId="49" fillId="55" borderId="81" xfId="0" applyNumberFormat="1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left" vertical="center" wrapText="1"/>
    </xf>
    <xf numFmtId="3" fontId="49" fillId="55" borderId="76" xfId="0" applyNumberFormat="1" applyFont="1" applyFill="1" applyBorder="1" applyAlignment="1">
      <alignment horizontal="center" vertical="center" wrapText="1"/>
    </xf>
    <xf numFmtId="3" fontId="51" fillId="55" borderId="59" xfId="0" applyNumberFormat="1" applyFont="1" applyFill="1" applyBorder="1" applyAlignment="1">
      <alignment horizontal="center" vertical="center" wrapText="1"/>
    </xf>
    <xf numFmtId="3" fontId="50" fillId="55" borderId="56" xfId="0" applyNumberFormat="1" applyFont="1" applyFill="1" applyBorder="1" applyAlignment="1">
      <alignment horizontal="center" vertical="center" wrapText="1"/>
    </xf>
    <xf numFmtId="3" fontId="49" fillId="55" borderId="49" xfId="0" applyNumberFormat="1" applyFont="1" applyFill="1" applyBorder="1" applyAlignment="1">
      <alignment horizontal="center" vertical="center" wrapText="1"/>
    </xf>
    <xf numFmtId="3" fontId="49" fillId="55" borderId="36" xfId="0" applyNumberFormat="1" applyFont="1" applyFill="1" applyBorder="1" applyAlignment="1">
      <alignment horizontal="center" vertical="center" wrapText="1"/>
    </xf>
    <xf numFmtId="3" fontId="49" fillId="55" borderId="60" xfId="0" applyNumberFormat="1" applyFont="1" applyFill="1" applyBorder="1" applyAlignment="1">
      <alignment horizontal="center" vertical="center" wrapText="1"/>
    </xf>
    <xf numFmtId="3" fontId="49" fillId="55" borderId="68" xfId="0" applyNumberFormat="1" applyFont="1" applyFill="1" applyBorder="1" applyAlignment="1">
      <alignment horizontal="center" vertical="center" wrapText="1"/>
    </xf>
    <xf numFmtId="3" fontId="50" fillId="55" borderId="84" xfId="0" applyNumberFormat="1" applyFont="1" applyFill="1" applyBorder="1" applyAlignment="1">
      <alignment horizontal="center" vertical="center" wrapText="1"/>
    </xf>
    <xf numFmtId="1" fontId="50" fillId="55" borderId="59" xfId="0" applyNumberFormat="1" applyFont="1" applyFill="1" applyBorder="1" applyAlignment="1">
      <alignment horizontal="center" vertical="center" wrapText="1"/>
    </xf>
    <xf numFmtId="49" fontId="49" fillId="55" borderId="26" xfId="0" applyNumberFormat="1" applyFont="1" applyFill="1" applyBorder="1" applyAlignment="1">
      <alignment horizontal="left" vertical="center" wrapText="1"/>
    </xf>
    <xf numFmtId="3" fontId="50" fillId="55" borderId="67" xfId="0" applyNumberFormat="1" applyFont="1" applyFill="1" applyBorder="1" applyAlignment="1">
      <alignment horizontal="center" vertical="center" wrapText="1"/>
    </xf>
    <xf numFmtId="1" fontId="50" fillId="55" borderId="56" xfId="0" applyNumberFormat="1" applyFont="1" applyFill="1" applyBorder="1" applyAlignment="1">
      <alignment horizontal="center" vertical="center" wrapText="1"/>
    </xf>
    <xf numFmtId="3" fontId="49" fillId="55" borderId="39" xfId="0" applyNumberFormat="1" applyFont="1" applyFill="1" applyBorder="1" applyAlignment="1">
      <alignment horizontal="center" vertical="center" wrapText="1"/>
    </xf>
    <xf numFmtId="3" fontId="49" fillId="55" borderId="24" xfId="0" applyNumberFormat="1" applyFont="1" applyFill="1" applyBorder="1" applyAlignment="1">
      <alignment horizontal="center" vertical="center" wrapText="1"/>
    </xf>
    <xf numFmtId="3" fontId="49" fillId="55" borderId="65" xfId="0" applyNumberFormat="1" applyFont="1" applyFill="1" applyBorder="1" applyAlignment="1">
      <alignment horizontal="center" vertical="center" wrapText="1"/>
    </xf>
    <xf numFmtId="3" fontId="49" fillId="55" borderId="85" xfId="0" applyNumberFormat="1" applyFont="1" applyFill="1" applyBorder="1" applyAlignment="1">
      <alignment horizontal="center" vertical="center" wrapText="1"/>
    </xf>
    <xf numFmtId="49" fontId="21" fillId="55" borderId="53" xfId="0" applyNumberFormat="1" applyFont="1" applyFill="1" applyBorder="1" applyAlignment="1">
      <alignment horizontal="center" vertical="center" wrapText="1"/>
    </xf>
    <xf numFmtId="0" fontId="21" fillId="55" borderId="53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49" fontId="21" fillId="55" borderId="59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49" fontId="21" fillId="55" borderId="54" xfId="0" applyNumberFormat="1" applyFont="1" applyFill="1" applyBorder="1" applyAlignment="1">
      <alignment horizontal="center" vertical="center" wrapText="1"/>
    </xf>
    <xf numFmtId="49" fontId="49" fillId="55" borderId="74" xfId="0" applyNumberFormat="1" applyFont="1" applyFill="1" applyBorder="1" applyAlignment="1">
      <alignment horizontal="left" vertical="center" wrapText="1"/>
    </xf>
    <xf numFmtId="0" fontId="21" fillId="55" borderId="65" xfId="0" applyFont="1" applyFill="1" applyBorder="1" applyAlignment="1">
      <alignment vertical="center" wrapText="1"/>
    </xf>
    <xf numFmtId="0" fontId="21" fillId="55" borderId="60" xfId="0" applyFont="1" applyFill="1" applyBorder="1" applyAlignment="1">
      <alignment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49" fontId="21" fillId="55" borderId="86" xfId="0" applyNumberFormat="1" applyFont="1" applyFill="1" applyBorder="1" applyAlignment="1">
      <alignment horizontal="center" vertical="center" wrapText="1"/>
    </xf>
    <xf numFmtId="49" fontId="21" fillId="55" borderId="56" xfId="0" applyNumberFormat="1" applyFont="1" applyFill="1" applyBorder="1" applyAlignment="1">
      <alignment horizontal="center" vertical="center" wrapText="1"/>
    </xf>
    <xf numFmtId="0" fontId="21" fillId="55" borderId="39" xfId="0" applyFont="1" applyFill="1" applyBorder="1" applyAlignment="1">
      <alignment vertical="center" wrapText="1"/>
    </xf>
    <xf numFmtId="0" fontId="22" fillId="55" borderId="86" xfId="0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65" xfId="0" applyFont="1" applyFill="1" applyBorder="1" applyAlignment="1">
      <alignment horizontal="center" vertical="center" wrapText="1"/>
    </xf>
    <xf numFmtId="0" fontId="22" fillId="55" borderId="75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89" xfId="0" applyFont="1" applyFill="1" applyBorder="1" applyAlignment="1">
      <alignment horizontal="center" vertical="center" wrapText="1"/>
    </xf>
    <xf numFmtId="0" fontId="21" fillId="55" borderId="56" xfId="0" applyFont="1" applyFill="1" applyBorder="1" applyAlignment="1">
      <alignment vertical="center" wrapText="1"/>
    </xf>
    <xf numFmtId="3" fontId="21" fillId="55" borderId="88" xfId="0" applyNumberFormat="1" applyFont="1" applyFill="1" applyBorder="1" applyAlignment="1">
      <alignment horizontal="center" vertical="center" wrapText="1"/>
    </xf>
    <xf numFmtId="3" fontId="21" fillId="55" borderId="83" xfId="0" applyNumberFormat="1" applyFont="1" applyFill="1" applyBorder="1" applyAlignment="1">
      <alignment horizontal="center" vertical="center" wrapText="1"/>
    </xf>
    <xf numFmtId="0" fontId="22" fillId="55" borderId="86" xfId="0" applyFont="1" applyFill="1" applyBorder="1" applyAlignment="1">
      <alignment vertical="center" wrapText="1"/>
    </xf>
    <xf numFmtId="0" fontId="22" fillId="55" borderId="35" xfId="0" applyFont="1" applyFill="1" applyBorder="1" applyAlignment="1">
      <alignment vertical="center" wrapText="1"/>
    </xf>
    <xf numFmtId="0" fontId="21" fillId="55" borderId="87" xfId="0" applyFont="1" applyFill="1" applyBorder="1" applyAlignment="1">
      <alignment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3" fontId="21" fillId="55" borderId="45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81" xfId="0" applyNumberFormat="1" applyFont="1" applyFill="1" applyBorder="1" applyAlignment="1">
      <alignment horizontal="center" vertical="center" wrapText="1"/>
    </xf>
    <xf numFmtId="0" fontId="22" fillId="55" borderId="54" xfId="0" applyFont="1" applyFill="1" applyBorder="1" applyAlignment="1">
      <alignment vertical="center" wrapText="1"/>
    </xf>
    <xf numFmtId="3" fontId="21" fillId="55" borderId="79" xfId="0" applyNumberFormat="1" applyFont="1" applyFill="1" applyBorder="1" applyAlignment="1">
      <alignment horizontal="center" vertical="center" wrapText="1"/>
    </xf>
    <xf numFmtId="3" fontId="21" fillId="55" borderId="82" xfId="0" applyNumberFormat="1" applyFont="1" applyFill="1" applyBorder="1" applyAlignment="1">
      <alignment horizontal="center" vertical="center" wrapText="1"/>
    </xf>
    <xf numFmtId="0" fontId="21" fillId="55" borderId="82" xfId="0" applyFont="1" applyFill="1" applyBorder="1" applyAlignment="1">
      <alignment horizontal="center" vertical="center" wrapText="1"/>
    </xf>
    <xf numFmtId="3" fontId="21" fillId="55" borderId="90" xfId="0" applyNumberFormat="1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vertical="center" wrapText="1"/>
    </xf>
    <xf numFmtId="0" fontId="22" fillId="55" borderId="75" xfId="0" applyFont="1" applyFill="1" applyBorder="1" applyAlignment="1">
      <alignment vertical="center" wrapText="1"/>
    </xf>
    <xf numFmtId="49" fontId="49" fillId="55" borderId="73" xfId="0" applyNumberFormat="1" applyFont="1" applyFill="1" applyBorder="1" applyAlignment="1">
      <alignment horizontal="center" vertical="center" wrapText="1"/>
    </xf>
    <xf numFmtId="3" fontId="49" fillId="55" borderId="73" xfId="0" applyNumberFormat="1" applyFont="1" applyFill="1" applyBorder="1" applyAlignment="1">
      <alignment horizontal="center" vertical="center" wrapText="1"/>
    </xf>
    <xf numFmtId="49" fontId="49" fillId="55" borderId="32" xfId="0" applyNumberFormat="1" applyFont="1" applyFill="1" applyBorder="1" applyAlignment="1">
      <alignment horizontal="left" vertical="center" wrapText="1"/>
    </xf>
    <xf numFmtId="3" fontId="50" fillId="55" borderId="53" xfId="0" applyNumberFormat="1" applyFont="1" applyFill="1" applyBorder="1" applyAlignment="1">
      <alignment horizontal="center" vertical="center" wrapText="1"/>
    </xf>
    <xf numFmtId="3" fontId="49" fillId="55" borderId="70" xfId="0" applyNumberFormat="1" applyFont="1" applyFill="1" applyBorder="1" applyAlignment="1">
      <alignment horizontal="center" vertical="center" wrapText="1"/>
    </xf>
    <xf numFmtId="3" fontId="49" fillId="55" borderId="74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91" xfId="0" applyNumberFormat="1" applyFont="1" applyFill="1" applyBorder="1" applyAlignment="1">
      <alignment horizontal="center" vertical="center" wrapText="1"/>
    </xf>
    <xf numFmtId="3" fontId="21" fillId="55" borderId="92" xfId="0" applyNumberFormat="1" applyFont="1" applyFill="1" applyBorder="1" applyAlignment="1">
      <alignment horizontal="center" vertical="center" wrapText="1"/>
    </xf>
    <xf numFmtId="0" fontId="21" fillId="55" borderId="92" xfId="0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3" xfId="0" applyNumberFormat="1" applyFont="1" applyFill="1" applyBorder="1" applyAlignment="1">
      <alignment horizontal="center" vertical="center" wrapText="1"/>
    </xf>
    <xf numFmtId="3" fontId="49" fillId="55" borderId="73" xfId="0" applyNumberFormat="1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89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49" fontId="49" fillId="55" borderId="32" xfId="0" applyNumberFormat="1" applyFont="1" applyFill="1" applyBorder="1" applyAlignment="1">
      <alignment horizontal="left" vertical="center" wrapText="1"/>
    </xf>
    <xf numFmtId="0" fontId="21" fillId="55" borderId="87" xfId="0" applyFont="1" applyFill="1" applyBorder="1" applyAlignment="1">
      <alignment vertical="center" wrapText="1"/>
    </xf>
    <xf numFmtId="0" fontId="21" fillId="55" borderId="65" xfId="0" applyFont="1" applyFill="1" applyBorder="1" applyAlignment="1">
      <alignment vertical="center" wrapText="1"/>
    </xf>
    <xf numFmtId="0" fontId="22" fillId="55" borderId="86" xfId="0" applyFont="1" applyFill="1" applyBorder="1" applyAlignment="1">
      <alignment vertical="center" wrapText="1"/>
    </xf>
    <xf numFmtId="0" fontId="22" fillId="55" borderId="35" xfId="0" applyFont="1" applyFill="1" applyBorder="1" applyAlignment="1">
      <alignment vertical="center" wrapText="1"/>
    </xf>
    <xf numFmtId="0" fontId="22" fillId="55" borderId="87" xfId="0" applyFont="1" applyFill="1" applyBorder="1" applyAlignment="1">
      <alignment vertical="center" wrapText="1"/>
    </xf>
    <xf numFmtId="0" fontId="22" fillId="55" borderId="75" xfId="0" applyFont="1" applyFill="1" applyBorder="1" applyAlignment="1">
      <alignment vertical="center" wrapText="1"/>
    </xf>
    <xf numFmtId="3" fontId="21" fillId="55" borderId="88" xfId="0" applyNumberFormat="1" applyFont="1" applyFill="1" applyBorder="1" applyAlignment="1">
      <alignment horizontal="center" vertical="center" wrapText="1"/>
    </xf>
    <xf numFmtId="3" fontId="21" fillId="55" borderId="79" xfId="0" applyNumberFormat="1" applyFont="1" applyFill="1" applyBorder="1" applyAlignment="1">
      <alignment horizontal="center" vertical="center" wrapText="1"/>
    </xf>
    <xf numFmtId="0" fontId="21" fillId="55" borderId="82" xfId="0" applyFont="1" applyFill="1" applyBorder="1" applyAlignment="1">
      <alignment horizontal="center" vertical="center" wrapText="1"/>
    </xf>
    <xf numFmtId="3" fontId="21" fillId="55" borderId="90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81" xfId="0" applyNumberFormat="1" applyFont="1" applyFill="1" applyBorder="1" applyAlignment="1">
      <alignment horizontal="center" vertical="center" wrapText="1"/>
    </xf>
    <xf numFmtId="3" fontId="21" fillId="55" borderId="82" xfId="0" applyNumberFormat="1" applyFont="1" applyFill="1" applyBorder="1" applyAlignment="1">
      <alignment horizontal="center" vertical="center" wrapText="1"/>
    </xf>
    <xf numFmtId="3" fontId="21" fillId="55" borderId="83" xfId="0" applyNumberFormat="1" applyFont="1" applyFill="1" applyBorder="1" applyAlignment="1">
      <alignment horizontal="center" vertical="center" wrapText="1"/>
    </xf>
    <xf numFmtId="0" fontId="22" fillId="55" borderId="54" xfId="0" applyFont="1" applyFill="1" applyBorder="1" applyAlignment="1">
      <alignment vertical="center" wrapText="1"/>
    </xf>
    <xf numFmtId="49" fontId="21" fillId="55" borderId="86" xfId="0" applyNumberFormat="1" applyFont="1" applyFill="1" applyBorder="1" applyAlignment="1">
      <alignment horizontal="center" vertical="center" wrapText="1"/>
    </xf>
    <xf numFmtId="49" fontId="21" fillId="55" borderId="56" xfId="0" applyNumberFormat="1" applyFont="1" applyFill="1" applyBorder="1" applyAlignment="1">
      <alignment horizontal="center" vertical="center" wrapText="1"/>
    </xf>
    <xf numFmtId="3" fontId="21" fillId="55" borderId="45" xfId="0" applyNumberFormat="1" applyFont="1" applyFill="1" applyBorder="1" applyAlignment="1">
      <alignment horizontal="center" vertical="center" wrapText="1"/>
    </xf>
    <xf numFmtId="49" fontId="21" fillId="55" borderId="59" xfId="0" applyNumberFormat="1" applyFont="1" applyFill="1" applyBorder="1" applyAlignment="1">
      <alignment horizontal="center" vertical="center" wrapText="1"/>
    </xf>
    <xf numFmtId="0" fontId="21" fillId="55" borderId="56" xfId="0" applyFont="1" applyFill="1" applyBorder="1" applyAlignment="1">
      <alignment vertical="center" wrapText="1"/>
    </xf>
    <xf numFmtId="0" fontId="22" fillId="55" borderId="86" xfId="0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65" xfId="0" applyFont="1" applyFill="1" applyBorder="1" applyAlignment="1">
      <alignment horizontal="center" vertical="center" wrapText="1"/>
    </xf>
    <xf numFmtId="0" fontId="22" fillId="55" borderId="75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vertical="center" wrapText="1"/>
    </xf>
    <xf numFmtId="0" fontId="21" fillId="55" borderId="39" xfId="0" applyFont="1" applyFill="1" applyBorder="1" applyAlignment="1">
      <alignment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49" fontId="21" fillId="55" borderId="54" xfId="0" applyNumberFormat="1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vertical="center" wrapText="1"/>
    </xf>
    <xf numFmtId="3" fontId="21" fillId="55" borderId="92" xfId="0" applyNumberFormat="1" applyFont="1" applyFill="1" applyBorder="1" applyAlignment="1">
      <alignment horizontal="center" vertical="center" wrapText="1"/>
    </xf>
    <xf numFmtId="3" fontId="21" fillId="55" borderId="43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0" fontId="21" fillId="55" borderId="92" xfId="0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0" fontId="49" fillId="55" borderId="47" xfId="0" applyFont="1" applyFill="1" applyBorder="1" applyAlignment="1">
      <alignment vertical="center"/>
    </xf>
    <xf numFmtId="0" fontId="0" fillId="55" borderId="48" xfId="0" applyFill="1" applyBorder="1" applyAlignment="1">
      <alignment vertical="center"/>
    </xf>
    <xf numFmtId="0" fontId="49" fillId="55" borderId="45" xfId="0" applyFont="1" applyFill="1" applyBorder="1" applyAlignment="1">
      <alignment vertical="center"/>
    </xf>
    <xf numFmtId="0" fontId="0" fillId="55" borderId="46" xfId="0" applyFill="1" applyBorder="1" applyAlignment="1">
      <alignment vertical="center"/>
    </xf>
    <xf numFmtId="0" fontId="49" fillId="55" borderId="0" xfId="0" applyFont="1" applyFill="1" applyBorder="1" applyAlignment="1">
      <alignment horizontal="center" vertical="center" wrapText="1"/>
    </xf>
    <xf numFmtId="0" fontId="49" fillId="55" borderId="0" xfId="0" applyFont="1" applyFill="1" applyBorder="1" applyAlignment="1">
      <alignment horizontal="center" wrapText="1"/>
    </xf>
    <xf numFmtId="1" fontId="50" fillId="55" borderId="59" xfId="0" applyNumberFormat="1" applyFont="1" applyFill="1" applyBorder="1" applyAlignment="1">
      <alignment horizontal="center" vertical="center"/>
    </xf>
    <xf numFmtId="1" fontId="50" fillId="55" borderId="35" xfId="0" applyNumberFormat="1" applyFont="1" applyFill="1" applyBorder="1" applyAlignment="1">
      <alignment horizontal="center" vertical="center" wrapText="1"/>
    </xf>
    <xf numFmtId="3" fontId="49" fillId="55" borderId="75" xfId="0" applyNumberFormat="1" applyFont="1" applyFill="1" applyBorder="1" applyAlignment="1">
      <alignment horizontal="center" vertical="center" wrapText="1"/>
    </xf>
    <xf numFmtId="3" fontId="49" fillId="55" borderId="66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0" xfId="0" applyNumberFormat="1" applyFont="1" applyFill="1" applyBorder="1" applyAlignment="1">
      <alignment horizontal="center" vertical="center" wrapText="1"/>
    </xf>
    <xf numFmtId="3" fontId="21" fillId="55" borderId="74" xfId="0" applyNumberFormat="1" applyFont="1" applyFill="1" applyBorder="1" applyAlignment="1">
      <alignment horizontal="center" vertical="center" wrapText="1"/>
    </xf>
    <xf numFmtId="3" fontId="21" fillId="55" borderId="71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50" fillId="55" borderId="86" xfId="0" applyNumberFormat="1" applyFont="1" applyFill="1" applyBorder="1" applyAlignment="1">
      <alignment horizontal="center" vertical="center" wrapText="1"/>
    </xf>
    <xf numFmtId="3" fontId="50" fillId="55" borderId="87" xfId="0" applyNumberFormat="1" applyFont="1" applyFill="1" applyBorder="1" applyAlignment="1">
      <alignment horizontal="center" vertical="center" wrapText="1"/>
    </xf>
    <xf numFmtId="3" fontId="49" fillId="55" borderId="47" xfId="0" applyNumberFormat="1" applyFont="1" applyFill="1" applyBorder="1" applyAlignment="1">
      <alignment horizontal="center" vertical="center" wrapText="1"/>
    </xf>
    <xf numFmtId="3" fontId="49" fillId="55" borderId="88" xfId="0" applyNumberFormat="1" applyFont="1" applyFill="1" applyBorder="1" applyAlignment="1">
      <alignment horizontal="center" vertical="center" wrapText="1"/>
    </xf>
    <xf numFmtId="3" fontId="49" fillId="55" borderId="89" xfId="0" applyNumberFormat="1" applyFont="1" applyFill="1" applyBorder="1" applyAlignment="1">
      <alignment horizontal="center" vertical="center" wrapText="1"/>
    </xf>
    <xf numFmtId="3" fontId="51" fillId="55" borderId="56" xfId="0" applyNumberFormat="1" applyFont="1" applyFill="1" applyBorder="1" applyAlignment="1">
      <alignment horizontal="center" vertical="center" wrapText="1"/>
    </xf>
    <xf numFmtId="3" fontId="50" fillId="55" borderId="65" xfId="0" applyNumberFormat="1" applyFont="1" applyFill="1" applyBorder="1" applyAlignment="1">
      <alignment horizontal="center" vertical="center" wrapText="1"/>
    </xf>
    <xf numFmtId="3" fontId="49" fillId="55" borderId="25" xfId="0" applyNumberFormat="1" applyFont="1" applyFill="1" applyBorder="1" applyAlignment="1">
      <alignment horizontal="center" vertical="center" wrapText="1"/>
    </xf>
    <xf numFmtId="3" fontId="49" fillId="55" borderId="26" xfId="0" applyNumberFormat="1" applyFont="1" applyFill="1" applyBorder="1" applyAlignment="1">
      <alignment horizontal="center" vertical="center" wrapText="1"/>
    </xf>
    <xf numFmtId="1" fontId="50" fillId="55" borderId="65" xfId="0" applyNumberFormat="1" applyFont="1" applyFill="1" applyBorder="1" applyAlignment="1">
      <alignment horizontal="center" vertical="center" wrapText="1"/>
    </xf>
    <xf numFmtId="49" fontId="49" fillId="55" borderId="65" xfId="0" applyNumberFormat="1" applyFont="1" applyFill="1" applyBorder="1" applyAlignment="1">
      <alignment horizontal="left" vertical="center" wrapText="1"/>
    </xf>
    <xf numFmtId="49" fontId="49" fillId="55" borderId="59" xfId="0" applyNumberFormat="1" applyFont="1" applyFill="1" applyBorder="1" applyAlignment="1">
      <alignment horizontal="center" vertical="center" wrapText="1"/>
    </xf>
    <xf numFmtId="1" fontId="50" fillId="55" borderId="60" xfId="0" applyNumberFormat="1" applyFont="1" applyFill="1" applyBorder="1" applyAlignment="1">
      <alignment horizontal="center" vertical="center" wrapText="1"/>
    </xf>
    <xf numFmtId="3" fontId="49" fillId="55" borderId="37" xfId="0" applyNumberFormat="1" applyFont="1" applyFill="1" applyBorder="1" applyAlignment="1">
      <alignment horizontal="center" vertical="center" wrapText="1"/>
    </xf>
    <xf numFmtId="3" fontId="49" fillId="55" borderId="38" xfId="0" applyNumberFormat="1" applyFont="1" applyFill="1" applyBorder="1" applyAlignment="1">
      <alignment horizontal="center" vertical="center" wrapText="1"/>
    </xf>
    <xf numFmtId="3" fontId="50" fillId="55" borderId="0" xfId="0" applyNumberFormat="1" applyFont="1" applyFill="1" applyBorder="1" applyAlignment="1">
      <alignment horizontal="center" vertical="center" wrapText="1"/>
    </xf>
    <xf numFmtId="3" fontId="50" fillId="55" borderId="27" xfId="0" applyNumberFormat="1" applyFont="1" applyFill="1" applyBorder="1" applyAlignment="1">
      <alignment horizontal="center" vertical="center" wrapText="1"/>
    </xf>
    <xf numFmtId="3" fontId="49" fillId="55" borderId="71" xfId="0" applyNumberFormat="1" applyFont="1" applyFill="1" applyBorder="1" applyAlignment="1">
      <alignment horizontal="center" vertical="center" wrapText="1"/>
    </xf>
    <xf numFmtId="3" fontId="49" fillId="55" borderId="77" xfId="0" applyNumberFormat="1" applyFont="1" applyFill="1" applyBorder="1" applyAlignment="1">
      <alignment horizontal="center" vertical="center" wrapText="1"/>
    </xf>
    <xf numFmtId="3" fontId="49" fillId="55" borderId="7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49" fillId="55" borderId="70" xfId="0" applyNumberFormat="1" applyFont="1" applyFill="1" applyBorder="1" applyAlignment="1">
      <alignment horizontal="center" vertical="center" wrapText="1"/>
    </xf>
    <xf numFmtId="3" fontId="49" fillId="55" borderId="21" xfId="0" applyNumberFormat="1" applyFont="1" applyFill="1" applyBorder="1" applyAlignment="1">
      <alignment horizontal="center" vertical="center" wrapText="1"/>
    </xf>
    <xf numFmtId="3" fontId="49" fillId="55" borderId="74" xfId="0" applyNumberFormat="1" applyFont="1" applyFill="1" applyBorder="1" applyAlignment="1">
      <alignment horizontal="center" vertical="center" wrapText="1"/>
    </xf>
    <xf numFmtId="3" fontId="49" fillId="55" borderId="22" xfId="0" applyNumberFormat="1" applyFont="1" applyFill="1" applyBorder="1" applyAlignment="1">
      <alignment horizontal="center" vertical="center" wrapText="1"/>
    </xf>
    <xf numFmtId="3" fontId="49" fillId="55" borderId="73" xfId="0" applyNumberFormat="1" applyFont="1" applyFill="1" applyBorder="1" applyAlignment="1">
      <alignment horizontal="center" vertical="center" wrapText="1"/>
    </xf>
    <xf numFmtId="3" fontId="49" fillId="55" borderId="20" xfId="0" applyNumberFormat="1" applyFont="1" applyFill="1" applyBorder="1" applyAlignment="1">
      <alignment horizontal="center" vertical="center" wrapText="1"/>
    </xf>
    <xf numFmtId="49" fontId="49" fillId="55" borderId="34" xfId="0" applyNumberFormat="1" applyFont="1" applyFill="1" applyBorder="1" applyAlignment="1">
      <alignment horizontal="left" vertical="center" wrapText="1"/>
    </xf>
    <xf numFmtId="49" fontId="49" fillId="55" borderId="19" xfId="0" applyNumberFormat="1" applyFont="1" applyFill="1" applyBorder="1" applyAlignment="1">
      <alignment horizontal="left" vertical="center" wrapText="1"/>
    </xf>
    <xf numFmtId="49" fontId="49" fillId="55" borderId="93" xfId="0" applyNumberFormat="1" applyFont="1" applyFill="1" applyBorder="1" applyAlignment="1">
      <alignment horizontal="left" vertical="center" wrapText="1"/>
    </xf>
    <xf numFmtId="49" fontId="49" fillId="55" borderId="76" xfId="0" applyNumberFormat="1" applyFont="1" applyFill="1" applyBorder="1" applyAlignment="1">
      <alignment horizontal="center" vertical="center" wrapText="1"/>
    </xf>
    <xf numFmtId="49" fontId="49" fillId="55" borderId="93" xfId="0" applyNumberFormat="1" applyFont="1" applyFill="1" applyBorder="1" applyAlignment="1">
      <alignment horizontal="center" vertical="center" wrapText="1"/>
    </xf>
    <xf numFmtId="49" fontId="49" fillId="55" borderId="94" xfId="0" applyNumberFormat="1" applyFont="1" applyFill="1" applyBorder="1" applyAlignment="1">
      <alignment horizontal="center" vertical="center" wrapText="1"/>
    </xf>
    <xf numFmtId="49" fontId="49" fillId="55" borderId="34" xfId="0" applyNumberFormat="1" applyFont="1" applyFill="1" applyBorder="1" applyAlignment="1">
      <alignment horizontal="center" vertical="center" wrapText="1"/>
    </xf>
    <xf numFmtId="3" fontId="50" fillId="55" borderId="53" xfId="0" applyNumberFormat="1" applyFont="1" applyFill="1" applyBorder="1" applyAlignment="1">
      <alignment horizontal="center" vertical="center" wrapText="1"/>
    </xf>
    <xf numFmtId="3" fontId="50" fillId="55" borderId="54" xfId="0" applyNumberFormat="1" applyFont="1" applyFill="1" applyBorder="1" applyAlignment="1">
      <alignment horizontal="center" vertical="center" wrapText="1"/>
    </xf>
    <xf numFmtId="3" fontId="50" fillId="55" borderId="76" xfId="0" applyNumberFormat="1" applyFont="1" applyFill="1" applyBorder="1" applyAlignment="1">
      <alignment horizontal="center" vertical="center" wrapText="1"/>
    </xf>
    <xf numFmtId="3" fontId="50" fillId="55" borderId="93" xfId="0" applyNumberFormat="1" applyFont="1" applyFill="1" applyBorder="1" applyAlignment="1">
      <alignment horizontal="center" vertical="center" wrapText="1"/>
    </xf>
    <xf numFmtId="3" fontId="21" fillId="55" borderId="70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left" vertical="center" wrapText="1"/>
    </xf>
    <xf numFmtId="0" fontId="21" fillId="55" borderId="50" xfId="0" applyFont="1" applyFill="1" applyBorder="1" applyAlignment="1">
      <alignment horizontal="left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89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0" fontId="21" fillId="55" borderId="94" xfId="69" applyFont="1" applyFill="1" applyBorder="1" applyAlignment="1">
      <alignment horizontal="left" vertical="center" wrapText="1"/>
    </xf>
    <xf numFmtId="0" fontId="21" fillId="55" borderId="57" xfId="69" applyFont="1" applyFill="1" applyBorder="1" applyAlignment="1">
      <alignment horizontal="left" vertical="center" wrapText="1"/>
    </xf>
    <xf numFmtId="0" fontId="22" fillId="55" borderId="53" xfId="0" applyFont="1" applyFill="1" applyBorder="1" applyAlignment="1">
      <alignment vertical="center" wrapText="1"/>
    </xf>
    <xf numFmtId="0" fontId="22" fillId="55" borderId="54" xfId="0" applyFont="1" applyFill="1" applyBorder="1" applyAlignment="1">
      <alignment vertical="center" wrapText="1"/>
    </xf>
    <xf numFmtId="0" fontId="21" fillId="55" borderId="78" xfId="0" applyFont="1" applyFill="1" applyBorder="1" applyAlignment="1">
      <alignment horizontal="left" vertical="center" wrapText="1"/>
    </xf>
    <xf numFmtId="0" fontId="21" fillId="55" borderId="66" xfId="0" applyFont="1" applyFill="1" applyBorder="1" applyAlignment="1">
      <alignment horizontal="left" vertical="center" wrapText="1"/>
    </xf>
    <xf numFmtId="0" fontId="21" fillId="55" borderId="95" xfId="0" applyFont="1" applyFill="1" applyBorder="1" applyAlignment="1">
      <alignment horizontal="left" vertical="center" wrapText="1"/>
    </xf>
    <xf numFmtId="0" fontId="21" fillId="55" borderId="62" xfId="0" applyFont="1" applyFill="1" applyBorder="1" applyAlignment="1">
      <alignment horizontal="left" vertical="center" wrapText="1"/>
    </xf>
    <xf numFmtId="49" fontId="49" fillId="55" borderId="40" xfId="0" applyNumberFormat="1" applyFont="1" applyFill="1" applyBorder="1" applyAlignment="1">
      <alignment horizontal="left" vertical="center" wrapText="1"/>
    </xf>
    <xf numFmtId="49" fontId="49" fillId="55" borderId="32" xfId="0" applyNumberFormat="1" applyFont="1" applyFill="1" applyBorder="1" applyAlignment="1">
      <alignment horizontal="left" vertical="center" wrapText="1"/>
    </xf>
    <xf numFmtId="49" fontId="49" fillId="55" borderId="61" xfId="0" applyNumberFormat="1" applyFont="1" applyFill="1" applyBorder="1" applyAlignment="1">
      <alignment horizontal="left" vertical="center" wrapText="1"/>
    </xf>
    <xf numFmtId="49" fontId="49" fillId="55" borderId="50" xfId="0" applyNumberFormat="1" applyFont="1" applyFill="1" applyBorder="1" applyAlignment="1">
      <alignment horizontal="left" vertical="center" wrapText="1"/>
    </xf>
    <xf numFmtId="49" fontId="49" fillId="55" borderId="94" xfId="0" applyNumberFormat="1" applyFont="1" applyFill="1" applyBorder="1" applyAlignment="1">
      <alignment horizontal="left" vertical="center" wrapText="1"/>
    </xf>
    <xf numFmtId="49" fontId="49" fillId="55" borderId="57" xfId="0" applyNumberFormat="1" applyFont="1" applyFill="1" applyBorder="1" applyAlignment="1">
      <alignment horizontal="left" vertical="center" wrapText="1"/>
    </xf>
    <xf numFmtId="49" fontId="49" fillId="55" borderId="64" xfId="0" applyNumberFormat="1" applyFont="1" applyFill="1" applyBorder="1" applyAlignment="1">
      <alignment horizontal="left" vertical="center" wrapText="1"/>
    </xf>
    <xf numFmtId="0" fontId="49" fillId="55" borderId="61" xfId="0" applyFont="1" applyFill="1" applyBorder="1" applyAlignment="1">
      <alignment horizontal="left" vertical="center" wrapText="1"/>
    </xf>
    <xf numFmtId="0" fontId="49" fillId="55" borderId="64" xfId="0" applyFont="1" applyFill="1" applyBorder="1" applyAlignment="1">
      <alignment horizontal="left" vertical="center" wrapText="1"/>
    </xf>
    <xf numFmtId="0" fontId="49" fillId="55" borderId="50" xfId="0" applyFont="1" applyFill="1" applyBorder="1" applyAlignment="1">
      <alignment horizontal="left" vertical="center" wrapText="1"/>
    </xf>
    <xf numFmtId="0" fontId="49" fillId="55" borderId="61" xfId="0" applyFont="1" applyFill="1" applyBorder="1" applyAlignment="1">
      <alignment horizontal="left" vertical="center"/>
    </xf>
    <xf numFmtId="0" fontId="49" fillId="55" borderId="50" xfId="0" applyFont="1" applyFill="1" applyBorder="1" applyAlignment="1">
      <alignment horizontal="left" vertical="center"/>
    </xf>
    <xf numFmtId="0" fontId="21" fillId="55" borderId="40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vertical="center" wrapText="1"/>
    </xf>
    <xf numFmtId="0" fontId="21" fillId="55" borderId="64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right" vertical="center" wrapText="1"/>
    </xf>
    <xf numFmtId="3" fontId="21" fillId="55" borderId="71" xfId="0" applyNumberFormat="1" applyFont="1" applyFill="1" applyBorder="1" applyAlignment="1">
      <alignment horizontal="center" vertical="center" wrapText="1"/>
    </xf>
    <xf numFmtId="0" fontId="21" fillId="55" borderId="87" xfId="0" applyFont="1" applyFill="1" applyBorder="1" applyAlignment="1">
      <alignment vertical="center" wrapText="1"/>
    </xf>
    <xf numFmtId="0" fontId="21" fillId="55" borderId="65" xfId="0" applyFont="1" applyFill="1" applyBorder="1" applyAlignment="1">
      <alignment vertical="center" wrapText="1"/>
    </xf>
    <xf numFmtId="0" fontId="22" fillId="55" borderId="86" xfId="0" applyFont="1" applyFill="1" applyBorder="1" applyAlignment="1">
      <alignment vertical="center" wrapText="1"/>
    </xf>
    <xf numFmtId="0" fontId="22" fillId="55" borderId="35" xfId="0" applyFont="1" applyFill="1" applyBorder="1" applyAlignment="1">
      <alignment vertical="center" wrapText="1"/>
    </xf>
    <xf numFmtId="0" fontId="22" fillId="55" borderId="87" xfId="0" applyFont="1" applyFill="1" applyBorder="1" applyAlignment="1">
      <alignment vertical="center" wrapText="1"/>
    </xf>
    <xf numFmtId="0" fontId="22" fillId="55" borderId="75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left" vertical="center" wrapText="1"/>
    </xf>
    <xf numFmtId="49" fontId="49" fillId="55" borderId="73" xfId="0" applyNumberFormat="1" applyFont="1" applyFill="1" applyBorder="1" applyAlignment="1">
      <alignment horizontal="left" vertical="center" wrapText="1"/>
    </xf>
    <xf numFmtId="49" fontId="49" fillId="55" borderId="74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49" fontId="21" fillId="55" borderId="64" xfId="0" applyNumberFormat="1" applyFont="1" applyFill="1" applyBorder="1" applyAlignment="1">
      <alignment horizontal="left" vertical="center" wrapText="1"/>
    </xf>
    <xf numFmtId="49" fontId="21" fillId="55" borderId="50" xfId="0" applyNumberFormat="1" applyFont="1" applyFill="1" applyBorder="1" applyAlignment="1">
      <alignment horizontal="left" vertical="center" wrapText="1"/>
    </xf>
    <xf numFmtId="49" fontId="49" fillId="55" borderId="73" xfId="0" applyNumberFormat="1" applyFont="1" applyFill="1" applyBorder="1" applyAlignment="1">
      <alignment horizontal="center" vertical="center" wrapText="1"/>
    </xf>
    <xf numFmtId="49" fontId="49" fillId="55" borderId="71" xfId="0" applyNumberFormat="1" applyFont="1" applyFill="1" applyBorder="1" applyAlignment="1">
      <alignment horizontal="center" vertical="center" wrapText="1"/>
    </xf>
    <xf numFmtId="49" fontId="49" fillId="55" borderId="41" xfId="0" applyNumberFormat="1" applyFont="1" applyFill="1" applyBorder="1" applyAlignment="1">
      <alignment horizontal="center" vertical="center" wrapText="1"/>
    </xf>
    <xf numFmtId="3" fontId="21" fillId="55" borderId="88" xfId="0" applyNumberFormat="1" applyFont="1" applyFill="1" applyBorder="1" applyAlignment="1">
      <alignment horizontal="center" vertical="center" wrapText="1"/>
    </xf>
    <xf numFmtId="0" fontId="49" fillId="55" borderId="0" xfId="0" applyFont="1" applyFill="1" applyAlignment="1">
      <alignment/>
    </xf>
    <xf numFmtId="0" fontId="22" fillId="55" borderId="33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0" fontId="21" fillId="55" borderId="53" xfId="0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93" xfId="0" applyFont="1" applyFill="1" applyBorder="1" applyAlignment="1">
      <alignment horizontal="left" vertical="center" wrapText="1"/>
    </xf>
    <xf numFmtId="3" fontId="21" fillId="55" borderId="79" xfId="0" applyNumberFormat="1" applyFont="1" applyFill="1" applyBorder="1" applyAlignment="1">
      <alignment horizontal="center" vertical="center" wrapText="1"/>
    </xf>
    <xf numFmtId="0" fontId="21" fillId="55" borderId="82" xfId="0" applyFont="1" applyFill="1" applyBorder="1" applyAlignment="1">
      <alignment horizontal="center" vertical="center" wrapText="1"/>
    </xf>
    <xf numFmtId="3" fontId="21" fillId="55" borderId="90" xfId="0" applyNumberFormat="1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81" xfId="0" applyNumberFormat="1" applyFont="1" applyFill="1" applyBorder="1" applyAlignment="1">
      <alignment horizontal="center" vertical="center" wrapText="1"/>
    </xf>
    <xf numFmtId="3" fontId="21" fillId="55" borderId="82" xfId="0" applyNumberFormat="1" applyFont="1" applyFill="1" applyBorder="1" applyAlignment="1">
      <alignment horizontal="center" vertical="center" wrapText="1"/>
    </xf>
    <xf numFmtId="3" fontId="21" fillId="55" borderId="83" xfId="0" applyNumberFormat="1" applyFont="1" applyFill="1" applyBorder="1" applyAlignment="1">
      <alignment horizontal="center" vertical="center" wrapText="1"/>
    </xf>
    <xf numFmtId="49" fontId="21" fillId="55" borderId="86" xfId="0" applyNumberFormat="1" applyFont="1" applyFill="1" applyBorder="1" applyAlignment="1">
      <alignment horizontal="center" vertical="center" wrapText="1"/>
    </xf>
    <xf numFmtId="49" fontId="21" fillId="55" borderId="56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3" fontId="21" fillId="55" borderId="45" xfId="0" applyNumberFormat="1" applyFont="1" applyFill="1" applyBorder="1" applyAlignment="1">
      <alignment horizontal="center" vertical="center" wrapText="1"/>
    </xf>
    <xf numFmtId="49" fontId="21" fillId="55" borderId="59" xfId="0" applyNumberFormat="1" applyFont="1" applyFill="1" applyBorder="1" applyAlignment="1">
      <alignment horizontal="center" vertical="center" wrapText="1"/>
    </xf>
    <xf numFmtId="49" fontId="21" fillId="55" borderId="63" xfId="0" applyNumberFormat="1" applyFont="1" applyFill="1" applyBorder="1" applyAlignment="1">
      <alignment horizontal="center" vertical="center" wrapText="1"/>
    </xf>
    <xf numFmtId="0" fontId="21" fillId="55" borderId="86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vertical="center" wrapText="1"/>
    </xf>
    <xf numFmtId="0" fontId="21" fillId="55" borderId="61" xfId="69" applyFont="1" applyFill="1" applyBorder="1" applyAlignment="1">
      <alignment horizontal="left" vertical="center" wrapText="1"/>
    </xf>
    <xf numFmtId="0" fontId="21" fillId="55" borderId="50" xfId="69" applyFont="1" applyFill="1" applyBorder="1" applyAlignment="1">
      <alignment horizontal="left" vertical="center" wrapText="1"/>
    </xf>
    <xf numFmtId="0" fontId="21" fillId="55" borderId="94" xfId="0" applyFont="1" applyFill="1" applyBorder="1" applyAlignment="1">
      <alignment horizontal="left" vertical="center" wrapText="1"/>
    </xf>
    <xf numFmtId="0" fontId="21" fillId="55" borderId="57" xfId="0" applyFont="1" applyFill="1" applyBorder="1" applyAlignment="1">
      <alignment horizontal="left" vertical="center" wrapText="1"/>
    </xf>
    <xf numFmtId="0" fontId="21" fillId="55" borderId="76" xfId="0" applyFont="1" applyFill="1" applyBorder="1" applyAlignment="1">
      <alignment horizontal="left" vertical="center" wrapText="1"/>
    </xf>
    <xf numFmtId="0" fontId="21" fillId="55" borderId="56" xfId="0" applyFont="1" applyFill="1" applyBorder="1" applyAlignment="1">
      <alignment vertical="center" wrapText="1"/>
    </xf>
    <xf numFmtId="0" fontId="21" fillId="55" borderId="64" xfId="69" applyFont="1" applyFill="1" applyBorder="1" applyAlignment="1">
      <alignment horizontal="left" vertical="center" wrapText="1"/>
    </xf>
    <xf numFmtId="0" fontId="49" fillId="55" borderId="57" xfId="0" applyFont="1" applyFill="1" applyBorder="1" applyAlignment="1">
      <alignment vertical="center"/>
    </xf>
    <xf numFmtId="0" fontId="0" fillId="55" borderId="76" xfId="0" applyFill="1" applyBorder="1" applyAlignment="1">
      <alignment vertical="center"/>
    </xf>
    <xf numFmtId="0" fontId="22" fillId="55" borderId="86" xfId="0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65" xfId="0" applyFont="1" applyFill="1" applyBorder="1" applyAlignment="1">
      <alignment horizontal="center" vertical="center" wrapText="1"/>
    </xf>
    <xf numFmtId="0" fontId="22" fillId="55" borderId="75" xfId="0" applyFont="1" applyFill="1" applyBorder="1" applyAlignment="1">
      <alignment horizontal="center" vertical="center" wrapText="1"/>
    </xf>
    <xf numFmtId="0" fontId="21" fillId="55" borderId="34" xfId="69" applyFont="1" applyFill="1" applyBorder="1" applyAlignment="1">
      <alignment horizontal="left" vertical="center" wrapText="1"/>
    </xf>
    <xf numFmtId="0" fontId="21" fillId="55" borderId="19" xfId="69" applyFont="1" applyFill="1" applyBorder="1" applyAlignment="1">
      <alignment horizontal="left" vertical="center" wrapText="1"/>
    </xf>
    <xf numFmtId="0" fontId="21" fillId="55" borderId="86" xfId="0" applyFont="1" applyFill="1" applyBorder="1" applyAlignment="1">
      <alignment horizontal="center" vertical="center" wrapText="1"/>
    </xf>
    <xf numFmtId="0" fontId="21" fillId="55" borderId="56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8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75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vertical="center" wrapText="1"/>
    </xf>
    <xf numFmtId="0" fontId="21" fillId="55" borderId="81" xfId="0" applyFont="1" applyFill="1" applyBorder="1" applyAlignment="1">
      <alignment vertical="center" wrapText="1"/>
    </xf>
    <xf numFmtId="0" fontId="21" fillId="55" borderId="61" xfId="0" applyFont="1" applyFill="1" applyBorder="1" applyAlignment="1">
      <alignment horizontal="center" vertical="center" wrapText="1"/>
    </xf>
    <xf numFmtId="0" fontId="21" fillId="55" borderId="64" xfId="0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3" fontId="21" fillId="55" borderId="74" xfId="0" applyNumberFormat="1" applyFont="1" applyFill="1" applyBorder="1" applyAlignment="1">
      <alignment horizontal="center" vertical="center" wrapText="1"/>
    </xf>
    <xf numFmtId="0" fontId="21" fillId="55" borderId="47" xfId="69" applyFont="1" applyFill="1" applyBorder="1" applyAlignment="1">
      <alignment vertical="center" wrapText="1"/>
    </xf>
    <xf numFmtId="0" fontId="21" fillId="55" borderId="89" xfId="69" applyFont="1" applyFill="1" applyBorder="1" applyAlignment="1">
      <alignment vertical="center" wrapText="1"/>
    </xf>
    <xf numFmtId="0" fontId="21" fillId="55" borderId="39" xfId="0" applyFont="1" applyFill="1" applyBorder="1" applyAlignment="1">
      <alignment vertical="center" wrapText="1"/>
    </xf>
    <xf numFmtId="0" fontId="21" fillId="55" borderId="26" xfId="0" applyFont="1" applyFill="1" applyBorder="1" applyAlignment="1">
      <alignment vertical="center" wrapText="1"/>
    </xf>
    <xf numFmtId="0" fontId="21" fillId="55" borderId="61" xfId="69" applyFont="1" applyFill="1" applyBorder="1" applyAlignment="1">
      <alignment horizontal="center" vertical="center" wrapText="1"/>
    </xf>
    <xf numFmtId="0" fontId="21" fillId="55" borderId="64" xfId="69" applyFont="1" applyFill="1" applyBorder="1" applyAlignment="1">
      <alignment horizontal="center" vertical="center" wrapText="1"/>
    </xf>
    <xf numFmtId="0" fontId="21" fillId="55" borderId="50" xfId="69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left" vertical="center" wrapText="1"/>
    </xf>
    <xf numFmtId="0" fontId="21" fillId="55" borderId="63" xfId="0" applyFont="1" applyFill="1" applyBorder="1" applyAlignment="1">
      <alignment horizontal="left" vertical="center" wrapText="1"/>
    </xf>
    <xf numFmtId="3" fontId="26" fillId="55" borderId="0" xfId="0" applyNumberFormat="1" applyFont="1" applyFill="1" applyAlignment="1">
      <alignment horizontal="right"/>
    </xf>
    <xf numFmtId="49" fontId="49" fillId="55" borderId="72" xfId="0" applyNumberFormat="1" applyFont="1" applyFill="1" applyBorder="1" applyAlignment="1">
      <alignment horizontal="left" vertical="center" wrapText="1"/>
    </xf>
    <xf numFmtId="49" fontId="49" fillId="55" borderId="22" xfId="0" applyNumberFormat="1" applyFont="1" applyFill="1" applyBorder="1" applyAlignment="1">
      <alignment horizontal="left" vertical="center" wrapText="1"/>
    </xf>
    <xf numFmtId="49" fontId="49" fillId="55" borderId="20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49" fontId="21" fillId="55" borderId="54" xfId="0" applyNumberFormat="1" applyFont="1" applyFill="1" applyBorder="1" applyAlignment="1">
      <alignment horizontal="center" vertical="center" wrapText="1"/>
    </xf>
    <xf numFmtId="49" fontId="49" fillId="55" borderId="43" xfId="0" applyNumberFormat="1" applyFont="1" applyFill="1" applyBorder="1" applyAlignment="1">
      <alignment horizontal="left" vertical="center" wrapText="1"/>
    </xf>
    <xf numFmtId="0" fontId="21" fillId="55" borderId="60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49" fillId="55" borderId="96" xfId="0" applyNumberFormat="1" applyFont="1" applyFill="1" applyBorder="1" applyAlignment="1">
      <alignment horizontal="left" vertical="center" wrapText="1"/>
    </xf>
    <xf numFmtId="49" fontId="49" fillId="55" borderId="0" xfId="0" applyNumberFormat="1" applyFont="1" applyFill="1" applyBorder="1" applyAlignment="1">
      <alignment horizontal="left" vertical="center" wrapText="1"/>
    </xf>
    <xf numFmtId="3" fontId="49" fillId="55" borderId="89" xfId="0" applyNumberFormat="1" applyFont="1" applyFill="1" applyBorder="1" applyAlignment="1">
      <alignment horizontal="center" vertical="center" wrapText="1"/>
    </xf>
    <xf numFmtId="3" fontId="49" fillId="55" borderId="81" xfId="0" applyNumberFormat="1" applyFont="1" applyFill="1" applyBorder="1" applyAlignment="1">
      <alignment horizontal="center" vertical="center" wrapText="1"/>
    </xf>
    <xf numFmtId="49" fontId="49" fillId="55" borderId="74" xfId="0" applyNumberFormat="1" applyFont="1" applyFill="1" applyBorder="1" applyAlignment="1">
      <alignment horizontal="center" vertical="center" wrapText="1"/>
    </xf>
    <xf numFmtId="49" fontId="49" fillId="55" borderId="72" xfId="0" applyNumberFormat="1" applyFont="1" applyFill="1" applyBorder="1" applyAlignment="1">
      <alignment horizontal="center" vertical="center" wrapText="1"/>
    </xf>
    <xf numFmtId="49" fontId="49" fillId="55" borderId="22" xfId="0" applyNumberFormat="1" applyFont="1" applyFill="1" applyBorder="1" applyAlignment="1">
      <alignment horizontal="center" vertical="center" wrapText="1"/>
    </xf>
    <xf numFmtId="3" fontId="50" fillId="55" borderId="33" xfId="0" applyNumberFormat="1" applyFont="1" applyFill="1" applyBorder="1" applyAlignment="1">
      <alignment horizontal="center" vertical="center" wrapText="1"/>
    </xf>
    <xf numFmtId="3" fontId="50" fillId="55" borderId="78" xfId="0" applyNumberFormat="1" applyFont="1" applyFill="1" applyBorder="1" applyAlignment="1">
      <alignment horizontal="center" vertical="center" wrapText="1"/>
    </xf>
    <xf numFmtId="3" fontId="50" fillId="55" borderId="86" xfId="0" applyNumberFormat="1" applyFont="1" applyFill="1" applyBorder="1" applyAlignment="1">
      <alignment horizontal="center" vertical="center" wrapText="1"/>
    </xf>
    <xf numFmtId="3" fontId="50" fillId="55" borderId="35" xfId="0" applyNumberFormat="1" applyFont="1" applyFill="1" applyBorder="1" applyAlignment="1">
      <alignment horizontal="center" vertical="center" wrapText="1"/>
    </xf>
    <xf numFmtId="3" fontId="49" fillId="55" borderId="79" xfId="0" applyNumberFormat="1" applyFont="1" applyFill="1" applyBorder="1" applyAlignment="1">
      <alignment horizontal="center" vertical="center" wrapText="1"/>
    </xf>
    <xf numFmtId="3" fontId="49" fillId="55" borderId="82" xfId="0" applyNumberFormat="1" applyFont="1" applyFill="1" applyBorder="1" applyAlignment="1">
      <alignment horizontal="center" vertical="center" wrapText="1"/>
    </xf>
    <xf numFmtId="3" fontId="49" fillId="55" borderId="88" xfId="0" applyNumberFormat="1" applyFont="1" applyFill="1" applyBorder="1" applyAlignment="1">
      <alignment horizontal="center" vertical="center" wrapText="1"/>
    </xf>
    <xf numFmtId="3" fontId="49" fillId="55" borderId="83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49" fontId="49" fillId="55" borderId="76" xfId="0" applyNumberFormat="1" applyFont="1" applyFill="1" applyBorder="1" applyAlignment="1">
      <alignment horizontal="left" vertical="center" wrapText="1"/>
    </xf>
    <xf numFmtId="49" fontId="49" fillId="55" borderId="87" xfId="0" applyNumberFormat="1" applyFont="1" applyFill="1" applyBorder="1" applyAlignment="1">
      <alignment horizontal="center" vertical="center" wrapText="1"/>
    </xf>
    <xf numFmtId="49" fontId="49" fillId="55" borderId="65" xfId="0" applyNumberFormat="1" applyFont="1" applyFill="1" applyBorder="1" applyAlignment="1">
      <alignment horizontal="center" vertical="center" wrapText="1"/>
    </xf>
    <xf numFmtId="49" fontId="49" fillId="55" borderId="86" xfId="0" applyNumberFormat="1" applyFont="1" applyFill="1" applyBorder="1" applyAlignment="1">
      <alignment horizontal="center" vertical="center" wrapText="1"/>
    </xf>
    <xf numFmtId="49" fontId="49" fillId="55" borderId="56" xfId="0" applyNumberFormat="1" applyFont="1" applyFill="1" applyBorder="1" applyAlignment="1">
      <alignment horizontal="center" vertical="center" wrapText="1"/>
    </xf>
    <xf numFmtId="3" fontId="21" fillId="55" borderId="92" xfId="0" applyNumberFormat="1" applyFont="1" applyFill="1" applyBorder="1" applyAlignment="1">
      <alignment horizontal="center" vertical="center" wrapText="1"/>
    </xf>
    <xf numFmtId="3" fontId="21" fillId="55" borderId="43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69" xfId="0" applyFont="1" applyFill="1" applyBorder="1" applyAlignment="1">
      <alignment horizontal="left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0" fontId="21" fillId="55" borderId="92" xfId="0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horizontal="center" vertical="center" wrapText="1"/>
    </xf>
    <xf numFmtId="3" fontId="21" fillId="55" borderId="9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0" fontId="21" fillId="55" borderId="94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76" xfId="0" applyFont="1" applyFill="1" applyBorder="1" applyAlignment="1">
      <alignment horizontal="center" vertical="center" wrapText="1"/>
    </xf>
    <xf numFmtId="0" fontId="21" fillId="55" borderId="95" xfId="0" applyFont="1" applyFill="1" applyBorder="1" applyAlignment="1">
      <alignment horizontal="center" vertical="center" wrapText="1"/>
    </xf>
    <xf numFmtId="0" fontId="21" fillId="55" borderId="51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zoomScale="90" zoomScaleNormal="90" zoomScalePageLayoutView="0" workbookViewId="0" topLeftCell="A31">
      <selection activeCell="B34" sqref="B34"/>
    </sheetView>
  </sheetViews>
  <sheetFormatPr defaultColWidth="9.140625" defaultRowHeight="15"/>
  <cols>
    <col min="1" max="1" width="5.57421875" style="2" customWidth="1"/>
    <col min="2" max="2" width="67.8515625" style="2" customWidth="1"/>
    <col min="3" max="3" width="13.421875" style="105" customWidth="1"/>
    <col min="4" max="4" width="9.8515625" style="105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9.140625" style="2" customWidth="1"/>
    <col min="15" max="16" width="7.8515625" style="66" hidden="1" customWidth="1"/>
    <col min="17" max="17" width="13.7109375" style="71" hidden="1" customWidth="1"/>
    <col min="18" max="18" width="7.8515625" style="74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388" t="s">
        <v>153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65"/>
      <c r="P1" s="65"/>
      <c r="Q1" s="70"/>
      <c r="R1" s="73"/>
    </row>
    <row r="2" spans="1:14" ht="15.75" thickBot="1">
      <c r="A2" s="448" t="s">
        <v>0</v>
      </c>
      <c r="B2" s="451" t="s">
        <v>6</v>
      </c>
      <c r="C2" s="440" t="s">
        <v>7</v>
      </c>
      <c r="D2" s="443" t="s">
        <v>8</v>
      </c>
      <c r="E2" s="456" t="s">
        <v>9</v>
      </c>
      <c r="F2" s="457"/>
      <c r="G2" s="457"/>
      <c r="H2" s="457"/>
      <c r="I2" s="457"/>
      <c r="J2" s="457"/>
      <c r="K2" s="457"/>
      <c r="L2" s="457"/>
      <c r="M2" s="457"/>
      <c r="N2" s="458"/>
    </row>
    <row r="3" spans="1:14" ht="15.75" customHeight="1">
      <c r="A3" s="449"/>
      <c r="B3" s="452"/>
      <c r="C3" s="441"/>
      <c r="D3" s="444"/>
      <c r="E3" s="358" t="s">
        <v>154</v>
      </c>
      <c r="F3" s="360"/>
      <c r="G3" s="360"/>
      <c r="H3" s="360"/>
      <c r="I3" s="363"/>
      <c r="J3" s="358" t="s">
        <v>155</v>
      </c>
      <c r="K3" s="360"/>
      <c r="L3" s="360"/>
      <c r="M3" s="360"/>
      <c r="N3" s="363"/>
    </row>
    <row r="4" spans="1:14" ht="54.75" customHeight="1" thickBot="1">
      <c r="A4" s="450"/>
      <c r="B4" s="453"/>
      <c r="C4" s="442"/>
      <c r="D4" s="445"/>
      <c r="E4" s="204" t="s">
        <v>10</v>
      </c>
      <c r="F4" s="235" t="s">
        <v>11</v>
      </c>
      <c r="G4" s="235" t="s">
        <v>12</v>
      </c>
      <c r="H4" s="235" t="s">
        <v>13</v>
      </c>
      <c r="I4" s="236" t="s">
        <v>14</v>
      </c>
      <c r="J4" s="204" t="s">
        <v>10</v>
      </c>
      <c r="K4" s="235" t="s">
        <v>11</v>
      </c>
      <c r="L4" s="235" t="s">
        <v>12</v>
      </c>
      <c r="M4" s="235" t="s">
        <v>13</v>
      </c>
      <c r="N4" s="236" t="s">
        <v>14</v>
      </c>
    </row>
    <row r="5" spans="1:14" ht="15.75" thickBot="1">
      <c r="A5" s="152">
        <v>1</v>
      </c>
      <c r="B5" s="3">
        <v>2</v>
      </c>
      <c r="C5" s="90">
        <v>3</v>
      </c>
      <c r="D5" s="93">
        <v>4</v>
      </c>
      <c r="E5" s="4">
        <v>5</v>
      </c>
      <c r="F5" s="5">
        <v>6</v>
      </c>
      <c r="G5" s="5">
        <v>7</v>
      </c>
      <c r="H5" s="5">
        <v>8</v>
      </c>
      <c r="I5" s="6">
        <v>9</v>
      </c>
      <c r="J5" s="4">
        <v>10</v>
      </c>
      <c r="K5" s="5">
        <v>11</v>
      </c>
      <c r="L5" s="5">
        <v>12</v>
      </c>
      <c r="M5" s="5">
        <v>13</v>
      </c>
      <c r="N5" s="6">
        <v>14</v>
      </c>
    </row>
    <row r="6" spans="1:14" ht="24" customHeight="1" thickBot="1">
      <c r="A6" s="433" t="s">
        <v>124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5"/>
    </row>
    <row r="7" spans="1:14" ht="15.75" thickBot="1">
      <c r="A7" s="356" t="s">
        <v>15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57"/>
    </row>
    <row r="8" spans="1:14" ht="42" customHeight="1">
      <c r="A8" s="192" t="s">
        <v>16</v>
      </c>
      <c r="B8" s="62" t="s">
        <v>113</v>
      </c>
      <c r="C8" s="91" t="s">
        <v>1</v>
      </c>
      <c r="D8" s="100" t="s">
        <v>141</v>
      </c>
      <c r="E8" s="7">
        <f aca="true" t="shared" si="0" ref="E8:E13">F8+G8+H8+I8</f>
        <v>2068</v>
      </c>
      <c r="F8" s="143">
        <v>2068</v>
      </c>
      <c r="G8" s="143">
        <v>0</v>
      </c>
      <c r="H8" s="143">
        <v>0</v>
      </c>
      <c r="I8" s="147">
        <v>0</v>
      </c>
      <c r="J8" s="7">
        <f aca="true" t="shared" si="1" ref="J8:J14">K8+L8+M8+N8</f>
        <v>8771</v>
      </c>
      <c r="K8" s="143">
        <v>8771</v>
      </c>
      <c r="L8" s="143">
        <v>0</v>
      </c>
      <c r="M8" s="143">
        <v>0</v>
      </c>
      <c r="N8" s="147">
        <v>0</v>
      </c>
    </row>
    <row r="9" spans="1:14" ht="84.75" customHeight="1">
      <c r="A9" s="206" t="s">
        <v>17</v>
      </c>
      <c r="B9" s="219" t="s">
        <v>162</v>
      </c>
      <c r="C9" s="212" t="s">
        <v>1</v>
      </c>
      <c r="D9" s="209" t="s">
        <v>179</v>
      </c>
      <c r="E9" s="8">
        <f t="shared" si="0"/>
        <v>77471</v>
      </c>
      <c r="F9" s="9">
        <v>77471</v>
      </c>
      <c r="G9" s="9">
        <v>0</v>
      </c>
      <c r="H9" s="9">
        <v>0</v>
      </c>
      <c r="I9" s="10">
        <v>0</v>
      </c>
      <c r="J9" s="8">
        <f t="shared" si="1"/>
        <v>7884</v>
      </c>
      <c r="K9" s="9">
        <v>7884</v>
      </c>
      <c r="L9" s="9">
        <v>0</v>
      </c>
      <c r="M9" s="9">
        <v>0</v>
      </c>
      <c r="N9" s="10">
        <v>0</v>
      </c>
    </row>
    <row r="10" spans="1:14" ht="61.5" customHeight="1">
      <c r="A10" s="198" t="s">
        <v>18</v>
      </c>
      <c r="B10" s="11" t="s">
        <v>163</v>
      </c>
      <c r="C10" s="92" t="s">
        <v>1</v>
      </c>
      <c r="D10" s="106" t="s">
        <v>156</v>
      </c>
      <c r="E10" s="12">
        <f t="shared" si="0"/>
        <v>13493</v>
      </c>
      <c r="F10" s="155">
        <v>13493</v>
      </c>
      <c r="G10" s="155">
        <v>0</v>
      </c>
      <c r="H10" s="155">
        <v>0</v>
      </c>
      <c r="I10" s="145">
        <v>0</v>
      </c>
      <c r="J10" s="12">
        <f t="shared" si="1"/>
        <v>0</v>
      </c>
      <c r="K10" s="155">
        <v>0</v>
      </c>
      <c r="L10" s="155">
        <v>0</v>
      </c>
      <c r="M10" s="155">
        <v>0</v>
      </c>
      <c r="N10" s="145">
        <v>0</v>
      </c>
    </row>
    <row r="11" spans="1:25" ht="59.25" customHeight="1">
      <c r="A11" s="206" t="s">
        <v>19</v>
      </c>
      <c r="B11" s="219" t="s">
        <v>172</v>
      </c>
      <c r="C11" s="212" t="s">
        <v>1</v>
      </c>
      <c r="D11" s="209" t="s">
        <v>156</v>
      </c>
      <c r="E11" s="8">
        <f t="shared" si="0"/>
        <v>38159</v>
      </c>
      <c r="F11" s="9">
        <v>38159</v>
      </c>
      <c r="G11" s="9">
        <v>0</v>
      </c>
      <c r="H11" s="9">
        <v>0</v>
      </c>
      <c r="I11" s="10">
        <v>0</v>
      </c>
      <c r="J11" s="8">
        <f t="shared" si="1"/>
        <v>0</v>
      </c>
      <c r="K11" s="9">
        <v>0</v>
      </c>
      <c r="L11" s="9">
        <v>0</v>
      </c>
      <c r="M11" s="9">
        <v>0</v>
      </c>
      <c r="N11" s="10">
        <v>0</v>
      </c>
      <c r="Y11" s="45"/>
    </row>
    <row r="12" spans="1:14" ht="36" customHeight="1">
      <c r="A12" s="198" t="s">
        <v>20</v>
      </c>
      <c r="B12" s="11" t="s">
        <v>21</v>
      </c>
      <c r="C12" s="92" t="s">
        <v>1</v>
      </c>
      <c r="D12" s="106" t="s">
        <v>174</v>
      </c>
      <c r="E12" s="12">
        <f t="shared" si="0"/>
        <v>1100</v>
      </c>
      <c r="F12" s="155">
        <v>1100</v>
      </c>
      <c r="G12" s="155">
        <v>0</v>
      </c>
      <c r="H12" s="155">
        <v>0</v>
      </c>
      <c r="I12" s="145">
        <v>0</v>
      </c>
      <c r="J12" s="12">
        <f t="shared" si="1"/>
        <v>0</v>
      </c>
      <c r="K12" s="155">
        <v>0</v>
      </c>
      <c r="L12" s="155">
        <v>0</v>
      </c>
      <c r="M12" s="155">
        <v>0</v>
      </c>
      <c r="N12" s="145">
        <v>0</v>
      </c>
    </row>
    <row r="13" spans="1:14" ht="23.25" customHeight="1">
      <c r="A13" s="206" t="s">
        <v>22</v>
      </c>
      <c r="B13" s="219" t="s">
        <v>165</v>
      </c>
      <c r="C13" s="212" t="s">
        <v>1</v>
      </c>
      <c r="D13" s="89"/>
      <c r="E13" s="8">
        <f t="shared" si="0"/>
        <v>0</v>
      </c>
      <c r="F13" s="9">
        <v>0</v>
      </c>
      <c r="G13" s="9">
        <v>0</v>
      </c>
      <c r="H13" s="9">
        <v>0</v>
      </c>
      <c r="I13" s="10">
        <v>0</v>
      </c>
      <c r="J13" s="8">
        <f t="shared" si="1"/>
        <v>0</v>
      </c>
      <c r="K13" s="9">
        <v>0</v>
      </c>
      <c r="L13" s="9">
        <v>0</v>
      </c>
      <c r="M13" s="9">
        <v>0</v>
      </c>
      <c r="N13" s="10">
        <v>0</v>
      </c>
    </row>
    <row r="14" spans="1:14" ht="41.25" customHeight="1" thickBot="1">
      <c r="A14" s="199" t="s">
        <v>23</v>
      </c>
      <c r="B14" s="63" t="s">
        <v>164</v>
      </c>
      <c r="C14" s="93" t="s">
        <v>1</v>
      </c>
      <c r="D14" s="90" t="s">
        <v>180</v>
      </c>
      <c r="E14" s="13">
        <f>F14+G14+H14+I14</f>
        <v>69341</v>
      </c>
      <c r="F14" s="158">
        <v>67231</v>
      </c>
      <c r="G14" s="158">
        <v>0</v>
      </c>
      <c r="H14" s="158">
        <v>0</v>
      </c>
      <c r="I14" s="64">
        <v>2110</v>
      </c>
      <c r="J14" s="13">
        <f t="shared" si="1"/>
        <v>59822</v>
      </c>
      <c r="K14" s="158">
        <v>56831</v>
      </c>
      <c r="L14" s="158">
        <v>0</v>
      </c>
      <c r="M14" s="158">
        <v>0</v>
      </c>
      <c r="N14" s="64">
        <v>2991</v>
      </c>
    </row>
    <row r="15" spans="1:14" ht="15.75" thickBot="1">
      <c r="A15" s="431" t="s">
        <v>24</v>
      </c>
      <c r="B15" s="437"/>
      <c r="C15" s="94" t="s">
        <v>1</v>
      </c>
      <c r="D15" s="107"/>
      <c r="E15" s="14">
        <f aca="true" t="shared" si="2" ref="E15:N15">E14+E13+E12+E11+E10+E9+E8</f>
        <v>201632</v>
      </c>
      <c r="F15" s="15">
        <f t="shared" si="2"/>
        <v>199522</v>
      </c>
      <c r="G15" s="15">
        <f t="shared" si="2"/>
        <v>0</v>
      </c>
      <c r="H15" s="15">
        <f t="shared" si="2"/>
        <v>0</v>
      </c>
      <c r="I15" s="16">
        <f t="shared" si="2"/>
        <v>2110</v>
      </c>
      <c r="J15" s="14">
        <f t="shared" si="2"/>
        <v>76477</v>
      </c>
      <c r="K15" s="15">
        <f>K14+K13+K12+K11+K10+K9+K8</f>
        <v>73486</v>
      </c>
      <c r="L15" s="15">
        <f t="shared" si="2"/>
        <v>0</v>
      </c>
      <c r="M15" s="15">
        <f t="shared" si="2"/>
        <v>0</v>
      </c>
      <c r="N15" s="16">
        <f t="shared" si="2"/>
        <v>2991</v>
      </c>
    </row>
    <row r="16" spans="1:14" ht="27" customHeight="1" hidden="1">
      <c r="A16" s="460" t="s">
        <v>25</v>
      </c>
      <c r="B16" s="461"/>
      <c r="C16" s="208" t="s">
        <v>1</v>
      </c>
      <c r="D16" s="208">
        <v>2016</v>
      </c>
      <c r="E16" s="231">
        <v>0</v>
      </c>
      <c r="F16" s="220">
        <v>0</v>
      </c>
      <c r="G16" s="220">
        <v>0</v>
      </c>
      <c r="H16" s="220">
        <v>0</v>
      </c>
      <c r="I16" s="228">
        <v>0</v>
      </c>
      <c r="J16" s="231">
        <v>0</v>
      </c>
      <c r="K16" s="220">
        <v>0</v>
      </c>
      <c r="L16" s="220">
        <v>0</v>
      </c>
      <c r="M16" s="220">
        <v>0</v>
      </c>
      <c r="N16" s="228">
        <v>0</v>
      </c>
    </row>
    <row r="17" spans="1:14" ht="15" hidden="1">
      <c r="A17" s="462" t="s">
        <v>26</v>
      </c>
      <c r="B17" s="463"/>
      <c r="C17" s="209" t="s">
        <v>1</v>
      </c>
      <c r="D17" s="209">
        <v>2016</v>
      </c>
      <c r="E17" s="8">
        <v>0</v>
      </c>
      <c r="F17" s="9">
        <v>0</v>
      </c>
      <c r="G17" s="9">
        <v>0</v>
      </c>
      <c r="H17" s="9">
        <v>0</v>
      </c>
      <c r="I17" s="10">
        <v>0</v>
      </c>
      <c r="J17" s="8">
        <v>0</v>
      </c>
      <c r="K17" s="9">
        <v>0</v>
      </c>
      <c r="L17" s="9">
        <v>0</v>
      </c>
      <c r="M17" s="9">
        <v>0</v>
      </c>
      <c r="N17" s="10">
        <v>0</v>
      </c>
    </row>
    <row r="18" spans="1:14" ht="15.75" hidden="1" thickBot="1">
      <c r="A18" s="454" t="s">
        <v>27</v>
      </c>
      <c r="B18" s="455"/>
      <c r="C18" s="210" t="s">
        <v>1</v>
      </c>
      <c r="D18" s="210">
        <v>2016</v>
      </c>
      <c r="E18" s="232">
        <v>0</v>
      </c>
      <c r="F18" s="221">
        <v>0</v>
      </c>
      <c r="G18" s="221">
        <v>0</v>
      </c>
      <c r="H18" s="221">
        <v>0</v>
      </c>
      <c r="I18" s="229">
        <v>0</v>
      </c>
      <c r="J18" s="232">
        <v>0</v>
      </c>
      <c r="K18" s="221">
        <v>0</v>
      </c>
      <c r="L18" s="221">
        <v>0</v>
      </c>
      <c r="M18" s="221">
        <v>0</v>
      </c>
      <c r="N18" s="229">
        <v>0</v>
      </c>
    </row>
    <row r="19" spans="1:14" ht="15.75" thickBot="1">
      <c r="A19" s="356" t="s">
        <v>28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57"/>
    </row>
    <row r="20" spans="1:14" ht="15">
      <c r="A20" s="149" t="s">
        <v>29</v>
      </c>
      <c r="B20" s="17" t="s">
        <v>30</v>
      </c>
      <c r="C20" s="208" t="s">
        <v>1</v>
      </c>
      <c r="D20" s="208" t="s">
        <v>122</v>
      </c>
      <c r="E20" s="231">
        <v>0</v>
      </c>
      <c r="F20" s="220">
        <v>0</v>
      </c>
      <c r="G20" s="220">
        <v>0</v>
      </c>
      <c r="H20" s="220">
        <v>0</v>
      </c>
      <c r="I20" s="228">
        <v>0</v>
      </c>
      <c r="J20" s="231">
        <v>0</v>
      </c>
      <c r="K20" s="220">
        <v>0</v>
      </c>
      <c r="L20" s="220">
        <v>0</v>
      </c>
      <c r="M20" s="220">
        <v>0</v>
      </c>
      <c r="N20" s="228">
        <v>0</v>
      </c>
    </row>
    <row r="21" spans="1:14" ht="30" customHeight="1" thickBot="1">
      <c r="A21" s="18" t="s">
        <v>31</v>
      </c>
      <c r="B21" s="19" t="s">
        <v>123</v>
      </c>
      <c r="C21" s="90" t="s">
        <v>1</v>
      </c>
      <c r="D21" s="90" t="s">
        <v>175</v>
      </c>
      <c r="E21" s="13">
        <f>F21+G21+H21+I21</f>
        <v>9862</v>
      </c>
      <c r="F21" s="158">
        <v>9862</v>
      </c>
      <c r="G21" s="158">
        <v>0</v>
      </c>
      <c r="H21" s="158">
        <v>0</v>
      </c>
      <c r="I21" s="64">
        <v>0</v>
      </c>
      <c r="J21" s="13">
        <v>0</v>
      </c>
      <c r="K21" s="158">
        <v>0</v>
      </c>
      <c r="L21" s="158">
        <v>0</v>
      </c>
      <c r="M21" s="158">
        <v>0</v>
      </c>
      <c r="N21" s="64">
        <v>0</v>
      </c>
    </row>
    <row r="22" spans="1:14" ht="15.75" thickBot="1">
      <c r="A22" s="446" t="s">
        <v>32</v>
      </c>
      <c r="B22" s="447"/>
      <c r="C22" s="90" t="s">
        <v>1</v>
      </c>
      <c r="D22" s="230"/>
      <c r="E22" s="13">
        <f aca="true" t="shared" si="3" ref="E22:N22">E21+E20</f>
        <v>9862</v>
      </c>
      <c r="F22" s="158">
        <f t="shared" si="3"/>
        <v>9862</v>
      </c>
      <c r="G22" s="158">
        <f t="shared" si="3"/>
        <v>0</v>
      </c>
      <c r="H22" s="158">
        <f t="shared" si="3"/>
        <v>0</v>
      </c>
      <c r="I22" s="64">
        <f t="shared" si="3"/>
        <v>0</v>
      </c>
      <c r="J22" s="13">
        <f t="shared" si="3"/>
        <v>0</v>
      </c>
      <c r="K22" s="158">
        <f t="shared" si="3"/>
        <v>0</v>
      </c>
      <c r="L22" s="158">
        <f t="shared" si="3"/>
        <v>0</v>
      </c>
      <c r="M22" s="158">
        <f t="shared" si="3"/>
        <v>0</v>
      </c>
      <c r="N22" s="64">
        <f t="shared" si="3"/>
        <v>0</v>
      </c>
    </row>
    <row r="23" spans="1:14" ht="15.75" thickBot="1">
      <c r="A23" s="356" t="s">
        <v>33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57"/>
    </row>
    <row r="24" spans="1:14" ht="20.25" customHeight="1">
      <c r="A24" s="205" t="s">
        <v>34</v>
      </c>
      <c r="B24" s="224" t="s">
        <v>30</v>
      </c>
      <c r="C24" s="208" t="s">
        <v>1</v>
      </c>
      <c r="D24" s="208"/>
      <c r="E24" s="162">
        <v>0</v>
      </c>
      <c r="F24" s="217">
        <v>0</v>
      </c>
      <c r="G24" s="217">
        <v>0</v>
      </c>
      <c r="H24" s="217">
        <v>0</v>
      </c>
      <c r="I24" s="218">
        <v>0</v>
      </c>
      <c r="J24" s="162">
        <v>0</v>
      </c>
      <c r="K24" s="217">
        <v>0</v>
      </c>
      <c r="L24" s="217">
        <v>0</v>
      </c>
      <c r="M24" s="217">
        <v>0</v>
      </c>
      <c r="N24" s="218">
        <v>0</v>
      </c>
    </row>
    <row r="25" spans="1:14" ht="15.75" thickBot="1">
      <c r="A25" s="20" t="s">
        <v>35</v>
      </c>
      <c r="B25" s="202" t="s">
        <v>36</v>
      </c>
      <c r="C25" s="95" t="s">
        <v>1</v>
      </c>
      <c r="D25" s="95"/>
      <c r="E25" s="21">
        <v>0</v>
      </c>
      <c r="F25" s="22">
        <v>0</v>
      </c>
      <c r="G25" s="22">
        <v>0</v>
      </c>
      <c r="H25" s="22">
        <v>0</v>
      </c>
      <c r="I25" s="23">
        <v>0</v>
      </c>
      <c r="J25" s="21">
        <v>0</v>
      </c>
      <c r="K25" s="22">
        <v>0</v>
      </c>
      <c r="L25" s="22">
        <v>0</v>
      </c>
      <c r="M25" s="22">
        <v>0</v>
      </c>
      <c r="N25" s="23">
        <v>0</v>
      </c>
    </row>
    <row r="26" spans="1:14" ht="15.75" thickBot="1">
      <c r="A26" s="431" t="s">
        <v>37</v>
      </c>
      <c r="B26" s="437"/>
      <c r="C26" s="94" t="s">
        <v>1</v>
      </c>
      <c r="D26" s="107"/>
      <c r="E26" s="24">
        <v>0</v>
      </c>
      <c r="F26" s="25">
        <v>0</v>
      </c>
      <c r="G26" s="25">
        <v>0</v>
      </c>
      <c r="H26" s="25">
        <v>0</v>
      </c>
      <c r="I26" s="26">
        <v>0</v>
      </c>
      <c r="J26" s="24">
        <v>0</v>
      </c>
      <c r="K26" s="25">
        <v>0</v>
      </c>
      <c r="L26" s="25">
        <v>0</v>
      </c>
      <c r="M26" s="25">
        <v>0</v>
      </c>
      <c r="N26" s="26">
        <v>0</v>
      </c>
    </row>
    <row r="27" spans="1:14" ht="19.5" customHeight="1" thickBot="1">
      <c r="A27" s="356" t="s">
        <v>38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57"/>
    </row>
    <row r="28" spans="1:18" ht="20.25" customHeight="1" thickBot="1">
      <c r="A28" s="199" t="s">
        <v>39</v>
      </c>
      <c r="B28" s="356" t="s">
        <v>2</v>
      </c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57"/>
      <c r="O28" s="66" t="s">
        <v>114</v>
      </c>
      <c r="P28" s="66" t="s">
        <v>115</v>
      </c>
      <c r="Q28" s="71" t="s">
        <v>116</v>
      </c>
      <c r="R28" s="74">
        <v>14</v>
      </c>
    </row>
    <row r="29" spans="1:14" ht="15">
      <c r="A29" s="205" t="s">
        <v>40</v>
      </c>
      <c r="B29" s="224" t="s">
        <v>41</v>
      </c>
      <c r="C29" s="208" t="s">
        <v>1</v>
      </c>
      <c r="D29" s="211">
        <v>2016</v>
      </c>
      <c r="E29" s="203">
        <v>0</v>
      </c>
      <c r="F29" s="220">
        <v>0</v>
      </c>
      <c r="G29" s="220">
        <v>0</v>
      </c>
      <c r="H29" s="220">
        <v>0</v>
      </c>
      <c r="I29" s="228">
        <v>0</v>
      </c>
      <c r="J29" s="203">
        <f>K29+L29+M29+N29</f>
        <v>0</v>
      </c>
      <c r="K29" s="220">
        <v>0</v>
      </c>
      <c r="L29" s="220">
        <v>0</v>
      </c>
      <c r="M29" s="220">
        <v>0</v>
      </c>
      <c r="N29" s="228">
        <v>0</v>
      </c>
    </row>
    <row r="30" spans="1:14" ht="24" customHeight="1">
      <c r="A30" s="206" t="s">
        <v>42</v>
      </c>
      <c r="B30" s="201" t="s">
        <v>30</v>
      </c>
      <c r="C30" s="209" t="s">
        <v>1</v>
      </c>
      <c r="D30" s="212" t="s">
        <v>181</v>
      </c>
      <c r="E30" s="252">
        <v>0</v>
      </c>
      <c r="F30" s="9">
        <v>0</v>
      </c>
      <c r="G30" s="9">
        <v>0</v>
      </c>
      <c r="H30" s="9">
        <v>0</v>
      </c>
      <c r="I30" s="10">
        <v>0</v>
      </c>
      <c r="J30" s="252">
        <f>K30+L30+M30+N30</f>
        <v>2608</v>
      </c>
      <c r="K30" s="9">
        <v>2608</v>
      </c>
      <c r="L30" s="9">
        <v>0</v>
      </c>
      <c r="M30" s="9">
        <v>0</v>
      </c>
      <c r="N30" s="10">
        <v>0</v>
      </c>
    </row>
    <row r="31" spans="1:19" ht="22.5" customHeight="1">
      <c r="A31" s="427" t="s">
        <v>43</v>
      </c>
      <c r="B31" s="467" t="s">
        <v>44</v>
      </c>
      <c r="C31" s="209" t="s">
        <v>70</v>
      </c>
      <c r="D31" s="212" t="s">
        <v>131</v>
      </c>
      <c r="E31" s="252">
        <f>F31+G31+H31+I31</f>
        <v>0</v>
      </c>
      <c r="F31" s="9">
        <v>0</v>
      </c>
      <c r="G31" s="9">
        <v>0</v>
      </c>
      <c r="H31" s="9">
        <v>0</v>
      </c>
      <c r="I31" s="10">
        <v>0</v>
      </c>
      <c r="J31" s="252">
        <f aca="true" t="shared" si="4" ref="J31:J37">K31+L31+M31+N31</f>
        <v>0</v>
      </c>
      <c r="K31" s="9">
        <v>0</v>
      </c>
      <c r="L31" s="9">
        <v>0</v>
      </c>
      <c r="M31" s="9">
        <v>0</v>
      </c>
      <c r="N31" s="10">
        <v>0</v>
      </c>
      <c r="O31" s="81"/>
      <c r="P31" s="76"/>
      <c r="Q31" s="77"/>
      <c r="R31" s="78"/>
      <c r="S31" s="79"/>
    </row>
    <row r="32" spans="1:19" ht="21" customHeight="1">
      <c r="A32" s="428"/>
      <c r="B32" s="468"/>
      <c r="C32" s="209" t="s">
        <v>1</v>
      </c>
      <c r="D32" s="212">
        <v>2020</v>
      </c>
      <c r="E32" s="252">
        <v>0</v>
      </c>
      <c r="F32" s="9">
        <v>0</v>
      </c>
      <c r="G32" s="9">
        <v>0</v>
      </c>
      <c r="H32" s="9">
        <v>0</v>
      </c>
      <c r="I32" s="10">
        <v>0</v>
      </c>
      <c r="J32" s="252">
        <f t="shared" si="4"/>
        <v>0</v>
      </c>
      <c r="K32" s="9">
        <v>0</v>
      </c>
      <c r="L32" s="9">
        <v>0</v>
      </c>
      <c r="M32" s="9">
        <v>0</v>
      </c>
      <c r="N32" s="10">
        <v>0</v>
      </c>
      <c r="O32" s="81"/>
      <c r="P32" s="76"/>
      <c r="Q32" s="77"/>
      <c r="R32" s="78"/>
      <c r="S32" s="79"/>
    </row>
    <row r="33" spans="1:19" ht="28.5" customHeight="1">
      <c r="A33" s="206" t="s">
        <v>45</v>
      </c>
      <c r="B33" s="201" t="s">
        <v>5</v>
      </c>
      <c r="C33" s="209" t="s">
        <v>1</v>
      </c>
      <c r="D33" s="212" t="s">
        <v>157</v>
      </c>
      <c r="E33" s="252">
        <f>F33</f>
        <v>1414</v>
      </c>
      <c r="F33" s="9">
        <v>1414</v>
      </c>
      <c r="G33" s="9">
        <v>0</v>
      </c>
      <c r="H33" s="9">
        <v>0</v>
      </c>
      <c r="I33" s="10">
        <v>0</v>
      </c>
      <c r="J33" s="252">
        <f t="shared" si="4"/>
        <v>0</v>
      </c>
      <c r="K33" s="9">
        <v>0</v>
      </c>
      <c r="L33" s="9">
        <v>0</v>
      </c>
      <c r="M33" s="9">
        <v>0</v>
      </c>
      <c r="N33" s="10">
        <v>0</v>
      </c>
      <c r="O33" s="81">
        <f>159+157</f>
        <v>316</v>
      </c>
      <c r="P33" s="80">
        <f>F33-O33</f>
        <v>1098</v>
      </c>
      <c r="Q33" s="77">
        <v>2</v>
      </c>
      <c r="R33" s="78"/>
      <c r="S33" s="79"/>
    </row>
    <row r="34" spans="1:19" ht="38.25">
      <c r="A34" s="197" t="s">
        <v>46</v>
      </c>
      <c r="B34" s="202" t="s">
        <v>136</v>
      </c>
      <c r="C34" s="95" t="s">
        <v>1</v>
      </c>
      <c r="D34" s="96" t="s">
        <v>182</v>
      </c>
      <c r="E34" s="252">
        <f>F34+G34+H34+I34</f>
        <v>0</v>
      </c>
      <c r="F34" s="245">
        <v>0</v>
      </c>
      <c r="G34" s="245">
        <v>0</v>
      </c>
      <c r="H34" s="245">
        <v>0</v>
      </c>
      <c r="I34" s="246">
        <v>0</v>
      </c>
      <c r="J34" s="252">
        <f t="shared" si="4"/>
        <v>1750</v>
      </c>
      <c r="K34" s="245">
        <v>1750</v>
      </c>
      <c r="L34" s="245">
        <v>0</v>
      </c>
      <c r="M34" s="245">
        <v>0</v>
      </c>
      <c r="N34" s="246">
        <v>0</v>
      </c>
      <c r="O34" s="81">
        <v>146</v>
      </c>
      <c r="P34" s="80">
        <f>F34-O34</f>
        <v>-146</v>
      </c>
      <c r="Q34" s="77"/>
      <c r="R34" s="76">
        <v>127</v>
      </c>
      <c r="S34" s="79"/>
    </row>
    <row r="35" spans="1:19" ht="45.75" customHeight="1">
      <c r="A35" s="197" t="s">
        <v>47</v>
      </c>
      <c r="B35" s="202" t="s">
        <v>135</v>
      </c>
      <c r="C35" s="95" t="s">
        <v>1</v>
      </c>
      <c r="D35" s="96" t="s">
        <v>142</v>
      </c>
      <c r="E35" s="144">
        <f>F35+G35+H35+I35</f>
        <v>176</v>
      </c>
      <c r="F35" s="245">
        <v>176</v>
      </c>
      <c r="G35" s="245">
        <v>0</v>
      </c>
      <c r="H35" s="245">
        <v>0</v>
      </c>
      <c r="I35" s="246">
        <v>0</v>
      </c>
      <c r="J35" s="144">
        <f t="shared" si="4"/>
        <v>180</v>
      </c>
      <c r="K35" s="245">
        <v>180</v>
      </c>
      <c r="L35" s="245">
        <v>0</v>
      </c>
      <c r="M35" s="245">
        <v>0</v>
      </c>
      <c r="N35" s="246">
        <v>0</v>
      </c>
      <c r="O35" s="81">
        <f>23.2+23.2+23.2+36</f>
        <v>105.6</v>
      </c>
      <c r="P35" s="80">
        <f>F35-O35</f>
        <v>70.4</v>
      </c>
      <c r="Q35" s="77">
        <v>38</v>
      </c>
      <c r="R35" s="78"/>
      <c r="S35" s="79"/>
    </row>
    <row r="36" spans="1:19" ht="27.75" customHeight="1">
      <c r="A36" s="206" t="s">
        <v>48</v>
      </c>
      <c r="B36" s="201" t="s">
        <v>3</v>
      </c>
      <c r="C36" s="95" t="s">
        <v>1</v>
      </c>
      <c r="D36" s="96" t="s">
        <v>143</v>
      </c>
      <c r="E36" s="27">
        <f>F36+G36+H36+I36</f>
        <v>2194</v>
      </c>
      <c r="F36" s="9">
        <v>2194</v>
      </c>
      <c r="G36" s="9">
        <v>0</v>
      </c>
      <c r="H36" s="9">
        <v>0</v>
      </c>
      <c r="I36" s="10">
        <v>0</v>
      </c>
      <c r="J36" s="27">
        <f t="shared" si="4"/>
        <v>2194</v>
      </c>
      <c r="K36" s="9">
        <v>2194</v>
      </c>
      <c r="L36" s="9">
        <v>0</v>
      </c>
      <c r="M36" s="9">
        <v>0</v>
      </c>
      <c r="N36" s="10">
        <v>0</v>
      </c>
      <c r="O36" s="81">
        <f>99+95</f>
        <v>194</v>
      </c>
      <c r="P36" s="80">
        <f>F36-O36</f>
        <v>2000</v>
      </c>
      <c r="Q36" s="77"/>
      <c r="R36" s="76">
        <v>42</v>
      </c>
      <c r="S36" s="79"/>
    </row>
    <row r="37" spans="1:19" ht="34.5" customHeight="1" thickBot="1">
      <c r="A37" s="199" t="s">
        <v>49</v>
      </c>
      <c r="B37" s="28" t="s">
        <v>4</v>
      </c>
      <c r="C37" s="210" t="s">
        <v>1</v>
      </c>
      <c r="D37" s="213" t="s">
        <v>170</v>
      </c>
      <c r="E37" s="59">
        <f>F37</f>
        <v>1788</v>
      </c>
      <c r="F37" s="158">
        <v>1788</v>
      </c>
      <c r="G37" s="158">
        <v>0</v>
      </c>
      <c r="H37" s="158">
        <v>0</v>
      </c>
      <c r="I37" s="64">
        <v>0</v>
      </c>
      <c r="J37" s="59">
        <f t="shared" si="4"/>
        <v>0</v>
      </c>
      <c r="K37" s="158">
        <v>0</v>
      </c>
      <c r="L37" s="158">
        <v>0</v>
      </c>
      <c r="M37" s="158">
        <v>0</v>
      </c>
      <c r="N37" s="64">
        <v>0</v>
      </c>
      <c r="O37" s="81">
        <f>704+203+99</f>
        <v>1006</v>
      </c>
      <c r="P37" s="80">
        <f>F37-O37</f>
        <v>782</v>
      </c>
      <c r="Q37" s="77">
        <v>248</v>
      </c>
      <c r="R37" s="76">
        <v>157</v>
      </c>
      <c r="S37" s="79"/>
    </row>
    <row r="38" spans="1:19" ht="15.75" thickBot="1">
      <c r="A38" s="438" t="s">
        <v>119</v>
      </c>
      <c r="B38" s="439"/>
      <c r="C38" s="100"/>
      <c r="D38" s="111"/>
      <c r="E38" s="146">
        <f>E29+E30+E31+E33+E34+E35+E36+E37</f>
        <v>5572</v>
      </c>
      <c r="F38" s="143">
        <f aca="true" t="shared" si="5" ref="F38:N38">F29+F30+F31+F33+F34+F35+F36+F37</f>
        <v>5572</v>
      </c>
      <c r="G38" s="143">
        <f t="shared" si="5"/>
        <v>0</v>
      </c>
      <c r="H38" s="143">
        <f t="shared" si="5"/>
        <v>0</v>
      </c>
      <c r="I38" s="147">
        <f t="shared" si="5"/>
        <v>0</v>
      </c>
      <c r="J38" s="146">
        <f>J29+J30+J31+J33+J34+J35+J36+J37+J32</f>
        <v>6732</v>
      </c>
      <c r="K38" s="143">
        <f>K29+K30+K31+K33+K34+K35+K36+K37+K32</f>
        <v>6732</v>
      </c>
      <c r="L38" s="143">
        <f t="shared" si="5"/>
        <v>0</v>
      </c>
      <c r="M38" s="143">
        <f t="shared" si="5"/>
        <v>0</v>
      </c>
      <c r="N38" s="147">
        <f t="shared" si="5"/>
        <v>0</v>
      </c>
      <c r="O38" s="81">
        <f>SUM(O29:O37)</f>
        <v>1767.6</v>
      </c>
      <c r="P38" s="76">
        <f>SUM(P29:P37)</f>
        <v>3804.4</v>
      </c>
      <c r="Q38" s="77">
        <f>SUM(Q31:Q37)</f>
        <v>288</v>
      </c>
      <c r="R38" s="78">
        <f>SUM(R31:R37)</f>
        <v>326</v>
      </c>
      <c r="S38" s="79"/>
    </row>
    <row r="39" spans="1:19" ht="15">
      <c r="A39" s="300"/>
      <c r="B39" s="301"/>
      <c r="C39" s="208" t="s">
        <v>1</v>
      </c>
      <c r="D39" s="222"/>
      <c r="E39" s="203">
        <f>E29+E30+E33+E34+E35+E36+E37</f>
        <v>5572</v>
      </c>
      <c r="F39" s="220">
        <f>F29+F30+F33+F34+F35+F36+F37</f>
        <v>5572</v>
      </c>
      <c r="G39" s="220">
        <v>0</v>
      </c>
      <c r="H39" s="220">
        <v>0</v>
      </c>
      <c r="I39" s="225">
        <v>0</v>
      </c>
      <c r="J39" s="203">
        <f>J29+J30+J33+J34+J35+J36+J37+J32</f>
        <v>6732</v>
      </c>
      <c r="K39" s="220">
        <f>K29+K30+K33+K34+K35+K36+K37+K32</f>
        <v>6732</v>
      </c>
      <c r="L39" s="220">
        <v>0</v>
      </c>
      <c r="M39" s="220">
        <v>0</v>
      </c>
      <c r="N39" s="228">
        <v>0</v>
      </c>
      <c r="O39" s="120"/>
      <c r="P39" s="120"/>
      <c r="Q39" s="121"/>
      <c r="R39" s="122"/>
      <c r="S39" s="114"/>
    </row>
    <row r="40" spans="1:19" ht="15.75" thickBot="1">
      <c r="A40" s="302"/>
      <c r="B40" s="303"/>
      <c r="C40" s="210" t="s">
        <v>70</v>
      </c>
      <c r="D40" s="223"/>
      <c r="E40" s="227">
        <f aca="true" t="shared" si="6" ref="E40:N40">E31</f>
        <v>0</v>
      </c>
      <c r="F40" s="221">
        <f t="shared" si="6"/>
        <v>0</v>
      </c>
      <c r="G40" s="221">
        <f t="shared" si="6"/>
        <v>0</v>
      </c>
      <c r="H40" s="221">
        <f t="shared" si="6"/>
        <v>0</v>
      </c>
      <c r="I40" s="226">
        <f t="shared" si="6"/>
        <v>0</v>
      </c>
      <c r="J40" s="227">
        <f t="shared" si="6"/>
        <v>0</v>
      </c>
      <c r="K40" s="232">
        <f t="shared" si="6"/>
        <v>0</v>
      </c>
      <c r="L40" s="232">
        <f t="shared" si="6"/>
        <v>0</v>
      </c>
      <c r="M40" s="232">
        <f t="shared" si="6"/>
        <v>0</v>
      </c>
      <c r="N40" s="123">
        <f t="shared" si="6"/>
        <v>0</v>
      </c>
      <c r="O40" s="120"/>
      <c r="P40" s="120"/>
      <c r="Q40" s="121"/>
      <c r="R40" s="122"/>
      <c r="S40" s="114"/>
    </row>
    <row r="41" spans="1:14" ht="15.75" thickBot="1">
      <c r="A41" s="396" t="s">
        <v>50</v>
      </c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412"/>
    </row>
    <row r="42" spans="1:14" ht="29.25" customHeight="1">
      <c r="A42" s="422" t="s">
        <v>51</v>
      </c>
      <c r="B42" s="429" t="s">
        <v>30</v>
      </c>
      <c r="C42" s="211" t="s">
        <v>52</v>
      </c>
      <c r="D42" s="208"/>
      <c r="E42" s="231">
        <v>0</v>
      </c>
      <c r="F42" s="220">
        <v>0</v>
      </c>
      <c r="G42" s="220">
        <v>0</v>
      </c>
      <c r="H42" s="220">
        <v>0</v>
      </c>
      <c r="I42" s="228">
        <v>0</v>
      </c>
      <c r="J42" s="231">
        <v>0</v>
      </c>
      <c r="K42" s="220">
        <v>0</v>
      </c>
      <c r="L42" s="220">
        <v>0</v>
      </c>
      <c r="M42" s="220">
        <v>0</v>
      </c>
      <c r="N42" s="228">
        <v>0</v>
      </c>
    </row>
    <row r="43" spans="1:14" ht="18" customHeight="1">
      <c r="A43" s="427"/>
      <c r="B43" s="430"/>
      <c r="C43" s="96" t="s">
        <v>53</v>
      </c>
      <c r="D43" s="95"/>
      <c r="E43" s="30">
        <v>0</v>
      </c>
      <c r="F43" s="245">
        <v>0</v>
      </c>
      <c r="G43" s="245">
        <v>0</v>
      </c>
      <c r="H43" s="245">
        <v>0</v>
      </c>
      <c r="I43" s="246">
        <v>0</v>
      </c>
      <c r="J43" s="30">
        <v>0</v>
      </c>
      <c r="K43" s="245">
        <v>0</v>
      </c>
      <c r="L43" s="245">
        <v>0</v>
      </c>
      <c r="M43" s="245">
        <v>0</v>
      </c>
      <c r="N43" s="246">
        <v>0</v>
      </c>
    </row>
    <row r="44" spans="1:17" ht="67.5" customHeight="1">
      <c r="A44" s="423" t="s">
        <v>54</v>
      </c>
      <c r="B44" s="436" t="s">
        <v>121</v>
      </c>
      <c r="C44" s="128" t="s">
        <v>101</v>
      </c>
      <c r="D44" s="209" t="s">
        <v>183</v>
      </c>
      <c r="E44" s="8">
        <f>F44+G44+H44+I44</f>
        <v>20585</v>
      </c>
      <c r="F44" s="9">
        <v>20585</v>
      </c>
      <c r="G44" s="9">
        <v>0</v>
      </c>
      <c r="H44" s="9">
        <v>0</v>
      </c>
      <c r="I44" s="10">
        <v>0</v>
      </c>
      <c r="J44" s="8">
        <f>K44+L44+M44+N44</f>
        <v>5698</v>
      </c>
      <c r="K44" s="9">
        <v>5698</v>
      </c>
      <c r="L44" s="9">
        <v>0</v>
      </c>
      <c r="M44" s="9">
        <v>0</v>
      </c>
      <c r="N44" s="10">
        <v>0</v>
      </c>
      <c r="P44" s="67"/>
      <c r="Q44" s="72"/>
    </row>
    <row r="45" spans="1:14" ht="15">
      <c r="A45" s="423"/>
      <c r="B45" s="436"/>
      <c r="C45" s="212" t="s">
        <v>53</v>
      </c>
      <c r="D45" s="209"/>
      <c r="E45" s="8">
        <v>0</v>
      </c>
      <c r="F45" s="9">
        <v>0</v>
      </c>
      <c r="G45" s="9">
        <v>0</v>
      </c>
      <c r="H45" s="9">
        <v>0</v>
      </c>
      <c r="I45" s="10">
        <v>0</v>
      </c>
      <c r="J45" s="8">
        <v>0</v>
      </c>
      <c r="K45" s="9">
        <v>0</v>
      </c>
      <c r="L45" s="9">
        <v>0</v>
      </c>
      <c r="M45" s="9">
        <v>0</v>
      </c>
      <c r="N45" s="10">
        <v>0</v>
      </c>
    </row>
    <row r="46" spans="1:14" ht="15">
      <c r="A46" s="423"/>
      <c r="B46" s="436"/>
      <c r="C46" s="212" t="s">
        <v>55</v>
      </c>
      <c r="D46" s="209"/>
      <c r="E46" s="8">
        <v>0</v>
      </c>
      <c r="F46" s="9">
        <v>0</v>
      </c>
      <c r="G46" s="9">
        <v>0</v>
      </c>
      <c r="H46" s="9">
        <v>0</v>
      </c>
      <c r="I46" s="10">
        <v>0</v>
      </c>
      <c r="J46" s="8">
        <v>0</v>
      </c>
      <c r="K46" s="9">
        <v>0</v>
      </c>
      <c r="L46" s="9">
        <v>0</v>
      </c>
      <c r="M46" s="9">
        <v>0</v>
      </c>
      <c r="N46" s="10">
        <v>0</v>
      </c>
    </row>
    <row r="47" spans="1:14" ht="49.5" customHeight="1" thickBot="1">
      <c r="A47" s="199" t="s">
        <v>56</v>
      </c>
      <c r="B47" s="63" t="s">
        <v>57</v>
      </c>
      <c r="C47" s="93" t="s">
        <v>52</v>
      </c>
      <c r="D47" s="90" t="s">
        <v>184</v>
      </c>
      <c r="E47" s="13">
        <f>F47+G47+H47+I47</f>
        <v>4488</v>
      </c>
      <c r="F47" s="158">
        <v>4488</v>
      </c>
      <c r="G47" s="158">
        <v>0</v>
      </c>
      <c r="H47" s="158">
        <v>0</v>
      </c>
      <c r="I47" s="64">
        <v>0</v>
      </c>
      <c r="J47" s="12">
        <f>K47+L47+M47+N47</f>
        <v>4502</v>
      </c>
      <c r="K47" s="155">
        <v>4502</v>
      </c>
      <c r="L47" s="155">
        <v>0</v>
      </c>
      <c r="M47" s="155">
        <v>0</v>
      </c>
      <c r="N47" s="145">
        <v>0</v>
      </c>
    </row>
    <row r="48" spans="1:14" ht="15">
      <c r="A48" s="365" t="s">
        <v>58</v>
      </c>
      <c r="B48" s="366"/>
      <c r="C48" s="392"/>
      <c r="D48" s="392"/>
      <c r="E48" s="418">
        <f>F48+G48+H48+I48</f>
        <v>25073</v>
      </c>
      <c r="F48" s="406">
        <f>F47+F46+F45+F44+F43+F42</f>
        <v>25073</v>
      </c>
      <c r="G48" s="406">
        <v>0</v>
      </c>
      <c r="H48" s="406">
        <v>0</v>
      </c>
      <c r="I48" s="424">
        <v>0</v>
      </c>
      <c r="J48" s="418">
        <f>J47+J46+J45+J44+J43+J42</f>
        <v>10200</v>
      </c>
      <c r="K48" s="406">
        <f>K47+K46+K45+K44+K43+K42</f>
        <v>10200</v>
      </c>
      <c r="L48" s="406">
        <f>L47+L46+L45+L44+L43+L42</f>
        <v>0</v>
      </c>
      <c r="M48" s="406">
        <f>M47+M46+M45+M44+M43+M42</f>
        <v>0</v>
      </c>
      <c r="N48" s="417">
        <f>N47+N46+N45+N44+N43+N42</f>
        <v>0</v>
      </c>
    </row>
    <row r="49" spans="1:14" ht="15.75" thickBot="1">
      <c r="A49" s="396" t="s">
        <v>59</v>
      </c>
      <c r="B49" s="397"/>
      <c r="C49" s="393"/>
      <c r="D49" s="393"/>
      <c r="E49" s="426"/>
      <c r="F49" s="421"/>
      <c r="G49" s="421"/>
      <c r="H49" s="421"/>
      <c r="I49" s="425"/>
      <c r="J49" s="426"/>
      <c r="K49" s="421"/>
      <c r="L49" s="421"/>
      <c r="M49" s="421"/>
      <c r="N49" s="419"/>
    </row>
    <row r="50" spans="1:27" ht="89.25" customHeight="1">
      <c r="A50" s="31"/>
      <c r="B50" s="32"/>
      <c r="C50" s="208" t="s">
        <v>101</v>
      </c>
      <c r="D50" s="222"/>
      <c r="E50" s="203">
        <f>F50+G50+H50+I50</f>
        <v>25073</v>
      </c>
      <c r="F50" s="220">
        <f>F47+F44+F42</f>
        <v>25073</v>
      </c>
      <c r="G50" s="220">
        <v>0</v>
      </c>
      <c r="H50" s="220">
        <v>0</v>
      </c>
      <c r="I50" s="228">
        <v>0</v>
      </c>
      <c r="J50" s="231">
        <f>K50+L50+M50+N50</f>
        <v>10200</v>
      </c>
      <c r="K50" s="220">
        <f>K47+K44+K42</f>
        <v>10200</v>
      </c>
      <c r="L50" s="220">
        <v>0</v>
      </c>
      <c r="M50" s="220">
        <v>0</v>
      </c>
      <c r="N50" s="153"/>
      <c r="W50" s="33">
        <v>0</v>
      </c>
      <c r="X50" s="66"/>
      <c r="Y50" s="66"/>
      <c r="Z50" s="71"/>
      <c r="AA50" s="74"/>
    </row>
    <row r="51" spans="1:14" ht="15">
      <c r="A51" s="34"/>
      <c r="B51" s="35"/>
      <c r="C51" s="209" t="s">
        <v>53</v>
      </c>
      <c r="D51" s="89"/>
      <c r="E51" s="27">
        <v>0</v>
      </c>
      <c r="F51" s="9">
        <v>0</v>
      </c>
      <c r="G51" s="9">
        <v>0</v>
      </c>
      <c r="H51" s="9">
        <v>0</v>
      </c>
      <c r="I51" s="10">
        <v>0</v>
      </c>
      <c r="J51" s="8">
        <v>0</v>
      </c>
      <c r="K51" s="9">
        <v>0</v>
      </c>
      <c r="L51" s="9">
        <v>0</v>
      </c>
      <c r="M51" s="9">
        <v>0</v>
      </c>
      <c r="N51" s="10">
        <v>0</v>
      </c>
    </row>
    <row r="52" spans="1:14" ht="15.75" thickBot="1">
      <c r="A52" s="36"/>
      <c r="B52" s="37"/>
      <c r="C52" s="210" t="s">
        <v>55</v>
      </c>
      <c r="D52" s="223"/>
      <c r="E52" s="227">
        <v>0</v>
      </c>
      <c r="F52" s="221">
        <v>0</v>
      </c>
      <c r="G52" s="221">
        <v>0</v>
      </c>
      <c r="H52" s="221">
        <v>0</v>
      </c>
      <c r="I52" s="229">
        <v>0</v>
      </c>
      <c r="J52" s="232">
        <v>0</v>
      </c>
      <c r="K52" s="221">
        <v>0</v>
      </c>
      <c r="L52" s="221">
        <v>0</v>
      </c>
      <c r="M52" s="221">
        <v>0</v>
      </c>
      <c r="N52" s="229">
        <v>0</v>
      </c>
    </row>
    <row r="53" spans="1:14" ht="15.75" thickBot="1">
      <c r="A53" s="356" t="s">
        <v>60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57"/>
    </row>
    <row r="54" spans="1:14" ht="21" customHeight="1">
      <c r="A54" s="205" t="s">
        <v>61</v>
      </c>
      <c r="B54" s="224" t="s">
        <v>62</v>
      </c>
      <c r="C54" s="208" t="s">
        <v>63</v>
      </c>
      <c r="D54" s="208"/>
      <c r="E54" s="162">
        <v>0</v>
      </c>
      <c r="F54" s="217">
        <v>0</v>
      </c>
      <c r="G54" s="217">
        <v>0</v>
      </c>
      <c r="H54" s="217">
        <v>0</v>
      </c>
      <c r="I54" s="218">
        <v>0</v>
      </c>
      <c r="J54" s="162">
        <v>0</v>
      </c>
      <c r="K54" s="217">
        <v>0</v>
      </c>
      <c r="L54" s="217">
        <v>0</v>
      </c>
      <c r="M54" s="217">
        <v>0</v>
      </c>
      <c r="N54" s="218">
        <v>0</v>
      </c>
    </row>
    <row r="55" spans="1:14" ht="21" customHeight="1">
      <c r="A55" s="206" t="s">
        <v>64</v>
      </c>
      <c r="B55" s="201" t="s">
        <v>30</v>
      </c>
      <c r="C55" s="209" t="s">
        <v>63</v>
      </c>
      <c r="D55" s="209"/>
      <c r="E55" s="38">
        <v>0</v>
      </c>
      <c r="F55" s="150">
        <v>0</v>
      </c>
      <c r="G55" s="150">
        <v>0</v>
      </c>
      <c r="H55" s="150">
        <v>0</v>
      </c>
      <c r="I55" s="151">
        <v>0</v>
      </c>
      <c r="J55" s="38">
        <v>0</v>
      </c>
      <c r="K55" s="150">
        <v>0</v>
      </c>
      <c r="L55" s="150">
        <v>0</v>
      </c>
      <c r="M55" s="150">
        <v>0</v>
      </c>
      <c r="N55" s="151">
        <v>0</v>
      </c>
    </row>
    <row r="56" spans="1:14" ht="21" customHeight="1" thickBot="1">
      <c r="A56" s="20" t="s">
        <v>65</v>
      </c>
      <c r="B56" s="148" t="s">
        <v>66</v>
      </c>
      <c r="C56" s="210" t="s">
        <v>63</v>
      </c>
      <c r="D56" s="210"/>
      <c r="E56" s="233">
        <v>0</v>
      </c>
      <c r="F56" s="235">
        <v>0</v>
      </c>
      <c r="G56" s="235">
        <v>0</v>
      </c>
      <c r="H56" s="235">
        <v>0</v>
      </c>
      <c r="I56" s="236">
        <v>0</v>
      </c>
      <c r="J56" s="233">
        <v>0</v>
      </c>
      <c r="K56" s="235">
        <v>0</v>
      </c>
      <c r="L56" s="235">
        <v>0</v>
      </c>
      <c r="M56" s="235">
        <v>0</v>
      </c>
      <c r="N56" s="236">
        <v>0</v>
      </c>
    </row>
    <row r="57" spans="1:14" ht="15.75" thickBot="1">
      <c r="A57" s="431" t="s">
        <v>67</v>
      </c>
      <c r="B57" s="432"/>
      <c r="C57" s="97"/>
      <c r="D57" s="107"/>
      <c r="E57" s="24">
        <v>0</v>
      </c>
      <c r="F57" s="25">
        <v>0</v>
      </c>
      <c r="G57" s="25">
        <v>0</v>
      </c>
      <c r="H57" s="25">
        <v>0</v>
      </c>
      <c r="I57" s="26">
        <v>0</v>
      </c>
      <c r="J57" s="24">
        <v>0</v>
      </c>
      <c r="K57" s="25">
        <v>0</v>
      </c>
      <c r="L57" s="25">
        <v>0</v>
      </c>
      <c r="M57" s="25">
        <v>0</v>
      </c>
      <c r="N57" s="26">
        <v>0</v>
      </c>
    </row>
    <row r="58" spans="1:14" ht="15.75" thickBot="1">
      <c r="A58" s="356" t="s">
        <v>68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57"/>
    </row>
    <row r="59" spans="1:14" ht="15">
      <c r="A59" s="422" t="s">
        <v>69</v>
      </c>
      <c r="B59" s="390" t="s">
        <v>30</v>
      </c>
      <c r="C59" s="208" t="s">
        <v>1</v>
      </c>
      <c r="D59" s="100"/>
      <c r="E59" s="231">
        <v>0</v>
      </c>
      <c r="F59" s="220">
        <v>0</v>
      </c>
      <c r="G59" s="220">
        <v>0</v>
      </c>
      <c r="H59" s="220">
        <v>0</v>
      </c>
      <c r="I59" s="228">
        <v>0</v>
      </c>
      <c r="J59" s="231">
        <v>0</v>
      </c>
      <c r="K59" s="220">
        <v>0</v>
      </c>
      <c r="L59" s="220">
        <v>0</v>
      </c>
      <c r="M59" s="220">
        <v>0</v>
      </c>
      <c r="N59" s="228">
        <v>0</v>
      </c>
    </row>
    <row r="60" spans="1:14" ht="15.75" customHeight="1">
      <c r="A60" s="423"/>
      <c r="B60" s="391"/>
      <c r="C60" s="209" t="s">
        <v>70</v>
      </c>
      <c r="D60" s="209"/>
      <c r="E60" s="8">
        <v>0</v>
      </c>
      <c r="F60" s="9">
        <v>0</v>
      </c>
      <c r="G60" s="9">
        <v>0</v>
      </c>
      <c r="H60" s="9">
        <v>0</v>
      </c>
      <c r="I60" s="10">
        <v>0</v>
      </c>
      <c r="J60" s="8">
        <v>0</v>
      </c>
      <c r="K60" s="9">
        <v>0</v>
      </c>
      <c r="L60" s="9">
        <v>0</v>
      </c>
      <c r="M60" s="9">
        <v>0</v>
      </c>
      <c r="N60" s="10">
        <v>0</v>
      </c>
    </row>
    <row r="61" spans="1:14" ht="18.75" customHeight="1">
      <c r="A61" s="206" t="s">
        <v>71</v>
      </c>
      <c r="B61" s="201" t="s">
        <v>72</v>
      </c>
      <c r="C61" s="209" t="s">
        <v>1</v>
      </c>
      <c r="D61" s="209" t="s">
        <v>158</v>
      </c>
      <c r="E61" s="8">
        <f>F61</f>
        <v>5652</v>
      </c>
      <c r="F61" s="9">
        <v>5652</v>
      </c>
      <c r="G61" s="9">
        <v>0</v>
      </c>
      <c r="H61" s="9">
        <v>0</v>
      </c>
      <c r="I61" s="10">
        <v>0</v>
      </c>
      <c r="J61" s="8">
        <f>K61+L61+M61+N61</f>
        <v>15482</v>
      </c>
      <c r="K61" s="9">
        <v>15482</v>
      </c>
      <c r="L61" s="9">
        <v>0</v>
      </c>
      <c r="M61" s="9">
        <v>0</v>
      </c>
      <c r="N61" s="10">
        <v>0</v>
      </c>
    </row>
    <row r="62" spans="1:14" ht="19.5" customHeight="1" thickBot="1">
      <c r="A62" s="20" t="s">
        <v>73</v>
      </c>
      <c r="B62" s="202" t="s">
        <v>74</v>
      </c>
      <c r="C62" s="210" t="s">
        <v>70</v>
      </c>
      <c r="D62" s="210"/>
      <c r="E62" s="30">
        <v>0</v>
      </c>
      <c r="F62" s="245">
        <v>0</v>
      </c>
      <c r="G62" s="245">
        <v>0</v>
      </c>
      <c r="H62" s="245">
        <v>0</v>
      </c>
      <c r="I62" s="246">
        <v>0</v>
      </c>
      <c r="J62" s="30">
        <v>0</v>
      </c>
      <c r="K62" s="245">
        <v>0</v>
      </c>
      <c r="L62" s="245">
        <v>0</v>
      </c>
      <c r="M62" s="245">
        <v>0</v>
      </c>
      <c r="N62" s="246">
        <v>0</v>
      </c>
    </row>
    <row r="63" spans="1:14" ht="12.75" customHeight="1">
      <c r="A63" s="365" t="s">
        <v>75</v>
      </c>
      <c r="B63" s="366"/>
      <c r="C63" s="367"/>
      <c r="D63" s="392"/>
      <c r="E63" s="413">
        <f>E62+E61+E60+E59</f>
        <v>5652</v>
      </c>
      <c r="F63" s="406">
        <f>F62+F61+F60+F59</f>
        <v>5652</v>
      </c>
      <c r="G63" s="406">
        <v>0</v>
      </c>
      <c r="H63" s="406">
        <v>0</v>
      </c>
      <c r="I63" s="417">
        <v>0</v>
      </c>
      <c r="J63" s="413">
        <f>SUM(J59:J62)</f>
        <v>15482</v>
      </c>
      <c r="K63" s="406">
        <f>SUM(K59:K62)</f>
        <v>15482</v>
      </c>
      <c r="L63" s="406">
        <v>0</v>
      </c>
      <c r="M63" s="406">
        <v>0</v>
      </c>
      <c r="N63" s="417">
        <v>0</v>
      </c>
    </row>
    <row r="64" spans="1:14" ht="15" customHeight="1" thickBot="1">
      <c r="A64" s="396" t="s">
        <v>59</v>
      </c>
      <c r="B64" s="397"/>
      <c r="C64" s="368"/>
      <c r="D64" s="393"/>
      <c r="E64" s="420"/>
      <c r="F64" s="421"/>
      <c r="G64" s="421"/>
      <c r="H64" s="421"/>
      <c r="I64" s="419"/>
      <c r="J64" s="420"/>
      <c r="K64" s="421"/>
      <c r="L64" s="421"/>
      <c r="M64" s="421"/>
      <c r="N64" s="419"/>
    </row>
    <row r="65" spans="1:14" ht="15">
      <c r="A65" s="39"/>
      <c r="B65" s="40"/>
      <c r="C65" s="208" t="s">
        <v>1</v>
      </c>
      <c r="D65" s="237"/>
      <c r="E65" s="203">
        <f>E59+E61</f>
        <v>5652</v>
      </c>
      <c r="F65" s="220">
        <f>F61+F59</f>
        <v>5652</v>
      </c>
      <c r="G65" s="220">
        <v>0</v>
      </c>
      <c r="H65" s="220">
        <v>0</v>
      </c>
      <c r="I65" s="228">
        <v>0</v>
      </c>
      <c r="J65" s="203">
        <f>J59+J61</f>
        <v>15482</v>
      </c>
      <c r="K65" s="220">
        <f>K61+K59</f>
        <v>15482</v>
      </c>
      <c r="L65" s="220">
        <v>0</v>
      </c>
      <c r="M65" s="220">
        <v>0</v>
      </c>
      <c r="N65" s="228">
        <v>0</v>
      </c>
    </row>
    <row r="66" spans="1:14" ht="15.75" thickBot="1">
      <c r="A66" s="215"/>
      <c r="B66" s="37"/>
      <c r="C66" s="210" t="s">
        <v>70</v>
      </c>
      <c r="D66" s="238"/>
      <c r="E66" s="227">
        <v>0</v>
      </c>
      <c r="F66" s="221">
        <v>0</v>
      </c>
      <c r="G66" s="221">
        <v>0</v>
      </c>
      <c r="H66" s="221">
        <v>0</v>
      </c>
      <c r="I66" s="229">
        <v>0</v>
      </c>
      <c r="J66" s="227">
        <v>0</v>
      </c>
      <c r="K66" s="221">
        <v>0</v>
      </c>
      <c r="L66" s="221">
        <v>0</v>
      </c>
      <c r="M66" s="221">
        <v>0</v>
      </c>
      <c r="N66" s="229">
        <v>0</v>
      </c>
    </row>
    <row r="67" spans="1:14" ht="15.75" thickBot="1">
      <c r="A67" s="356" t="s">
        <v>76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57"/>
    </row>
    <row r="68" spans="1:14" ht="18.75" customHeight="1">
      <c r="A68" s="205" t="s">
        <v>77</v>
      </c>
      <c r="B68" s="224" t="s">
        <v>30</v>
      </c>
      <c r="C68" s="208" t="s">
        <v>53</v>
      </c>
      <c r="D68" s="208">
        <v>2019</v>
      </c>
      <c r="E68" s="231">
        <f>F68+G68+H68+I68</f>
        <v>0</v>
      </c>
      <c r="F68" s="220">
        <v>0</v>
      </c>
      <c r="G68" s="220">
        <v>0</v>
      </c>
      <c r="H68" s="220">
        <v>0</v>
      </c>
      <c r="I68" s="228">
        <v>0</v>
      </c>
      <c r="J68" s="231">
        <v>0</v>
      </c>
      <c r="K68" s="220">
        <v>0</v>
      </c>
      <c r="L68" s="220">
        <v>0</v>
      </c>
      <c r="M68" s="220">
        <v>0</v>
      </c>
      <c r="N68" s="228">
        <v>0</v>
      </c>
    </row>
    <row r="69" spans="1:14" ht="24">
      <c r="A69" s="427" t="s">
        <v>78</v>
      </c>
      <c r="B69" s="391" t="s">
        <v>79</v>
      </c>
      <c r="C69" s="209" t="s">
        <v>1</v>
      </c>
      <c r="D69" s="209" t="s">
        <v>159</v>
      </c>
      <c r="E69" s="8">
        <f>F69+G69+H69+I69</f>
        <v>63714</v>
      </c>
      <c r="F69" s="9">
        <v>63714</v>
      </c>
      <c r="G69" s="9">
        <v>0</v>
      </c>
      <c r="H69" s="9">
        <v>0</v>
      </c>
      <c r="I69" s="10">
        <v>0</v>
      </c>
      <c r="J69" s="8">
        <f>K69+L69+M69+N69</f>
        <v>0</v>
      </c>
      <c r="K69" s="9">
        <v>0</v>
      </c>
      <c r="L69" s="9">
        <v>0</v>
      </c>
      <c r="M69" s="9">
        <v>0</v>
      </c>
      <c r="N69" s="10">
        <v>0</v>
      </c>
    </row>
    <row r="70" spans="1:14" ht="23.25" customHeight="1">
      <c r="A70" s="473"/>
      <c r="B70" s="476"/>
      <c r="C70" s="95" t="s">
        <v>70</v>
      </c>
      <c r="D70" s="95" t="s">
        <v>132</v>
      </c>
      <c r="E70" s="30">
        <f>F70+G70+H70+I70</f>
        <v>0</v>
      </c>
      <c r="F70" s="245">
        <v>0</v>
      </c>
      <c r="G70" s="245">
        <v>0</v>
      </c>
      <c r="H70" s="245">
        <v>0</v>
      </c>
      <c r="I70" s="246">
        <v>0</v>
      </c>
      <c r="J70" s="30">
        <f>K70+L70+M70+N70</f>
        <v>0</v>
      </c>
      <c r="K70" s="245">
        <v>0</v>
      </c>
      <c r="L70" s="245">
        <v>0</v>
      </c>
      <c r="M70" s="245">
        <v>0</v>
      </c>
      <c r="N70" s="246">
        <v>0</v>
      </c>
    </row>
    <row r="71" spans="1:14" ht="30" customHeight="1">
      <c r="A71" s="473"/>
      <c r="B71" s="476"/>
      <c r="C71" s="95" t="s">
        <v>125</v>
      </c>
      <c r="D71" s="95" t="s">
        <v>138</v>
      </c>
      <c r="E71" s="30">
        <f>F71</f>
        <v>0</v>
      </c>
      <c r="F71" s="245">
        <v>0</v>
      </c>
      <c r="G71" s="245">
        <v>0</v>
      </c>
      <c r="H71" s="245">
        <v>0</v>
      </c>
      <c r="I71" s="246">
        <v>0</v>
      </c>
      <c r="J71" s="30">
        <f>K71+L71+M71+N71</f>
        <v>0</v>
      </c>
      <c r="K71" s="245">
        <v>0</v>
      </c>
      <c r="L71" s="245">
        <v>0</v>
      </c>
      <c r="M71" s="245">
        <v>0</v>
      </c>
      <c r="N71" s="246">
        <v>0</v>
      </c>
    </row>
    <row r="72" spans="1:16" ht="66.75" customHeight="1">
      <c r="A72" s="473"/>
      <c r="B72" s="476"/>
      <c r="C72" s="129" t="s">
        <v>101</v>
      </c>
      <c r="D72" s="95">
        <v>2017</v>
      </c>
      <c r="E72" s="30">
        <v>0</v>
      </c>
      <c r="F72" s="245">
        <v>0</v>
      </c>
      <c r="G72" s="245">
        <v>0</v>
      </c>
      <c r="H72" s="245">
        <v>0</v>
      </c>
      <c r="I72" s="246">
        <v>0</v>
      </c>
      <c r="J72" s="30">
        <v>0</v>
      </c>
      <c r="K72" s="245">
        <v>0</v>
      </c>
      <c r="L72" s="245">
        <v>0</v>
      </c>
      <c r="M72" s="245">
        <v>0</v>
      </c>
      <c r="N72" s="246">
        <v>0</v>
      </c>
      <c r="P72" s="67"/>
    </row>
    <row r="73" spans="1:16" ht="21" customHeight="1" thickBot="1">
      <c r="A73" s="474"/>
      <c r="B73" s="148" t="s">
        <v>133</v>
      </c>
      <c r="C73" s="131" t="s">
        <v>70</v>
      </c>
      <c r="D73" s="210">
        <v>2020</v>
      </c>
      <c r="E73" s="232">
        <v>0</v>
      </c>
      <c r="F73" s="221">
        <v>0</v>
      </c>
      <c r="G73" s="221">
        <v>0</v>
      </c>
      <c r="H73" s="221">
        <v>0</v>
      </c>
      <c r="I73" s="229">
        <v>0</v>
      </c>
      <c r="J73" s="232">
        <f>K73+L73</f>
        <v>0</v>
      </c>
      <c r="K73" s="232">
        <v>0</v>
      </c>
      <c r="L73" s="232">
        <v>0</v>
      </c>
      <c r="M73" s="232">
        <v>0</v>
      </c>
      <c r="N73" s="123">
        <v>0</v>
      </c>
      <c r="P73" s="67"/>
    </row>
    <row r="74" spans="1:14" ht="14.25" customHeight="1">
      <c r="A74" s="407" t="s">
        <v>80</v>
      </c>
      <c r="B74" s="407"/>
      <c r="C74" s="392"/>
      <c r="D74" s="408"/>
      <c r="E74" s="418">
        <f>E69</f>
        <v>63714</v>
      </c>
      <c r="F74" s="406">
        <f>F69</f>
        <v>63714</v>
      </c>
      <c r="G74" s="406">
        <f aca="true" t="shared" si="7" ref="G74:N74">G72+G69+G68+G70</f>
        <v>0</v>
      </c>
      <c r="H74" s="406">
        <f t="shared" si="7"/>
        <v>0</v>
      </c>
      <c r="I74" s="417">
        <f t="shared" si="7"/>
        <v>0</v>
      </c>
      <c r="J74" s="418">
        <f>J72+J69+J68+J70+J71</f>
        <v>0</v>
      </c>
      <c r="K74" s="413">
        <f>K72+K69+K68+K70+K71</f>
        <v>0</v>
      </c>
      <c r="L74" s="413">
        <f>L72+L69+L68+L70+L71</f>
        <v>0</v>
      </c>
      <c r="M74" s="413">
        <f t="shared" si="7"/>
        <v>0</v>
      </c>
      <c r="N74" s="415">
        <f t="shared" si="7"/>
        <v>0</v>
      </c>
    </row>
    <row r="75" spans="1:14" ht="12.75" customHeight="1" thickBot="1">
      <c r="A75" s="396" t="s">
        <v>59</v>
      </c>
      <c r="B75" s="397"/>
      <c r="C75" s="393"/>
      <c r="D75" s="409"/>
      <c r="E75" s="359"/>
      <c r="F75" s="361"/>
      <c r="G75" s="361"/>
      <c r="H75" s="361"/>
      <c r="I75" s="364"/>
      <c r="J75" s="359"/>
      <c r="K75" s="414"/>
      <c r="L75" s="414"/>
      <c r="M75" s="414"/>
      <c r="N75" s="416"/>
    </row>
    <row r="76" spans="1:14" ht="15">
      <c r="A76" s="410"/>
      <c r="B76" s="410"/>
      <c r="C76" s="98" t="s">
        <v>1</v>
      </c>
      <c r="D76" s="109"/>
      <c r="E76" s="248">
        <f>E69</f>
        <v>63714</v>
      </c>
      <c r="F76" s="248">
        <f>F69</f>
        <v>63714</v>
      </c>
      <c r="G76" s="248">
        <f aca="true" t="shared" si="8" ref="G76:N76">G68+G69</f>
        <v>0</v>
      </c>
      <c r="H76" s="248">
        <f t="shared" si="8"/>
        <v>0</v>
      </c>
      <c r="I76" s="60">
        <f t="shared" si="8"/>
        <v>0</v>
      </c>
      <c r="J76" s="203">
        <f t="shared" si="8"/>
        <v>0</v>
      </c>
      <c r="K76" s="231">
        <f t="shared" si="8"/>
        <v>0</v>
      </c>
      <c r="L76" s="231">
        <f t="shared" si="8"/>
        <v>0</v>
      </c>
      <c r="M76" s="231">
        <f t="shared" si="8"/>
        <v>0</v>
      </c>
      <c r="N76" s="234">
        <f t="shared" si="8"/>
        <v>0</v>
      </c>
    </row>
    <row r="77" spans="1:14" ht="24">
      <c r="A77" s="411"/>
      <c r="B77" s="411"/>
      <c r="C77" s="138" t="s">
        <v>125</v>
      </c>
      <c r="D77" s="139"/>
      <c r="E77" s="12">
        <f>E71</f>
        <v>0</v>
      </c>
      <c r="F77" s="12">
        <f>F71</f>
        <v>0</v>
      </c>
      <c r="G77" s="12">
        <v>0</v>
      </c>
      <c r="H77" s="12">
        <v>0</v>
      </c>
      <c r="I77" s="140">
        <v>0</v>
      </c>
      <c r="J77" s="144">
        <f>J71</f>
        <v>0</v>
      </c>
      <c r="K77" s="12">
        <f>K71</f>
        <v>0</v>
      </c>
      <c r="L77" s="12">
        <f>L71</f>
        <v>0</v>
      </c>
      <c r="M77" s="12">
        <v>0</v>
      </c>
      <c r="N77" s="141">
        <v>0</v>
      </c>
    </row>
    <row r="78" spans="1:26" ht="78.75" customHeight="1">
      <c r="A78" s="411"/>
      <c r="B78" s="411"/>
      <c r="C78" s="130" t="s">
        <v>101</v>
      </c>
      <c r="D78" s="126"/>
      <c r="E78" s="21">
        <f>E72</f>
        <v>0</v>
      </c>
      <c r="F78" s="21"/>
      <c r="G78" s="22">
        <v>0</v>
      </c>
      <c r="H78" s="22">
        <v>0</v>
      </c>
      <c r="I78" s="61">
        <v>0</v>
      </c>
      <c r="J78" s="42">
        <v>0</v>
      </c>
      <c r="K78" s="22">
        <v>0</v>
      </c>
      <c r="L78" s="22">
        <v>0</v>
      </c>
      <c r="M78" s="22">
        <v>0</v>
      </c>
      <c r="N78" s="23">
        <v>0</v>
      </c>
      <c r="P78" s="67"/>
      <c r="Z78" s="45"/>
    </row>
    <row r="79" spans="1:14" ht="15">
      <c r="A79" s="411"/>
      <c r="B79" s="411"/>
      <c r="C79" s="127" t="s">
        <v>70</v>
      </c>
      <c r="D79" s="89"/>
      <c r="E79" s="27">
        <f>E70</f>
        <v>0</v>
      </c>
      <c r="F79" s="9">
        <f aca="true" t="shared" si="9" ref="F79:N79">F70</f>
        <v>0</v>
      </c>
      <c r="G79" s="9">
        <f t="shared" si="9"/>
        <v>0</v>
      </c>
      <c r="H79" s="9">
        <f t="shared" si="9"/>
        <v>0</v>
      </c>
      <c r="I79" s="10">
        <f t="shared" si="9"/>
        <v>0</v>
      </c>
      <c r="J79" s="27">
        <f t="shared" si="9"/>
        <v>0</v>
      </c>
      <c r="K79" s="9">
        <f t="shared" si="9"/>
        <v>0</v>
      </c>
      <c r="L79" s="9">
        <f t="shared" si="9"/>
        <v>0</v>
      </c>
      <c r="M79" s="9">
        <f t="shared" si="9"/>
        <v>0</v>
      </c>
      <c r="N79" s="10">
        <f t="shared" si="9"/>
        <v>0</v>
      </c>
    </row>
    <row r="80" spans="1:14" ht="15.75" thickBot="1">
      <c r="A80" s="411"/>
      <c r="B80" s="411"/>
      <c r="C80" s="92" t="s">
        <v>53</v>
      </c>
      <c r="D80" s="139"/>
      <c r="E80" s="144">
        <f>E68</f>
        <v>0</v>
      </c>
      <c r="F80" s="155">
        <f>F68</f>
        <v>0</v>
      </c>
      <c r="G80" s="155">
        <v>0</v>
      </c>
      <c r="H80" s="155">
        <v>0</v>
      </c>
      <c r="I80" s="145">
        <v>0</v>
      </c>
      <c r="J80" s="144">
        <v>0</v>
      </c>
      <c r="K80" s="155">
        <v>0</v>
      </c>
      <c r="L80" s="155">
        <v>0</v>
      </c>
      <c r="M80" s="155">
        <v>0</v>
      </c>
      <c r="N80" s="145">
        <v>0</v>
      </c>
    </row>
    <row r="81" spans="1:14" ht="18" customHeight="1" thickBot="1">
      <c r="A81" s="356" t="s">
        <v>151</v>
      </c>
      <c r="B81" s="357"/>
      <c r="C81" s="103"/>
      <c r="D81" s="94">
        <v>2020</v>
      </c>
      <c r="E81" s="14">
        <v>0</v>
      </c>
      <c r="F81" s="15">
        <v>0</v>
      </c>
      <c r="G81" s="15">
        <v>0</v>
      </c>
      <c r="H81" s="15">
        <v>0</v>
      </c>
      <c r="I81" s="142">
        <v>0</v>
      </c>
      <c r="J81" s="29">
        <f>K81+L81+M81+N81</f>
        <v>0</v>
      </c>
      <c r="K81" s="15">
        <f>K74+K73</f>
        <v>0</v>
      </c>
      <c r="L81" s="15">
        <f>L74+L73</f>
        <v>0</v>
      </c>
      <c r="M81" s="15">
        <v>0</v>
      </c>
      <c r="N81" s="16">
        <v>0</v>
      </c>
    </row>
    <row r="82" spans="1:14" ht="18.75" customHeight="1" thickBot="1">
      <c r="A82" s="396" t="s">
        <v>81</v>
      </c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412"/>
    </row>
    <row r="83" spans="1:14" ht="16.5" customHeight="1">
      <c r="A83" s="422" t="s">
        <v>82</v>
      </c>
      <c r="B83" s="390" t="s">
        <v>83</v>
      </c>
      <c r="C83" s="208" t="s">
        <v>1</v>
      </c>
      <c r="D83" s="211"/>
      <c r="E83" s="216">
        <v>0</v>
      </c>
      <c r="F83" s="217">
        <v>0</v>
      </c>
      <c r="G83" s="217">
        <v>0</v>
      </c>
      <c r="H83" s="217">
        <v>0</v>
      </c>
      <c r="I83" s="218">
        <v>0</v>
      </c>
      <c r="J83" s="216">
        <v>0</v>
      </c>
      <c r="K83" s="217">
        <v>0</v>
      </c>
      <c r="L83" s="217">
        <v>0</v>
      </c>
      <c r="M83" s="217">
        <v>0</v>
      </c>
      <c r="N83" s="218">
        <v>0</v>
      </c>
    </row>
    <row r="84" spans="1:14" ht="16.5" customHeight="1">
      <c r="A84" s="423"/>
      <c r="B84" s="391"/>
      <c r="C84" s="209" t="s">
        <v>63</v>
      </c>
      <c r="D84" s="212"/>
      <c r="E84" s="134">
        <v>0</v>
      </c>
      <c r="F84" s="150">
        <v>0</v>
      </c>
      <c r="G84" s="150">
        <v>0</v>
      </c>
      <c r="H84" s="150">
        <v>0</v>
      </c>
      <c r="I84" s="151">
        <v>0</v>
      </c>
      <c r="J84" s="134">
        <v>0</v>
      </c>
      <c r="K84" s="150">
        <v>0</v>
      </c>
      <c r="L84" s="150">
        <v>0</v>
      </c>
      <c r="M84" s="150">
        <v>0</v>
      </c>
      <c r="N84" s="151">
        <v>0</v>
      </c>
    </row>
    <row r="85" spans="1:14" ht="15">
      <c r="A85" s="206" t="s">
        <v>84</v>
      </c>
      <c r="B85" s="201" t="s">
        <v>85</v>
      </c>
      <c r="C85" s="209" t="s">
        <v>1</v>
      </c>
      <c r="D85" s="212"/>
      <c r="E85" s="134">
        <v>0</v>
      </c>
      <c r="F85" s="150">
        <v>0</v>
      </c>
      <c r="G85" s="150">
        <v>0</v>
      </c>
      <c r="H85" s="150">
        <v>0</v>
      </c>
      <c r="I85" s="151">
        <v>0</v>
      </c>
      <c r="J85" s="134">
        <v>0</v>
      </c>
      <c r="K85" s="150">
        <v>0</v>
      </c>
      <c r="L85" s="150">
        <v>0</v>
      </c>
      <c r="M85" s="150">
        <v>0</v>
      </c>
      <c r="N85" s="151">
        <v>0</v>
      </c>
    </row>
    <row r="86" spans="1:14" ht="26.25" customHeight="1">
      <c r="A86" s="206" t="s">
        <v>86</v>
      </c>
      <c r="B86" s="201" t="s">
        <v>87</v>
      </c>
      <c r="C86" s="209" t="s">
        <v>63</v>
      </c>
      <c r="D86" s="212"/>
      <c r="E86" s="134">
        <v>0</v>
      </c>
      <c r="F86" s="150">
        <v>0</v>
      </c>
      <c r="G86" s="150">
        <v>0</v>
      </c>
      <c r="H86" s="150">
        <v>0</v>
      </c>
      <c r="I86" s="151">
        <v>0</v>
      </c>
      <c r="J86" s="134">
        <v>0</v>
      </c>
      <c r="K86" s="150">
        <v>0</v>
      </c>
      <c r="L86" s="150">
        <v>0</v>
      </c>
      <c r="M86" s="150">
        <v>0</v>
      </c>
      <c r="N86" s="151">
        <v>0</v>
      </c>
    </row>
    <row r="87" spans="1:14" ht="15" customHeight="1">
      <c r="A87" s="206" t="s">
        <v>88</v>
      </c>
      <c r="B87" s="201" t="s">
        <v>89</v>
      </c>
      <c r="C87" s="209" t="s">
        <v>1</v>
      </c>
      <c r="D87" s="212"/>
      <c r="E87" s="134">
        <v>0</v>
      </c>
      <c r="F87" s="150">
        <v>0</v>
      </c>
      <c r="G87" s="150">
        <v>0</v>
      </c>
      <c r="H87" s="150">
        <v>0</v>
      </c>
      <c r="I87" s="151">
        <v>0</v>
      </c>
      <c r="J87" s="134">
        <v>0</v>
      </c>
      <c r="K87" s="150">
        <v>0</v>
      </c>
      <c r="L87" s="150">
        <v>0</v>
      </c>
      <c r="M87" s="150">
        <v>0</v>
      </c>
      <c r="N87" s="151">
        <v>0</v>
      </c>
    </row>
    <row r="88" spans="1:14" ht="17.25" customHeight="1" thickBot="1">
      <c r="A88" s="197" t="s">
        <v>90</v>
      </c>
      <c r="B88" s="202" t="s">
        <v>91</v>
      </c>
      <c r="C88" s="95" t="s">
        <v>70</v>
      </c>
      <c r="D88" s="96"/>
      <c r="E88" s="42">
        <v>0</v>
      </c>
      <c r="F88" s="22">
        <v>0</v>
      </c>
      <c r="G88" s="22">
        <v>0</v>
      </c>
      <c r="H88" s="22">
        <v>0</v>
      </c>
      <c r="I88" s="23">
        <v>0</v>
      </c>
      <c r="J88" s="42">
        <v>0</v>
      </c>
      <c r="K88" s="22">
        <v>0</v>
      </c>
      <c r="L88" s="22">
        <v>0</v>
      </c>
      <c r="M88" s="22">
        <v>0</v>
      </c>
      <c r="N88" s="23">
        <v>0</v>
      </c>
    </row>
    <row r="89" spans="1:14" ht="12" customHeight="1">
      <c r="A89" s="365" t="s">
        <v>92</v>
      </c>
      <c r="B89" s="366"/>
      <c r="C89" s="392"/>
      <c r="D89" s="394"/>
      <c r="E89" s="358">
        <v>0</v>
      </c>
      <c r="F89" s="360">
        <v>0</v>
      </c>
      <c r="G89" s="360">
        <v>0</v>
      </c>
      <c r="H89" s="360">
        <v>0</v>
      </c>
      <c r="I89" s="363">
        <v>0</v>
      </c>
      <c r="J89" s="358">
        <v>0</v>
      </c>
      <c r="K89" s="360">
        <v>0</v>
      </c>
      <c r="L89" s="360">
        <v>0</v>
      </c>
      <c r="M89" s="360">
        <v>0</v>
      </c>
      <c r="N89" s="363">
        <v>0</v>
      </c>
    </row>
    <row r="90" spans="1:14" ht="11.25" customHeight="1" thickBot="1">
      <c r="A90" s="396" t="s">
        <v>59</v>
      </c>
      <c r="B90" s="397"/>
      <c r="C90" s="393"/>
      <c r="D90" s="395"/>
      <c r="E90" s="359"/>
      <c r="F90" s="361"/>
      <c r="G90" s="361"/>
      <c r="H90" s="361"/>
      <c r="I90" s="364"/>
      <c r="J90" s="359"/>
      <c r="K90" s="361"/>
      <c r="L90" s="361"/>
      <c r="M90" s="361"/>
      <c r="N90" s="364"/>
    </row>
    <row r="91" spans="1:14" ht="15">
      <c r="A91" s="41"/>
      <c r="B91" s="32"/>
      <c r="C91" s="99" t="s">
        <v>1</v>
      </c>
      <c r="D91" s="110"/>
      <c r="E91" s="43">
        <v>0</v>
      </c>
      <c r="F91" s="250">
        <v>0</v>
      </c>
      <c r="G91" s="250">
        <v>0</v>
      </c>
      <c r="H91" s="250">
        <v>0</v>
      </c>
      <c r="I91" s="251">
        <v>0</v>
      </c>
      <c r="J91" s="43">
        <v>0</v>
      </c>
      <c r="K91" s="250">
        <v>0</v>
      </c>
      <c r="L91" s="250">
        <v>0</v>
      </c>
      <c r="M91" s="250">
        <v>0</v>
      </c>
      <c r="N91" s="251">
        <v>0</v>
      </c>
    </row>
    <row r="92" spans="1:14" ht="15">
      <c r="A92" s="207"/>
      <c r="B92" s="35"/>
      <c r="C92" s="209" t="s">
        <v>63</v>
      </c>
      <c r="D92" s="108"/>
      <c r="E92" s="134">
        <v>0</v>
      </c>
      <c r="F92" s="150">
        <v>0</v>
      </c>
      <c r="G92" s="150">
        <v>0</v>
      </c>
      <c r="H92" s="150">
        <v>0</v>
      </c>
      <c r="I92" s="151">
        <v>0</v>
      </c>
      <c r="J92" s="134">
        <v>0</v>
      </c>
      <c r="K92" s="150">
        <v>0</v>
      </c>
      <c r="L92" s="150">
        <v>0</v>
      </c>
      <c r="M92" s="150">
        <v>0</v>
      </c>
      <c r="N92" s="151">
        <v>0</v>
      </c>
    </row>
    <row r="93" spans="1:14" ht="15.75" thickBot="1">
      <c r="A93" s="215"/>
      <c r="B93" s="37"/>
      <c r="C93" s="210" t="s">
        <v>70</v>
      </c>
      <c r="D93" s="238"/>
      <c r="E93" s="204">
        <v>0</v>
      </c>
      <c r="F93" s="235">
        <v>0</v>
      </c>
      <c r="G93" s="235">
        <v>0</v>
      </c>
      <c r="H93" s="235">
        <v>0</v>
      </c>
      <c r="I93" s="236">
        <v>0</v>
      </c>
      <c r="J93" s="204">
        <v>0</v>
      </c>
      <c r="K93" s="235">
        <v>0</v>
      </c>
      <c r="L93" s="235">
        <v>0</v>
      </c>
      <c r="M93" s="235">
        <v>0</v>
      </c>
      <c r="N93" s="236">
        <v>0</v>
      </c>
    </row>
    <row r="94" spans="1:14" ht="29.25" customHeight="1" thickBot="1">
      <c r="A94" s="356" t="s">
        <v>185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57"/>
    </row>
    <row r="95" spans="1:14" ht="15">
      <c r="A95" s="205" t="s">
        <v>93</v>
      </c>
      <c r="B95" s="224" t="s">
        <v>94</v>
      </c>
      <c r="C95" s="208" t="s">
        <v>1</v>
      </c>
      <c r="D95" s="211">
        <v>2015</v>
      </c>
      <c r="E95" s="203">
        <v>0</v>
      </c>
      <c r="F95" s="220">
        <v>0</v>
      </c>
      <c r="G95" s="220">
        <v>0</v>
      </c>
      <c r="H95" s="220">
        <v>0</v>
      </c>
      <c r="I95" s="228">
        <v>0</v>
      </c>
      <c r="J95" s="203">
        <v>0</v>
      </c>
      <c r="K95" s="220">
        <v>0</v>
      </c>
      <c r="L95" s="220">
        <v>0</v>
      </c>
      <c r="M95" s="220">
        <v>0</v>
      </c>
      <c r="N95" s="228">
        <v>0</v>
      </c>
    </row>
    <row r="96" spans="1:14" ht="24.75" customHeight="1">
      <c r="A96" s="206" t="s">
        <v>95</v>
      </c>
      <c r="B96" s="201" t="s">
        <v>96</v>
      </c>
      <c r="C96" s="209" t="s">
        <v>1</v>
      </c>
      <c r="D96" s="212" t="s">
        <v>102</v>
      </c>
      <c r="E96" s="27">
        <f>F96+G96+H96+I96</f>
        <v>0</v>
      </c>
      <c r="F96" s="9">
        <v>0</v>
      </c>
      <c r="G96" s="9">
        <v>0</v>
      </c>
      <c r="H96" s="9">
        <v>0</v>
      </c>
      <c r="I96" s="10">
        <v>0</v>
      </c>
      <c r="J96" s="27">
        <v>0</v>
      </c>
      <c r="K96" s="9">
        <v>0</v>
      </c>
      <c r="L96" s="9">
        <v>0</v>
      </c>
      <c r="M96" s="9">
        <v>0</v>
      </c>
      <c r="N96" s="10">
        <v>0</v>
      </c>
    </row>
    <row r="97" spans="1:17" ht="15.75" thickBot="1">
      <c r="A97" s="20" t="s">
        <v>97</v>
      </c>
      <c r="B97" s="148" t="s">
        <v>99</v>
      </c>
      <c r="C97" s="210" t="s">
        <v>1</v>
      </c>
      <c r="D97" s="213" t="s">
        <v>102</v>
      </c>
      <c r="E97" s="247">
        <v>0</v>
      </c>
      <c r="F97" s="245">
        <v>0</v>
      </c>
      <c r="G97" s="245">
        <v>0</v>
      </c>
      <c r="H97" s="245">
        <v>0</v>
      </c>
      <c r="I97" s="246">
        <v>0</v>
      </c>
      <c r="J97" s="247">
        <v>0</v>
      </c>
      <c r="K97" s="245">
        <v>0</v>
      </c>
      <c r="L97" s="245">
        <v>0</v>
      </c>
      <c r="M97" s="245">
        <v>0</v>
      </c>
      <c r="N97" s="246">
        <v>0</v>
      </c>
      <c r="Q97" s="72"/>
    </row>
    <row r="98" spans="1:16" ht="15.75" thickBot="1">
      <c r="A98" s="365" t="s">
        <v>98</v>
      </c>
      <c r="B98" s="366"/>
      <c r="C98" s="100" t="s">
        <v>1</v>
      </c>
      <c r="D98" s="111"/>
      <c r="E98" s="146">
        <v>0</v>
      </c>
      <c r="F98" s="143">
        <v>0</v>
      </c>
      <c r="G98" s="143">
        <v>0</v>
      </c>
      <c r="H98" s="143">
        <f aca="true" t="shared" si="10" ref="H98:N98">H97+H96+H95</f>
        <v>0</v>
      </c>
      <c r="I98" s="147">
        <f t="shared" si="10"/>
        <v>0</v>
      </c>
      <c r="J98" s="146">
        <f t="shared" si="10"/>
        <v>0</v>
      </c>
      <c r="K98" s="143">
        <f t="shared" si="10"/>
        <v>0</v>
      </c>
      <c r="L98" s="143">
        <f t="shared" si="10"/>
        <v>0</v>
      </c>
      <c r="M98" s="143">
        <f t="shared" si="10"/>
        <v>0</v>
      </c>
      <c r="N98" s="147">
        <f t="shared" si="10"/>
        <v>0</v>
      </c>
      <c r="P98" s="67"/>
    </row>
    <row r="99" spans="1:58" s="53" customFormat="1" ht="21.75" customHeight="1" thickBot="1">
      <c r="A99" s="380" t="s">
        <v>110</v>
      </c>
      <c r="B99" s="381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2"/>
      <c r="O99" s="304"/>
      <c r="P99" s="304"/>
      <c r="Q99" s="304"/>
      <c r="R99" s="305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9"/>
      <c r="AE99" s="50"/>
      <c r="AF99" s="50"/>
      <c r="AG99" s="50"/>
      <c r="AH99" s="50"/>
      <c r="AI99" s="49"/>
      <c r="AJ99" s="50"/>
      <c r="AK99" s="50"/>
      <c r="AL99" s="50"/>
      <c r="AM99" s="50"/>
      <c r="AN99" s="49"/>
      <c r="AO99" s="50"/>
      <c r="AP99" s="50"/>
      <c r="AQ99" s="50"/>
      <c r="AR99" s="50"/>
      <c r="AS99" s="49"/>
      <c r="AT99" s="50"/>
      <c r="AU99" s="50"/>
      <c r="AV99" s="50"/>
      <c r="AW99" s="50"/>
      <c r="AX99" s="49"/>
      <c r="AY99" s="50"/>
      <c r="AZ99" s="50"/>
      <c r="BA99" s="50"/>
      <c r="BB99" s="50"/>
      <c r="BC99" s="51"/>
      <c r="BD99" s="52"/>
      <c r="BF99" s="52"/>
    </row>
    <row r="100" spans="1:58" s="56" customFormat="1" ht="17.25" customHeight="1" thickBot="1">
      <c r="A100" s="464" t="s">
        <v>103</v>
      </c>
      <c r="B100" s="465"/>
      <c r="C100" s="465"/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6"/>
      <c r="O100" s="69"/>
      <c r="P100" s="69"/>
      <c r="Q100" s="69"/>
      <c r="R100" s="75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54"/>
      <c r="BD100" s="55"/>
      <c r="BF100" s="55"/>
    </row>
    <row r="101" spans="1:58" s="56" customFormat="1" ht="21" customHeight="1" thickBot="1">
      <c r="A101" s="431" t="s">
        <v>104</v>
      </c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7"/>
      <c r="N101" s="432"/>
      <c r="O101" s="69"/>
      <c r="P101" s="69"/>
      <c r="Q101" s="69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54"/>
      <c r="BD101" s="55"/>
      <c r="BF101" s="55"/>
    </row>
    <row r="102" spans="1:58" s="53" customFormat="1" ht="20.25" customHeight="1" thickBot="1">
      <c r="A102" s="380" t="s">
        <v>111</v>
      </c>
      <c r="B102" s="381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2"/>
      <c r="O102" s="304"/>
      <c r="P102" s="304"/>
      <c r="Q102" s="304"/>
      <c r="R102" s="305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7"/>
      <c r="AE102" s="48"/>
      <c r="AF102" s="48"/>
      <c r="AG102" s="48"/>
      <c r="AH102" s="48"/>
      <c r="AI102" s="47"/>
      <c r="AJ102" s="48"/>
      <c r="AK102" s="48"/>
      <c r="AL102" s="48"/>
      <c r="AM102" s="48"/>
      <c r="AN102" s="47"/>
      <c r="AO102" s="48"/>
      <c r="AP102" s="48"/>
      <c r="AQ102" s="48"/>
      <c r="AR102" s="48"/>
      <c r="AS102" s="47"/>
      <c r="AT102" s="48"/>
      <c r="AU102" s="48"/>
      <c r="AV102" s="48"/>
      <c r="AW102" s="48"/>
      <c r="AX102" s="47"/>
      <c r="AY102" s="48"/>
      <c r="AZ102" s="48"/>
      <c r="BA102" s="48"/>
      <c r="BB102" s="48"/>
      <c r="BC102" s="51"/>
      <c r="BF102" s="57"/>
    </row>
    <row r="103" spans="1:58" s="53" customFormat="1" ht="30" customHeight="1">
      <c r="A103" s="239" t="s">
        <v>16</v>
      </c>
      <c r="B103" s="200" t="s">
        <v>112</v>
      </c>
      <c r="C103" s="102" t="s">
        <v>1</v>
      </c>
      <c r="D103" s="164">
        <v>2017</v>
      </c>
      <c r="E103" s="88">
        <f>F103+G103+H103</f>
        <v>0</v>
      </c>
      <c r="F103" s="243">
        <v>0</v>
      </c>
      <c r="G103" s="243">
        <v>0</v>
      </c>
      <c r="H103" s="243">
        <v>0</v>
      </c>
      <c r="I103" s="165">
        <v>0</v>
      </c>
      <c r="J103" s="240">
        <v>0</v>
      </c>
      <c r="K103" s="243">
        <v>0</v>
      </c>
      <c r="L103" s="243">
        <v>0</v>
      </c>
      <c r="M103" s="243">
        <v>0</v>
      </c>
      <c r="N103" s="244">
        <v>0</v>
      </c>
      <c r="O103" s="304"/>
      <c r="P103" s="304"/>
      <c r="Q103" s="304"/>
      <c r="R103" s="305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7"/>
      <c r="AE103" s="48"/>
      <c r="AF103" s="48"/>
      <c r="AG103" s="48"/>
      <c r="AH103" s="48"/>
      <c r="AI103" s="47"/>
      <c r="AJ103" s="48"/>
      <c r="AK103" s="48"/>
      <c r="AL103" s="48"/>
      <c r="AM103" s="48"/>
      <c r="AN103" s="47"/>
      <c r="AO103" s="48"/>
      <c r="AP103" s="48"/>
      <c r="AQ103" s="48"/>
      <c r="AR103" s="48"/>
      <c r="AS103" s="47"/>
      <c r="AT103" s="48"/>
      <c r="AU103" s="48"/>
      <c r="AV103" s="48"/>
      <c r="AW103" s="48"/>
      <c r="AX103" s="47"/>
      <c r="AY103" s="48"/>
      <c r="AZ103" s="48"/>
      <c r="BA103" s="48"/>
      <c r="BB103" s="48"/>
      <c r="BC103" s="51"/>
      <c r="BF103" s="57"/>
    </row>
    <row r="104" spans="1:58" s="53" customFormat="1" ht="30" customHeight="1" thickBot="1">
      <c r="A104" s="166" t="s">
        <v>17</v>
      </c>
      <c r="B104" s="167" t="s">
        <v>106</v>
      </c>
      <c r="C104" s="168" t="s">
        <v>1</v>
      </c>
      <c r="D104" s="169"/>
      <c r="E104" s="170">
        <v>0</v>
      </c>
      <c r="F104" s="171">
        <v>0</v>
      </c>
      <c r="G104" s="171">
        <v>0</v>
      </c>
      <c r="H104" s="171">
        <v>0</v>
      </c>
      <c r="I104" s="172">
        <v>0</v>
      </c>
      <c r="J104" s="173">
        <v>0</v>
      </c>
      <c r="K104" s="171">
        <v>0</v>
      </c>
      <c r="L104" s="171">
        <v>0</v>
      </c>
      <c r="M104" s="171">
        <v>0</v>
      </c>
      <c r="N104" s="174">
        <v>0</v>
      </c>
      <c r="O104" s="304"/>
      <c r="P104" s="304"/>
      <c r="Q104" s="304"/>
      <c r="R104" s="305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7"/>
      <c r="AE104" s="48"/>
      <c r="AF104" s="48"/>
      <c r="AG104" s="48"/>
      <c r="AH104" s="48"/>
      <c r="AI104" s="47"/>
      <c r="AJ104" s="48"/>
      <c r="AK104" s="48"/>
      <c r="AL104" s="48"/>
      <c r="AM104" s="48"/>
      <c r="AN104" s="47"/>
      <c r="AO104" s="48"/>
      <c r="AP104" s="48"/>
      <c r="AQ104" s="48"/>
      <c r="AR104" s="48"/>
      <c r="AS104" s="47"/>
      <c r="AT104" s="48"/>
      <c r="AU104" s="48"/>
      <c r="AV104" s="48"/>
      <c r="AW104" s="48"/>
      <c r="AX104" s="47"/>
      <c r="AY104" s="48"/>
      <c r="AZ104" s="48"/>
      <c r="BA104" s="48"/>
      <c r="BB104" s="48"/>
      <c r="BC104" s="51"/>
      <c r="BF104" s="57"/>
    </row>
    <row r="105" spans="1:58" s="53" customFormat="1" ht="20.25" customHeight="1" thickBot="1">
      <c r="A105" s="373" t="s">
        <v>105</v>
      </c>
      <c r="B105" s="374"/>
      <c r="C105" s="101"/>
      <c r="D105" s="113"/>
      <c r="E105" s="83">
        <f>E104+E103</f>
        <v>0</v>
      </c>
      <c r="F105" s="83">
        <f>F104+F103</f>
        <v>0</v>
      </c>
      <c r="G105" s="83">
        <f>G104+G103</f>
        <v>0</v>
      </c>
      <c r="H105" s="83">
        <f>H104+H103</f>
        <v>0</v>
      </c>
      <c r="I105" s="83">
        <f>I104+I103</f>
        <v>0</v>
      </c>
      <c r="J105" s="86">
        <v>0</v>
      </c>
      <c r="K105" s="84">
        <v>0</v>
      </c>
      <c r="L105" s="84">
        <v>0</v>
      </c>
      <c r="M105" s="84">
        <v>0</v>
      </c>
      <c r="N105" s="87">
        <v>0</v>
      </c>
      <c r="O105" s="304"/>
      <c r="P105" s="304"/>
      <c r="Q105" s="304"/>
      <c r="R105" s="305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7"/>
      <c r="AE105" s="48"/>
      <c r="AF105" s="48"/>
      <c r="AG105" s="48"/>
      <c r="AH105" s="48"/>
      <c r="AI105" s="47"/>
      <c r="AJ105" s="48"/>
      <c r="AK105" s="48"/>
      <c r="AL105" s="48"/>
      <c r="AM105" s="48"/>
      <c r="AN105" s="47"/>
      <c r="AO105" s="48"/>
      <c r="AP105" s="48"/>
      <c r="AQ105" s="48"/>
      <c r="AR105" s="48"/>
      <c r="AS105" s="47"/>
      <c r="AT105" s="48"/>
      <c r="AU105" s="48"/>
      <c r="AV105" s="48"/>
      <c r="AW105" s="48"/>
      <c r="AX105" s="47"/>
      <c r="AY105" s="48"/>
      <c r="AZ105" s="48"/>
      <c r="BA105" s="48"/>
      <c r="BB105" s="48"/>
      <c r="BC105" s="51"/>
      <c r="BF105" s="57"/>
    </row>
    <row r="106" spans="1:14" ht="18" customHeight="1" thickBot="1">
      <c r="A106" s="400" t="s">
        <v>107</v>
      </c>
      <c r="B106" s="401"/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2"/>
    </row>
    <row r="107" spans="1:58" s="53" customFormat="1" ht="50.25" customHeight="1" thickBot="1">
      <c r="A107" s="82" t="s">
        <v>29</v>
      </c>
      <c r="B107" s="241" t="s">
        <v>108</v>
      </c>
      <c r="C107" s="101" t="s">
        <v>1</v>
      </c>
      <c r="D107" s="113"/>
      <c r="E107" s="86">
        <v>0</v>
      </c>
      <c r="F107" s="84">
        <v>0</v>
      </c>
      <c r="G107" s="84">
        <v>0</v>
      </c>
      <c r="H107" s="84">
        <v>0</v>
      </c>
      <c r="I107" s="85">
        <v>0</v>
      </c>
      <c r="J107" s="86">
        <v>0</v>
      </c>
      <c r="K107" s="84">
        <v>0</v>
      </c>
      <c r="L107" s="84">
        <v>0</v>
      </c>
      <c r="M107" s="84">
        <v>0</v>
      </c>
      <c r="N107" s="87">
        <v>0</v>
      </c>
      <c r="O107" s="304"/>
      <c r="P107" s="304"/>
      <c r="Q107" s="304"/>
      <c r="R107" s="305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7"/>
      <c r="AE107" s="48"/>
      <c r="AF107" s="48"/>
      <c r="AG107" s="48"/>
      <c r="AH107" s="48"/>
      <c r="AI107" s="47"/>
      <c r="AJ107" s="48"/>
      <c r="AK107" s="48"/>
      <c r="AL107" s="48"/>
      <c r="AM107" s="48"/>
      <c r="AN107" s="47"/>
      <c r="AO107" s="48"/>
      <c r="AP107" s="48"/>
      <c r="AQ107" s="48"/>
      <c r="AR107" s="48"/>
      <c r="AS107" s="47"/>
      <c r="AT107" s="48"/>
      <c r="AU107" s="48"/>
      <c r="AV107" s="48"/>
      <c r="AW107" s="48"/>
      <c r="AX107" s="47"/>
      <c r="AY107" s="48"/>
      <c r="AZ107" s="48"/>
      <c r="BA107" s="48"/>
      <c r="BB107" s="48"/>
      <c r="BC107" s="51"/>
      <c r="BF107" s="57"/>
    </row>
    <row r="108" spans="1:58" s="53" customFormat="1" ht="20.25" customHeight="1" thickBot="1">
      <c r="A108" s="375" t="s">
        <v>109</v>
      </c>
      <c r="B108" s="376"/>
      <c r="C108" s="102" t="s">
        <v>1</v>
      </c>
      <c r="D108" s="113"/>
      <c r="E108" s="240">
        <v>0</v>
      </c>
      <c r="F108" s="88">
        <v>0</v>
      </c>
      <c r="G108" s="88">
        <v>0</v>
      </c>
      <c r="H108" s="88">
        <f>H115+H105</f>
        <v>0</v>
      </c>
      <c r="I108" s="117">
        <f>I115+I105</f>
        <v>0</v>
      </c>
      <c r="J108" s="86">
        <v>0</v>
      </c>
      <c r="K108" s="83">
        <v>0</v>
      </c>
      <c r="L108" s="83">
        <v>0</v>
      </c>
      <c r="M108" s="83">
        <f>M115+M105</f>
        <v>0</v>
      </c>
      <c r="N108" s="118">
        <f>N115+N105</f>
        <v>0</v>
      </c>
      <c r="O108" s="304"/>
      <c r="P108" s="46"/>
      <c r="Q108" s="304"/>
      <c r="R108" s="305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7"/>
      <c r="AE108" s="48"/>
      <c r="AF108" s="48"/>
      <c r="AG108" s="48"/>
      <c r="AH108" s="48"/>
      <c r="AI108" s="47"/>
      <c r="AJ108" s="48"/>
      <c r="AK108" s="48"/>
      <c r="AL108" s="48"/>
      <c r="AM108" s="48"/>
      <c r="AN108" s="47"/>
      <c r="AO108" s="48"/>
      <c r="AP108" s="48"/>
      <c r="AQ108" s="48"/>
      <c r="AR108" s="48"/>
      <c r="AS108" s="47"/>
      <c r="AT108" s="48"/>
      <c r="AU108" s="48"/>
      <c r="AV108" s="48"/>
      <c r="AW108" s="48"/>
      <c r="AX108" s="47"/>
      <c r="AY108" s="48"/>
      <c r="AZ108" s="48"/>
      <c r="BA108" s="48"/>
      <c r="BB108" s="48"/>
      <c r="BC108" s="51"/>
      <c r="BF108" s="57"/>
    </row>
    <row r="109" spans="1:58" s="53" customFormat="1" ht="28.5" customHeight="1" thickBot="1">
      <c r="A109" s="377" t="s">
        <v>176</v>
      </c>
      <c r="B109" s="378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6"/>
      <c r="O109" s="304"/>
      <c r="P109" s="46"/>
      <c r="Q109" s="304"/>
      <c r="R109" s="305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7"/>
      <c r="AE109" s="48"/>
      <c r="AF109" s="48"/>
      <c r="AG109" s="48"/>
      <c r="AH109" s="48"/>
      <c r="AI109" s="47"/>
      <c r="AJ109" s="48"/>
      <c r="AK109" s="48"/>
      <c r="AL109" s="48"/>
      <c r="AM109" s="48"/>
      <c r="AN109" s="47"/>
      <c r="AO109" s="48"/>
      <c r="AP109" s="48"/>
      <c r="AQ109" s="48"/>
      <c r="AR109" s="48"/>
      <c r="AS109" s="47"/>
      <c r="AT109" s="48"/>
      <c r="AU109" s="48"/>
      <c r="AV109" s="48"/>
      <c r="AW109" s="48"/>
      <c r="AX109" s="47"/>
      <c r="AY109" s="48"/>
      <c r="AZ109" s="48"/>
      <c r="BA109" s="48"/>
      <c r="BB109" s="48"/>
      <c r="BC109" s="51"/>
      <c r="BF109" s="57"/>
    </row>
    <row r="110" spans="1:55" s="57" customFormat="1" ht="26.25" customHeight="1">
      <c r="A110" s="403" t="s">
        <v>117</v>
      </c>
      <c r="B110" s="399" t="s">
        <v>177</v>
      </c>
      <c r="C110" s="102" t="s">
        <v>1</v>
      </c>
      <c r="D110" s="242" t="s">
        <v>186</v>
      </c>
      <c r="E110" s="240">
        <f>F110+G110+H110+I110</f>
        <v>29855</v>
      </c>
      <c r="F110" s="88">
        <v>12355</v>
      </c>
      <c r="G110" s="88">
        <v>17500</v>
      </c>
      <c r="H110" s="88">
        <v>0</v>
      </c>
      <c r="I110" s="117">
        <v>0</v>
      </c>
      <c r="J110" s="240">
        <f>K110+L110+M110+N110</f>
        <v>0</v>
      </c>
      <c r="K110" s="88">
        <v>0</v>
      </c>
      <c r="L110" s="88">
        <v>0</v>
      </c>
      <c r="M110" s="88">
        <v>0</v>
      </c>
      <c r="N110" s="176">
        <v>0</v>
      </c>
      <c r="O110" s="304"/>
      <c r="P110" s="46"/>
      <c r="Q110" s="304"/>
      <c r="R110" s="304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133"/>
      <c r="AE110" s="68"/>
      <c r="AF110" s="68"/>
      <c r="AG110" s="68"/>
      <c r="AH110" s="68"/>
      <c r="AI110" s="133"/>
      <c r="AJ110" s="68"/>
      <c r="AK110" s="68"/>
      <c r="AL110" s="68"/>
      <c r="AM110" s="68"/>
      <c r="AN110" s="133"/>
      <c r="AO110" s="68"/>
      <c r="AP110" s="68"/>
      <c r="AQ110" s="68"/>
      <c r="AR110" s="68"/>
      <c r="AS110" s="133"/>
      <c r="AT110" s="68"/>
      <c r="AU110" s="68"/>
      <c r="AV110" s="68"/>
      <c r="AW110" s="68"/>
      <c r="AX110" s="133"/>
      <c r="AY110" s="68"/>
      <c r="AZ110" s="68"/>
      <c r="BA110" s="68"/>
      <c r="BB110" s="68"/>
      <c r="BC110" s="51"/>
    </row>
    <row r="111" spans="1:55" s="57" customFormat="1" ht="71.25" customHeight="1">
      <c r="A111" s="404"/>
      <c r="B111" s="470"/>
      <c r="C111" s="177" t="s">
        <v>101</v>
      </c>
      <c r="D111" s="178" t="s">
        <v>145</v>
      </c>
      <c r="E111" s="179">
        <f>F111+G111+H111+I111</f>
        <v>0</v>
      </c>
      <c r="F111" s="180">
        <v>0</v>
      </c>
      <c r="G111" s="180">
        <v>0</v>
      </c>
      <c r="H111" s="180">
        <v>0</v>
      </c>
      <c r="I111" s="181">
        <v>0</v>
      </c>
      <c r="J111" s="179">
        <f>K111+L111+M111+N111</f>
        <v>0</v>
      </c>
      <c r="K111" s="180">
        <v>0</v>
      </c>
      <c r="L111" s="180">
        <v>0</v>
      </c>
      <c r="M111" s="180">
        <v>0</v>
      </c>
      <c r="N111" s="182">
        <v>0</v>
      </c>
      <c r="O111" s="304"/>
      <c r="P111" s="46"/>
      <c r="Q111" s="304"/>
      <c r="R111" s="304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133"/>
      <c r="AE111" s="68"/>
      <c r="AF111" s="68"/>
      <c r="AG111" s="68"/>
      <c r="AH111" s="68"/>
      <c r="AI111" s="133"/>
      <c r="AJ111" s="68"/>
      <c r="AK111" s="68"/>
      <c r="AL111" s="68"/>
      <c r="AM111" s="68"/>
      <c r="AN111" s="133"/>
      <c r="AO111" s="68"/>
      <c r="AP111" s="68"/>
      <c r="AQ111" s="68"/>
      <c r="AR111" s="68"/>
      <c r="AS111" s="133"/>
      <c r="AT111" s="68"/>
      <c r="AU111" s="68"/>
      <c r="AV111" s="68"/>
      <c r="AW111" s="68"/>
      <c r="AX111" s="133"/>
      <c r="AY111" s="68"/>
      <c r="AZ111" s="68"/>
      <c r="BA111" s="68"/>
      <c r="BB111" s="68"/>
      <c r="BC111" s="51"/>
    </row>
    <row r="112" spans="1:55" s="57" customFormat="1" ht="29.25" customHeight="1">
      <c r="A112" s="404"/>
      <c r="B112" s="475"/>
      <c r="C112" s="183" t="s">
        <v>125</v>
      </c>
      <c r="D112" s="184">
        <v>2020</v>
      </c>
      <c r="E112" s="179">
        <v>0</v>
      </c>
      <c r="F112" s="180">
        <v>0</v>
      </c>
      <c r="G112" s="180">
        <v>0</v>
      </c>
      <c r="H112" s="180">
        <v>0</v>
      </c>
      <c r="I112" s="181">
        <v>0</v>
      </c>
      <c r="J112" s="179">
        <f>K112+L112+M112+N112</f>
        <v>0</v>
      </c>
      <c r="K112" s="180">
        <v>0</v>
      </c>
      <c r="L112" s="180">
        <v>0</v>
      </c>
      <c r="M112" s="180">
        <v>0</v>
      </c>
      <c r="N112" s="182">
        <v>0</v>
      </c>
      <c r="O112" s="304"/>
      <c r="P112" s="46"/>
      <c r="Q112" s="304"/>
      <c r="R112" s="304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133"/>
      <c r="AE112" s="68"/>
      <c r="AF112" s="68"/>
      <c r="AG112" s="68"/>
      <c r="AH112" s="68"/>
      <c r="AI112" s="133"/>
      <c r="AJ112" s="68"/>
      <c r="AK112" s="68"/>
      <c r="AL112" s="68"/>
      <c r="AM112" s="68"/>
      <c r="AN112" s="133"/>
      <c r="AO112" s="68"/>
      <c r="AP112" s="68"/>
      <c r="AQ112" s="68"/>
      <c r="AR112" s="68"/>
      <c r="AS112" s="133"/>
      <c r="AT112" s="68"/>
      <c r="AU112" s="68"/>
      <c r="AV112" s="68"/>
      <c r="AW112" s="68"/>
      <c r="AX112" s="133"/>
      <c r="AY112" s="68"/>
      <c r="AZ112" s="68"/>
      <c r="BA112" s="68"/>
      <c r="BB112" s="68"/>
      <c r="BC112" s="51"/>
    </row>
    <row r="113" spans="1:55" s="57" customFormat="1" ht="24" customHeight="1">
      <c r="A113" s="405"/>
      <c r="B113" s="185" t="s">
        <v>147</v>
      </c>
      <c r="C113" s="186" t="s">
        <v>52</v>
      </c>
      <c r="D113" s="187">
        <v>2022</v>
      </c>
      <c r="E113" s="188">
        <v>0</v>
      </c>
      <c r="F113" s="189">
        <v>0</v>
      </c>
      <c r="G113" s="189">
        <v>0</v>
      </c>
      <c r="H113" s="189">
        <v>0</v>
      </c>
      <c r="I113" s="190">
        <v>0</v>
      </c>
      <c r="J113" s="188">
        <f>K113</f>
        <v>0</v>
      </c>
      <c r="K113" s="189">
        <v>0</v>
      </c>
      <c r="L113" s="189">
        <v>0</v>
      </c>
      <c r="M113" s="189">
        <v>0</v>
      </c>
      <c r="N113" s="191">
        <v>0</v>
      </c>
      <c r="O113" s="304"/>
      <c r="P113" s="46"/>
      <c r="Q113" s="304"/>
      <c r="R113" s="304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133"/>
      <c r="AE113" s="68"/>
      <c r="AF113" s="68"/>
      <c r="AG113" s="68"/>
      <c r="AH113" s="68"/>
      <c r="AI113" s="133"/>
      <c r="AJ113" s="68"/>
      <c r="AK113" s="68"/>
      <c r="AL113" s="68"/>
      <c r="AM113" s="68"/>
      <c r="AN113" s="133"/>
      <c r="AO113" s="68"/>
      <c r="AP113" s="68"/>
      <c r="AQ113" s="68"/>
      <c r="AR113" s="68"/>
      <c r="AS113" s="133"/>
      <c r="AT113" s="68"/>
      <c r="AU113" s="68"/>
      <c r="AV113" s="68"/>
      <c r="AW113" s="68"/>
      <c r="AX113" s="133"/>
      <c r="AY113" s="68"/>
      <c r="AZ113" s="68"/>
      <c r="BA113" s="68"/>
      <c r="BB113" s="68"/>
      <c r="BC113" s="51"/>
    </row>
    <row r="114" spans="1:55" s="57" customFormat="1" ht="32.25" customHeight="1" thickBot="1">
      <c r="A114" s="166" t="s">
        <v>139</v>
      </c>
      <c r="B114" s="163" t="s">
        <v>140</v>
      </c>
      <c r="C114" s="214" t="s">
        <v>1</v>
      </c>
      <c r="D114" s="210" t="s">
        <v>169</v>
      </c>
      <c r="E114" s="227">
        <f>F114+G114+H114+I114</f>
        <v>6960</v>
      </c>
      <c r="F114" s="221">
        <v>6960</v>
      </c>
      <c r="G114" s="221">
        <v>0</v>
      </c>
      <c r="H114" s="221">
        <v>0</v>
      </c>
      <c r="I114" s="229">
        <v>0</v>
      </c>
      <c r="J114" s="227">
        <f>K114</f>
        <v>0</v>
      </c>
      <c r="K114" s="221">
        <v>0</v>
      </c>
      <c r="L114" s="221">
        <v>0</v>
      </c>
      <c r="M114" s="221">
        <v>0</v>
      </c>
      <c r="N114" s="229">
        <v>0</v>
      </c>
      <c r="O114" s="247"/>
      <c r="P114" s="245"/>
      <c r="Q114" s="245"/>
      <c r="R114" s="245"/>
      <c r="S114" s="16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61"/>
      <c r="AL114" s="161"/>
      <c r="AM114" s="161"/>
      <c r="AN114" s="140"/>
      <c r="AO114" s="140"/>
      <c r="AP114" s="68"/>
      <c r="AQ114" s="68"/>
      <c r="AR114" s="68"/>
      <c r="AS114" s="133"/>
      <c r="AT114" s="68"/>
      <c r="AU114" s="68"/>
      <c r="AV114" s="68"/>
      <c r="AW114" s="68"/>
      <c r="AX114" s="133"/>
      <c r="AY114" s="68"/>
      <c r="AZ114" s="68"/>
      <c r="BA114" s="68"/>
      <c r="BB114" s="68"/>
      <c r="BC114" s="51"/>
    </row>
    <row r="115" spans="1:58" s="53" customFormat="1" ht="15.75" customHeight="1">
      <c r="A115" s="398" t="s">
        <v>118</v>
      </c>
      <c r="B115" s="399"/>
      <c r="C115" s="350"/>
      <c r="D115" s="352"/>
      <c r="E115" s="341">
        <f>F115+G115+H115+I115</f>
        <v>36815</v>
      </c>
      <c r="F115" s="337">
        <f>SUM(F110:F114)</f>
        <v>19315</v>
      </c>
      <c r="G115" s="337">
        <f>SUM(G110:G114)</f>
        <v>17500</v>
      </c>
      <c r="H115" s="337">
        <v>0</v>
      </c>
      <c r="I115" s="339">
        <v>0</v>
      </c>
      <c r="J115" s="341">
        <f>J110+J111+J112+J114</f>
        <v>0</v>
      </c>
      <c r="K115" s="337">
        <f>K110+K111+K112+K114</f>
        <v>0</v>
      </c>
      <c r="L115" s="337">
        <f>L110+L111+L112+L114</f>
        <v>0</v>
      </c>
      <c r="M115" s="337">
        <f>M110</f>
        <v>0</v>
      </c>
      <c r="N115" s="339">
        <f>N110</f>
        <v>0</v>
      </c>
      <c r="O115" s="304"/>
      <c r="P115" s="304"/>
      <c r="Q115" s="304"/>
      <c r="R115" s="305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7"/>
      <c r="AE115" s="48"/>
      <c r="AF115" s="48"/>
      <c r="AG115" s="48"/>
      <c r="AH115" s="48"/>
      <c r="AI115" s="47"/>
      <c r="AJ115" s="48"/>
      <c r="AK115" s="48"/>
      <c r="AL115" s="48"/>
      <c r="AM115" s="48"/>
      <c r="AN115" s="47"/>
      <c r="AO115" s="48"/>
      <c r="AP115" s="48"/>
      <c r="AQ115" s="48"/>
      <c r="AR115" s="48"/>
      <c r="AS115" s="47"/>
      <c r="AT115" s="48"/>
      <c r="AU115" s="48"/>
      <c r="AV115" s="48"/>
      <c r="AW115" s="48"/>
      <c r="AX115" s="47"/>
      <c r="AY115" s="48"/>
      <c r="AZ115" s="48"/>
      <c r="BA115" s="48"/>
      <c r="BB115" s="48"/>
      <c r="BC115" s="51"/>
      <c r="BF115" s="57"/>
    </row>
    <row r="116" spans="1:58" s="53" customFormat="1" ht="17.25" customHeight="1" thickBot="1">
      <c r="A116" s="343" t="s">
        <v>59</v>
      </c>
      <c r="B116" s="345"/>
      <c r="C116" s="351"/>
      <c r="D116" s="353"/>
      <c r="E116" s="342"/>
      <c r="F116" s="338"/>
      <c r="G116" s="338"/>
      <c r="H116" s="338"/>
      <c r="I116" s="340"/>
      <c r="J116" s="342"/>
      <c r="K116" s="338"/>
      <c r="L116" s="338"/>
      <c r="M116" s="338"/>
      <c r="N116" s="340"/>
      <c r="O116" s="304"/>
      <c r="P116" s="304"/>
      <c r="Q116" s="304"/>
      <c r="R116" s="305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7"/>
      <c r="AE116" s="48"/>
      <c r="AF116" s="48"/>
      <c r="AG116" s="48"/>
      <c r="AH116" s="48"/>
      <c r="AI116" s="47"/>
      <c r="AJ116" s="48"/>
      <c r="AK116" s="48"/>
      <c r="AL116" s="48"/>
      <c r="AM116" s="48"/>
      <c r="AN116" s="47"/>
      <c r="AO116" s="48"/>
      <c r="AP116" s="48"/>
      <c r="AQ116" s="48"/>
      <c r="AR116" s="48"/>
      <c r="AS116" s="47"/>
      <c r="AT116" s="48"/>
      <c r="AU116" s="48"/>
      <c r="AV116" s="48"/>
      <c r="AW116" s="48"/>
      <c r="AX116" s="47"/>
      <c r="AY116" s="48"/>
      <c r="AZ116" s="48"/>
      <c r="BA116" s="48"/>
      <c r="BB116" s="48"/>
      <c r="BC116" s="51"/>
      <c r="BF116" s="57"/>
    </row>
    <row r="117" spans="1:58" s="53" customFormat="1" ht="20.25" customHeight="1">
      <c r="A117" s="348"/>
      <c r="B117" s="346"/>
      <c r="C117" s="242" t="s">
        <v>1</v>
      </c>
      <c r="D117" s="102"/>
      <c r="E117" s="240">
        <f>E110+E114</f>
        <v>36815</v>
      </c>
      <c r="F117" s="243">
        <f>F110+F114</f>
        <v>19315</v>
      </c>
      <c r="G117" s="243">
        <f>G110+G114</f>
        <v>17500</v>
      </c>
      <c r="H117" s="243">
        <v>0</v>
      </c>
      <c r="I117" s="165">
        <v>0</v>
      </c>
      <c r="J117" s="240">
        <f>J114+J110</f>
        <v>0</v>
      </c>
      <c r="K117" s="243">
        <f>K110+K114</f>
        <v>0</v>
      </c>
      <c r="L117" s="243">
        <f>L110+L114</f>
        <v>0</v>
      </c>
      <c r="M117" s="243">
        <v>0</v>
      </c>
      <c r="N117" s="244">
        <v>0</v>
      </c>
      <c r="O117" s="304"/>
      <c r="P117" s="304"/>
      <c r="Q117" s="304"/>
      <c r="R117" s="305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7"/>
      <c r="AE117" s="48"/>
      <c r="AF117" s="48"/>
      <c r="AG117" s="48"/>
      <c r="AH117" s="48"/>
      <c r="AI117" s="47"/>
      <c r="AJ117" s="48"/>
      <c r="AK117" s="48"/>
      <c r="AL117" s="48"/>
      <c r="AM117" s="48"/>
      <c r="AN117" s="47"/>
      <c r="AO117" s="48"/>
      <c r="AP117" s="48"/>
      <c r="AQ117" s="48"/>
      <c r="AR117" s="48"/>
      <c r="AS117" s="47"/>
      <c r="AT117" s="48"/>
      <c r="AU117" s="48"/>
      <c r="AV117" s="48"/>
      <c r="AW117" s="48"/>
      <c r="AX117" s="47"/>
      <c r="AY117" s="48"/>
      <c r="AZ117" s="48"/>
      <c r="BA117" s="48"/>
      <c r="BB117" s="48"/>
      <c r="BC117" s="51"/>
      <c r="BF117" s="57"/>
    </row>
    <row r="118" spans="1:58" s="53" customFormat="1" ht="87" customHeight="1" thickBot="1">
      <c r="A118" s="349"/>
      <c r="B118" s="347"/>
      <c r="C118" s="169" t="s">
        <v>101</v>
      </c>
      <c r="D118" s="168"/>
      <c r="E118" s="173">
        <f>E111</f>
        <v>0</v>
      </c>
      <c r="F118" s="171">
        <f>F111</f>
        <v>0</v>
      </c>
      <c r="G118" s="171">
        <f>G111</f>
        <v>0</v>
      </c>
      <c r="H118" s="171">
        <v>0</v>
      </c>
      <c r="I118" s="172">
        <v>0</v>
      </c>
      <c r="J118" s="173">
        <f>J111</f>
        <v>0</v>
      </c>
      <c r="K118" s="171">
        <f>K111</f>
        <v>0</v>
      </c>
      <c r="L118" s="171">
        <f>L111</f>
        <v>0</v>
      </c>
      <c r="M118" s="171">
        <v>0</v>
      </c>
      <c r="N118" s="174">
        <v>0</v>
      </c>
      <c r="O118" s="304"/>
      <c r="P118" s="304"/>
      <c r="Q118" s="304"/>
      <c r="R118" s="305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7"/>
      <c r="AE118" s="48"/>
      <c r="AF118" s="48"/>
      <c r="AG118" s="48"/>
      <c r="AH118" s="48"/>
      <c r="AI118" s="47"/>
      <c r="AJ118" s="48"/>
      <c r="AK118" s="48"/>
      <c r="AL118" s="48"/>
      <c r="AM118" s="48"/>
      <c r="AN118" s="47"/>
      <c r="AO118" s="48"/>
      <c r="AP118" s="48"/>
      <c r="AQ118" s="48"/>
      <c r="AR118" s="48"/>
      <c r="AS118" s="47"/>
      <c r="AT118" s="48"/>
      <c r="AU118" s="48"/>
      <c r="AV118" s="48"/>
      <c r="AW118" s="48"/>
      <c r="AX118" s="47"/>
      <c r="AY118" s="48"/>
      <c r="AZ118" s="48"/>
      <c r="BA118" s="48"/>
      <c r="BB118" s="48"/>
      <c r="BC118" s="51"/>
      <c r="BF118" s="57"/>
    </row>
    <row r="119" spans="1:58" s="53" customFormat="1" ht="20.25" customHeight="1" thickBot="1">
      <c r="A119" s="343" t="s">
        <v>148</v>
      </c>
      <c r="B119" s="344"/>
      <c r="C119" s="113"/>
      <c r="D119" s="101"/>
      <c r="E119" s="86">
        <f>E117+E118</f>
        <v>36815</v>
      </c>
      <c r="F119" s="84">
        <f>F117+F118</f>
        <v>19315</v>
      </c>
      <c r="G119" s="84">
        <f>G118+G117</f>
        <v>17500</v>
      </c>
      <c r="H119" s="84">
        <v>0</v>
      </c>
      <c r="I119" s="87">
        <v>0</v>
      </c>
      <c r="J119" s="86">
        <f>J115+J113</f>
        <v>0</v>
      </c>
      <c r="K119" s="84">
        <f>K115+K113</f>
        <v>0</v>
      </c>
      <c r="L119" s="84">
        <f>L115+L113</f>
        <v>0</v>
      </c>
      <c r="M119" s="84">
        <f>M115+M113</f>
        <v>0</v>
      </c>
      <c r="N119" s="87">
        <f>N115+N113</f>
        <v>0</v>
      </c>
      <c r="O119" s="304"/>
      <c r="P119" s="304"/>
      <c r="Q119" s="304"/>
      <c r="R119" s="305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7"/>
      <c r="AE119" s="48"/>
      <c r="AF119" s="48"/>
      <c r="AG119" s="48"/>
      <c r="AH119" s="48"/>
      <c r="AI119" s="47"/>
      <c r="AJ119" s="48"/>
      <c r="AK119" s="48"/>
      <c r="AL119" s="48"/>
      <c r="AM119" s="48"/>
      <c r="AN119" s="47"/>
      <c r="AO119" s="48"/>
      <c r="AP119" s="48"/>
      <c r="AQ119" s="48"/>
      <c r="AR119" s="48"/>
      <c r="AS119" s="47"/>
      <c r="AT119" s="48"/>
      <c r="AU119" s="48"/>
      <c r="AV119" s="48"/>
      <c r="AW119" s="48"/>
      <c r="AX119" s="47"/>
      <c r="AY119" s="48"/>
      <c r="AZ119" s="48"/>
      <c r="BA119" s="48"/>
      <c r="BB119" s="48"/>
      <c r="BC119" s="51"/>
      <c r="BF119" s="57"/>
    </row>
    <row r="120" spans="1:58" s="53" customFormat="1" ht="24" customHeight="1" thickBot="1">
      <c r="A120" s="478" t="s">
        <v>126</v>
      </c>
      <c r="B120" s="479"/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5"/>
      <c r="O120" s="304"/>
      <c r="P120" s="46"/>
      <c r="Q120" s="304"/>
      <c r="R120" s="305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7"/>
      <c r="AE120" s="48"/>
      <c r="AF120" s="48"/>
      <c r="AG120" s="48"/>
      <c r="AH120" s="48"/>
      <c r="AI120" s="47"/>
      <c r="AJ120" s="48"/>
      <c r="AK120" s="48"/>
      <c r="AL120" s="48"/>
      <c r="AM120" s="48"/>
      <c r="AN120" s="47"/>
      <c r="AO120" s="48"/>
      <c r="AP120" s="48"/>
      <c r="AQ120" s="48"/>
      <c r="AR120" s="48"/>
      <c r="AS120" s="47"/>
      <c r="AT120" s="48"/>
      <c r="AU120" s="48"/>
      <c r="AV120" s="48"/>
      <c r="AW120" s="48"/>
      <c r="AX120" s="47"/>
      <c r="AY120" s="48"/>
      <c r="AZ120" s="48"/>
      <c r="BA120" s="48"/>
      <c r="BB120" s="48"/>
      <c r="BC120" s="51"/>
      <c r="BF120" s="57"/>
    </row>
    <row r="121" spans="1:55" s="57" customFormat="1" ht="26.25" customHeight="1">
      <c r="A121" s="403" t="s">
        <v>127</v>
      </c>
      <c r="B121" s="399" t="s">
        <v>187</v>
      </c>
      <c r="C121" s="102" t="s">
        <v>1</v>
      </c>
      <c r="D121" s="242" t="s">
        <v>188</v>
      </c>
      <c r="E121" s="240">
        <f>F121+G121+H121+I121</f>
        <v>2192</v>
      </c>
      <c r="F121" s="88">
        <v>1692</v>
      </c>
      <c r="G121" s="88">
        <v>500</v>
      </c>
      <c r="H121" s="88">
        <v>0</v>
      </c>
      <c r="I121" s="117">
        <v>0</v>
      </c>
      <c r="J121" s="240">
        <f>K121+L121+M121+N121</f>
        <v>1000</v>
      </c>
      <c r="K121" s="88">
        <v>500</v>
      </c>
      <c r="L121" s="88">
        <v>500</v>
      </c>
      <c r="M121" s="88">
        <v>0</v>
      </c>
      <c r="N121" s="176">
        <v>0</v>
      </c>
      <c r="O121" s="304"/>
      <c r="P121" s="46"/>
      <c r="Q121" s="304"/>
      <c r="R121" s="304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133"/>
      <c r="AE121" s="68"/>
      <c r="AF121" s="68"/>
      <c r="AG121" s="68"/>
      <c r="AH121" s="68"/>
      <c r="AI121" s="133"/>
      <c r="AJ121" s="68"/>
      <c r="AK121" s="68"/>
      <c r="AL121" s="68"/>
      <c r="AM121" s="68"/>
      <c r="AN121" s="133"/>
      <c r="AO121" s="68"/>
      <c r="AP121" s="68"/>
      <c r="AQ121" s="68"/>
      <c r="AR121" s="68"/>
      <c r="AS121" s="133"/>
      <c r="AT121" s="68"/>
      <c r="AU121" s="68"/>
      <c r="AV121" s="68"/>
      <c r="AW121" s="68"/>
      <c r="AX121" s="133"/>
      <c r="AY121" s="68"/>
      <c r="AZ121" s="68"/>
      <c r="BA121" s="68"/>
      <c r="BB121" s="68"/>
      <c r="BC121" s="51"/>
    </row>
    <row r="122" spans="1:55" s="57" customFormat="1" ht="26.25" customHeight="1">
      <c r="A122" s="404"/>
      <c r="B122" s="470"/>
      <c r="C122" s="183" t="s">
        <v>52</v>
      </c>
      <c r="D122" s="306">
        <v>2020</v>
      </c>
      <c r="E122" s="179">
        <v>0</v>
      </c>
      <c r="F122" s="180">
        <v>0</v>
      </c>
      <c r="G122" s="180">
        <v>0</v>
      </c>
      <c r="H122" s="180">
        <v>0</v>
      </c>
      <c r="I122" s="181">
        <v>0</v>
      </c>
      <c r="J122" s="179">
        <f>K122+L122</f>
        <v>0</v>
      </c>
      <c r="K122" s="180">
        <v>0</v>
      </c>
      <c r="L122" s="180">
        <v>0</v>
      </c>
      <c r="M122" s="180">
        <v>0</v>
      </c>
      <c r="N122" s="182">
        <v>0</v>
      </c>
      <c r="O122" s="304"/>
      <c r="P122" s="46"/>
      <c r="Q122" s="304"/>
      <c r="R122" s="304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133"/>
      <c r="AE122" s="68"/>
      <c r="AF122" s="68"/>
      <c r="AG122" s="68"/>
      <c r="AH122" s="68"/>
      <c r="AI122" s="133"/>
      <c r="AJ122" s="68"/>
      <c r="AK122" s="68"/>
      <c r="AL122" s="68"/>
      <c r="AM122" s="68"/>
      <c r="AN122" s="133"/>
      <c r="AO122" s="68"/>
      <c r="AP122" s="68"/>
      <c r="AQ122" s="68"/>
      <c r="AR122" s="68"/>
      <c r="AS122" s="133"/>
      <c r="AT122" s="68"/>
      <c r="AU122" s="68"/>
      <c r="AV122" s="68"/>
      <c r="AW122" s="68"/>
      <c r="AX122" s="133"/>
      <c r="AY122" s="68"/>
      <c r="AZ122" s="68"/>
      <c r="BA122" s="68"/>
      <c r="BB122" s="68"/>
      <c r="BC122" s="51"/>
    </row>
    <row r="123" spans="1:55" s="57" customFormat="1" ht="26.25" customHeight="1" thickBot="1">
      <c r="A123" s="472"/>
      <c r="B123" s="471"/>
      <c r="C123" s="168" t="s">
        <v>53</v>
      </c>
      <c r="D123" s="307">
        <v>2021</v>
      </c>
      <c r="E123" s="173">
        <f>F123+G123+H123+I123</f>
        <v>0</v>
      </c>
      <c r="F123" s="170">
        <v>0</v>
      </c>
      <c r="G123" s="170">
        <v>0</v>
      </c>
      <c r="H123" s="170">
        <v>0</v>
      </c>
      <c r="I123" s="308">
        <v>0</v>
      </c>
      <c r="J123" s="173">
        <v>0</v>
      </c>
      <c r="K123" s="170">
        <v>0</v>
      </c>
      <c r="L123" s="170">
        <v>0</v>
      </c>
      <c r="M123" s="170">
        <v>0</v>
      </c>
      <c r="N123" s="309">
        <v>0</v>
      </c>
      <c r="O123" s="304"/>
      <c r="P123" s="46"/>
      <c r="Q123" s="304"/>
      <c r="R123" s="304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133"/>
      <c r="AE123" s="68"/>
      <c r="AF123" s="68"/>
      <c r="AG123" s="68"/>
      <c r="AH123" s="68"/>
      <c r="AI123" s="133"/>
      <c r="AJ123" s="68"/>
      <c r="AK123" s="68"/>
      <c r="AL123" s="68"/>
      <c r="AM123" s="68"/>
      <c r="AN123" s="133"/>
      <c r="AO123" s="68"/>
      <c r="AP123" s="68"/>
      <c r="AQ123" s="68"/>
      <c r="AR123" s="68"/>
      <c r="AS123" s="133"/>
      <c r="AT123" s="68"/>
      <c r="AU123" s="68"/>
      <c r="AV123" s="68"/>
      <c r="AW123" s="68"/>
      <c r="AX123" s="133"/>
      <c r="AY123" s="68"/>
      <c r="AZ123" s="68"/>
      <c r="BA123" s="68"/>
      <c r="BB123" s="68"/>
      <c r="BC123" s="51"/>
    </row>
    <row r="124" spans="1:58" s="53" customFormat="1" ht="20.25" customHeight="1" thickBot="1">
      <c r="A124" s="373" t="s">
        <v>128</v>
      </c>
      <c r="B124" s="374"/>
      <c r="C124" s="101"/>
      <c r="D124" s="113"/>
      <c r="E124" s="86">
        <f>F124+G124+H124+I124</f>
        <v>2192</v>
      </c>
      <c r="F124" s="84">
        <f>SUM(F121:F123)</f>
        <v>1692</v>
      </c>
      <c r="G124" s="84">
        <f>SUM(G121:G121)</f>
        <v>500</v>
      </c>
      <c r="H124" s="84">
        <v>0</v>
      </c>
      <c r="I124" s="85">
        <v>0</v>
      </c>
      <c r="J124" s="86">
        <f>J121+J122</f>
        <v>1000</v>
      </c>
      <c r="K124" s="84">
        <f>K121+K122</f>
        <v>500</v>
      </c>
      <c r="L124" s="84">
        <f>L121+L122</f>
        <v>500</v>
      </c>
      <c r="M124" s="84">
        <f>M121</f>
        <v>0</v>
      </c>
      <c r="N124" s="87">
        <f>N121</f>
        <v>0</v>
      </c>
      <c r="O124" s="304"/>
      <c r="P124" s="304"/>
      <c r="Q124" s="304"/>
      <c r="R124" s="305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7"/>
      <c r="AE124" s="48"/>
      <c r="AF124" s="48"/>
      <c r="AG124" s="48"/>
      <c r="AH124" s="48"/>
      <c r="AI124" s="47"/>
      <c r="AJ124" s="48"/>
      <c r="AK124" s="48"/>
      <c r="AL124" s="48"/>
      <c r="AM124" s="48"/>
      <c r="AN124" s="47"/>
      <c r="AO124" s="48"/>
      <c r="AP124" s="48"/>
      <c r="AQ124" s="48"/>
      <c r="AR124" s="48"/>
      <c r="AS124" s="47"/>
      <c r="AT124" s="48"/>
      <c r="AU124" s="48"/>
      <c r="AV124" s="48"/>
      <c r="AW124" s="48"/>
      <c r="AX124" s="47"/>
      <c r="AY124" s="48"/>
      <c r="AZ124" s="48"/>
      <c r="BA124" s="48"/>
      <c r="BB124" s="48"/>
      <c r="BC124" s="51"/>
      <c r="BF124" s="57"/>
    </row>
    <row r="125" spans="1:25" ht="26.25" customHeight="1">
      <c r="A125" s="371" t="s">
        <v>134</v>
      </c>
      <c r="B125" s="372"/>
      <c r="C125" s="367"/>
      <c r="D125" s="367"/>
      <c r="E125" s="477">
        <f>E98+E89+E74+E63+E57+E48+E38+E26+E22+E15+E108+E115+E124</f>
        <v>350512</v>
      </c>
      <c r="F125" s="354">
        <f>F98+F89+F74+F63+F57+F48+F38+F26+F22+F15+F108+F115+F124</f>
        <v>330402</v>
      </c>
      <c r="G125" s="354">
        <f>G98+G89+G74+G63+G57+G48+G38+G26+G22+G15+G108+G115+G124</f>
        <v>18000</v>
      </c>
      <c r="H125" s="354">
        <f>H98+H89+H74+H63+H57+H48+H38+H26+H22+H15+H108</f>
        <v>0</v>
      </c>
      <c r="I125" s="459">
        <f>I98+I89+I74+I63+I57+I48+I38+I26+I22+I15</f>
        <v>2110</v>
      </c>
      <c r="J125" s="389">
        <f>J98+J89+J74+J63+J57+J48+J38+J26+J22+J15+J115+J124</f>
        <v>109891</v>
      </c>
      <c r="K125" s="355">
        <f>K98+K89+K74+K63+K57+K48+K38+K26+K22+K15+K115+K124</f>
        <v>106400</v>
      </c>
      <c r="L125" s="355">
        <f>L98+L89+L74+L63+L57+L48+L38+L26+L22+L15+L115+L124</f>
        <v>500</v>
      </c>
      <c r="M125" s="355">
        <f>M98+M89+M74+M63+M57+M48+M38+M26+M22+M15</f>
        <v>0</v>
      </c>
      <c r="N125" s="362">
        <f>N98+N89+N74+N63+N57+N48+N38+N26+N22+N15</f>
        <v>2991</v>
      </c>
      <c r="T125" s="45">
        <f>E127+E128+E129+E130+E131+E132+E133</f>
        <v>350512</v>
      </c>
      <c r="U125" s="45"/>
      <c r="V125" s="45"/>
      <c r="X125" s="45">
        <f>SUM(J127:J133)</f>
        <v>109891</v>
      </c>
      <c r="Y125" s="45"/>
    </row>
    <row r="126" spans="1:24" ht="15.75" customHeight="1" thickBot="1">
      <c r="A126" s="369" t="s">
        <v>59</v>
      </c>
      <c r="B126" s="370"/>
      <c r="C126" s="368"/>
      <c r="D126" s="368"/>
      <c r="E126" s="389"/>
      <c r="F126" s="355"/>
      <c r="G126" s="355"/>
      <c r="H126" s="355"/>
      <c r="I126" s="362"/>
      <c r="J126" s="389"/>
      <c r="K126" s="355"/>
      <c r="L126" s="355"/>
      <c r="M126" s="355"/>
      <c r="N126" s="362"/>
      <c r="X126" s="45">
        <f>K127+L127+N127</f>
        <v>99691</v>
      </c>
    </row>
    <row r="127" spans="1:22" ht="15.75" customHeight="1">
      <c r="A127" s="39"/>
      <c r="B127" s="40"/>
      <c r="C127" s="208" t="s">
        <v>1</v>
      </c>
      <c r="D127" s="237"/>
      <c r="E127" s="203">
        <f>F127+G127+I127</f>
        <v>325439</v>
      </c>
      <c r="F127" s="220">
        <f>F108+F98+F91+F76+F65+F39+F26+F22+F15+F110+F114+F121</f>
        <v>305329</v>
      </c>
      <c r="G127" s="220">
        <f>G108+G98+G91+G76+G65+G57+G39+G26+G22+G15+G110+G121</f>
        <v>18000</v>
      </c>
      <c r="H127" s="220">
        <f>H108+H98+H91+H76+H65+H57+H38+H26+H22+H15</f>
        <v>0</v>
      </c>
      <c r="I127" s="228">
        <f>I108+I98+I91+I76+I65+I57+I38+I26+I22+I15</f>
        <v>2110</v>
      </c>
      <c r="J127" s="203">
        <f>J108+J98+J91+J76+J65+J57+J39+J26+J22+J15+J117+J121</f>
        <v>99691</v>
      </c>
      <c r="K127" s="220">
        <f>K108+K98+K91+K76+K65+K39+K26+K22+K15+K117+K124</f>
        <v>96200</v>
      </c>
      <c r="L127" s="220">
        <f>L108+L98+L91+L76+L65+L39+L26+L22+L15+L117+L124</f>
        <v>500</v>
      </c>
      <c r="M127" s="220">
        <f>M108+M98+M91+M76+M65+M57+M38+M26+M22+M15</f>
        <v>0</v>
      </c>
      <c r="N127" s="228">
        <f>N108+N98+N91+N76+N65+N57+N38+N26+N22+N15</f>
        <v>2991</v>
      </c>
      <c r="V127" s="45"/>
    </row>
    <row r="128" spans="1:22" ht="24" customHeight="1">
      <c r="A128" s="41"/>
      <c r="B128" s="32"/>
      <c r="C128" s="99" t="s">
        <v>125</v>
      </c>
      <c r="D128" s="110"/>
      <c r="E128" s="252">
        <f>E77</f>
        <v>0</v>
      </c>
      <c r="F128" s="249">
        <f>F77</f>
        <v>0</v>
      </c>
      <c r="G128" s="249">
        <v>0</v>
      </c>
      <c r="H128" s="249">
        <v>0</v>
      </c>
      <c r="I128" s="253">
        <v>0</v>
      </c>
      <c r="J128" s="252">
        <f>J112+J77</f>
        <v>0</v>
      </c>
      <c r="K128" s="249">
        <f>K77</f>
        <v>0</v>
      </c>
      <c r="L128" s="249">
        <f>L112+L77</f>
        <v>0</v>
      </c>
      <c r="M128" s="249">
        <v>0</v>
      </c>
      <c r="N128" s="253">
        <v>0</v>
      </c>
      <c r="V128" s="45"/>
    </row>
    <row r="129" spans="1:14" ht="15">
      <c r="A129" s="207"/>
      <c r="B129" s="35"/>
      <c r="C129" s="209" t="s">
        <v>63</v>
      </c>
      <c r="D129" s="108"/>
      <c r="E129" s="27">
        <v>0</v>
      </c>
      <c r="F129" s="9">
        <f>F92+F57</f>
        <v>0</v>
      </c>
      <c r="G129" s="9">
        <v>0</v>
      </c>
      <c r="H129" s="9">
        <v>0</v>
      </c>
      <c r="I129" s="10">
        <v>0</v>
      </c>
      <c r="J129" s="27">
        <v>0</v>
      </c>
      <c r="K129" s="9">
        <f>K92+K57</f>
        <v>0</v>
      </c>
      <c r="L129" s="9">
        <v>0</v>
      </c>
      <c r="M129" s="9">
        <v>0</v>
      </c>
      <c r="N129" s="10">
        <v>0</v>
      </c>
    </row>
    <row r="130" spans="1:22" ht="15">
      <c r="A130" s="207"/>
      <c r="B130" s="35"/>
      <c r="C130" s="209" t="s">
        <v>70</v>
      </c>
      <c r="D130" s="108"/>
      <c r="E130" s="27">
        <f>E93+E79+E66+E40</f>
        <v>0</v>
      </c>
      <c r="F130" s="9">
        <f>F93+F79+F66+F40</f>
        <v>0</v>
      </c>
      <c r="G130" s="9">
        <f>G93+G79+G66+G40</f>
        <v>0</v>
      </c>
      <c r="H130" s="9">
        <f>H93+H79+H66</f>
        <v>0</v>
      </c>
      <c r="I130" s="10">
        <f>I93+I79+I66</f>
        <v>0</v>
      </c>
      <c r="J130" s="27">
        <f>J93+J79+J66+J40</f>
        <v>0</v>
      </c>
      <c r="K130" s="9">
        <f>K93+K79+K66+K40</f>
        <v>0</v>
      </c>
      <c r="L130" s="9">
        <f>L93+L79+L66+L40</f>
        <v>0</v>
      </c>
      <c r="M130" s="9">
        <f>M93+M79+M66</f>
        <v>0</v>
      </c>
      <c r="N130" s="10">
        <f>N93+N79+N66</f>
        <v>0</v>
      </c>
      <c r="T130" s="45"/>
      <c r="U130" s="45"/>
      <c r="V130" s="45"/>
    </row>
    <row r="131" spans="1:24" ht="15.75" customHeight="1">
      <c r="A131" s="207"/>
      <c r="B131" s="35"/>
      <c r="C131" s="209" t="s">
        <v>52</v>
      </c>
      <c r="D131" s="108"/>
      <c r="E131" s="27">
        <f>E78+E50+E111</f>
        <v>25073</v>
      </c>
      <c r="F131" s="9">
        <f>F78+F50+F111</f>
        <v>25073</v>
      </c>
      <c r="G131" s="9">
        <f>G78+G50+G111</f>
        <v>0</v>
      </c>
      <c r="H131" s="9">
        <v>0</v>
      </c>
      <c r="I131" s="10">
        <v>0</v>
      </c>
      <c r="J131" s="27">
        <f>J78+J50+J111+J122</f>
        <v>10200</v>
      </c>
      <c r="K131" s="9">
        <f>K78+K50+K111+AA50</f>
        <v>10200</v>
      </c>
      <c r="L131" s="9">
        <f>L78+L50+L111</f>
        <v>0</v>
      </c>
      <c r="M131" s="9">
        <v>0</v>
      </c>
      <c r="N131" s="10">
        <v>0</v>
      </c>
      <c r="X131" s="45"/>
    </row>
    <row r="132" spans="1:21" ht="15">
      <c r="A132" s="207"/>
      <c r="B132" s="35"/>
      <c r="C132" s="209" t="s">
        <v>53</v>
      </c>
      <c r="D132" s="108"/>
      <c r="E132" s="27">
        <f>E80+E123</f>
        <v>0</v>
      </c>
      <c r="F132" s="9">
        <f>F80+F51+F123</f>
        <v>0</v>
      </c>
      <c r="G132" s="9">
        <v>0</v>
      </c>
      <c r="H132" s="9">
        <v>0</v>
      </c>
      <c r="I132" s="10">
        <v>0</v>
      </c>
      <c r="J132" s="27">
        <v>0</v>
      </c>
      <c r="K132" s="9">
        <f>K80+K51</f>
        <v>0</v>
      </c>
      <c r="L132" s="9">
        <v>0</v>
      </c>
      <c r="M132" s="9">
        <v>0</v>
      </c>
      <c r="N132" s="10">
        <v>0</v>
      </c>
      <c r="U132" s="45"/>
    </row>
    <row r="133" spans="1:23" ht="15.75" thickBot="1">
      <c r="A133" s="215"/>
      <c r="B133" s="37"/>
      <c r="C133" s="210" t="s">
        <v>55</v>
      </c>
      <c r="D133" s="238"/>
      <c r="E133" s="227">
        <f>E52</f>
        <v>0</v>
      </c>
      <c r="F133" s="221">
        <f>F52</f>
        <v>0</v>
      </c>
      <c r="G133" s="221">
        <f aca="true" t="shared" si="11" ref="G133:N133">G80+G52</f>
        <v>0</v>
      </c>
      <c r="H133" s="221">
        <f t="shared" si="11"/>
        <v>0</v>
      </c>
      <c r="I133" s="229">
        <f t="shared" si="11"/>
        <v>0</v>
      </c>
      <c r="J133" s="227">
        <f t="shared" si="11"/>
        <v>0</v>
      </c>
      <c r="K133" s="221">
        <f t="shared" si="11"/>
        <v>0</v>
      </c>
      <c r="L133" s="221">
        <f t="shared" si="11"/>
        <v>0</v>
      </c>
      <c r="M133" s="221">
        <f t="shared" si="11"/>
        <v>0</v>
      </c>
      <c r="N133" s="229">
        <f t="shared" si="11"/>
        <v>0</v>
      </c>
      <c r="U133" s="45">
        <f>SUM(J127:J133)</f>
        <v>109891</v>
      </c>
      <c r="V133" s="45">
        <f>SUM(K127:K133)</f>
        <v>106400</v>
      </c>
      <c r="W133" s="45">
        <f>SUM(L127:L133)</f>
        <v>500</v>
      </c>
    </row>
    <row r="134" spans="1:14" ht="27" customHeight="1" thickBot="1">
      <c r="A134" s="383" t="s">
        <v>130</v>
      </c>
      <c r="B134" s="384"/>
      <c r="C134" s="103" t="s">
        <v>152</v>
      </c>
      <c r="D134" s="94" t="s">
        <v>146</v>
      </c>
      <c r="E134" s="4">
        <v>0</v>
      </c>
      <c r="F134" s="5">
        <v>0</v>
      </c>
      <c r="G134" s="5">
        <v>0</v>
      </c>
      <c r="H134" s="5">
        <v>0</v>
      </c>
      <c r="I134" s="6">
        <v>0</v>
      </c>
      <c r="J134" s="59">
        <f>K134+L134+M134+N134</f>
        <v>0</v>
      </c>
      <c r="K134" s="158">
        <f>K113</f>
        <v>0</v>
      </c>
      <c r="L134" s="158">
        <v>0</v>
      </c>
      <c r="M134" s="158">
        <v>0</v>
      </c>
      <c r="N134" s="64">
        <v>0</v>
      </c>
    </row>
    <row r="135" spans="1:22" ht="27" customHeight="1" thickBot="1">
      <c r="A135" s="385" t="s">
        <v>129</v>
      </c>
      <c r="B135" s="386"/>
      <c r="C135" s="104"/>
      <c r="D135" s="107"/>
      <c r="E135" s="29">
        <f>E125+E134</f>
        <v>350512</v>
      </c>
      <c r="F135" s="14">
        <f aca="true" t="shared" si="12" ref="F135:N135">F125+F134</f>
        <v>330402</v>
      </c>
      <c r="G135" s="14">
        <f t="shared" si="12"/>
        <v>18000</v>
      </c>
      <c r="H135" s="14">
        <f t="shared" si="12"/>
        <v>0</v>
      </c>
      <c r="I135" s="44">
        <f t="shared" si="12"/>
        <v>2110</v>
      </c>
      <c r="J135" s="29">
        <f>J125+J134</f>
        <v>109891</v>
      </c>
      <c r="K135" s="14">
        <f>K125+K134</f>
        <v>106400</v>
      </c>
      <c r="L135" s="14">
        <f>L125+L134</f>
        <v>500</v>
      </c>
      <c r="M135" s="14">
        <f t="shared" si="12"/>
        <v>0</v>
      </c>
      <c r="N135" s="44">
        <f t="shared" si="12"/>
        <v>2991</v>
      </c>
      <c r="V135" s="45"/>
    </row>
    <row r="137" spans="2:13" ht="15" hidden="1">
      <c r="B137" s="114"/>
      <c r="C137" s="115"/>
      <c r="D137" s="115"/>
      <c r="E137" s="114"/>
      <c r="F137" s="114"/>
      <c r="G137" s="114"/>
      <c r="H137" s="114"/>
      <c r="I137" s="114"/>
      <c r="J137" s="116">
        <f>SUM(J127:J133)</f>
        <v>109891</v>
      </c>
      <c r="K137" s="124">
        <f>K127+K130+K133+K131</f>
        <v>106400</v>
      </c>
      <c r="L137" s="114"/>
      <c r="M137" s="114"/>
    </row>
    <row r="138" spans="1:12" ht="15">
      <c r="A138" s="194" t="s">
        <v>160</v>
      </c>
      <c r="B138" s="195" t="s">
        <v>161</v>
      </c>
      <c r="C138" s="196"/>
      <c r="D138" s="196"/>
      <c r="E138" s="196"/>
      <c r="F138" s="114"/>
      <c r="G138" s="114"/>
      <c r="H138" s="114"/>
      <c r="I138" s="114"/>
      <c r="J138" s="114"/>
      <c r="K138" s="114"/>
      <c r="L138" s="114"/>
    </row>
    <row r="139" spans="2:14" ht="15">
      <c r="B139" s="114"/>
      <c r="C139" s="115"/>
      <c r="D139" s="115"/>
      <c r="E139" s="114"/>
      <c r="F139" s="114"/>
      <c r="G139" s="114"/>
      <c r="H139" s="114"/>
      <c r="I139" s="114"/>
      <c r="J139" s="116"/>
      <c r="K139" s="114"/>
      <c r="L139" s="114"/>
      <c r="M139" s="114"/>
      <c r="N139" s="114"/>
    </row>
    <row r="140" spans="2:13" ht="15">
      <c r="B140" s="114"/>
      <c r="C140" s="115"/>
      <c r="D140" s="135"/>
      <c r="E140" s="136"/>
      <c r="F140" s="136"/>
      <c r="G140" s="137"/>
      <c r="H140" s="114"/>
      <c r="I140" s="114"/>
      <c r="J140" s="116"/>
      <c r="K140" s="114"/>
      <c r="L140" s="114"/>
      <c r="M140" s="114"/>
    </row>
    <row r="141" spans="4:10" ht="15">
      <c r="D141" s="119"/>
      <c r="E141" s="45"/>
      <c r="J141" s="45"/>
    </row>
    <row r="143" spans="4:11" ht="15">
      <c r="D143" s="469">
        <f>F143+G143+I143</f>
        <v>350512</v>
      </c>
      <c r="E143" s="469"/>
      <c r="F143" s="45">
        <f>SUM(F127:F133)</f>
        <v>330402</v>
      </c>
      <c r="G143" s="45">
        <f>SUM(G127:G133)</f>
        <v>18000</v>
      </c>
      <c r="H143" s="45">
        <f>SUM(H127:H133)</f>
        <v>0</v>
      </c>
      <c r="I143" s="45">
        <f>SUM(I127:I133)</f>
        <v>2110</v>
      </c>
      <c r="K143" s="45">
        <f>SUM(K127:K133)</f>
        <v>106400</v>
      </c>
    </row>
    <row r="144" spans="5:9" ht="15">
      <c r="E144" s="45"/>
      <c r="F144" s="45"/>
      <c r="G144" s="45"/>
      <c r="H144" s="45"/>
      <c r="I144" s="45"/>
    </row>
    <row r="145" spans="3:4" ht="15">
      <c r="C145" s="2"/>
      <c r="D145" s="2"/>
    </row>
    <row r="190" ht="15"/>
    <row r="233" ht="15"/>
    <row r="367" ht="15"/>
    <row r="503" ht="15"/>
    <row r="560" ht="15"/>
    <row r="742" ht="15"/>
    <row r="882" ht="15"/>
  </sheetData>
  <sheetProtection/>
  <mergeCells count="148">
    <mergeCell ref="D143:E143"/>
    <mergeCell ref="B121:B123"/>
    <mergeCell ref="A121:A123"/>
    <mergeCell ref="A69:A73"/>
    <mergeCell ref="B110:B112"/>
    <mergeCell ref="B69:B72"/>
    <mergeCell ref="E74:E75"/>
    <mergeCell ref="E125:E126"/>
    <mergeCell ref="A83:A84"/>
    <mergeCell ref="A120:N120"/>
    <mergeCell ref="H125:H126"/>
    <mergeCell ref="I125:I126"/>
    <mergeCell ref="A15:B15"/>
    <mergeCell ref="A16:B16"/>
    <mergeCell ref="A17:B17"/>
    <mergeCell ref="A100:N100"/>
    <mergeCell ref="A101:N101"/>
    <mergeCell ref="A124:B124"/>
    <mergeCell ref="B31:B32"/>
    <mergeCell ref="A42:A43"/>
    <mergeCell ref="C2:C4"/>
    <mergeCell ref="D2:D4"/>
    <mergeCell ref="A102:N102"/>
    <mergeCell ref="A22:B22"/>
    <mergeCell ref="A2:A4"/>
    <mergeCell ref="B2:B4"/>
    <mergeCell ref="A18:B18"/>
    <mergeCell ref="A19:N19"/>
    <mergeCell ref="E2:N2"/>
    <mergeCell ref="E3:I3"/>
    <mergeCell ref="J3:N3"/>
    <mergeCell ref="A6:N6"/>
    <mergeCell ref="A7:N7"/>
    <mergeCell ref="A44:A46"/>
    <mergeCell ref="B44:B46"/>
    <mergeCell ref="A23:N23"/>
    <mergeCell ref="A26:B26"/>
    <mergeCell ref="A27:N27"/>
    <mergeCell ref="B28:N28"/>
    <mergeCell ref="A38:B38"/>
    <mergeCell ref="A41:N41"/>
    <mergeCell ref="A31:A32"/>
    <mergeCell ref="B42:B43"/>
    <mergeCell ref="A57:B57"/>
    <mergeCell ref="A58:N58"/>
    <mergeCell ref="G48:G49"/>
    <mergeCell ref="H48:H49"/>
    <mergeCell ref="F48:F49"/>
    <mergeCell ref="A48:B48"/>
    <mergeCell ref="C48:C49"/>
    <mergeCell ref="A59:A60"/>
    <mergeCell ref="B59:B60"/>
    <mergeCell ref="I48:I49"/>
    <mergeCell ref="J48:J49"/>
    <mergeCell ref="K48:K49"/>
    <mergeCell ref="E48:E49"/>
    <mergeCell ref="A53:N53"/>
    <mergeCell ref="L48:L49"/>
    <mergeCell ref="M48:M49"/>
    <mergeCell ref="N48:N49"/>
    <mergeCell ref="D48:D49"/>
    <mergeCell ref="A49:B49"/>
    <mergeCell ref="G63:G64"/>
    <mergeCell ref="H63:H64"/>
    <mergeCell ref="A63:B63"/>
    <mergeCell ref="C63:C64"/>
    <mergeCell ref="D63:D64"/>
    <mergeCell ref="F63:F64"/>
    <mergeCell ref="E63:E64"/>
    <mergeCell ref="A64:B64"/>
    <mergeCell ref="N63:N64"/>
    <mergeCell ref="I63:I64"/>
    <mergeCell ref="J63:J64"/>
    <mergeCell ref="K63:K64"/>
    <mergeCell ref="L63:L64"/>
    <mergeCell ref="M63:M64"/>
    <mergeCell ref="A67:N67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F74:F75"/>
    <mergeCell ref="A74:B74"/>
    <mergeCell ref="C74:C75"/>
    <mergeCell ref="D74:D75"/>
    <mergeCell ref="B76:B80"/>
    <mergeCell ref="A76:A80"/>
    <mergeCell ref="A75:B75"/>
    <mergeCell ref="B83:B84"/>
    <mergeCell ref="A89:B89"/>
    <mergeCell ref="C89:C90"/>
    <mergeCell ref="D89:D90"/>
    <mergeCell ref="A90:B90"/>
    <mergeCell ref="A115:B115"/>
    <mergeCell ref="A106:N106"/>
    <mergeCell ref="N89:N90"/>
    <mergeCell ref="A110:A113"/>
    <mergeCell ref="E115:E116"/>
    <mergeCell ref="G125:G126"/>
    <mergeCell ref="A99:N99"/>
    <mergeCell ref="A134:B134"/>
    <mergeCell ref="A135:B135"/>
    <mergeCell ref="A94:N94"/>
    <mergeCell ref="A1:N1"/>
    <mergeCell ref="J125:J126"/>
    <mergeCell ref="K125:K126"/>
    <mergeCell ref="L125:L126"/>
    <mergeCell ref="M125:M126"/>
    <mergeCell ref="N125:N126"/>
    <mergeCell ref="I89:I90"/>
    <mergeCell ref="A98:B98"/>
    <mergeCell ref="C125:C126"/>
    <mergeCell ref="D125:D126"/>
    <mergeCell ref="A126:B126"/>
    <mergeCell ref="A125:B125"/>
    <mergeCell ref="A105:B105"/>
    <mergeCell ref="A108:B108"/>
    <mergeCell ref="A109:N109"/>
    <mergeCell ref="F125:F126"/>
    <mergeCell ref="A81:B81"/>
    <mergeCell ref="J89:J90"/>
    <mergeCell ref="K89:K90"/>
    <mergeCell ref="L89:L90"/>
    <mergeCell ref="M89:M90"/>
    <mergeCell ref="E89:E90"/>
    <mergeCell ref="F89:F90"/>
    <mergeCell ref="G89:G90"/>
    <mergeCell ref="H89:H90"/>
    <mergeCell ref="A119:B119"/>
    <mergeCell ref="A116:B116"/>
    <mergeCell ref="B117:B118"/>
    <mergeCell ref="A117:A118"/>
    <mergeCell ref="C115:C116"/>
    <mergeCell ref="D115:D116"/>
    <mergeCell ref="L115:L116"/>
    <mergeCell ref="M115:M116"/>
    <mergeCell ref="N115:N116"/>
    <mergeCell ref="F115:F116"/>
    <mergeCell ref="G115:G116"/>
    <mergeCell ref="H115:H116"/>
    <mergeCell ref="I115:I116"/>
    <mergeCell ref="J115:J116"/>
    <mergeCell ref="K115:K116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89" location="P742" display="P742"/>
    <hyperlink ref="A98" location="P882" display="P882"/>
  </hyperlinks>
  <printOptions horizontalCentered="1"/>
  <pageMargins left="0.15748031496062992" right="0.15748031496062992" top="1.0236220472440944" bottom="0.2755905511811024" header="0.1968503937007874" footer="0.1968503937007874"/>
  <pageSetup firstPageNumber="7" useFirstPageNumber="1" horizontalDpi="600" verticalDpi="600" orientation="landscape" paperSize="9" scale="69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</firstHeader>
  </headerFooter>
  <rowBreaks count="4" manualBreakCount="4">
    <brk id="26" max="13" man="1"/>
    <brk id="52" max="13" man="1"/>
    <brk id="81" max="13" man="1"/>
    <brk id="109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882"/>
  <sheetViews>
    <sheetView tabSelected="1" zoomScalePageLayoutView="0" workbookViewId="0" topLeftCell="A90">
      <selection activeCell="K137" sqref="K137"/>
    </sheetView>
  </sheetViews>
  <sheetFormatPr defaultColWidth="9.140625" defaultRowHeight="15"/>
  <cols>
    <col min="1" max="1" width="5.7109375" style="2" customWidth="1"/>
    <col min="2" max="2" width="40.140625" style="2" customWidth="1"/>
    <col min="3" max="3" width="12.140625" style="105" customWidth="1"/>
    <col min="4" max="4" width="11.140625" style="105" customWidth="1"/>
    <col min="5" max="5" width="9.421875" style="2" customWidth="1"/>
    <col min="6" max="6" width="8.7109375" style="2" customWidth="1"/>
    <col min="7" max="7" width="9.421875" style="2" customWidth="1"/>
    <col min="8" max="8" width="12.57421875" style="2" customWidth="1"/>
    <col min="9" max="9" width="13.140625" style="2" customWidth="1"/>
    <col min="10" max="11" width="9.140625" style="66" customWidth="1"/>
    <col min="12" max="12" width="9.140625" style="71" customWidth="1"/>
    <col min="13" max="13" width="9.140625" style="74" customWidth="1"/>
    <col min="14" max="16384" width="9.140625" style="2" customWidth="1"/>
  </cols>
  <sheetData>
    <row r="2" spans="1:22" ht="15.75" thickBot="1">
      <c r="A2" s="388" t="s">
        <v>120</v>
      </c>
      <c r="B2" s="388"/>
      <c r="C2" s="388"/>
      <c r="D2" s="388"/>
      <c r="E2" s="388"/>
      <c r="F2" s="388"/>
      <c r="G2" s="388"/>
      <c r="H2" s="388"/>
      <c r="I2" s="388"/>
      <c r="J2" s="2"/>
      <c r="K2" s="2"/>
      <c r="L2" s="105"/>
      <c r="M2" s="105"/>
      <c r="S2" s="66"/>
      <c r="T2" s="66"/>
      <c r="U2" s="71"/>
      <c r="V2" s="74"/>
    </row>
    <row r="3" spans="1:22" ht="10.5" customHeight="1">
      <c r="A3" s="448" t="s">
        <v>0</v>
      </c>
      <c r="B3" s="451" t="s">
        <v>6</v>
      </c>
      <c r="C3" s="440" t="s">
        <v>7</v>
      </c>
      <c r="D3" s="440" t="s">
        <v>8</v>
      </c>
      <c r="E3" s="510" t="s">
        <v>100</v>
      </c>
      <c r="F3" s="511"/>
      <c r="G3" s="511"/>
      <c r="H3" s="511"/>
      <c r="I3" s="512"/>
      <c r="J3" s="2"/>
      <c r="K3" s="2"/>
      <c r="L3" s="105"/>
      <c r="M3" s="105"/>
      <c r="S3" s="66"/>
      <c r="T3" s="66"/>
      <c r="U3" s="71"/>
      <c r="V3" s="74"/>
    </row>
    <row r="4" spans="1:22" ht="12" customHeight="1">
      <c r="A4" s="449"/>
      <c r="B4" s="452"/>
      <c r="C4" s="441"/>
      <c r="D4" s="441"/>
      <c r="E4" s="513"/>
      <c r="F4" s="514"/>
      <c r="G4" s="514"/>
      <c r="H4" s="514"/>
      <c r="I4" s="515"/>
      <c r="J4" s="2"/>
      <c r="K4" s="2"/>
      <c r="L4" s="105"/>
      <c r="M4" s="105"/>
      <c r="S4" s="66"/>
      <c r="T4" s="66"/>
      <c r="U4" s="71"/>
      <c r="V4" s="74"/>
    </row>
    <row r="5" spans="1:22" ht="26.25" thickBot="1">
      <c r="A5" s="450"/>
      <c r="B5" s="453"/>
      <c r="C5" s="442"/>
      <c r="D5" s="442"/>
      <c r="E5" s="268" t="s">
        <v>10</v>
      </c>
      <c r="F5" s="256" t="s">
        <v>11</v>
      </c>
      <c r="G5" s="256" t="s">
        <v>12</v>
      </c>
      <c r="H5" s="256" t="s">
        <v>13</v>
      </c>
      <c r="I5" s="258" t="s">
        <v>14</v>
      </c>
      <c r="J5" s="2"/>
      <c r="K5" s="2"/>
      <c r="L5" s="105"/>
      <c r="M5" s="105"/>
      <c r="S5" s="66"/>
      <c r="T5" s="66"/>
      <c r="U5" s="71"/>
      <c r="V5" s="74"/>
    </row>
    <row r="6" spans="1:22" ht="15.75" thickBot="1">
      <c r="A6" s="152">
        <v>1</v>
      </c>
      <c r="B6" s="3">
        <v>2</v>
      </c>
      <c r="C6" s="90">
        <v>3</v>
      </c>
      <c r="D6" s="93">
        <v>4</v>
      </c>
      <c r="E6" s="4">
        <v>5</v>
      </c>
      <c r="F6" s="5">
        <v>6</v>
      </c>
      <c r="G6" s="5">
        <v>7</v>
      </c>
      <c r="H6" s="5">
        <v>8</v>
      </c>
      <c r="I6" s="6">
        <v>9</v>
      </c>
      <c r="J6" s="2"/>
      <c r="K6" s="2"/>
      <c r="L6" s="105"/>
      <c r="M6" s="105"/>
      <c r="S6" s="66"/>
      <c r="T6" s="66"/>
      <c r="U6" s="71"/>
      <c r="V6" s="74"/>
    </row>
    <row r="7" spans="1:22" ht="30" customHeight="1" thickBot="1">
      <c r="A7" s="433" t="s">
        <v>124</v>
      </c>
      <c r="B7" s="434"/>
      <c r="C7" s="434"/>
      <c r="D7" s="434"/>
      <c r="E7" s="434"/>
      <c r="F7" s="434"/>
      <c r="G7" s="434"/>
      <c r="H7" s="434"/>
      <c r="I7" s="435"/>
      <c r="J7" s="2"/>
      <c r="K7" s="2"/>
      <c r="L7" s="105"/>
      <c r="M7" s="105"/>
      <c r="S7" s="66"/>
      <c r="T7" s="66"/>
      <c r="U7" s="71"/>
      <c r="V7" s="74"/>
    </row>
    <row r="8" spans="1:22" ht="22.5" customHeight="1" thickBot="1">
      <c r="A8" s="356" t="s">
        <v>15</v>
      </c>
      <c r="B8" s="387"/>
      <c r="C8" s="387"/>
      <c r="D8" s="387"/>
      <c r="E8" s="387"/>
      <c r="F8" s="387"/>
      <c r="G8" s="387"/>
      <c r="H8" s="387"/>
      <c r="I8" s="357"/>
      <c r="J8" s="2"/>
      <c r="K8" s="2"/>
      <c r="L8" s="105"/>
      <c r="M8" s="105"/>
      <c r="S8" s="66"/>
      <c r="T8" s="66"/>
      <c r="U8" s="71"/>
      <c r="V8" s="74"/>
    </row>
    <row r="9" spans="1:22" ht="55.5" customHeight="1">
      <c r="A9" s="192" t="s">
        <v>16</v>
      </c>
      <c r="B9" s="62" t="s">
        <v>113</v>
      </c>
      <c r="C9" s="91" t="s">
        <v>1</v>
      </c>
      <c r="D9" s="100" t="s">
        <v>141</v>
      </c>
      <c r="E9" s="7">
        <f aca="true" t="shared" si="0" ref="E9:E14">F9+G9+H9+I9</f>
        <v>42439</v>
      </c>
      <c r="F9" s="311">
        <v>42439</v>
      </c>
      <c r="G9" s="311">
        <v>0</v>
      </c>
      <c r="H9" s="311">
        <v>0</v>
      </c>
      <c r="I9" s="312">
        <v>0</v>
      </c>
      <c r="J9" s="2"/>
      <c r="K9" s="2"/>
      <c r="L9" s="105"/>
      <c r="M9" s="105"/>
      <c r="S9" s="66"/>
      <c r="T9" s="66"/>
      <c r="U9" s="71"/>
      <c r="V9" s="74"/>
    </row>
    <row r="10" spans="1:22" ht="128.25" customHeight="1">
      <c r="A10" s="277" t="s">
        <v>17</v>
      </c>
      <c r="B10" s="280" t="s">
        <v>166</v>
      </c>
      <c r="C10" s="285" t="s">
        <v>1</v>
      </c>
      <c r="D10" s="282" t="s">
        <v>179</v>
      </c>
      <c r="E10" s="8">
        <f t="shared" si="0"/>
        <v>249916</v>
      </c>
      <c r="F10" s="9">
        <v>249916</v>
      </c>
      <c r="G10" s="9">
        <v>0</v>
      </c>
      <c r="H10" s="9">
        <v>0</v>
      </c>
      <c r="I10" s="10">
        <v>0</v>
      </c>
      <c r="J10" s="2"/>
      <c r="K10" s="2"/>
      <c r="L10" s="105"/>
      <c r="M10" s="105"/>
      <c r="S10" s="66"/>
      <c r="T10" s="66"/>
      <c r="U10" s="71"/>
      <c r="V10" s="74"/>
    </row>
    <row r="11" spans="1:22" ht="96.75" customHeight="1">
      <c r="A11" s="289" t="s">
        <v>18</v>
      </c>
      <c r="B11" s="11" t="s">
        <v>167</v>
      </c>
      <c r="C11" s="92" t="s">
        <v>1</v>
      </c>
      <c r="D11" s="106" t="s">
        <v>156</v>
      </c>
      <c r="E11" s="12">
        <f t="shared" si="0"/>
        <v>82306</v>
      </c>
      <c r="F11" s="314">
        <v>82306</v>
      </c>
      <c r="G11" s="314">
        <v>0</v>
      </c>
      <c r="H11" s="314">
        <v>0</v>
      </c>
      <c r="I11" s="315">
        <v>0</v>
      </c>
      <c r="J11" s="2"/>
      <c r="K11" s="2"/>
      <c r="L11" s="105"/>
      <c r="M11" s="105"/>
      <c r="S11" s="66"/>
      <c r="T11" s="66"/>
      <c r="U11" s="71"/>
      <c r="V11" s="74"/>
    </row>
    <row r="12" spans="1:22" ht="101.25" customHeight="1">
      <c r="A12" s="277" t="s">
        <v>19</v>
      </c>
      <c r="B12" s="280" t="s">
        <v>173</v>
      </c>
      <c r="C12" s="285" t="s">
        <v>1</v>
      </c>
      <c r="D12" s="282" t="s">
        <v>156</v>
      </c>
      <c r="E12" s="8">
        <f t="shared" si="0"/>
        <v>130733</v>
      </c>
      <c r="F12" s="9">
        <v>130733</v>
      </c>
      <c r="G12" s="9">
        <v>0</v>
      </c>
      <c r="H12" s="9">
        <v>0</v>
      </c>
      <c r="I12" s="10">
        <v>0</v>
      </c>
      <c r="J12" s="2"/>
      <c r="K12" s="2"/>
      <c r="L12" s="105"/>
      <c r="M12" s="105"/>
      <c r="S12" s="66"/>
      <c r="T12" s="66"/>
      <c r="U12" s="71"/>
      <c r="V12" s="74"/>
    </row>
    <row r="13" spans="1:22" ht="45" customHeight="1">
      <c r="A13" s="289" t="s">
        <v>20</v>
      </c>
      <c r="B13" s="11" t="s">
        <v>21</v>
      </c>
      <c r="C13" s="92" t="s">
        <v>1</v>
      </c>
      <c r="D13" s="106" t="s">
        <v>174</v>
      </c>
      <c r="E13" s="12">
        <f t="shared" si="0"/>
        <v>7082</v>
      </c>
      <c r="F13" s="314">
        <v>7082</v>
      </c>
      <c r="G13" s="314">
        <v>0</v>
      </c>
      <c r="H13" s="314">
        <v>0</v>
      </c>
      <c r="I13" s="315">
        <v>0</v>
      </c>
      <c r="J13" s="2"/>
      <c r="K13" s="2"/>
      <c r="L13" s="105"/>
      <c r="M13" s="105"/>
      <c r="S13" s="66"/>
      <c r="T13" s="66"/>
      <c r="U13" s="71"/>
      <c r="V13" s="74"/>
    </row>
    <row r="14" spans="1:22" ht="15">
      <c r="A14" s="277" t="s">
        <v>22</v>
      </c>
      <c r="B14" s="280" t="s">
        <v>165</v>
      </c>
      <c r="C14" s="285" t="s">
        <v>1</v>
      </c>
      <c r="D14" s="89"/>
      <c r="E14" s="8">
        <f t="shared" si="0"/>
        <v>0</v>
      </c>
      <c r="F14" s="9">
        <v>0</v>
      </c>
      <c r="G14" s="9">
        <v>0</v>
      </c>
      <c r="H14" s="9">
        <v>0</v>
      </c>
      <c r="I14" s="10">
        <v>0</v>
      </c>
      <c r="J14" s="2"/>
      <c r="K14" s="2"/>
      <c r="L14" s="105"/>
      <c r="M14" s="105"/>
      <c r="S14" s="66"/>
      <c r="T14" s="66"/>
      <c r="U14" s="71"/>
      <c r="V14" s="74"/>
    </row>
    <row r="15" spans="1:22" ht="55.5" customHeight="1" thickBot="1">
      <c r="A15" s="290" t="s">
        <v>23</v>
      </c>
      <c r="B15" s="63" t="s">
        <v>168</v>
      </c>
      <c r="C15" s="93" t="s">
        <v>1</v>
      </c>
      <c r="D15" s="90" t="s">
        <v>180</v>
      </c>
      <c r="E15" s="13">
        <f>F15+G15+H15+I15</f>
        <v>532149</v>
      </c>
      <c r="F15" s="158">
        <v>524529</v>
      </c>
      <c r="G15" s="158">
        <v>0</v>
      </c>
      <c r="H15" s="158">
        <v>0</v>
      </c>
      <c r="I15" s="64">
        <v>7620</v>
      </c>
      <c r="J15" s="2"/>
      <c r="K15" s="2"/>
      <c r="L15" s="105"/>
      <c r="M15" s="105"/>
      <c r="S15" s="66"/>
      <c r="T15" s="66"/>
      <c r="U15" s="71"/>
      <c r="V15" s="74"/>
    </row>
    <row r="16" spans="1:22" ht="15.75" thickBot="1">
      <c r="A16" s="431" t="s">
        <v>24</v>
      </c>
      <c r="B16" s="437"/>
      <c r="C16" s="94" t="s">
        <v>1</v>
      </c>
      <c r="D16" s="107"/>
      <c r="E16" s="14">
        <f>E15+E14+E13+E12+E11+E10+E9</f>
        <v>1044625</v>
      </c>
      <c r="F16" s="15">
        <f>F15+F14+F13+F12+F11+F10+F9</f>
        <v>1037005</v>
      </c>
      <c r="G16" s="15">
        <f>G15+G14+G13+G12+G11+G10+G9</f>
        <v>0</v>
      </c>
      <c r="H16" s="15">
        <f>H15+H14+H13+H12+H11+H10+H9</f>
        <v>0</v>
      </c>
      <c r="I16" s="16">
        <f>I15+I14+I13+I12+I11+I10+I9</f>
        <v>7620</v>
      </c>
      <c r="J16" s="2"/>
      <c r="K16" s="2"/>
      <c r="L16" s="105"/>
      <c r="M16" s="105"/>
      <c r="S16" s="66"/>
      <c r="T16" s="66"/>
      <c r="U16" s="71"/>
      <c r="V16" s="74"/>
    </row>
    <row r="17" spans="1:22" ht="30.75" customHeight="1">
      <c r="A17" s="460" t="s">
        <v>25</v>
      </c>
      <c r="B17" s="461"/>
      <c r="C17" s="281" t="s">
        <v>1</v>
      </c>
      <c r="D17" s="281">
        <v>2016</v>
      </c>
      <c r="E17" s="267">
        <f>F17+G17+H17+I17</f>
        <v>87336</v>
      </c>
      <c r="F17" s="266">
        <v>87336</v>
      </c>
      <c r="G17" s="266">
        <v>0</v>
      </c>
      <c r="H17" s="266">
        <v>0</v>
      </c>
      <c r="I17" s="270">
        <v>0</v>
      </c>
      <c r="J17" s="2"/>
      <c r="K17" s="2"/>
      <c r="L17" s="105"/>
      <c r="M17" s="105"/>
      <c r="S17" s="66"/>
      <c r="T17" s="66"/>
      <c r="U17" s="71"/>
      <c r="V17" s="74"/>
    </row>
    <row r="18" spans="1:22" ht="15">
      <c r="A18" s="462" t="s">
        <v>26</v>
      </c>
      <c r="B18" s="463"/>
      <c r="C18" s="282" t="s">
        <v>1</v>
      </c>
      <c r="D18" s="282">
        <v>2016</v>
      </c>
      <c r="E18" s="8">
        <f>F18+G18+H18+I18</f>
        <v>19111</v>
      </c>
      <c r="F18" s="9">
        <v>19111</v>
      </c>
      <c r="G18" s="9">
        <v>0</v>
      </c>
      <c r="H18" s="9">
        <v>0</v>
      </c>
      <c r="I18" s="10">
        <v>0</v>
      </c>
      <c r="J18" s="2"/>
      <c r="K18" s="2"/>
      <c r="L18" s="105"/>
      <c r="M18" s="105"/>
      <c r="S18" s="66"/>
      <c r="T18" s="66"/>
      <c r="U18" s="71"/>
      <c r="V18" s="74"/>
    </row>
    <row r="19" spans="1:22" ht="15.75" thickBot="1">
      <c r="A19" s="454" t="s">
        <v>27</v>
      </c>
      <c r="B19" s="455"/>
      <c r="C19" s="283" t="s">
        <v>1</v>
      </c>
      <c r="D19" s="283">
        <v>2016</v>
      </c>
      <c r="E19" s="273">
        <f>F19+G19+H19+I19</f>
        <v>68225</v>
      </c>
      <c r="F19" s="274">
        <v>68225</v>
      </c>
      <c r="G19" s="274">
        <v>0</v>
      </c>
      <c r="H19" s="274">
        <v>0</v>
      </c>
      <c r="I19" s="272">
        <v>0</v>
      </c>
      <c r="J19" s="2"/>
      <c r="K19" s="2"/>
      <c r="L19" s="105"/>
      <c r="M19" s="105"/>
      <c r="S19" s="66"/>
      <c r="T19" s="66"/>
      <c r="U19" s="71"/>
      <c r="V19" s="74"/>
    </row>
    <row r="20" spans="1:22" ht="27.75" customHeight="1" thickBot="1">
      <c r="A20" s="356" t="s">
        <v>137</v>
      </c>
      <c r="B20" s="357"/>
      <c r="C20" s="103"/>
      <c r="D20" s="94">
        <v>2016</v>
      </c>
      <c r="E20" s="29">
        <f>F20+G20+H20+I20</f>
        <v>1131961</v>
      </c>
      <c r="F20" s="15">
        <f>87336+F16</f>
        <v>1124341</v>
      </c>
      <c r="G20" s="15">
        <f>G13+G12</f>
        <v>0</v>
      </c>
      <c r="H20" s="15">
        <f>H13</f>
        <v>0</v>
      </c>
      <c r="I20" s="16">
        <f>I16</f>
        <v>7620</v>
      </c>
      <c r="J20" s="2"/>
      <c r="K20" s="2"/>
      <c r="L20" s="105"/>
      <c r="M20" s="105"/>
      <c r="S20" s="66"/>
      <c r="T20" s="66"/>
      <c r="U20" s="71"/>
      <c r="V20" s="74"/>
    </row>
    <row r="21" spans="1:22" ht="22.5" customHeight="1" thickBot="1">
      <c r="A21" s="356" t="s">
        <v>28</v>
      </c>
      <c r="B21" s="387"/>
      <c r="C21" s="387"/>
      <c r="D21" s="387"/>
      <c r="E21" s="387"/>
      <c r="F21" s="387"/>
      <c r="G21" s="387"/>
      <c r="H21" s="387"/>
      <c r="I21" s="357"/>
      <c r="J21" s="2"/>
      <c r="K21" s="2"/>
      <c r="L21" s="105"/>
      <c r="M21" s="105"/>
      <c r="S21" s="66"/>
      <c r="T21" s="66"/>
      <c r="U21" s="71"/>
      <c r="V21" s="74"/>
    </row>
    <row r="22" spans="1:22" ht="36.75" customHeight="1">
      <c r="A22" s="149" t="s">
        <v>29</v>
      </c>
      <c r="B22" s="17" t="s">
        <v>30</v>
      </c>
      <c r="C22" s="281" t="s">
        <v>1</v>
      </c>
      <c r="D22" s="281" t="s">
        <v>122</v>
      </c>
      <c r="E22" s="267">
        <f>F22+G22+H22+I22</f>
        <v>1766</v>
      </c>
      <c r="F22" s="266">
        <v>1766</v>
      </c>
      <c r="G22" s="266">
        <v>0</v>
      </c>
      <c r="H22" s="266">
        <v>0</v>
      </c>
      <c r="I22" s="270">
        <v>0</v>
      </c>
      <c r="J22" s="2"/>
      <c r="K22" s="2"/>
      <c r="L22" s="105"/>
      <c r="M22" s="105"/>
      <c r="S22" s="66"/>
      <c r="T22" s="66"/>
      <c r="U22" s="71"/>
      <c r="V22" s="74"/>
    </row>
    <row r="23" spans="1:22" ht="62.25" customHeight="1" thickBot="1">
      <c r="A23" s="18" t="s">
        <v>31</v>
      </c>
      <c r="B23" s="19" t="s">
        <v>123</v>
      </c>
      <c r="C23" s="90" t="s">
        <v>1</v>
      </c>
      <c r="D23" s="90" t="s">
        <v>175</v>
      </c>
      <c r="E23" s="13">
        <f>F23+G23+H23+I23</f>
        <v>24984</v>
      </c>
      <c r="F23" s="158">
        <v>24984</v>
      </c>
      <c r="G23" s="158">
        <v>0</v>
      </c>
      <c r="H23" s="158">
        <v>0</v>
      </c>
      <c r="I23" s="64">
        <v>0</v>
      </c>
      <c r="J23" s="2"/>
      <c r="K23" s="2"/>
      <c r="L23" s="105"/>
      <c r="M23" s="105"/>
      <c r="S23" s="66"/>
      <c r="T23" s="66"/>
      <c r="U23" s="71"/>
      <c r="V23" s="74"/>
    </row>
    <row r="24" spans="1:22" ht="15.75" thickBot="1">
      <c r="A24" s="446" t="s">
        <v>32</v>
      </c>
      <c r="B24" s="447"/>
      <c r="C24" s="90" t="s">
        <v>1</v>
      </c>
      <c r="D24" s="275"/>
      <c r="E24" s="13">
        <f>E23+E22</f>
        <v>26750</v>
      </c>
      <c r="F24" s="158">
        <f>F23+F22</f>
        <v>26750</v>
      </c>
      <c r="G24" s="158">
        <f>G23+G22</f>
        <v>0</v>
      </c>
      <c r="H24" s="158">
        <f>H23+H22</f>
        <v>0</v>
      </c>
      <c r="I24" s="64">
        <f>I23+I22</f>
        <v>0</v>
      </c>
      <c r="J24" s="2"/>
      <c r="K24" s="2"/>
      <c r="L24" s="105"/>
      <c r="M24" s="105"/>
      <c r="S24" s="66"/>
      <c r="T24" s="66"/>
      <c r="U24" s="71"/>
      <c r="V24" s="74"/>
    </row>
    <row r="25" spans="1:22" ht="15.75" thickBot="1">
      <c r="A25" s="356" t="s">
        <v>33</v>
      </c>
      <c r="B25" s="387"/>
      <c r="C25" s="387"/>
      <c r="D25" s="387"/>
      <c r="E25" s="387"/>
      <c r="F25" s="387"/>
      <c r="G25" s="387"/>
      <c r="H25" s="387"/>
      <c r="I25" s="357"/>
      <c r="J25" s="2"/>
      <c r="K25" s="2"/>
      <c r="L25" s="105"/>
      <c r="M25" s="105"/>
      <c r="S25" s="66"/>
      <c r="T25" s="66"/>
      <c r="U25" s="71"/>
      <c r="V25" s="74"/>
    </row>
    <row r="26" spans="1:22" ht="24" customHeight="1">
      <c r="A26" s="276" t="s">
        <v>34</v>
      </c>
      <c r="B26" s="260" t="s">
        <v>30</v>
      </c>
      <c r="C26" s="281" t="s">
        <v>1</v>
      </c>
      <c r="D26" s="281"/>
      <c r="E26" s="162">
        <v>0</v>
      </c>
      <c r="F26" s="255">
        <v>0</v>
      </c>
      <c r="G26" s="255">
        <v>0</v>
      </c>
      <c r="H26" s="255">
        <v>0</v>
      </c>
      <c r="I26" s="257">
        <v>0</v>
      </c>
      <c r="J26" s="2"/>
      <c r="K26" s="2"/>
      <c r="L26" s="105"/>
      <c r="M26" s="105"/>
      <c r="S26" s="66"/>
      <c r="T26" s="66"/>
      <c r="U26" s="71"/>
      <c r="V26" s="74"/>
    </row>
    <row r="27" spans="1:22" ht="48" customHeight="1" thickBot="1">
      <c r="A27" s="20" t="s">
        <v>35</v>
      </c>
      <c r="B27" s="291" t="s">
        <v>36</v>
      </c>
      <c r="C27" s="95" t="s">
        <v>1</v>
      </c>
      <c r="D27" s="95"/>
      <c r="E27" s="21">
        <v>0</v>
      </c>
      <c r="F27" s="22">
        <v>0</v>
      </c>
      <c r="G27" s="22">
        <v>0</v>
      </c>
      <c r="H27" s="22">
        <v>0</v>
      </c>
      <c r="I27" s="23">
        <v>0</v>
      </c>
      <c r="J27" s="2"/>
      <c r="K27" s="2"/>
      <c r="L27" s="105"/>
      <c r="M27" s="105"/>
      <c r="S27" s="66"/>
      <c r="T27" s="66"/>
      <c r="U27" s="71"/>
      <c r="V27" s="74"/>
    </row>
    <row r="28" spans="1:22" ht="15.75" thickBot="1">
      <c r="A28" s="431" t="s">
        <v>37</v>
      </c>
      <c r="B28" s="437"/>
      <c r="C28" s="94" t="s">
        <v>1</v>
      </c>
      <c r="D28" s="107"/>
      <c r="E28" s="24">
        <v>0</v>
      </c>
      <c r="F28" s="25">
        <v>0</v>
      </c>
      <c r="G28" s="25">
        <v>0</v>
      </c>
      <c r="H28" s="25">
        <v>0</v>
      </c>
      <c r="I28" s="26">
        <v>0</v>
      </c>
      <c r="J28" s="2"/>
      <c r="K28" s="2"/>
      <c r="L28" s="105"/>
      <c r="M28" s="105"/>
      <c r="S28" s="66"/>
      <c r="T28" s="66"/>
      <c r="U28" s="71"/>
      <c r="V28" s="74"/>
    </row>
    <row r="29" spans="1:22" ht="15.75" thickBot="1">
      <c r="A29" s="356" t="s">
        <v>38</v>
      </c>
      <c r="B29" s="387"/>
      <c r="C29" s="387"/>
      <c r="D29" s="387"/>
      <c r="E29" s="387"/>
      <c r="F29" s="387"/>
      <c r="G29" s="387"/>
      <c r="H29" s="387"/>
      <c r="I29" s="357"/>
      <c r="J29" s="2"/>
      <c r="K29" s="2"/>
      <c r="L29" s="105"/>
      <c r="M29" s="105"/>
      <c r="S29" s="66"/>
      <c r="T29" s="66"/>
      <c r="U29" s="71"/>
      <c r="V29" s="74"/>
    </row>
    <row r="30" spans="1:22" ht="15.75" thickBot="1">
      <c r="A30" s="290" t="s">
        <v>39</v>
      </c>
      <c r="B30" s="356" t="s">
        <v>2</v>
      </c>
      <c r="C30" s="387"/>
      <c r="D30" s="387"/>
      <c r="E30" s="387"/>
      <c r="F30" s="387"/>
      <c r="G30" s="387"/>
      <c r="H30" s="387"/>
      <c r="I30" s="357"/>
      <c r="J30" s="2"/>
      <c r="K30" s="2"/>
      <c r="L30" s="105"/>
      <c r="M30" s="105"/>
      <c r="S30" s="66"/>
      <c r="T30" s="66"/>
      <c r="U30" s="71"/>
      <c r="V30" s="74"/>
    </row>
    <row r="31" spans="1:22" ht="44.25" customHeight="1">
      <c r="A31" s="276" t="s">
        <v>40</v>
      </c>
      <c r="B31" s="260" t="s">
        <v>41</v>
      </c>
      <c r="C31" s="281" t="s">
        <v>1</v>
      </c>
      <c r="D31" s="284">
        <v>2016</v>
      </c>
      <c r="E31" s="271">
        <f>F31+G31+H31+I31</f>
        <v>625</v>
      </c>
      <c r="F31" s="266">
        <v>625</v>
      </c>
      <c r="G31" s="266">
        <v>0</v>
      </c>
      <c r="H31" s="266">
        <v>0</v>
      </c>
      <c r="I31" s="270">
        <v>0</v>
      </c>
      <c r="J31" s="2"/>
      <c r="K31" s="2"/>
      <c r="L31" s="105"/>
      <c r="M31" s="105"/>
      <c r="S31" s="66"/>
      <c r="T31" s="66"/>
      <c r="U31" s="71"/>
      <c r="V31" s="74"/>
    </row>
    <row r="32" spans="1:22" ht="39.75" customHeight="1">
      <c r="A32" s="277" t="s">
        <v>42</v>
      </c>
      <c r="B32" s="261" t="s">
        <v>30</v>
      </c>
      <c r="C32" s="282" t="s">
        <v>1</v>
      </c>
      <c r="D32" s="285" t="s">
        <v>181</v>
      </c>
      <c r="E32" s="294">
        <f>F32+G32+H32+I32</f>
        <v>3124</v>
      </c>
      <c r="F32" s="9">
        <v>3124</v>
      </c>
      <c r="G32" s="9">
        <v>0</v>
      </c>
      <c r="H32" s="9">
        <v>0</v>
      </c>
      <c r="I32" s="10">
        <v>0</v>
      </c>
      <c r="J32" s="2"/>
      <c r="K32" s="2"/>
      <c r="L32" s="105"/>
      <c r="M32" s="105"/>
      <c r="S32" s="66"/>
      <c r="T32" s="66"/>
      <c r="U32" s="71"/>
      <c r="V32" s="74"/>
    </row>
    <row r="33" spans="1:22" ht="20.25" customHeight="1">
      <c r="A33" s="427" t="s">
        <v>43</v>
      </c>
      <c r="B33" s="467" t="s">
        <v>44</v>
      </c>
      <c r="C33" s="282" t="s">
        <v>70</v>
      </c>
      <c r="D33" s="285" t="s">
        <v>131</v>
      </c>
      <c r="E33" s="294">
        <f aca="true" t="shared" si="1" ref="E33:E39">F33+G33+H33+I33</f>
        <v>131585</v>
      </c>
      <c r="F33" s="9">
        <v>6580</v>
      </c>
      <c r="G33" s="9">
        <v>125005</v>
      </c>
      <c r="H33" s="9">
        <v>0</v>
      </c>
      <c r="I33" s="10">
        <v>0</v>
      </c>
      <c r="J33" s="2"/>
      <c r="K33" s="2"/>
      <c r="L33" s="105"/>
      <c r="M33" s="105"/>
      <c r="S33" s="66"/>
      <c r="T33" s="66"/>
      <c r="U33" s="71"/>
      <c r="V33" s="74"/>
    </row>
    <row r="34" spans="1:22" ht="27" customHeight="1">
      <c r="A34" s="428"/>
      <c r="B34" s="468"/>
      <c r="C34" s="282" t="s">
        <v>1</v>
      </c>
      <c r="D34" s="285">
        <v>2020</v>
      </c>
      <c r="E34" s="294">
        <f t="shared" si="1"/>
        <v>92</v>
      </c>
      <c r="F34" s="9">
        <v>92</v>
      </c>
      <c r="G34" s="9">
        <v>0</v>
      </c>
      <c r="H34" s="9">
        <v>0</v>
      </c>
      <c r="I34" s="10">
        <v>0</v>
      </c>
      <c r="J34" s="2"/>
      <c r="K34" s="2"/>
      <c r="L34" s="105"/>
      <c r="M34" s="105"/>
      <c r="S34" s="66"/>
      <c r="T34" s="66"/>
      <c r="U34" s="71"/>
      <c r="V34" s="74"/>
    </row>
    <row r="35" spans="1:22" ht="45" customHeight="1">
      <c r="A35" s="277" t="s">
        <v>45</v>
      </c>
      <c r="B35" s="261" t="s">
        <v>5</v>
      </c>
      <c r="C35" s="282" t="s">
        <v>1</v>
      </c>
      <c r="D35" s="285" t="s">
        <v>157</v>
      </c>
      <c r="E35" s="294">
        <f t="shared" si="1"/>
        <v>2051</v>
      </c>
      <c r="F35" s="9">
        <v>2051</v>
      </c>
      <c r="G35" s="9">
        <v>0</v>
      </c>
      <c r="H35" s="9">
        <v>0</v>
      </c>
      <c r="I35" s="10">
        <v>0</v>
      </c>
      <c r="J35" s="2"/>
      <c r="K35" s="2"/>
      <c r="L35" s="105"/>
      <c r="M35" s="105"/>
      <c r="S35" s="66"/>
      <c r="T35" s="66"/>
      <c r="U35" s="71"/>
      <c r="V35" s="74"/>
    </row>
    <row r="36" spans="1:22" ht="69" customHeight="1">
      <c r="A36" s="279" t="s">
        <v>46</v>
      </c>
      <c r="B36" s="291" t="s">
        <v>136</v>
      </c>
      <c r="C36" s="95" t="s">
        <v>1</v>
      </c>
      <c r="D36" s="96" t="s">
        <v>182</v>
      </c>
      <c r="E36" s="294">
        <f t="shared" si="1"/>
        <v>5092</v>
      </c>
      <c r="F36" s="297">
        <v>5092</v>
      </c>
      <c r="G36" s="297">
        <v>0</v>
      </c>
      <c r="H36" s="297">
        <v>0</v>
      </c>
      <c r="I36" s="298">
        <v>0</v>
      </c>
      <c r="J36" s="2"/>
      <c r="K36" s="2"/>
      <c r="L36" s="105"/>
      <c r="M36" s="105"/>
      <c r="S36" s="66"/>
      <c r="T36" s="66"/>
      <c r="U36" s="71"/>
      <c r="V36" s="74"/>
    </row>
    <row r="37" spans="1:22" ht="65.25" customHeight="1">
      <c r="A37" s="279" t="s">
        <v>47</v>
      </c>
      <c r="B37" s="291" t="s">
        <v>135</v>
      </c>
      <c r="C37" s="95" t="s">
        <v>1</v>
      </c>
      <c r="D37" s="96" t="s">
        <v>142</v>
      </c>
      <c r="E37" s="313">
        <f t="shared" si="1"/>
        <v>1166</v>
      </c>
      <c r="F37" s="297">
        <v>1166</v>
      </c>
      <c r="G37" s="297">
        <v>0</v>
      </c>
      <c r="H37" s="297">
        <v>0</v>
      </c>
      <c r="I37" s="298">
        <v>0</v>
      </c>
      <c r="J37" s="2"/>
      <c r="K37" s="2"/>
      <c r="L37" s="105"/>
      <c r="M37" s="105"/>
      <c r="S37" s="66"/>
      <c r="T37" s="66"/>
      <c r="U37" s="71"/>
      <c r="V37" s="74"/>
    </row>
    <row r="38" spans="1:22" ht="41.25" customHeight="1">
      <c r="A38" s="277" t="s">
        <v>48</v>
      </c>
      <c r="B38" s="261" t="s">
        <v>3</v>
      </c>
      <c r="C38" s="95" t="s">
        <v>1</v>
      </c>
      <c r="D38" s="96" t="s">
        <v>143</v>
      </c>
      <c r="E38" s="27">
        <f t="shared" si="1"/>
        <v>8303</v>
      </c>
      <c r="F38" s="9">
        <v>8303</v>
      </c>
      <c r="G38" s="9">
        <v>0</v>
      </c>
      <c r="H38" s="9">
        <v>0</v>
      </c>
      <c r="I38" s="10">
        <v>0</v>
      </c>
      <c r="J38" s="2"/>
      <c r="K38" s="2"/>
      <c r="L38" s="105"/>
      <c r="M38" s="105"/>
      <c r="S38" s="66"/>
      <c r="T38" s="66"/>
      <c r="U38" s="71"/>
      <c r="V38" s="74"/>
    </row>
    <row r="39" spans="1:22" ht="39.75" customHeight="1" thickBot="1">
      <c r="A39" s="290" t="s">
        <v>49</v>
      </c>
      <c r="B39" s="28" t="s">
        <v>4</v>
      </c>
      <c r="C39" s="283" t="s">
        <v>1</v>
      </c>
      <c r="D39" s="286" t="s">
        <v>171</v>
      </c>
      <c r="E39" s="59">
        <f t="shared" si="1"/>
        <v>4241</v>
      </c>
      <c r="F39" s="158">
        <v>4241</v>
      </c>
      <c r="G39" s="158">
        <v>0</v>
      </c>
      <c r="H39" s="158">
        <v>0</v>
      </c>
      <c r="I39" s="64">
        <v>0</v>
      </c>
      <c r="J39" s="2"/>
      <c r="K39" s="2"/>
      <c r="L39" s="105"/>
      <c r="M39" s="105"/>
      <c r="S39" s="66"/>
      <c r="T39" s="66"/>
      <c r="U39" s="71"/>
      <c r="V39" s="74"/>
    </row>
    <row r="40" spans="1:22" ht="15.75" thickBot="1">
      <c r="A40" s="438" t="s">
        <v>119</v>
      </c>
      <c r="B40" s="439"/>
      <c r="C40" s="100"/>
      <c r="D40" s="111"/>
      <c r="E40" s="310">
        <f>E31+E32+E33+E35+E36+E37+E38+E39+E34</f>
        <v>156279</v>
      </c>
      <c r="F40" s="311">
        <f>F31+F32+F33+F35+F36+F37+F38+F39+F34</f>
        <v>31274</v>
      </c>
      <c r="G40" s="311">
        <f>G31+G32+G33+G35+G36+G37+G38+G39</f>
        <v>125005</v>
      </c>
      <c r="H40" s="311">
        <f>H31+H32+H33+H35+H36+H37+H38+H39</f>
        <v>0</v>
      </c>
      <c r="I40" s="312">
        <f>I31+I32+I33+I35+I36+I37+I38+I39</f>
        <v>0</v>
      </c>
      <c r="J40" s="2"/>
      <c r="K40" s="45"/>
      <c r="L40" s="105"/>
      <c r="M40" s="105"/>
      <c r="S40" s="66"/>
      <c r="T40" s="66"/>
      <c r="U40" s="71"/>
      <c r="V40" s="74"/>
    </row>
    <row r="41" spans="1:22" ht="15">
      <c r="A41" s="300"/>
      <c r="B41" s="301"/>
      <c r="C41" s="281" t="s">
        <v>1</v>
      </c>
      <c r="D41" s="262"/>
      <c r="E41" s="271">
        <f>E31+E32+E35+E36+E37+E38+E39+E34</f>
        <v>24694</v>
      </c>
      <c r="F41" s="266">
        <f>F31+F32+F35+F36+F37+F38+F39+F34</f>
        <v>24694</v>
      </c>
      <c r="G41" s="266">
        <v>0</v>
      </c>
      <c r="H41" s="266">
        <v>0</v>
      </c>
      <c r="I41" s="270">
        <v>0</v>
      </c>
      <c r="J41" s="2"/>
      <c r="K41" s="2"/>
      <c r="L41" s="105"/>
      <c r="M41" s="105"/>
      <c r="S41" s="66"/>
      <c r="T41" s="66"/>
      <c r="U41" s="71"/>
      <c r="V41" s="74"/>
    </row>
    <row r="42" spans="1:22" ht="15.75" thickBot="1">
      <c r="A42" s="302"/>
      <c r="B42" s="303"/>
      <c r="C42" s="283" t="s">
        <v>70</v>
      </c>
      <c r="D42" s="263"/>
      <c r="E42" s="278">
        <f>E33</f>
        <v>131585</v>
      </c>
      <c r="F42" s="273">
        <f>F33</f>
        <v>6580</v>
      </c>
      <c r="G42" s="273">
        <f>G33</f>
        <v>125005</v>
      </c>
      <c r="H42" s="273">
        <f>H33</f>
        <v>0</v>
      </c>
      <c r="I42" s="123">
        <f>I33</f>
        <v>0</v>
      </c>
      <c r="J42" s="2"/>
      <c r="K42" s="2"/>
      <c r="L42" s="105"/>
      <c r="M42" s="105"/>
      <c r="S42" s="66"/>
      <c r="T42" s="66"/>
      <c r="U42" s="71"/>
      <c r="V42" s="74"/>
    </row>
    <row r="43" spans="1:22" ht="20.25" customHeight="1" thickBot="1">
      <c r="A43" s="396" t="s">
        <v>50</v>
      </c>
      <c r="B43" s="397"/>
      <c r="C43" s="397"/>
      <c r="D43" s="397"/>
      <c r="E43" s="397"/>
      <c r="F43" s="397"/>
      <c r="G43" s="397"/>
      <c r="H43" s="397"/>
      <c r="I43" s="412"/>
      <c r="J43" s="2"/>
      <c r="K43" s="2"/>
      <c r="L43" s="105"/>
      <c r="M43" s="105"/>
      <c r="S43" s="66"/>
      <c r="T43" s="66"/>
      <c r="U43" s="71"/>
      <c r="V43" s="74"/>
    </row>
    <row r="44" spans="1:22" ht="15">
      <c r="A44" s="422" t="s">
        <v>51</v>
      </c>
      <c r="B44" s="429" t="s">
        <v>30</v>
      </c>
      <c r="C44" s="284" t="s">
        <v>52</v>
      </c>
      <c r="D44" s="281"/>
      <c r="E44" s="267">
        <f aca="true" t="shared" si="2" ref="E44:E49">F44+G44+H44+I44</f>
        <v>0</v>
      </c>
      <c r="F44" s="266">
        <v>0</v>
      </c>
      <c r="G44" s="266">
        <v>0</v>
      </c>
      <c r="H44" s="266">
        <v>0</v>
      </c>
      <c r="I44" s="270">
        <v>0</v>
      </c>
      <c r="J44" s="2"/>
      <c r="K44" s="2"/>
      <c r="L44" s="105"/>
      <c r="M44" s="105"/>
      <c r="S44" s="66"/>
      <c r="T44" s="66"/>
      <c r="U44" s="71"/>
      <c r="V44" s="74"/>
    </row>
    <row r="45" spans="1:22" ht="15">
      <c r="A45" s="427"/>
      <c r="B45" s="430"/>
      <c r="C45" s="96" t="s">
        <v>53</v>
      </c>
      <c r="D45" s="95"/>
      <c r="E45" s="30">
        <f t="shared" si="2"/>
        <v>0</v>
      </c>
      <c r="F45" s="297">
        <v>0</v>
      </c>
      <c r="G45" s="297">
        <v>0</v>
      </c>
      <c r="H45" s="297">
        <v>0</v>
      </c>
      <c r="I45" s="298">
        <v>0</v>
      </c>
      <c r="J45" s="2"/>
      <c r="K45" s="2"/>
      <c r="L45" s="105"/>
      <c r="M45" s="105"/>
      <c r="S45" s="66"/>
      <c r="T45" s="66"/>
      <c r="U45" s="71"/>
      <c r="V45" s="74"/>
    </row>
    <row r="46" spans="1:22" ht="78.75">
      <c r="A46" s="423" t="s">
        <v>54</v>
      </c>
      <c r="B46" s="436" t="s">
        <v>121</v>
      </c>
      <c r="C46" s="128" t="s">
        <v>101</v>
      </c>
      <c r="D46" s="282" t="s">
        <v>183</v>
      </c>
      <c r="E46" s="30">
        <f>F46+G46+H46+I46</f>
        <v>108270</v>
      </c>
      <c r="F46" s="9">
        <v>96390</v>
      </c>
      <c r="G46" s="9">
        <v>11880</v>
      </c>
      <c r="H46" s="9">
        <v>0</v>
      </c>
      <c r="I46" s="10">
        <v>0</v>
      </c>
      <c r="J46" s="2"/>
      <c r="K46" s="2"/>
      <c r="L46" s="105"/>
      <c r="M46" s="105"/>
      <c r="S46" s="66"/>
      <c r="T46" s="66"/>
      <c r="U46" s="71"/>
      <c r="V46" s="74"/>
    </row>
    <row r="47" spans="1:22" ht="15">
      <c r="A47" s="423"/>
      <c r="B47" s="436"/>
      <c r="C47" s="285" t="s">
        <v>53</v>
      </c>
      <c r="D47" s="282"/>
      <c r="E47" s="30">
        <f t="shared" si="2"/>
        <v>0</v>
      </c>
      <c r="F47" s="9">
        <v>0</v>
      </c>
      <c r="G47" s="9">
        <v>0</v>
      </c>
      <c r="H47" s="9">
        <v>0</v>
      </c>
      <c r="I47" s="10">
        <v>0</v>
      </c>
      <c r="J47" s="2"/>
      <c r="K47" s="2"/>
      <c r="L47" s="105"/>
      <c r="M47" s="105"/>
      <c r="S47" s="66"/>
      <c r="T47" s="66"/>
      <c r="U47" s="71"/>
      <c r="V47" s="74"/>
    </row>
    <row r="48" spans="1:22" ht="15">
      <c r="A48" s="423"/>
      <c r="B48" s="436"/>
      <c r="C48" s="285" t="s">
        <v>55</v>
      </c>
      <c r="D48" s="282"/>
      <c r="E48" s="30">
        <f t="shared" si="2"/>
        <v>0</v>
      </c>
      <c r="F48" s="9">
        <v>0</v>
      </c>
      <c r="G48" s="9">
        <v>0</v>
      </c>
      <c r="H48" s="9">
        <v>0</v>
      </c>
      <c r="I48" s="10">
        <v>0</v>
      </c>
      <c r="J48" s="2"/>
      <c r="K48" s="2"/>
      <c r="L48" s="105"/>
      <c r="M48" s="105"/>
      <c r="S48" s="66"/>
      <c r="T48" s="66"/>
      <c r="U48" s="71"/>
      <c r="V48" s="74"/>
    </row>
    <row r="49" spans="1:22" ht="46.5" customHeight="1" thickBot="1">
      <c r="A49" s="290" t="s">
        <v>56</v>
      </c>
      <c r="B49" s="63" t="s">
        <v>57</v>
      </c>
      <c r="C49" s="93" t="s">
        <v>52</v>
      </c>
      <c r="D49" s="90" t="s">
        <v>184</v>
      </c>
      <c r="E49" s="30">
        <f t="shared" si="2"/>
        <v>15899</v>
      </c>
      <c r="F49" s="314">
        <v>15899</v>
      </c>
      <c r="G49" s="314">
        <v>0</v>
      </c>
      <c r="H49" s="314">
        <v>0</v>
      </c>
      <c r="I49" s="315">
        <v>0</v>
      </c>
      <c r="J49" s="2"/>
      <c r="K49" s="2"/>
      <c r="L49" s="105"/>
      <c r="M49" s="105"/>
      <c r="S49" s="66"/>
      <c r="T49" s="66"/>
      <c r="U49" s="71"/>
      <c r="V49" s="74"/>
    </row>
    <row r="50" spans="1:22" ht="13.5" customHeight="1">
      <c r="A50" s="365" t="s">
        <v>58</v>
      </c>
      <c r="B50" s="366"/>
      <c r="C50" s="392"/>
      <c r="D50" s="392"/>
      <c r="E50" s="418">
        <f>E49+E48+E47+E46+E45+E44</f>
        <v>124169</v>
      </c>
      <c r="F50" s="406">
        <f>F49+F48+F47+F46+F45+F44</f>
        <v>112289</v>
      </c>
      <c r="G50" s="406">
        <f>G49+G48+G47+G46+G45+G44</f>
        <v>11880</v>
      </c>
      <c r="H50" s="406">
        <f>H49+H48+H47+H46+H45+H44</f>
        <v>0</v>
      </c>
      <c r="I50" s="417">
        <f>I49+I48+I47+I46+I45+I44</f>
        <v>0</v>
      </c>
      <c r="J50" s="2"/>
      <c r="K50" s="2"/>
      <c r="L50" s="105"/>
      <c r="M50" s="105"/>
      <c r="S50" s="66"/>
      <c r="T50" s="66"/>
      <c r="U50" s="71"/>
      <c r="V50" s="74"/>
    </row>
    <row r="51" spans="1:22" ht="12.75" customHeight="1" thickBot="1">
      <c r="A51" s="396" t="s">
        <v>59</v>
      </c>
      <c r="B51" s="397"/>
      <c r="C51" s="393"/>
      <c r="D51" s="393"/>
      <c r="E51" s="509"/>
      <c r="F51" s="507"/>
      <c r="G51" s="507"/>
      <c r="H51" s="507"/>
      <c r="I51" s="508"/>
      <c r="J51" s="2"/>
      <c r="K51" s="2"/>
      <c r="L51" s="105"/>
      <c r="M51" s="105"/>
      <c r="S51" s="66"/>
      <c r="T51" s="66"/>
      <c r="U51" s="71"/>
      <c r="V51" s="74"/>
    </row>
    <row r="52" spans="1:22" ht="93.75" customHeight="1">
      <c r="A52" s="31"/>
      <c r="B52" s="32"/>
      <c r="C52" s="281" t="s">
        <v>101</v>
      </c>
      <c r="D52" s="262"/>
      <c r="E52" s="271">
        <f>F52+G52+H52+I52</f>
        <v>124169</v>
      </c>
      <c r="F52" s="266">
        <f>F44+F46+F49</f>
        <v>112289</v>
      </c>
      <c r="G52" s="266">
        <f>G44+G46+G49</f>
        <v>11880</v>
      </c>
      <c r="H52" s="266">
        <v>0</v>
      </c>
      <c r="I52" s="270">
        <v>0</v>
      </c>
      <c r="J52" s="2"/>
      <c r="K52" s="2"/>
      <c r="L52" s="105"/>
      <c r="M52" s="105"/>
      <c r="S52" s="66"/>
      <c r="T52" s="66"/>
      <c r="U52" s="71"/>
      <c r="V52" s="74"/>
    </row>
    <row r="53" spans="1:22" ht="15">
      <c r="A53" s="34"/>
      <c r="B53" s="35"/>
      <c r="C53" s="282" t="s">
        <v>53</v>
      </c>
      <c r="D53" s="89"/>
      <c r="E53" s="27">
        <f>F53+G53+H53+I53</f>
        <v>0</v>
      </c>
      <c r="F53" s="9">
        <f>F47+F45</f>
        <v>0</v>
      </c>
      <c r="G53" s="9">
        <v>0</v>
      </c>
      <c r="H53" s="9">
        <v>0</v>
      </c>
      <c r="I53" s="10">
        <v>0</v>
      </c>
      <c r="J53" s="2"/>
      <c r="K53" s="2"/>
      <c r="L53" s="105"/>
      <c r="M53" s="105"/>
      <c r="S53" s="66"/>
      <c r="T53" s="66"/>
      <c r="U53" s="71"/>
      <c r="V53" s="74"/>
    </row>
    <row r="54" spans="1:22" ht="15.75" thickBot="1">
      <c r="A54" s="36"/>
      <c r="B54" s="37"/>
      <c r="C54" s="283" t="s">
        <v>55</v>
      </c>
      <c r="D54" s="263"/>
      <c r="E54" s="278">
        <f>F54+G54+H54+I54</f>
        <v>0</v>
      </c>
      <c r="F54" s="274">
        <f>F48</f>
        <v>0</v>
      </c>
      <c r="G54" s="274">
        <v>0</v>
      </c>
      <c r="H54" s="274">
        <v>0</v>
      </c>
      <c r="I54" s="272">
        <v>0</v>
      </c>
      <c r="J54" s="2"/>
      <c r="K54" s="2"/>
      <c r="L54" s="105"/>
      <c r="M54" s="105"/>
      <c r="S54" s="66"/>
      <c r="T54" s="66"/>
      <c r="U54" s="71"/>
      <c r="V54" s="74"/>
    </row>
    <row r="55" spans="1:22" ht="15.75" thickBot="1">
      <c r="A55" s="356" t="s">
        <v>60</v>
      </c>
      <c r="B55" s="387"/>
      <c r="C55" s="387"/>
      <c r="D55" s="387"/>
      <c r="E55" s="501"/>
      <c r="F55" s="501"/>
      <c r="G55" s="501"/>
      <c r="H55" s="501"/>
      <c r="I55" s="502"/>
      <c r="J55" s="2"/>
      <c r="K55" s="2"/>
      <c r="L55" s="105"/>
      <c r="M55" s="105"/>
      <c r="S55" s="66"/>
      <c r="T55" s="66"/>
      <c r="U55" s="71"/>
      <c r="V55" s="74"/>
    </row>
    <row r="56" spans="1:22" ht="29.25" customHeight="1">
      <c r="A56" s="276" t="s">
        <v>61</v>
      </c>
      <c r="B56" s="260" t="s">
        <v>62</v>
      </c>
      <c r="C56" s="281" t="s">
        <v>63</v>
      </c>
      <c r="D56" s="281"/>
      <c r="E56" s="271">
        <f>F56+G56+H56+I56</f>
        <v>0</v>
      </c>
      <c r="F56" s="266">
        <v>0</v>
      </c>
      <c r="G56" s="266">
        <v>0</v>
      </c>
      <c r="H56" s="266">
        <v>0</v>
      </c>
      <c r="I56" s="270">
        <v>0</v>
      </c>
      <c r="J56" s="2"/>
      <c r="K56" s="2"/>
      <c r="L56" s="105"/>
      <c r="M56" s="105"/>
      <c r="S56" s="66"/>
      <c r="T56" s="66"/>
      <c r="U56" s="71"/>
      <c r="V56" s="74"/>
    </row>
    <row r="57" spans="1:22" ht="29.25" customHeight="1">
      <c r="A57" s="277" t="s">
        <v>64</v>
      </c>
      <c r="B57" s="261" t="s">
        <v>30</v>
      </c>
      <c r="C57" s="282" t="s">
        <v>63</v>
      </c>
      <c r="D57" s="282"/>
      <c r="E57" s="27">
        <f>F57+G57+H57+I57</f>
        <v>0</v>
      </c>
      <c r="F57" s="9">
        <v>0</v>
      </c>
      <c r="G57" s="9">
        <v>0</v>
      </c>
      <c r="H57" s="9">
        <v>0</v>
      </c>
      <c r="I57" s="10">
        <v>0</v>
      </c>
      <c r="J57" s="2"/>
      <c r="K57" s="2"/>
      <c r="L57" s="105"/>
      <c r="M57" s="105"/>
      <c r="S57" s="66"/>
      <c r="T57" s="66"/>
      <c r="U57" s="71"/>
      <c r="V57" s="74"/>
    </row>
    <row r="58" spans="1:22" ht="29.25" customHeight="1" thickBot="1">
      <c r="A58" s="20" t="s">
        <v>65</v>
      </c>
      <c r="B58" s="148" t="s">
        <v>66</v>
      </c>
      <c r="C58" s="283" t="s">
        <v>63</v>
      </c>
      <c r="D58" s="283"/>
      <c r="E58" s="278">
        <f>F58+G58+H58+I58</f>
        <v>0</v>
      </c>
      <c r="F58" s="274">
        <v>0</v>
      </c>
      <c r="G58" s="274">
        <v>0</v>
      </c>
      <c r="H58" s="274">
        <v>0</v>
      </c>
      <c r="I58" s="272">
        <v>0</v>
      </c>
      <c r="J58" s="2"/>
      <c r="K58" s="2"/>
      <c r="L58" s="105"/>
      <c r="M58" s="105"/>
      <c r="S58" s="66"/>
      <c r="T58" s="66"/>
      <c r="U58" s="71"/>
      <c r="V58" s="74"/>
    </row>
    <row r="59" spans="1:22" ht="15.75" thickBot="1">
      <c r="A59" s="431" t="s">
        <v>67</v>
      </c>
      <c r="B59" s="432"/>
      <c r="C59" s="97"/>
      <c r="D59" s="107"/>
      <c r="E59" s="13">
        <f>SUM(E56:E58)</f>
        <v>0</v>
      </c>
      <c r="F59" s="158">
        <f>SUM(F56:F58)</f>
        <v>0</v>
      </c>
      <c r="G59" s="158">
        <v>0</v>
      </c>
      <c r="H59" s="158">
        <v>0</v>
      </c>
      <c r="I59" s="64">
        <v>0</v>
      </c>
      <c r="J59" s="2"/>
      <c r="K59" s="2"/>
      <c r="L59" s="105"/>
      <c r="M59" s="105"/>
      <c r="S59" s="66"/>
      <c r="T59" s="66"/>
      <c r="U59" s="71"/>
      <c r="V59" s="74"/>
    </row>
    <row r="60" spans="1:22" ht="18" customHeight="1" thickBot="1">
      <c r="A60" s="356" t="s">
        <v>68</v>
      </c>
      <c r="B60" s="387"/>
      <c r="C60" s="387"/>
      <c r="D60" s="387"/>
      <c r="E60" s="434"/>
      <c r="F60" s="434"/>
      <c r="G60" s="434"/>
      <c r="H60" s="434"/>
      <c r="I60" s="435"/>
      <c r="J60" s="2"/>
      <c r="K60" s="2"/>
      <c r="L60" s="105"/>
      <c r="M60" s="105"/>
      <c r="S60" s="66"/>
      <c r="T60" s="66"/>
      <c r="U60" s="71"/>
      <c r="V60" s="74"/>
    </row>
    <row r="61" spans="1:22" ht="16.5" customHeight="1">
      <c r="A61" s="422" t="s">
        <v>69</v>
      </c>
      <c r="B61" s="390" t="s">
        <v>30</v>
      </c>
      <c r="C61" s="281" t="s">
        <v>1</v>
      </c>
      <c r="D61" s="100"/>
      <c r="E61" s="271">
        <f>F61+G61+H61+I61</f>
        <v>0</v>
      </c>
      <c r="F61" s="266">
        <v>0</v>
      </c>
      <c r="G61" s="266">
        <v>0</v>
      </c>
      <c r="H61" s="266">
        <v>0</v>
      </c>
      <c r="I61" s="270">
        <v>0</v>
      </c>
      <c r="J61" s="2"/>
      <c r="K61" s="2"/>
      <c r="L61" s="105"/>
      <c r="M61" s="105"/>
      <c r="S61" s="66"/>
      <c r="T61" s="66"/>
      <c r="U61" s="71"/>
      <c r="V61" s="74"/>
    </row>
    <row r="62" spans="1:22" ht="16.5" customHeight="1">
      <c r="A62" s="423"/>
      <c r="B62" s="391"/>
      <c r="C62" s="282" t="s">
        <v>70</v>
      </c>
      <c r="D62" s="282"/>
      <c r="E62" s="27">
        <f>F62+G62+H62+I62</f>
        <v>0</v>
      </c>
      <c r="F62" s="9">
        <v>0</v>
      </c>
      <c r="G62" s="9">
        <v>0</v>
      </c>
      <c r="H62" s="9">
        <v>0</v>
      </c>
      <c r="I62" s="10">
        <v>0</v>
      </c>
      <c r="J62" s="2"/>
      <c r="K62" s="2"/>
      <c r="L62" s="105"/>
      <c r="M62" s="105"/>
      <c r="S62" s="66"/>
      <c r="T62" s="66"/>
      <c r="U62" s="71"/>
      <c r="V62" s="74"/>
    </row>
    <row r="63" spans="1:22" ht="31.5" customHeight="1">
      <c r="A63" s="277" t="s">
        <v>71</v>
      </c>
      <c r="B63" s="261" t="s">
        <v>72</v>
      </c>
      <c r="C63" s="282" t="s">
        <v>1</v>
      </c>
      <c r="D63" s="282" t="s">
        <v>158</v>
      </c>
      <c r="E63" s="27">
        <f>F63+G63+H63+I63</f>
        <v>21134</v>
      </c>
      <c r="F63" s="9">
        <v>21134</v>
      </c>
      <c r="G63" s="9">
        <v>0</v>
      </c>
      <c r="H63" s="9">
        <v>0</v>
      </c>
      <c r="I63" s="10">
        <v>0</v>
      </c>
      <c r="J63" s="2"/>
      <c r="K63" s="2"/>
      <c r="L63" s="105"/>
      <c r="M63" s="105"/>
      <c r="S63" s="66"/>
      <c r="T63" s="66"/>
      <c r="U63" s="71"/>
      <c r="V63" s="74"/>
    </row>
    <row r="64" spans="1:22" ht="31.5" customHeight="1" thickBot="1">
      <c r="A64" s="20" t="s">
        <v>73</v>
      </c>
      <c r="B64" s="291" t="s">
        <v>74</v>
      </c>
      <c r="C64" s="283" t="s">
        <v>70</v>
      </c>
      <c r="D64" s="283"/>
      <c r="E64" s="278">
        <f>F64+G64+H64+I64</f>
        <v>0</v>
      </c>
      <c r="F64" s="274">
        <v>0</v>
      </c>
      <c r="G64" s="274">
        <v>0</v>
      </c>
      <c r="H64" s="274">
        <v>0</v>
      </c>
      <c r="I64" s="272">
        <v>0</v>
      </c>
      <c r="J64" s="2"/>
      <c r="K64" s="2"/>
      <c r="L64" s="105"/>
      <c r="M64" s="105"/>
      <c r="S64" s="66"/>
      <c r="T64" s="66"/>
      <c r="U64" s="71"/>
      <c r="V64" s="74"/>
    </row>
    <row r="65" spans="1:22" ht="15">
      <c r="A65" s="365" t="s">
        <v>75</v>
      </c>
      <c r="B65" s="366"/>
      <c r="C65" s="367"/>
      <c r="D65" s="392"/>
      <c r="E65" s="506">
        <f>SUM(E61:E64)</f>
        <v>21134</v>
      </c>
      <c r="F65" s="499">
        <f>SUM(F61:F64)</f>
        <v>21134</v>
      </c>
      <c r="G65" s="504">
        <v>0</v>
      </c>
      <c r="H65" s="504">
        <v>0</v>
      </c>
      <c r="I65" s="505">
        <v>0</v>
      </c>
      <c r="J65" s="2"/>
      <c r="K65" s="2"/>
      <c r="L65" s="105"/>
      <c r="M65" s="105"/>
      <c r="S65" s="66"/>
      <c r="T65" s="66"/>
      <c r="U65" s="71"/>
      <c r="V65" s="74"/>
    </row>
    <row r="66" spans="1:22" ht="15.75" thickBot="1">
      <c r="A66" s="396" t="s">
        <v>59</v>
      </c>
      <c r="B66" s="397"/>
      <c r="C66" s="368"/>
      <c r="D66" s="393"/>
      <c r="E66" s="414"/>
      <c r="F66" s="361"/>
      <c r="G66" s="361"/>
      <c r="H66" s="361"/>
      <c r="I66" s="364"/>
      <c r="J66" s="2"/>
      <c r="K66" s="2"/>
      <c r="L66" s="105"/>
      <c r="M66" s="105"/>
      <c r="S66" s="66"/>
      <c r="T66" s="66"/>
      <c r="U66" s="71"/>
      <c r="V66" s="74"/>
    </row>
    <row r="67" spans="1:22" ht="15">
      <c r="A67" s="39"/>
      <c r="B67" s="40"/>
      <c r="C67" s="281" t="s">
        <v>1</v>
      </c>
      <c r="D67" s="264"/>
      <c r="E67" s="271">
        <f>F67+G67+H67+I67</f>
        <v>21134</v>
      </c>
      <c r="F67" s="266">
        <f>F61+F63</f>
        <v>21134</v>
      </c>
      <c r="G67" s="255">
        <v>0</v>
      </c>
      <c r="H67" s="255">
        <v>0</v>
      </c>
      <c r="I67" s="257">
        <v>0</v>
      </c>
      <c r="J67" s="2"/>
      <c r="K67" s="2"/>
      <c r="L67" s="105"/>
      <c r="M67" s="105"/>
      <c r="S67" s="66"/>
      <c r="T67" s="66"/>
      <c r="U67" s="71"/>
      <c r="V67" s="74"/>
    </row>
    <row r="68" spans="1:22" ht="15.75" thickBot="1">
      <c r="A68" s="287"/>
      <c r="B68" s="37"/>
      <c r="C68" s="283" t="s">
        <v>70</v>
      </c>
      <c r="D68" s="265"/>
      <c r="E68" s="278">
        <f>F68+G68+H68+I68</f>
        <v>0</v>
      </c>
      <c r="F68" s="274">
        <f>F62+F64</f>
        <v>0</v>
      </c>
      <c r="G68" s="256">
        <v>0</v>
      </c>
      <c r="H68" s="256">
        <v>0</v>
      </c>
      <c r="I68" s="258">
        <v>0</v>
      </c>
      <c r="J68" s="2"/>
      <c r="K68" s="2"/>
      <c r="L68" s="105"/>
      <c r="M68" s="105"/>
      <c r="S68" s="66"/>
      <c r="T68" s="66"/>
      <c r="U68" s="71"/>
      <c r="V68" s="74"/>
    </row>
    <row r="69" spans="1:22" ht="15.75" thickBot="1">
      <c r="A69" s="356" t="s">
        <v>76</v>
      </c>
      <c r="B69" s="387"/>
      <c r="C69" s="387"/>
      <c r="D69" s="387"/>
      <c r="E69" s="387"/>
      <c r="F69" s="387"/>
      <c r="G69" s="387"/>
      <c r="H69" s="387"/>
      <c r="I69" s="357"/>
      <c r="J69" s="2"/>
      <c r="K69" s="2"/>
      <c r="L69" s="105"/>
      <c r="M69" s="105"/>
      <c r="S69" s="66"/>
      <c r="T69" s="66"/>
      <c r="U69" s="71"/>
      <c r="V69" s="74"/>
    </row>
    <row r="70" spans="1:22" ht="20.25" customHeight="1">
      <c r="A70" s="192" t="s">
        <v>77</v>
      </c>
      <c r="B70" s="193" t="s">
        <v>30</v>
      </c>
      <c r="C70" s="281" t="s">
        <v>53</v>
      </c>
      <c r="D70" s="281">
        <v>2019</v>
      </c>
      <c r="E70" s="267">
        <f>F70+G70+H70+I70</f>
        <v>85</v>
      </c>
      <c r="F70" s="266">
        <v>85</v>
      </c>
      <c r="G70" s="266">
        <v>0</v>
      </c>
      <c r="H70" s="266">
        <v>0</v>
      </c>
      <c r="I70" s="270">
        <v>0</v>
      </c>
      <c r="J70" s="2"/>
      <c r="K70" s="2"/>
      <c r="L70" s="105"/>
      <c r="M70" s="105"/>
      <c r="S70" s="66"/>
      <c r="T70" s="66"/>
      <c r="U70" s="71"/>
      <c r="V70" s="74"/>
    </row>
    <row r="71" spans="1:22" ht="24">
      <c r="A71" s="427" t="s">
        <v>78</v>
      </c>
      <c r="B71" s="391" t="s">
        <v>79</v>
      </c>
      <c r="C71" s="282" t="s">
        <v>1</v>
      </c>
      <c r="D71" s="282" t="s">
        <v>159</v>
      </c>
      <c r="E71" s="8">
        <f>F71+G71+H71+I71</f>
        <v>66264</v>
      </c>
      <c r="F71" s="9">
        <v>66264</v>
      </c>
      <c r="G71" s="9">
        <v>0</v>
      </c>
      <c r="H71" s="9">
        <v>0</v>
      </c>
      <c r="I71" s="10">
        <v>0</v>
      </c>
      <c r="J71" s="2"/>
      <c r="K71" s="2"/>
      <c r="L71" s="105"/>
      <c r="M71" s="105"/>
      <c r="S71" s="66"/>
      <c r="T71" s="66"/>
      <c r="U71" s="71"/>
      <c r="V71" s="74"/>
    </row>
    <row r="72" spans="1:22" ht="15">
      <c r="A72" s="473"/>
      <c r="B72" s="476"/>
      <c r="C72" s="95" t="s">
        <v>70</v>
      </c>
      <c r="D72" s="95" t="s">
        <v>132</v>
      </c>
      <c r="E72" s="30">
        <f>F72+G72+H72+I72</f>
        <v>420487</v>
      </c>
      <c r="F72" s="297">
        <v>61189</v>
      </c>
      <c r="G72" s="297">
        <v>170428</v>
      </c>
      <c r="H72" s="297">
        <v>188870</v>
      </c>
      <c r="I72" s="298">
        <v>0</v>
      </c>
      <c r="J72" s="2"/>
      <c r="K72" s="2"/>
      <c r="L72" s="105"/>
      <c r="M72" s="105"/>
      <c r="S72" s="66"/>
      <c r="T72" s="66"/>
      <c r="U72" s="71"/>
      <c r="V72" s="74"/>
    </row>
    <row r="73" spans="1:22" ht="24">
      <c r="A73" s="473"/>
      <c r="B73" s="476"/>
      <c r="C73" s="95" t="s">
        <v>125</v>
      </c>
      <c r="D73" s="95" t="s">
        <v>138</v>
      </c>
      <c r="E73" s="30">
        <f>F73+G73+H73+I73</f>
        <v>41204</v>
      </c>
      <c r="F73" s="297">
        <f>17249-45</f>
        <v>17204</v>
      </c>
      <c r="G73" s="297">
        <v>24000</v>
      </c>
      <c r="H73" s="297">
        <v>0</v>
      </c>
      <c r="I73" s="298">
        <v>0</v>
      </c>
      <c r="J73" s="2"/>
      <c r="K73" s="2"/>
      <c r="L73" s="105"/>
      <c r="M73" s="105"/>
      <c r="S73" s="66"/>
      <c r="T73" s="66"/>
      <c r="U73" s="71"/>
      <c r="V73" s="74"/>
    </row>
    <row r="74" spans="1:22" ht="90.75" customHeight="1">
      <c r="A74" s="473"/>
      <c r="B74" s="476"/>
      <c r="C74" s="129" t="s">
        <v>101</v>
      </c>
      <c r="D74" s="95">
        <v>2017</v>
      </c>
      <c r="E74" s="30">
        <f>F74+G74+H74+I74</f>
        <v>247</v>
      </c>
      <c r="F74" s="297">
        <v>247</v>
      </c>
      <c r="G74" s="297">
        <v>0</v>
      </c>
      <c r="H74" s="297">
        <v>0</v>
      </c>
      <c r="I74" s="298">
        <v>0</v>
      </c>
      <c r="J74" s="2"/>
      <c r="K74" s="2"/>
      <c r="L74" s="105"/>
      <c r="M74" s="105"/>
      <c r="S74" s="66"/>
      <c r="T74" s="66"/>
      <c r="U74" s="71"/>
      <c r="V74" s="74"/>
    </row>
    <row r="75" spans="1:22" ht="28.5" customHeight="1" thickBot="1">
      <c r="A75" s="474"/>
      <c r="B75" s="148" t="s">
        <v>133</v>
      </c>
      <c r="C75" s="131" t="s">
        <v>70</v>
      </c>
      <c r="D75" s="283">
        <v>2020</v>
      </c>
      <c r="E75" s="273">
        <f>F75+G75</f>
        <v>21516</v>
      </c>
      <c r="F75" s="273">
        <v>0</v>
      </c>
      <c r="G75" s="273">
        <v>21516</v>
      </c>
      <c r="H75" s="273">
        <v>0</v>
      </c>
      <c r="I75" s="123">
        <v>0</v>
      </c>
      <c r="J75" s="2"/>
      <c r="K75" s="2"/>
      <c r="L75" s="105"/>
      <c r="M75" s="105"/>
      <c r="S75" s="66"/>
      <c r="T75" s="66"/>
      <c r="U75" s="71"/>
      <c r="V75" s="74"/>
    </row>
    <row r="76" spans="1:22" ht="15">
      <c r="A76" s="365" t="s">
        <v>80</v>
      </c>
      <c r="B76" s="366"/>
      <c r="C76" s="392"/>
      <c r="D76" s="408"/>
      <c r="E76" s="418">
        <f>SUM(E70:E74)</f>
        <v>528287</v>
      </c>
      <c r="F76" s="413">
        <f>F74+F71+F70+F72+F73</f>
        <v>144989</v>
      </c>
      <c r="G76" s="413">
        <f>G74+G71+G70+G72+G73</f>
        <v>194428</v>
      </c>
      <c r="H76" s="413">
        <f>H74+H71+H70+H72</f>
        <v>188870</v>
      </c>
      <c r="I76" s="415">
        <f>I74+I71+I70+I72</f>
        <v>0</v>
      </c>
      <c r="J76" s="2"/>
      <c r="K76" s="2"/>
      <c r="L76" s="105"/>
      <c r="M76" s="105"/>
      <c r="S76" s="66"/>
      <c r="T76" s="66"/>
      <c r="U76" s="71"/>
      <c r="V76" s="74"/>
    </row>
    <row r="77" spans="1:22" ht="15.75" thickBot="1">
      <c r="A77" s="396" t="s">
        <v>59</v>
      </c>
      <c r="B77" s="397"/>
      <c r="C77" s="393"/>
      <c r="D77" s="409"/>
      <c r="E77" s="359"/>
      <c r="F77" s="414"/>
      <c r="G77" s="414"/>
      <c r="H77" s="414"/>
      <c r="I77" s="416"/>
      <c r="J77" s="2"/>
      <c r="K77" s="2"/>
      <c r="L77" s="105"/>
      <c r="M77" s="105"/>
      <c r="S77" s="66"/>
      <c r="T77" s="66"/>
      <c r="U77" s="71"/>
      <c r="V77" s="74"/>
    </row>
    <row r="78" spans="1:22" ht="15">
      <c r="A78" s="410"/>
      <c r="B78" s="410"/>
      <c r="C78" s="98" t="s">
        <v>1</v>
      </c>
      <c r="D78" s="109"/>
      <c r="E78" s="271">
        <f>E71</f>
        <v>66264</v>
      </c>
      <c r="F78" s="267">
        <f>F71</f>
        <v>66264</v>
      </c>
      <c r="G78" s="267">
        <f>G70+G71</f>
        <v>0</v>
      </c>
      <c r="H78" s="267">
        <f>H70+H71</f>
        <v>0</v>
      </c>
      <c r="I78" s="269">
        <f>I70+I71</f>
        <v>0</v>
      </c>
      <c r="J78" s="2"/>
      <c r="K78" s="2"/>
      <c r="L78" s="105"/>
      <c r="M78" s="105"/>
      <c r="S78" s="66"/>
      <c r="T78" s="66"/>
      <c r="U78" s="71"/>
      <c r="V78" s="74"/>
    </row>
    <row r="79" spans="1:22" ht="27.75" customHeight="1">
      <c r="A79" s="411"/>
      <c r="B79" s="411"/>
      <c r="C79" s="138" t="s">
        <v>125</v>
      </c>
      <c r="D79" s="139"/>
      <c r="E79" s="313">
        <f>E73</f>
        <v>41204</v>
      </c>
      <c r="F79" s="12">
        <f>F73</f>
        <v>17204</v>
      </c>
      <c r="G79" s="12">
        <f>G73</f>
        <v>24000</v>
      </c>
      <c r="H79" s="12">
        <v>0</v>
      </c>
      <c r="I79" s="141">
        <v>0</v>
      </c>
      <c r="J79" s="2"/>
      <c r="K79" s="2"/>
      <c r="L79" s="105"/>
      <c r="M79" s="105"/>
      <c r="S79" s="66"/>
      <c r="T79" s="66"/>
      <c r="U79" s="71"/>
      <c r="V79" s="74"/>
    </row>
    <row r="80" spans="1:22" ht="87.75" customHeight="1">
      <c r="A80" s="411"/>
      <c r="B80" s="411"/>
      <c r="C80" s="130" t="s">
        <v>101</v>
      </c>
      <c r="D80" s="126"/>
      <c r="E80" s="299">
        <f>E74</f>
        <v>247</v>
      </c>
      <c r="F80" s="297">
        <f>F74</f>
        <v>247</v>
      </c>
      <c r="G80" s="22">
        <v>0</v>
      </c>
      <c r="H80" s="22">
        <v>0</v>
      </c>
      <c r="I80" s="23">
        <v>0</v>
      </c>
      <c r="J80" s="45"/>
      <c r="K80" s="2"/>
      <c r="L80" s="105"/>
      <c r="M80" s="105"/>
      <c r="S80" s="66"/>
      <c r="T80" s="66"/>
      <c r="U80" s="71"/>
      <c r="V80" s="74"/>
    </row>
    <row r="81" spans="1:22" ht="15">
      <c r="A81" s="411"/>
      <c r="B81" s="411"/>
      <c r="C81" s="127" t="s">
        <v>70</v>
      </c>
      <c r="D81" s="89"/>
      <c r="E81" s="27">
        <f>E72</f>
        <v>420487</v>
      </c>
      <c r="F81" s="9">
        <f>F72</f>
        <v>61189</v>
      </c>
      <c r="G81" s="9">
        <f>G72</f>
        <v>170428</v>
      </c>
      <c r="H81" s="9">
        <f>H72</f>
        <v>188870</v>
      </c>
      <c r="I81" s="10">
        <f>I72</f>
        <v>0</v>
      </c>
      <c r="J81" s="2"/>
      <c r="K81" s="2"/>
      <c r="L81" s="105"/>
      <c r="M81" s="105"/>
      <c r="S81" s="66"/>
      <c r="T81" s="66"/>
      <c r="U81" s="71"/>
      <c r="V81" s="74"/>
    </row>
    <row r="82" spans="1:22" ht="15.75" thickBot="1">
      <c r="A82" s="411"/>
      <c r="B82" s="411"/>
      <c r="C82" s="92" t="s">
        <v>53</v>
      </c>
      <c r="D82" s="139"/>
      <c r="E82" s="313">
        <f>E70</f>
        <v>85</v>
      </c>
      <c r="F82" s="314">
        <f>F70</f>
        <v>85</v>
      </c>
      <c r="G82" s="314">
        <f>G70</f>
        <v>0</v>
      </c>
      <c r="H82" s="314">
        <v>0</v>
      </c>
      <c r="I82" s="315">
        <v>0</v>
      </c>
      <c r="J82" s="2"/>
      <c r="K82" s="2"/>
      <c r="L82" s="105"/>
      <c r="M82" s="105"/>
      <c r="S82" s="66"/>
      <c r="T82" s="66"/>
      <c r="U82" s="71"/>
      <c r="V82" s="74"/>
    </row>
    <row r="83" spans="1:22" ht="30" customHeight="1" thickBot="1">
      <c r="A83" s="356" t="s">
        <v>149</v>
      </c>
      <c r="B83" s="357"/>
      <c r="C83" s="103"/>
      <c r="D83" s="94">
        <v>2020</v>
      </c>
      <c r="E83" s="29">
        <f>F83+G83+H83+I83</f>
        <v>549803</v>
      </c>
      <c r="F83" s="15">
        <f>F76+F75</f>
        <v>144989</v>
      </c>
      <c r="G83" s="15">
        <f>G76+G75</f>
        <v>215944</v>
      </c>
      <c r="H83" s="15">
        <f>H76</f>
        <v>188870</v>
      </c>
      <c r="I83" s="16">
        <v>0</v>
      </c>
      <c r="J83" s="2"/>
      <c r="K83" s="2"/>
      <c r="L83" s="105"/>
      <c r="M83" s="105"/>
      <c r="S83" s="66"/>
      <c r="T83" s="66"/>
      <c r="U83" s="71"/>
      <c r="V83" s="74"/>
    </row>
    <row r="84" spans="1:22" ht="15.75" thickBot="1">
      <c r="A84" s="396" t="s">
        <v>81</v>
      </c>
      <c r="B84" s="397"/>
      <c r="C84" s="397"/>
      <c r="D84" s="397"/>
      <c r="E84" s="501"/>
      <c r="F84" s="501"/>
      <c r="G84" s="501"/>
      <c r="H84" s="501"/>
      <c r="I84" s="502"/>
      <c r="J84" s="2"/>
      <c r="K84" s="2"/>
      <c r="L84" s="105"/>
      <c r="M84" s="105"/>
      <c r="S84" s="66"/>
      <c r="T84" s="66"/>
      <c r="U84" s="71"/>
      <c r="V84" s="74"/>
    </row>
    <row r="85" spans="1:22" ht="15">
      <c r="A85" s="422" t="s">
        <v>82</v>
      </c>
      <c r="B85" s="390" t="s">
        <v>83</v>
      </c>
      <c r="C85" s="281" t="s">
        <v>1</v>
      </c>
      <c r="D85" s="284"/>
      <c r="E85" s="271">
        <f aca="true" t="shared" si="3" ref="E85:E90">F85+G85+H85+I85</f>
        <v>0</v>
      </c>
      <c r="F85" s="266">
        <v>0</v>
      </c>
      <c r="G85" s="266">
        <v>0</v>
      </c>
      <c r="H85" s="266">
        <v>0</v>
      </c>
      <c r="I85" s="270">
        <v>0</v>
      </c>
      <c r="J85" s="2"/>
      <c r="K85" s="2"/>
      <c r="L85" s="105"/>
      <c r="M85" s="105"/>
      <c r="S85" s="66"/>
      <c r="T85" s="66"/>
      <c r="U85" s="71"/>
      <c r="V85" s="74"/>
    </row>
    <row r="86" spans="1:22" ht="13.5" customHeight="1">
      <c r="A86" s="423"/>
      <c r="B86" s="391"/>
      <c r="C86" s="282" t="s">
        <v>63</v>
      </c>
      <c r="D86" s="285"/>
      <c r="E86" s="27">
        <f t="shared" si="3"/>
        <v>0</v>
      </c>
      <c r="F86" s="9">
        <v>0</v>
      </c>
      <c r="G86" s="9">
        <v>0</v>
      </c>
      <c r="H86" s="9">
        <v>0</v>
      </c>
      <c r="I86" s="10">
        <v>0</v>
      </c>
      <c r="J86" s="2"/>
      <c r="K86" s="2"/>
      <c r="L86" s="105"/>
      <c r="M86" s="105"/>
      <c r="S86" s="66"/>
      <c r="T86" s="66"/>
      <c r="U86" s="71"/>
      <c r="V86" s="74"/>
    </row>
    <row r="87" spans="1:22" ht="30" customHeight="1">
      <c r="A87" s="277" t="s">
        <v>84</v>
      </c>
      <c r="B87" s="261" t="s">
        <v>85</v>
      </c>
      <c r="C87" s="282" t="s">
        <v>1</v>
      </c>
      <c r="D87" s="285"/>
      <c r="E87" s="27">
        <f t="shared" si="3"/>
        <v>0</v>
      </c>
      <c r="F87" s="9">
        <v>0</v>
      </c>
      <c r="G87" s="9">
        <v>0</v>
      </c>
      <c r="H87" s="9">
        <v>0</v>
      </c>
      <c r="I87" s="10">
        <v>0</v>
      </c>
      <c r="J87" s="2"/>
      <c r="K87" s="2"/>
      <c r="L87" s="105"/>
      <c r="M87" s="105"/>
      <c r="S87" s="66"/>
      <c r="T87" s="66"/>
      <c r="U87" s="71"/>
      <c r="V87" s="74"/>
    </row>
    <row r="88" spans="1:22" ht="32.25" customHeight="1">
      <c r="A88" s="277" t="s">
        <v>86</v>
      </c>
      <c r="B88" s="261" t="s">
        <v>87</v>
      </c>
      <c r="C88" s="282" t="s">
        <v>63</v>
      </c>
      <c r="D88" s="285"/>
      <c r="E88" s="27">
        <f t="shared" si="3"/>
        <v>0</v>
      </c>
      <c r="F88" s="9">
        <v>0</v>
      </c>
      <c r="G88" s="9">
        <v>0</v>
      </c>
      <c r="H88" s="9">
        <v>0</v>
      </c>
      <c r="I88" s="10">
        <v>0</v>
      </c>
      <c r="J88" s="2"/>
      <c r="K88" s="2"/>
      <c r="L88" s="105"/>
      <c r="M88" s="105"/>
      <c r="S88" s="66"/>
      <c r="T88" s="66"/>
      <c r="U88" s="71"/>
      <c r="V88" s="74"/>
    </row>
    <row r="89" spans="1:22" ht="22.5" customHeight="1">
      <c r="A89" s="277" t="s">
        <v>88</v>
      </c>
      <c r="B89" s="261" t="s">
        <v>89</v>
      </c>
      <c r="C89" s="282" t="s">
        <v>1</v>
      </c>
      <c r="D89" s="285"/>
      <c r="E89" s="27">
        <f t="shared" si="3"/>
        <v>0</v>
      </c>
      <c r="F89" s="9">
        <v>0</v>
      </c>
      <c r="G89" s="9">
        <v>0</v>
      </c>
      <c r="H89" s="9">
        <v>0</v>
      </c>
      <c r="I89" s="10">
        <v>0</v>
      </c>
      <c r="J89" s="2"/>
      <c r="K89" s="2"/>
      <c r="L89" s="105"/>
      <c r="M89" s="105"/>
      <c r="S89" s="66"/>
      <c r="T89" s="66"/>
      <c r="U89" s="71"/>
      <c r="V89" s="74"/>
    </row>
    <row r="90" spans="1:22" ht="24" customHeight="1" thickBot="1">
      <c r="A90" s="279" t="s">
        <v>90</v>
      </c>
      <c r="B90" s="291" t="s">
        <v>91</v>
      </c>
      <c r="C90" s="95" t="s">
        <v>70</v>
      </c>
      <c r="D90" s="96"/>
      <c r="E90" s="278">
        <f t="shared" si="3"/>
        <v>0</v>
      </c>
      <c r="F90" s="274">
        <v>0</v>
      </c>
      <c r="G90" s="274">
        <v>0</v>
      </c>
      <c r="H90" s="274">
        <v>0</v>
      </c>
      <c r="I90" s="272">
        <v>0</v>
      </c>
      <c r="J90" s="2"/>
      <c r="K90" s="2"/>
      <c r="L90" s="105"/>
      <c r="M90" s="105"/>
      <c r="S90" s="66"/>
      <c r="T90" s="66"/>
      <c r="U90" s="71"/>
      <c r="V90" s="74"/>
    </row>
    <row r="91" spans="1:22" ht="15">
      <c r="A91" s="365" t="s">
        <v>92</v>
      </c>
      <c r="B91" s="366"/>
      <c r="C91" s="392"/>
      <c r="D91" s="394"/>
      <c r="E91" s="503">
        <f>SUM(E85:E90)</f>
        <v>0</v>
      </c>
      <c r="F91" s="499">
        <f>SUM(F85:F90)</f>
        <v>0</v>
      </c>
      <c r="G91" s="499">
        <v>0</v>
      </c>
      <c r="H91" s="499">
        <v>0</v>
      </c>
      <c r="I91" s="500">
        <v>0</v>
      </c>
      <c r="J91" s="2"/>
      <c r="K91" s="2"/>
      <c r="L91" s="105"/>
      <c r="M91" s="105"/>
      <c r="S91" s="66"/>
      <c r="T91" s="66"/>
      <c r="U91" s="71"/>
      <c r="V91" s="74"/>
    </row>
    <row r="92" spans="1:22" ht="15.75" thickBot="1">
      <c r="A92" s="396" t="s">
        <v>59</v>
      </c>
      <c r="B92" s="397"/>
      <c r="C92" s="393"/>
      <c r="D92" s="395"/>
      <c r="E92" s="426"/>
      <c r="F92" s="421"/>
      <c r="G92" s="421"/>
      <c r="H92" s="421"/>
      <c r="I92" s="419"/>
      <c r="J92" s="2"/>
      <c r="K92" s="2"/>
      <c r="L92" s="105"/>
      <c r="M92" s="105"/>
      <c r="S92" s="66"/>
      <c r="T92" s="66"/>
      <c r="U92" s="71"/>
      <c r="V92" s="74"/>
    </row>
    <row r="93" spans="1:22" ht="15">
      <c r="A93" s="41"/>
      <c r="B93" s="32"/>
      <c r="C93" s="99" t="s">
        <v>1</v>
      </c>
      <c r="D93" s="110"/>
      <c r="E93" s="294">
        <f>F93+G93+H93+I93</f>
        <v>0</v>
      </c>
      <c r="F93" s="292">
        <f>F85+F87+F89</f>
        <v>0</v>
      </c>
      <c r="G93" s="295">
        <v>0</v>
      </c>
      <c r="H93" s="295">
        <v>0</v>
      </c>
      <c r="I93" s="296">
        <v>0</v>
      </c>
      <c r="J93" s="2"/>
      <c r="K93" s="2"/>
      <c r="L93" s="105"/>
      <c r="M93" s="105"/>
      <c r="S93" s="66"/>
      <c r="T93" s="66"/>
      <c r="U93" s="71"/>
      <c r="V93" s="74"/>
    </row>
    <row r="94" spans="1:22" ht="15">
      <c r="A94" s="288"/>
      <c r="B94" s="35"/>
      <c r="C94" s="282" t="s">
        <v>63</v>
      </c>
      <c r="D94" s="108"/>
      <c r="E94" s="294">
        <f>F94+G94+H94+I94</f>
        <v>0</v>
      </c>
      <c r="F94" s="9">
        <f>F86+F88</f>
        <v>0</v>
      </c>
      <c r="G94" s="150">
        <v>0</v>
      </c>
      <c r="H94" s="150">
        <v>0</v>
      </c>
      <c r="I94" s="151">
        <v>0</v>
      </c>
      <c r="J94" s="2"/>
      <c r="K94" s="2"/>
      <c r="L94" s="105"/>
      <c r="M94" s="105"/>
      <c r="S94" s="66"/>
      <c r="T94" s="66"/>
      <c r="U94" s="71"/>
      <c r="V94" s="74"/>
    </row>
    <row r="95" spans="1:22" ht="15.75" thickBot="1">
      <c r="A95" s="287"/>
      <c r="B95" s="37"/>
      <c r="C95" s="283" t="s">
        <v>70</v>
      </c>
      <c r="D95" s="265"/>
      <c r="E95" s="294">
        <f>F95+G95+H95+I95</f>
        <v>0</v>
      </c>
      <c r="F95" s="274">
        <f>F90</f>
        <v>0</v>
      </c>
      <c r="G95" s="256">
        <v>0</v>
      </c>
      <c r="H95" s="256">
        <v>0</v>
      </c>
      <c r="I95" s="258">
        <v>0</v>
      </c>
      <c r="J95" s="2"/>
      <c r="K95" s="2"/>
      <c r="L95" s="105"/>
      <c r="M95" s="105"/>
      <c r="S95" s="66"/>
      <c r="T95" s="66"/>
      <c r="U95" s="71"/>
      <c r="V95" s="74"/>
    </row>
    <row r="96" spans="1:22" ht="41.25" customHeight="1" thickBot="1">
      <c r="A96" s="356" t="s">
        <v>185</v>
      </c>
      <c r="B96" s="387"/>
      <c r="C96" s="387"/>
      <c r="D96" s="387"/>
      <c r="E96" s="387"/>
      <c r="F96" s="387"/>
      <c r="G96" s="387"/>
      <c r="H96" s="387"/>
      <c r="I96" s="357"/>
      <c r="J96" s="2"/>
      <c r="K96" s="2"/>
      <c r="L96" s="105"/>
      <c r="M96" s="105"/>
      <c r="S96" s="66"/>
      <c r="T96" s="66"/>
      <c r="U96" s="71"/>
      <c r="V96" s="74"/>
    </row>
    <row r="97" spans="1:22" ht="25.5" customHeight="1">
      <c r="A97" s="276" t="s">
        <v>93</v>
      </c>
      <c r="B97" s="260" t="s">
        <v>94</v>
      </c>
      <c r="C97" s="281" t="s">
        <v>1</v>
      </c>
      <c r="D97" s="284">
        <v>2015</v>
      </c>
      <c r="E97" s="271">
        <f>F97+G97+H97+I97</f>
        <v>7988</v>
      </c>
      <c r="F97" s="266">
        <v>3994</v>
      </c>
      <c r="G97" s="266">
        <v>3994</v>
      </c>
      <c r="H97" s="266">
        <v>0</v>
      </c>
      <c r="I97" s="270">
        <v>0</v>
      </c>
      <c r="J97" s="2"/>
      <c r="K97" s="2"/>
      <c r="L97" s="105"/>
      <c r="M97" s="105"/>
      <c r="S97" s="66"/>
      <c r="T97" s="66"/>
      <c r="U97" s="71"/>
      <c r="V97" s="74"/>
    </row>
    <row r="98" spans="1:22" ht="25.5" customHeight="1">
      <c r="A98" s="277" t="s">
        <v>95</v>
      </c>
      <c r="B98" s="261" t="s">
        <v>96</v>
      </c>
      <c r="C98" s="282" t="s">
        <v>1</v>
      </c>
      <c r="D98" s="285" t="s">
        <v>102</v>
      </c>
      <c r="E98" s="27">
        <f>F98+G98+H98+I98</f>
        <v>33700</v>
      </c>
      <c r="F98" s="9">
        <v>16850</v>
      </c>
      <c r="G98" s="9">
        <v>16850</v>
      </c>
      <c r="H98" s="9">
        <v>0</v>
      </c>
      <c r="I98" s="10">
        <v>0</v>
      </c>
      <c r="J98" s="2"/>
      <c r="K98" s="2"/>
      <c r="L98" s="105"/>
      <c r="M98" s="105"/>
      <c r="S98" s="66"/>
      <c r="T98" s="66"/>
      <c r="U98" s="71"/>
      <c r="V98" s="74"/>
    </row>
    <row r="99" spans="1:22" ht="28.5" customHeight="1" thickBot="1">
      <c r="A99" s="20" t="s">
        <v>97</v>
      </c>
      <c r="B99" s="148" t="s">
        <v>99</v>
      </c>
      <c r="C99" s="283" t="s">
        <v>1</v>
      </c>
      <c r="D99" s="286" t="s">
        <v>102</v>
      </c>
      <c r="E99" s="27">
        <f>F99+G99+H99+I99</f>
        <v>1570</v>
      </c>
      <c r="F99" s="297">
        <v>785</v>
      </c>
      <c r="G99" s="297">
        <v>785</v>
      </c>
      <c r="H99" s="297">
        <v>0</v>
      </c>
      <c r="I99" s="298">
        <v>0</v>
      </c>
      <c r="J99" s="2"/>
      <c r="K99" s="2"/>
      <c r="L99" s="105"/>
      <c r="M99" s="105"/>
      <c r="S99" s="66"/>
      <c r="T99" s="66"/>
      <c r="U99" s="71"/>
      <c r="V99" s="74"/>
    </row>
    <row r="100" spans="1:22" ht="15.75" thickBot="1">
      <c r="A100" s="365" t="s">
        <v>98</v>
      </c>
      <c r="B100" s="366"/>
      <c r="C100" s="100" t="s">
        <v>1</v>
      </c>
      <c r="D100" s="111"/>
      <c r="E100" s="310">
        <f>E99+E98+E97</f>
        <v>43258</v>
      </c>
      <c r="F100" s="311">
        <f>F99+F98+F97</f>
        <v>21629</v>
      </c>
      <c r="G100" s="311">
        <f>G99+G98+G97</f>
        <v>21629</v>
      </c>
      <c r="H100" s="311">
        <f>H99+H98+H97</f>
        <v>0</v>
      </c>
      <c r="I100" s="312">
        <f>I99+I98+I97</f>
        <v>0</v>
      </c>
      <c r="J100" s="2"/>
      <c r="K100" s="2"/>
      <c r="L100" s="105"/>
      <c r="M100" s="105"/>
      <c r="S100" s="66"/>
      <c r="T100" s="66"/>
      <c r="U100" s="71"/>
      <c r="V100" s="74"/>
    </row>
    <row r="101" spans="1:22" ht="15.75" thickBot="1">
      <c r="A101" s="380" t="s">
        <v>110</v>
      </c>
      <c r="B101" s="381"/>
      <c r="C101" s="381"/>
      <c r="D101" s="381"/>
      <c r="E101" s="381"/>
      <c r="F101" s="381"/>
      <c r="G101" s="381"/>
      <c r="H101" s="381"/>
      <c r="I101" s="382"/>
      <c r="J101" s="2"/>
      <c r="K101" s="2"/>
      <c r="L101" s="105"/>
      <c r="M101" s="105"/>
      <c r="S101" s="66"/>
      <c r="T101" s="66"/>
      <c r="U101" s="71"/>
      <c r="V101" s="74"/>
    </row>
    <row r="102" spans="1:22" ht="15.75" thickBot="1">
      <c r="A102" s="464" t="s">
        <v>103</v>
      </c>
      <c r="B102" s="465"/>
      <c r="C102" s="465"/>
      <c r="D102" s="465"/>
      <c r="E102" s="465"/>
      <c r="F102" s="465"/>
      <c r="G102" s="465"/>
      <c r="H102" s="465"/>
      <c r="I102" s="466"/>
      <c r="J102" s="2"/>
      <c r="K102" s="2"/>
      <c r="L102" s="105"/>
      <c r="M102" s="105"/>
      <c r="S102" s="66"/>
      <c r="T102" s="66"/>
      <c r="U102" s="71"/>
      <c r="V102" s="74"/>
    </row>
    <row r="103" spans="1:22" ht="15.75" thickBot="1">
      <c r="A103" s="431" t="s">
        <v>104</v>
      </c>
      <c r="B103" s="437"/>
      <c r="C103" s="437"/>
      <c r="D103" s="437"/>
      <c r="E103" s="437"/>
      <c r="F103" s="437"/>
      <c r="G103" s="437"/>
      <c r="H103" s="437"/>
      <c r="I103" s="432"/>
      <c r="J103" s="2"/>
      <c r="K103" s="2"/>
      <c r="L103" s="105"/>
      <c r="M103" s="105"/>
      <c r="S103" s="66"/>
      <c r="T103" s="66"/>
      <c r="U103" s="71"/>
      <c r="V103" s="74"/>
    </row>
    <row r="104" spans="1:22" ht="15.75" thickBot="1">
      <c r="A104" s="380" t="s">
        <v>111</v>
      </c>
      <c r="B104" s="381"/>
      <c r="C104" s="381"/>
      <c r="D104" s="381"/>
      <c r="E104" s="381"/>
      <c r="F104" s="381"/>
      <c r="G104" s="381"/>
      <c r="H104" s="381"/>
      <c r="I104" s="382"/>
      <c r="J104" s="2"/>
      <c r="K104" s="2"/>
      <c r="L104" s="105"/>
      <c r="M104" s="105"/>
      <c r="S104" s="66"/>
      <c r="T104" s="66"/>
      <c r="U104" s="71"/>
      <c r="V104" s="74"/>
    </row>
    <row r="105" spans="1:22" ht="33" customHeight="1" thickBot="1">
      <c r="A105" s="82" t="s">
        <v>16</v>
      </c>
      <c r="B105" s="259" t="s">
        <v>112</v>
      </c>
      <c r="C105" s="101" t="s">
        <v>1</v>
      </c>
      <c r="D105" s="112">
        <v>2017</v>
      </c>
      <c r="E105" s="86">
        <f>F105+G105+H105+I105</f>
        <v>242917</v>
      </c>
      <c r="F105" s="84">
        <v>24292</v>
      </c>
      <c r="G105" s="84">
        <v>124616</v>
      </c>
      <c r="H105" s="84">
        <v>94009</v>
      </c>
      <c r="I105" s="87">
        <v>0</v>
      </c>
      <c r="J105" s="2"/>
      <c r="K105" s="2"/>
      <c r="L105" s="105"/>
      <c r="M105" s="105"/>
      <c r="S105" s="66"/>
      <c r="T105" s="66"/>
      <c r="U105" s="71"/>
      <c r="V105" s="74"/>
    </row>
    <row r="106" spans="1:22" ht="33" customHeight="1" thickBot="1">
      <c r="A106" s="82" t="s">
        <v>17</v>
      </c>
      <c r="B106" s="259" t="s">
        <v>106</v>
      </c>
      <c r="C106" s="101" t="s">
        <v>1</v>
      </c>
      <c r="D106" s="113"/>
      <c r="E106" s="86">
        <v>0</v>
      </c>
      <c r="F106" s="84">
        <v>0</v>
      </c>
      <c r="G106" s="84">
        <v>0</v>
      </c>
      <c r="H106" s="84">
        <v>0</v>
      </c>
      <c r="I106" s="87">
        <v>0</v>
      </c>
      <c r="J106" s="2"/>
      <c r="K106" s="2"/>
      <c r="L106" s="105"/>
      <c r="M106" s="105"/>
      <c r="S106" s="66"/>
      <c r="T106" s="66"/>
      <c r="U106" s="71"/>
      <c r="V106" s="74"/>
    </row>
    <row r="107" spans="1:22" ht="15.75" thickBot="1">
      <c r="A107" s="373" t="s">
        <v>105</v>
      </c>
      <c r="B107" s="374"/>
      <c r="C107" s="101"/>
      <c r="D107" s="113"/>
      <c r="E107" s="86">
        <f>E105</f>
        <v>242917</v>
      </c>
      <c r="F107" s="84">
        <v>24292</v>
      </c>
      <c r="G107" s="84">
        <v>124616</v>
      </c>
      <c r="H107" s="84">
        <v>94009</v>
      </c>
      <c r="I107" s="87">
        <v>0</v>
      </c>
      <c r="J107" s="2"/>
      <c r="K107" s="2"/>
      <c r="L107" s="105"/>
      <c r="M107" s="105"/>
      <c r="S107" s="66"/>
      <c r="T107" s="66"/>
      <c r="U107" s="71"/>
      <c r="V107" s="74"/>
    </row>
    <row r="108" spans="1:22" ht="31.5" customHeight="1" thickBot="1">
      <c r="A108" s="400" t="s">
        <v>107</v>
      </c>
      <c r="B108" s="401"/>
      <c r="C108" s="401"/>
      <c r="D108" s="401"/>
      <c r="E108" s="401"/>
      <c r="F108" s="401"/>
      <c r="G108" s="401"/>
      <c r="H108" s="401"/>
      <c r="I108" s="402"/>
      <c r="J108" s="2"/>
      <c r="K108" s="2"/>
      <c r="L108" s="105"/>
      <c r="M108" s="105"/>
      <c r="S108" s="66"/>
      <c r="T108" s="66"/>
      <c r="U108" s="71"/>
      <c r="V108" s="74"/>
    </row>
    <row r="109" spans="1:22" ht="57.75" customHeight="1" thickBot="1">
      <c r="A109" s="82" t="s">
        <v>29</v>
      </c>
      <c r="B109" s="259" t="s">
        <v>108</v>
      </c>
      <c r="C109" s="101" t="s">
        <v>1</v>
      </c>
      <c r="D109" s="113"/>
      <c r="E109" s="86">
        <v>0</v>
      </c>
      <c r="F109" s="84">
        <v>0</v>
      </c>
      <c r="G109" s="84">
        <v>0</v>
      </c>
      <c r="H109" s="84">
        <v>0</v>
      </c>
      <c r="I109" s="87">
        <v>0</v>
      </c>
      <c r="J109" s="2"/>
      <c r="K109" s="2"/>
      <c r="L109" s="105"/>
      <c r="M109" s="105"/>
      <c r="S109" s="66"/>
      <c r="T109" s="66"/>
      <c r="U109" s="71"/>
      <c r="V109" s="74"/>
    </row>
    <row r="110" spans="1:22" ht="15.75" thickBot="1">
      <c r="A110" s="375" t="s">
        <v>109</v>
      </c>
      <c r="B110" s="376"/>
      <c r="C110" s="102" t="s">
        <v>1</v>
      </c>
      <c r="D110" s="113"/>
      <c r="E110" s="86">
        <v>0</v>
      </c>
      <c r="F110" s="83">
        <v>0</v>
      </c>
      <c r="G110" s="83">
        <v>0</v>
      </c>
      <c r="H110" s="83">
        <v>0</v>
      </c>
      <c r="I110" s="118">
        <f>I117+I107</f>
        <v>0</v>
      </c>
      <c r="J110" s="2"/>
      <c r="K110" s="2"/>
      <c r="L110" s="105"/>
      <c r="M110" s="105"/>
      <c r="S110" s="66"/>
      <c r="T110" s="66"/>
      <c r="U110" s="71"/>
      <c r="V110" s="74"/>
    </row>
    <row r="111" spans="1:22" ht="48" customHeight="1" thickBot="1">
      <c r="A111" s="377" t="s">
        <v>176</v>
      </c>
      <c r="B111" s="378"/>
      <c r="C111" s="378"/>
      <c r="D111" s="378"/>
      <c r="E111" s="378"/>
      <c r="F111" s="378"/>
      <c r="G111" s="378"/>
      <c r="H111" s="378"/>
      <c r="I111" s="494"/>
      <c r="J111" s="2"/>
      <c r="K111" s="2"/>
      <c r="L111" s="105"/>
      <c r="M111" s="105"/>
      <c r="S111" s="66"/>
      <c r="T111" s="66"/>
      <c r="U111" s="71"/>
      <c r="V111" s="74"/>
    </row>
    <row r="112" spans="1:22" ht="15">
      <c r="A112" s="497" t="s">
        <v>117</v>
      </c>
      <c r="B112" s="495" t="s">
        <v>178</v>
      </c>
      <c r="C112" s="316" t="s">
        <v>1</v>
      </c>
      <c r="D112" s="317" t="s">
        <v>144</v>
      </c>
      <c r="E112" s="318">
        <f>F112+G112+H112+I112</f>
        <v>147322</v>
      </c>
      <c r="F112" s="319">
        <v>42613</v>
      </c>
      <c r="G112" s="319">
        <v>104709</v>
      </c>
      <c r="H112" s="319">
        <v>0</v>
      </c>
      <c r="I112" s="320">
        <v>0</v>
      </c>
      <c r="J112" s="2"/>
      <c r="K112" s="2"/>
      <c r="L112" s="105"/>
      <c r="M112" s="105"/>
      <c r="S112" s="66"/>
      <c r="T112" s="66"/>
      <c r="U112" s="71"/>
      <c r="V112" s="74"/>
    </row>
    <row r="113" spans="1:22" ht="87" customHeight="1">
      <c r="A113" s="498"/>
      <c r="B113" s="496"/>
      <c r="C113" s="321" t="s">
        <v>101</v>
      </c>
      <c r="D113" s="322" t="s">
        <v>145</v>
      </c>
      <c r="E113" s="188">
        <f>F113+G113+H113+I113</f>
        <v>31724</v>
      </c>
      <c r="F113" s="323">
        <v>8032</v>
      </c>
      <c r="G113" s="323">
        <v>23692</v>
      </c>
      <c r="H113" s="323">
        <v>0</v>
      </c>
      <c r="I113" s="324">
        <v>0</v>
      </c>
      <c r="J113" s="2"/>
      <c r="K113" s="2"/>
      <c r="L113" s="105"/>
      <c r="M113" s="105"/>
      <c r="S113" s="66"/>
      <c r="T113" s="66"/>
      <c r="U113" s="71"/>
      <c r="V113" s="74"/>
    </row>
    <row r="114" spans="1:22" ht="22.5">
      <c r="A114" s="498"/>
      <c r="B114" s="496"/>
      <c r="C114" s="321" t="s">
        <v>125</v>
      </c>
      <c r="D114" s="325">
        <v>2020</v>
      </c>
      <c r="E114" s="188">
        <f>F114+G114+H114+I114</f>
        <v>3904</v>
      </c>
      <c r="F114" s="323">
        <v>976</v>
      </c>
      <c r="G114" s="323">
        <v>2928</v>
      </c>
      <c r="H114" s="323">
        <v>0</v>
      </c>
      <c r="I114" s="324">
        <v>0</v>
      </c>
      <c r="J114" s="2"/>
      <c r="K114" s="2"/>
      <c r="L114" s="105"/>
      <c r="M114" s="105"/>
      <c r="S114" s="66"/>
      <c r="T114" s="66"/>
      <c r="U114" s="71"/>
      <c r="V114" s="74"/>
    </row>
    <row r="115" spans="1:22" ht="28.5" customHeight="1">
      <c r="A115" s="498"/>
      <c r="B115" s="326" t="s">
        <v>133</v>
      </c>
      <c r="C115" s="178" t="s">
        <v>52</v>
      </c>
      <c r="D115" s="325">
        <v>2022</v>
      </c>
      <c r="E115" s="188">
        <f>F115</f>
        <v>3517</v>
      </c>
      <c r="F115" s="323">
        <v>3517</v>
      </c>
      <c r="G115" s="323">
        <v>0</v>
      </c>
      <c r="H115" s="323">
        <v>0</v>
      </c>
      <c r="I115" s="324">
        <v>0</v>
      </c>
      <c r="J115" s="2"/>
      <c r="K115" s="2"/>
      <c r="L115" s="105"/>
      <c r="M115" s="105"/>
      <c r="S115" s="66"/>
      <c r="T115" s="66"/>
      <c r="U115" s="71"/>
      <c r="V115" s="74"/>
    </row>
    <row r="116" spans="1:22" ht="56.25" customHeight="1" thickBot="1">
      <c r="A116" s="327" t="s">
        <v>139</v>
      </c>
      <c r="B116" s="175" t="s">
        <v>140</v>
      </c>
      <c r="C116" s="159" t="s">
        <v>1</v>
      </c>
      <c r="D116" s="328" t="s">
        <v>169</v>
      </c>
      <c r="E116" s="179">
        <f>F116+G116+H116+I116</f>
        <v>13992</v>
      </c>
      <c r="F116" s="329">
        <v>13992</v>
      </c>
      <c r="G116" s="329">
        <v>0</v>
      </c>
      <c r="H116" s="329">
        <v>0</v>
      </c>
      <c r="I116" s="330">
        <v>0</v>
      </c>
      <c r="J116" s="2"/>
      <c r="K116" s="2"/>
      <c r="L116" s="105"/>
      <c r="M116" s="105"/>
      <c r="S116" s="66"/>
      <c r="T116" s="66"/>
      <c r="U116" s="71"/>
      <c r="V116" s="74"/>
    </row>
    <row r="117" spans="1:22" ht="15">
      <c r="A117" s="377" t="s">
        <v>118</v>
      </c>
      <c r="B117" s="378"/>
      <c r="C117" s="485"/>
      <c r="D117" s="487"/>
      <c r="E117" s="489">
        <f>E112+E113+E114+E116</f>
        <v>196942</v>
      </c>
      <c r="F117" s="491">
        <f>F112+F113+F114+F116</f>
        <v>65613</v>
      </c>
      <c r="G117" s="491">
        <f>G112+G113+G114+G116</f>
        <v>131329</v>
      </c>
      <c r="H117" s="491">
        <f>H112+H113+H114+H116</f>
        <v>0</v>
      </c>
      <c r="I117" s="480">
        <f>I112+I113+I114+I116</f>
        <v>0</v>
      </c>
      <c r="J117" s="2"/>
      <c r="K117" s="2"/>
      <c r="L117" s="105"/>
      <c r="M117" s="105"/>
      <c r="S117" s="66"/>
      <c r="T117" s="66"/>
      <c r="U117" s="71"/>
      <c r="V117" s="74"/>
    </row>
    <row r="118" spans="1:22" ht="15.75" thickBot="1">
      <c r="A118" s="343" t="s">
        <v>59</v>
      </c>
      <c r="B118" s="344"/>
      <c r="C118" s="486"/>
      <c r="D118" s="488"/>
      <c r="E118" s="490"/>
      <c r="F118" s="492"/>
      <c r="G118" s="492"/>
      <c r="H118" s="492"/>
      <c r="I118" s="481"/>
      <c r="J118" s="2"/>
      <c r="K118" s="2"/>
      <c r="L118" s="105"/>
      <c r="M118" s="105"/>
      <c r="S118" s="66"/>
      <c r="T118" s="66"/>
      <c r="U118" s="71"/>
      <c r="V118" s="74"/>
    </row>
    <row r="119" spans="1:22" ht="19.5" customHeight="1">
      <c r="A119" s="403"/>
      <c r="B119" s="482"/>
      <c r="C119" s="317" t="s">
        <v>1</v>
      </c>
      <c r="D119" s="316"/>
      <c r="E119" s="318">
        <f>E112+E116</f>
        <v>161314</v>
      </c>
      <c r="F119" s="319">
        <f>F112+F116</f>
        <v>56605</v>
      </c>
      <c r="G119" s="319">
        <f>G112+G116</f>
        <v>104709</v>
      </c>
      <c r="H119" s="319">
        <v>0</v>
      </c>
      <c r="I119" s="320">
        <v>0</v>
      </c>
      <c r="J119" s="2"/>
      <c r="K119" s="2"/>
      <c r="L119" s="105"/>
      <c r="M119" s="105"/>
      <c r="S119" s="66"/>
      <c r="T119" s="66"/>
      <c r="U119" s="71"/>
      <c r="V119" s="74"/>
    </row>
    <row r="120" spans="1:22" ht="26.25" customHeight="1">
      <c r="A120" s="404"/>
      <c r="B120" s="483"/>
      <c r="C120" s="331" t="s">
        <v>125</v>
      </c>
      <c r="D120" s="332"/>
      <c r="E120" s="333">
        <f>E114</f>
        <v>3904</v>
      </c>
      <c r="F120" s="334">
        <f>F114</f>
        <v>976</v>
      </c>
      <c r="G120" s="334">
        <f>G114</f>
        <v>2928</v>
      </c>
      <c r="H120" s="334">
        <v>0</v>
      </c>
      <c r="I120" s="335">
        <v>0</v>
      </c>
      <c r="J120" s="2"/>
      <c r="K120" s="2"/>
      <c r="L120" s="105"/>
      <c r="M120" s="105"/>
      <c r="S120" s="66"/>
      <c r="T120" s="66"/>
      <c r="U120" s="71"/>
      <c r="V120" s="74"/>
    </row>
    <row r="121" spans="1:22" ht="84.75" thickBot="1">
      <c r="A121" s="472"/>
      <c r="B121" s="484"/>
      <c r="C121" s="168" t="s">
        <v>101</v>
      </c>
      <c r="D121" s="169"/>
      <c r="E121" s="173">
        <f>E113</f>
        <v>31724</v>
      </c>
      <c r="F121" s="171">
        <f>F113</f>
        <v>8032</v>
      </c>
      <c r="G121" s="171">
        <f>G113</f>
        <v>23692</v>
      </c>
      <c r="H121" s="171">
        <v>0</v>
      </c>
      <c r="I121" s="174">
        <v>0</v>
      </c>
      <c r="J121" s="2"/>
      <c r="K121" s="45"/>
      <c r="L121" s="119"/>
      <c r="M121" s="119"/>
      <c r="S121" s="66"/>
      <c r="T121" s="66"/>
      <c r="U121" s="71"/>
      <c r="V121" s="74"/>
    </row>
    <row r="122" spans="1:22" ht="26.25" customHeight="1" thickBot="1">
      <c r="A122" s="375" t="s">
        <v>150</v>
      </c>
      <c r="B122" s="376"/>
      <c r="C122" s="113"/>
      <c r="D122" s="101"/>
      <c r="E122" s="86">
        <f>E117+E115</f>
        <v>200459</v>
      </c>
      <c r="F122" s="84">
        <f>F117+F115</f>
        <v>69130</v>
      </c>
      <c r="G122" s="84">
        <f>G117+G115</f>
        <v>131329</v>
      </c>
      <c r="H122" s="84">
        <v>0</v>
      </c>
      <c r="I122" s="87">
        <v>0</v>
      </c>
      <c r="J122" s="2"/>
      <c r="K122" s="2"/>
      <c r="L122" s="105"/>
      <c r="M122" s="105"/>
      <c r="S122" s="66"/>
      <c r="T122" s="66"/>
      <c r="U122" s="71"/>
      <c r="V122" s="74"/>
    </row>
    <row r="123" spans="1:22" ht="23.25" customHeight="1" thickBot="1">
      <c r="A123" s="478" t="s">
        <v>126</v>
      </c>
      <c r="B123" s="479"/>
      <c r="C123" s="344"/>
      <c r="D123" s="344"/>
      <c r="E123" s="344"/>
      <c r="F123" s="344"/>
      <c r="G123" s="344"/>
      <c r="H123" s="344"/>
      <c r="I123" s="345"/>
      <c r="J123" s="2"/>
      <c r="K123" s="2"/>
      <c r="L123" s="105"/>
      <c r="M123" s="105"/>
      <c r="S123" s="66"/>
      <c r="T123" s="66"/>
      <c r="U123" s="71"/>
      <c r="V123" s="74"/>
    </row>
    <row r="124" spans="1:22" ht="30" customHeight="1">
      <c r="A124" s="403" t="s">
        <v>127</v>
      </c>
      <c r="B124" s="482" t="s">
        <v>187</v>
      </c>
      <c r="C124" s="102" t="s">
        <v>1</v>
      </c>
      <c r="D124" s="164" t="s">
        <v>188</v>
      </c>
      <c r="E124" s="254">
        <f>F124+G124+H124+I124</f>
        <v>20935</v>
      </c>
      <c r="F124" s="88">
        <v>10454</v>
      </c>
      <c r="G124" s="88">
        <v>10481</v>
      </c>
      <c r="H124" s="88">
        <v>0</v>
      </c>
      <c r="I124" s="176">
        <v>0</v>
      </c>
      <c r="J124" s="2"/>
      <c r="K124" s="2"/>
      <c r="L124" s="105"/>
      <c r="M124" s="105"/>
      <c r="S124" s="66"/>
      <c r="T124" s="66"/>
      <c r="U124" s="71"/>
      <c r="V124" s="74"/>
    </row>
    <row r="125" spans="1:22" ht="26.25" customHeight="1">
      <c r="A125" s="404"/>
      <c r="B125" s="483"/>
      <c r="C125" s="183" t="s">
        <v>52</v>
      </c>
      <c r="D125" s="184">
        <v>2020</v>
      </c>
      <c r="E125" s="179">
        <f>F125+G125</f>
        <v>1182</v>
      </c>
      <c r="F125" s="180">
        <v>296</v>
      </c>
      <c r="G125" s="180">
        <v>886</v>
      </c>
      <c r="H125" s="180">
        <v>0</v>
      </c>
      <c r="I125" s="182">
        <v>0</v>
      </c>
      <c r="J125" s="2"/>
      <c r="K125" s="2"/>
      <c r="L125" s="105"/>
      <c r="M125" s="105"/>
      <c r="S125" s="66"/>
      <c r="T125" s="66"/>
      <c r="U125" s="71"/>
      <c r="V125" s="74"/>
    </row>
    <row r="126" spans="1:22" ht="33" customHeight="1" thickBot="1">
      <c r="A126" s="472"/>
      <c r="B126" s="484"/>
      <c r="C126" s="168" t="s">
        <v>53</v>
      </c>
      <c r="D126" s="307">
        <v>2021</v>
      </c>
      <c r="E126" s="179">
        <f>F126+G126</f>
        <v>642</v>
      </c>
      <c r="F126" s="170">
        <f>736-94</f>
        <v>642</v>
      </c>
      <c r="G126" s="170">
        <v>0</v>
      </c>
      <c r="H126" s="170">
        <v>0</v>
      </c>
      <c r="I126" s="309">
        <v>0</v>
      </c>
      <c r="J126" s="2"/>
      <c r="K126" s="2"/>
      <c r="L126" s="105"/>
      <c r="M126" s="105"/>
      <c r="S126" s="66"/>
      <c r="T126" s="66"/>
      <c r="U126" s="71"/>
      <c r="V126" s="74"/>
    </row>
    <row r="127" spans="1:22" ht="21.75" customHeight="1" thickBot="1">
      <c r="A127" s="373" t="s">
        <v>128</v>
      </c>
      <c r="B127" s="374"/>
      <c r="C127" s="101"/>
      <c r="D127" s="113"/>
      <c r="E127" s="86">
        <f>E124+E125+E126</f>
        <v>22759</v>
      </c>
      <c r="F127" s="84">
        <f>F124+F125+F126</f>
        <v>11392</v>
      </c>
      <c r="G127" s="84">
        <f>G124+G125+G126</f>
        <v>11367</v>
      </c>
      <c r="H127" s="84">
        <f>H124</f>
        <v>0</v>
      </c>
      <c r="I127" s="87">
        <f>I124</f>
        <v>0</v>
      </c>
      <c r="J127" s="2"/>
      <c r="K127" s="2"/>
      <c r="L127" s="105"/>
      <c r="M127" s="105"/>
      <c r="S127" s="66"/>
      <c r="T127" s="66"/>
      <c r="U127" s="71"/>
      <c r="V127" s="74"/>
    </row>
    <row r="128" spans="1:22" ht="27" customHeight="1">
      <c r="A128" s="371" t="s">
        <v>134</v>
      </c>
      <c r="B128" s="372"/>
      <c r="C128" s="367"/>
      <c r="D128" s="367"/>
      <c r="E128" s="389">
        <f>E100+E91+E76+E65+E59+E50+E40+E28+E24+E16+E117+E127+E107</f>
        <v>2407120</v>
      </c>
      <c r="F128" s="354">
        <f>F100+F91+F76+F65+F59+F50+F40+F28+F24+F16+F117+F127+F107</f>
        <v>1496367</v>
      </c>
      <c r="G128" s="355">
        <f>G100+G91+G76+G65+G59+G50+G40+G28+G24+G16+G117+G127+G107</f>
        <v>620254</v>
      </c>
      <c r="H128" s="355">
        <f>H100+H91+H76+H65+H59+H50+H40+H28+H24+H16+H107</f>
        <v>282879</v>
      </c>
      <c r="I128" s="362">
        <f>I100+I91+I76+I65+I59+I50+I40+I28+I24+I16</f>
        <v>7620</v>
      </c>
      <c r="J128" s="2"/>
      <c r="K128" s="2"/>
      <c r="L128" s="105"/>
      <c r="M128" s="105"/>
      <c r="S128" s="66"/>
      <c r="T128" s="66"/>
      <c r="U128" s="71"/>
      <c r="V128" s="74"/>
    </row>
    <row r="129" spans="1:22" ht="15.75" thickBot="1">
      <c r="A129" s="369" t="s">
        <v>59</v>
      </c>
      <c r="B129" s="370"/>
      <c r="C129" s="368"/>
      <c r="D129" s="368"/>
      <c r="E129" s="389"/>
      <c r="F129" s="493"/>
      <c r="G129" s="355"/>
      <c r="H129" s="355"/>
      <c r="I129" s="362"/>
      <c r="J129" s="2"/>
      <c r="K129" s="2"/>
      <c r="L129" s="105"/>
      <c r="M129" s="105"/>
      <c r="S129" s="66"/>
      <c r="T129" s="66"/>
      <c r="U129" s="71"/>
      <c r="V129" s="74"/>
    </row>
    <row r="130" spans="1:22" ht="17.25" customHeight="1">
      <c r="A130" s="39"/>
      <c r="B130" s="40"/>
      <c r="C130" s="281" t="s">
        <v>1</v>
      </c>
      <c r="D130" s="264"/>
      <c r="E130" s="336">
        <f>F130+G130+H130+I130</f>
        <v>1651891</v>
      </c>
      <c r="F130" s="266">
        <f>F112+F100+F93+F78+F67+F41+F28+F24+F16+F124+F105+F116</f>
        <v>1288827</v>
      </c>
      <c r="G130" s="266">
        <f>G112+G100+G93+G78+G67+G41+G28+G24+G16+G124+G105+G116</f>
        <v>261435</v>
      </c>
      <c r="H130" s="266">
        <f>H112+H100+H93+H78+H67+H41+H28+H24+H16+H124+H105+H116</f>
        <v>94009</v>
      </c>
      <c r="I130" s="270">
        <f>I112+I100+I93+I78+I67+I41+I28+I24+I16+I124+I105+I116</f>
        <v>7620</v>
      </c>
      <c r="J130" s="2"/>
      <c r="K130" s="2"/>
      <c r="L130" s="105"/>
      <c r="M130" s="105"/>
      <c r="S130" s="66"/>
      <c r="T130" s="66"/>
      <c r="U130" s="71"/>
      <c r="V130" s="74"/>
    </row>
    <row r="131" spans="1:22" ht="24">
      <c r="A131" s="41"/>
      <c r="B131" s="32"/>
      <c r="C131" s="99" t="s">
        <v>125</v>
      </c>
      <c r="D131" s="110"/>
      <c r="E131" s="156">
        <f aca="true" t="shared" si="4" ref="E131:E136">F131+G131+H131+I131</f>
        <v>45108</v>
      </c>
      <c r="F131" s="9">
        <f>F114+F79</f>
        <v>18180</v>
      </c>
      <c r="G131" s="292">
        <f>G114+G79</f>
        <v>26928</v>
      </c>
      <c r="H131" s="292">
        <v>0</v>
      </c>
      <c r="I131" s="293">
        <v>0</v>
      </c>
      <c r="J131" s="2"/>
      <c r="K131" s="2"/>
      <c r="L131" s="105"/>
      <c r="M131" s="105"/>
      <c r="S131" s="66"/>
      <c r="T131" s="66"/>
      <c r="U131" s="71"/>
      <c r="V131" s="74"/>
    </row>
    <row r="132" spans="1:22" ht="15">
      <c r="A132" s="288"/>
      <c r="B132" s="35"/>
      <c r="C132" s="282" t="s">
        <v>63</v>
      </c>
      <c r="D132" s="108"/>
      <c r="E132" s="156">
        <f t="shared" si="4"/>
        <v>0</v>
      </c>
      <c r="F132" s="9">
        <f>F94+F59</f>
        <v>0</v>
      </c>
      <c r="G132" s="9">
        <v>0</v>
      </c>
      <c r="H132" s="9">
        <v>0</v>
      </c>
      <c r="I132" s="10">
        <v>0</v>
      </c>
      <c r="J132" s="2"/>
      <c r="K132" s="2"/>
      <c r="L132" s="105"/>
      <c r="M132" s="105"/>
      <c r="S132" s="66"/>
      <c r="T132" s="66"/>
      <c r="U132" s="71"/>
      <c r="V132" s="74"/>
    </row>
    <row r="133" spans="1:22" ht="15">
      <c r="A133" s="288"/>
      <c r="B133" s="35"/>
      <c r="C133" s="282" t="s">
        <v>70</v>
      </c>
      <c r="D133" s="108"/>
      <c r="E133" s="156">
        <f t="shared" si="4"/>
        <v>552072</v>
      </c>
      <c r="F133" s="9">
        <f>F95+F81+F68+F42</f>
        <v>67769</v>
      </c>
      <c r="G133" s="9">
        <f>G95+G81+G68+G42</f>
        <v>295433</v>
      </c>
      <c r="H133" s="9">
        <f>H95+H81+H68</f>
        <v>188870</v>
      </c>
      <c r="I133" s="10">
        <f>I95+I81+I68</f>
        <v>0</v>
      </c>
      <c r="J133" s="2"/>
      <c r="K133" s="45"/>
      <c r="L133" s="119"/>
      <c r="M133" s="105"/>
      <c r="S133" s="66"/>
      <c r="T133" s="66"/>
      <c r="U133" s="71"/>
      <c r="V133" s="74"/>
    </row>
    <row r="134" spans="1:22" ht="15">
      <c r="A134" s="288"/>
      <c r="B134" s="35"/>
      <c r="C134" s="282" t="s">
        <v>52</v>
      </c>
      <c r="D134" s="108"/>
      <c r="E134" s="156">
        <f t="shared" si="4"/>
        <v>157322</v>
      </c>
      <c r="F134" s="9">
        <f>F80+F52+F113+F125</f>
        <v>120864</v>
      </c>
      <c r="G134" s="9">
        <f>G80+G52+G113+G125</f>
        <v>36458</v>
      </c>
      <c r="H134" s="9">
        <v>0</v>
      </c>
      <c r="I134" s="10">
        <v>0</v>
      </c>
      <c r="J134" s="2"/>
      <c r="K134" s="2"/>
      <c r="L134" s="105"/>
      <c r="M134" s="105"/>
      <c r="S134" s="66"/>
      <c r="T134" s="66"/>
      <c r="U134" s="71"/>
      <c r="V134" s="74"/>
    </row>
    <row r="135" spans="1:22" ht="15">
      <c r="A135" s="288"/>
      <c r="B135" s="35"/>
      <c r="C135" s="282" t="s">
        <v>53</v>
      </c>
      <c r="D135" s="108"/>
      <c r="E135" s="156">
        <f t="shared" si="4"/>
        <v>727</v>
      </c>
      <c r="F135" s="9">
        <f>F82+F53+F126</f>
        <v>727</v>
      </c>
      <c r="G135" s="9">
        <v>0</v>
      </c>
      <c r="H135" s="9">
        <v>0</v>
      </c>
      <c r="I135" s="10">
        <v>0</v>
      </c>
      <c r="J135" s="2"/>
      <c r="K135" s="2"/>
      <c r="L135" s="105"/>
      <c r="M135" s="105"/>
      <c r="S135" s="66"/>
      <c r="T135" s="66"/>
      <c r="U135" s="71"/>
      <c r="V135" s="74"/>
    </row>
    <row r="136" spans="1:22" ht="15.75" thickBot="1">
      <c r="A136" s="287"/>
      <c r="B136" s="37"/>
      <c r="C136" s="283" t="s">
        <v>55</v>
      </c>
      <c r="D136" s="265"/>
      <c r="E136" s="157">
        <f t="shared" si="4"/>
        <v>0</v>
      </c>
      <c r="F136" s="274">
        <f>F54</f>
        <v>0</v>
      </c>
      <c r="G136" s="274">
        <f>G82+G54</f>
        <v>0</v>
      </c>
      <c r="H136" s="274">
        <f>H82+H54</f>
        <v>0</v>
      </c>
      <c r="I136" s="272">
        <f>I82+I54</f>
        <v>0</v>
      </c>
      <c r="J136" s="2"/>
      <c r="K136" s="2"/>
      <c r="L136" s="105"/>
      <c r="M136" s="105"/>
      <c r="S136" s="66"/>
      <c r="T136" s="66"/>
      <c r="U136" s="71"/>
      <c r="V136" s="74"/>
    </row>
    <row r="137" spans="1:22" ht="26.25" customHeight="1" thickBot="1">
      <c r="A137" s="383" t="s">
        <v>130</v>
      </c>
      <c r="B137" s="384"/>
      <c r="C137" s="103" t="s">
        <v>152</v>
      </c>
      <c r="D137" s="94" t="s">
        <v>146</v>
      </c>
      <c r="E137" s="59">
        <f>F137+G137+H137+I137</f>
        <v>112369</v>
      </c>
      <c r="F137" s="158">
        <f>87336+3517</f>
        <v>90853</v>
      </c>
      <c r="G137" s="158">
        <v>21516</v>
      </c>
      <c r="H137" s="158">
        <v>0</v>
      </c>
      <c r="I137" s="64">
        <v>0</v>
      </c>
      <c r="J137" s="2"/>
      <c r="K137" s="2"/>
      <c r="L137" s="105"/>
      <c r="M137" s="105"/>
      <c r="S137" s="66"/>
      <c r="T137" s="66"/>
      <c r="U137" s="71"/>
      <c r="V137" s="74"/>
    </row>
    <row r="138" spans="1:22" ht="27" customHeight="1" thickBot="1">
      <c r="A138" s="385" t="s">
        <v>129</v>
      </c>
      <c r="B138" s="386"/>
      <c r="C138" s="104"/>
      <c r="D138" s="107"/>
      <c r="E138" s="29">
        <f>E128+E137</f>
        <v>2519489</v>
      </c>
      <c r="F138" s="14">
        <f>F128+F137</f>
        <v>1587220</v>
      </c>
      <c r="G138" s="14">
        <f>G128+G137</f>
        <v>641770</v>
      </c>
      <c r="H138" s="14">
        <f>H128+H137</f>
        <v>282879</v>
      </c>
      <c r="I138" s="44">
        <f>I128+I137</f>
        <v>7620</v>
      </c>
      <c r="J138" s="2"/>
      <c r="K138" s="2"/>
      <c r="L138" s="105"/>
      <c r="M138" s="105"/>
      <c r="S138" s="66"/>
      <c r="T138" s="66"/>
      <c r="U138" s="71"/>
      <c r="V138" s="74"/>
    </row>
    <row r="139" spans="10:22" ht="15">
      <c r="J139" s="2"/>
      <c r="K139" s="2"/>
      <c r="L139" s="105"/>
      <c r="M139" s="105"/>
      <c r="S139" s="66"/>
      <c r="T139" s="66"/>
      <c r="U139" s="71"/>
      <c r="V139" s="74"/>
    </row>
    <row r="140" spans="1:18" ht="15">
      <c r="A140" s="194" t="s">
        <v>160</v>
      </c>
      <c r="B140" s="195" t="s">
        <v>161</v>
      </c>
      <c r="C140" s="196"/>
      <c r="D140" s="196"/>
      <c r="E140" s="196"/>
      <c r="F140" s="114"/>
      <c r="G140" s="114"/>
      <c r="H140" s="114"/>
      <c r="I140" s="114"/>
      <c r="J140" s="114"/>
      <c r="K140" s="114"/>
      <c r="L140" s="114"/>
      <c r="M140" s="2"/>
      <c r="O140" s="66"/>
      <c r="P140" s="66"/>
      <c r="Q140" s="71"/>
      <c r="R140" s="74"/>
    </row>
    <row r="141" spans="2:22" ht="15">
      <c r="B141" s="114"/>
      <c r="C141" s="115"/>
      <c r="D141" s="115"/>
      <c r="E141" s="116"/>
      <c r="F141" s="124"/>
      <c r="G141" s="114"/>
      <c r="H141" s="114"/>
      <c r="J141" s="2"/>
      <c r="K141" s="2"/>
      <c r="L141" s="105"/>
      <c r="M141" s="105"/>
      <c r="S141" s="66"/>
      <c r="T141" s="66"/>
      <c r="U141" s="71"/>
      <c r="V141" s="74"/>
    </row>
    <row r="142" spans="2:22" ht="15">
      <c r="B142" s="125"/>
      <c r="C142" s="154"/>
      <c r="D142" s="154"/>
      <c r="E142" s="132"/>
      <c r="F142" s="125"/>
      <c r="G142" s="125"/>
      <c r="H142" s="125"/>
      <c r="I142" s="114"/>
      <c r="J142" s="2"/>
      <c r="K142" s="2"/>
      <c r="L142" s="105"/>
      <c r="M142" s="105"/>
      <c r="S142" s="66"/>
      <c r="T142" s="66"/>
      <c r="U142" s="71"/>
      <c r="V142" s="74"/>
    </row>
    <row r="143" spans="2:22" ht="15">
      <c r="B143" s="114"/>
      <c r="C143" s="115"/>
      <c r="D143" s="115"/>
      <c r="E143" s="116"/>
      <c r="F143" s="114"/>
      <c r="G143" s="114"/>
      <c r="H143" s="114"/>
      <c r="J143" s="2"/>
      <c r="K143" s="2"/>
      <c r="L143" s="105"/>
      <c r="M143" s="105"/>
      <c r="S143" s="66"/>
      <c r="T143" s="66"/>
      <c r="U143" s="71"/>
      <c r="V143" s="74"/>
    </row>
    <row r="144" spans="4:22" ht="15">
      <c r="D144" s="119"/>
      <c r="E144" s="45">
        <f>SUM(E130:E136)</f>
        <v>2407120</v>
      </c>
      <c r="F144" s="45">
        <f>SUM(F130:F136)</f>
        <v>1496367</v>
      </c>
      <c r="G144" s="45">
        <f>SUM(G130:G136)</f>
        <v>620254</v>
      </c>
      <c r="H144" s="45">
        <f>SUM(H130:H136)</f>
        <v>282879</v>
      </c>
      <c r="I144" s="45">
        <f>SUM(I130:I136)</f>
        <v>7620</v>
      </c>
      <c r="J144" s="2"/>
      <c r="K144" s="2"/>
      <c r="L144" s="105"/>
      <c r="M144" s="105"/>
      <c r="S144" s="66"/>
      <c r="T144" s="66"/>
      <c r="U144" s="71"/>
      <c r="V144" s="74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16">
    <mergeCell ref="A2:I2"/>
    <mergeCell ref="A3:A5"/>
    <mergeCell ref="B3:B5"/>
    <mergeCell ref="C3:C5"/>
    <mergeCell ref="D3:D5"/>
    <mergeCell ref="E3:I4"/>
    <mergeCell ref="A7:I7"/>
    <mergeCell ref="A8:I8"/>
    <mergeCell ref="A16:B16"/>
    <mergeCell ref="A17:B17"/>
    <mergeCell ref="A18:B18"/>
    <mergeCell ref="A19:B19"/>
    <mergeCell ref="A20:B20"/>
    <mergeCell ref="A21:I21"/>
    <mergeCell ref="A24:B24"/>
    <mergeCell ref="A25:I25"/>
    <mergeCell ref="A28:B28"/>
    <mergeCell ref="A29:I29"/>
    <mergeCell ref="B30:I30"/>
    <mergeCell ref="A33:A34"/>
    <mergeCell ref="B33:B34"/>
    <mergeCell ref="A40:B40"/>
    <mergeCell ref="A43:I43"/>
    <mergeCell ref="A44:A45"/>
    <mergeCell ref="B44:B45"/>
    <mergeCell ref="H50:H51"/>
    <mergeCell ref="I50:I51"/>
    <mergeCell ref="A51:B51"/>
    <mergeCell ref="A55:I55"/>
    <mergeCell ref="A46:A48"/>
    <mergeCell ref="B46:B48"/>
    <mergeCell ref="A50:B50"/>
    <mergeCell ref="C50:C51"/>
    <mergeCell ref="D50:D51"/>
    <mergeCell ref="E50:E51"/>
    <mergeCell ref="D65:D66"/>
    <mergeCell ref="E65:E66"/>
    <mergeCell ref="F65:F66"/>
    <mergeCell ref="G65:G66"/>
    <mergeCell ref="F50:F51"/>
    <mergeCell ref="G50:G51"/>
    <mergeCell ref="H65:H66"/>
    <mergeCell ref="I65:I66"/>
    <mergeCell ref="A66:B66"/>
    <mergeCell ref="A69:I69"/>
    <mergeCell ref="A59:B59"/>
    <mergeCell ref="A60:I60"/>
    <mergeCell ref="A61:A62"/>
    <mergeCell ref="B61:B62"/>
    <mergeCell ref="A65:B65"/>
    <mergeCell ref="C65:C66"/>
    <mergeCell ref="A71:A75"/>
    <mergeCell ref="B71:B74"/>
    <mergeCell ref="A76:B76"/>
    <mergeCell ref="C76:C77"/>
    <mergeCell ref="D76:D77"/>
    <mergeCell ref="E76:E77"/>
    <mergeCell ref="F76:F77"/>
    <mergeCell ref="G76:G77"/>
    <mergeCell ref="H76:H77"/>
    <mergeCell ref="I76:I77"/>
    <mergeCell ref="A77:B77"/>
    <mergeCell ref="A78:A82"/>
    <mergeCell ref="B78:B82"/>
    <mergeCell ref="A83:B83"/>
    <mergeCell ref="A84:I84"/>
    <mergeCell ref="A85:A86"/>
    <mergeCell ref="B85:B86"/>
    <mergeCell ref="A91:B91"/>
    <mergeCell ref="C91:C92"/>
    <mergeCell ref="D91:D92"/>
    <mergeCell ref="E91:E92"/>
    <mergeCell ref="F91:F92"/>
    <mergeCell ref="G91:G92"/>
    <mergeCell ref="H91:H92"/>
    <mergeCell ref="I91:I92"/>
    <mergeCell ref="A92:B92"/>
    <mergeCell ref="A96:I96"/>
    <mergeCell ref="A100:B100"/>
    <mergeCell ref="A101:I101"/>
    <mergeCell ref="A124:A126"/>
    <mergeCell ref="B124:B126"/>
    <mergeCell ref="A127:B127"/>
    <mergeCell ref="A102:I102"/>
    <mergeCell ref="A103:I103"/>
    <mergeCell ref="A104:I104"/>
    <mergeCell ref="A107:B107"/>
    <mergeCell ref="A108:I108"/>
    <mergeCell ref="A110:B110"/>
    <mergeCell ref="A112:A115"/>
    <mergeCell ref="A137:B137"/>
    <mergeCell ref="A138:B138"/>
    <mergeCell ref="E128:E129"/>
    <mergeCell ref="A111:I111"/>
    <mergeCell ref="B112:B114"/>
    <mergeCell ref="A117:B117"/>
    <mergeCell ref="A123:I123"/>
    <mergeCell ref="I128:I129"/>
    <mergeCell ref="A129:B129"/>
    <mergeCell ref="A118:B118"/>
    <mergeCell ref="F128:F129"/>
    <mergeCell ref="G128:G129"/>
    <mergeCell ref="H128:H129"/>
    <mergeCell ref="A128:B128"/>
    <mergeCell ref="C128:C129"/>
    <mergeCell ref="D128:D129"/>
    <mergeCell ref="I117:I118"/>
    <mergeCell ref="A122:B122"/>
    <mergeCell ref="B119:B121"/>
    <mergeCell ref="A119:A121"/>
    <mergeCell ref="C117:C118"/>
    <mergeCell ref="D117:D118"/>
    <mergeCell ref="E117:E118"/>
    <mergeCell ref="F117:F118"/>
    <mergeCell ref="G117:G118"/>
    <mergeCell ref="H117:H118"/>
  </mergeCells>
  <hyperlinks>
    <hyperlink ref="A16" location="P32" display="P32"/>
    <hyperlink ref="A17" r:id="rId1" display="consultantplus://offline/ref=0E41021197B21ECF391D08720A6240D2EA92414E6CF55578E43500A725567531F6B705B234D70ACFC39E4EvCvBF"/>
    <hyperlink ref="A24" location="P190" display="P190"/>
    <hyperlink ref="A28" location="P233" display="P233"/>
    <hyperlink ref="A50" location="P367" display="P367"/>
    <hyperlink ref="A59" location="P503" display="P503"/>
    <hyperlink ref="A65" location="P560" display="P560"/>
    <hyperlink ref="A76" location="P658" display="P658"/>
    <hyperlink ref="A91" location="P742" display="P742"/>
    <hyperlink ref="A100" location="P882" display="P882"/>
  </hyperlinks>
  <printOptions horizontalCentered="1"/>
  <pageMargins left="0.15748031496062992" right="0.15748031496062992" top="0.4330708661417323" bottom="0.2755905511811024" header="0.1968503937007874" footer="0.1968503937007874"/>
  <pageSetup firstPageNumber="12" useFirstPageNumber="1" horizontalDpi="600" verticalDpi="600" orientation="portrait" paperSize="9" scale="82" r:id="rId2"/>
  <headerFooter differentFirst="1">
    <oddHeader>&amp;C&amp;"Times New Roman,обычный"&amp;10&amp;P</oddHeader>
    <firstHeader>&amp;C&amp;"Times New Roman,обычный"&amp;10&amp;P</firstHeader>
  </headerFooter>
  <rowBreaks count="4" manualBreakCount="4">
    <brk id="24" max="8" man="1"/>
    <brk id="54" max="8" man="1"/>
    <brk id="95" max="8" man="1"/>
    <brk id="127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2024-02-19T14:36:22Z</cp:lastPrinted>
  <dcterms:created xsi:type="dcterms:W3CDTF">2016-09-27T05:07:00Z</dcterms:created>
  <dcterms:modified xsi:type="dcterms:W3CDTF">2024-02-19T14:36:25Z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