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0"/>
  </bookViews>
  <sheets>
    <sheet name="Прил.1" sheetId="1" r:id="rId1"/>
  </sheets>
  <definedNames>
    <definedName name="_xlnm.Print_Titles" localSheetId="0">'Прил.1'!$4:$7</definedName>
    <definedName name="_xlnm.Print_Area" localSheetId="0">'Прил.1'!$A$1:$AD$42</definedName>
  </definedNames>
  <calcPr fullCalcOnLoad="1"/>
</workbook>
</file>

<file path=xl/sharedStrings.xml><?xml version="1.0" encoding="utf-8"?>
<sst xmlns="http://schemas.openxmlformats.org/spreadsheetml/2006/main" count="124" uniqueCount="70">
  <si>
    <t>1.1</t>
  </si>
  <si>
    <t>1.2</t>
  </si>
  <si>
    <t>2.1</t>
  </si>
  <si>
    <t>Сроки реализации</t>
  </si>
  <si>
    <t>ИТОГО</t>
  </si>
  <si>
    <t>Всего</t>
  </si>
  <si>
    <t>Местный бюджет</t>
  </si>
  <si>
    <t>Областной бюджет</t>
  </si>
  <si>
    <t>Итого по задаче 1:</t>
  </si>
  <si>
    <t>Итого по задаче 2:</t>
  </si>
  <si>
    <t>Итого по задаче 3:</t>
  </si>
  <si>
    <t>3.1</t>
  </si>
  <si>
    <t>3.2</t>
  </si>
  <si>
    <t>Федеральный бюджет</t>
  </si>
  <si>
    <t>Внебюджетные средства</t>
  </si>
  <si>
    <t>2.2</t>
  </si>
  <si>
    <t>2.3</t>
  </si>
  <si>
    <t>№ п/п</t>
  </si>
  <si>
    <t xml:space="preserve">Наименование целей, задач и мероприятий муниципальной программы  </t>
  </si>
  <si>
    <t>Финансовое обеспечение реализации муниципальной программы, тыс. руб.</t>
  </si>
  <si>
    <t>План на 2021 год</t>
  </si>
  <si>
    <t>План на 2022 год</t>
  </si>
  <si>
    <t>План на 2023 год</t>
  </si>
  <si>
    <t>План на 2024 год</t>
  </si>
  <si>
    <t>Итого по Программе</t>
  </si>
  <si>
    <t>План на 2025 год</t>
  </si>
  <si>
    <t>Участие в предупреждении и ликвидации последствий чрезвычайных ситуаций, в т.ч. посредством финансового обеспечения деятельности МКУ "ЦГЗ г.о. Тольятти"</t>
  </si>
  <si>
    <t>Участие в мероприятиях по проверке готовности сил и средств ГО</t>
  </si>
  <si>
    <t>МКУ "ЦГЗ г.о. Тольятти" (ДОБ)</t>
  </si>
  <si>
    <t>Ответсвенный исполнитель (ГРБС)</t>
  </si>
  <si>
    <t>2021-2025</t>
  </si>
  <si>
    <t>В рамках текущей деятельности</t>
  </si>
  <si>
    <t>Задача 2: Обеспечение первичных мер пожарной безопасности</t>
  </si>
  <si>
    <t>Обеспечение функционирования системы видеонаблюдения за лесами</t>
  </si>
  <si>
    <t>Обеспечение выполнения мероприятий по информированию населения о правилах пожарной безопасности</t>
  </si>
  <si>
    <t>Дежурство мобильной группы в целях оказания содействия пожарным подразделениям</t>
  </si>
  <si>
    <t>МБУ "Зеленстрой" (ДГХ)</t>
  </si>
  <si>
    <t>Устранение нарушений требований пожарной безопасности на объектах муниципальной собственности, отраженных в ранее выданных предписаниях отдела надзорной деятельности и профилактической работы по городскому округу Тольятти</t>
  </si>
  <si>
    <t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</t>
  </si>
  <si>
    <t>МБУ ДО (К) СДЮШОР, МБУС ЦФиС (УФКиС) &lt;1&gt;</t>
  </si>
  <si>
    <t>МКУ «ЦХТО» (ОУ)  &lt;2&gt;</t>
  </si>
  <si>
    <t>МБУИ, МАУИ, МБУК «ОДБ», МБУК «Библиотеки Тольятти», МБУ ДО, МБОУ ВО (ДК)  &lt;3&gt;</t>
  </si>
  <si>
    <t>Реализация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</si>
  <si>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комплекто-вания слушателями на учебный год</t>
  </si>
  <si>
    <t>Обеспечение выполнения мероприятий по оформлению и оснащению учебных кабинетов (стендами, учебными приборами, средствами индивидуальной защиты, средствами медицинской защиты, противопожарным имуществом, учебной мебелью, компьютерной техникой, манекенами, макетами)</t>
  </si>
  <si>
    <t>Обеспечение выполнения меро-приятий по оснащению учебного процесса методическими пособиями (учебными фильмами, учебной литературой, аудио-визуальными пособиями, расходными материалами)</t>
  </si>
  <si>
    <t>Разработка программ-много материала для обучения и контроля знаний слушателей</t>
  </si>
  <si>
    <t>МБОУ ДПО "Курсы ГО г.о.Тольятти" (ДОБ)</t>
  </si>
  <si>
    <t>&lt;1&gt; Денежные средства распределяются между 15 учреждениями, подведомственными Управлению физической культуры и спорта (УФКиС).</t>
  </si>
  <si>
    <t>&lt;2&gt; Финансовые расходы осваиваются подведомственным учреждением Организационного управления (ОУ).</t>
  </si>
  <si>
    <t>&lt;3&gt; Денежные средства распределяются между 32 учреждениями, подведомственными департаменту культуры (ДК).</t>
  </si>
  <si>
    <t>&lt;4&gt; Денежные средства распределяются между 146 учреждениями, подведомственными департаменту образования (ДО).</t>
  </si>
  <si>
    <t>Приложение № 1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</si>
  <si>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Перечень мероприятий муниципальной программы </t>
  </si>
  <si>
    <t>Задача 1: Cнижение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</si>
  <si>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Цель: Повышение уровня защиты населения, материальных и культурных ценностей на территории городского округа Тольятти от опасностей, возникающих при военных конфликтах или вследствие этих конфликтов, чрезвычайных ситуаций природного и техногенного характера, обеспечение первичных мер пожарной безопасности, а также безопасности людей на водных объектах</t>
  </si>
  <si>
    <t>Задача 3. Обеспечение выполнения требований норм и правил пожарной безопасности на объектах муниципальной собственности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</si>
  <si>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</t>
  </si>
  <si>
    <t>4.1</t>
  </si>
  <si>
    <t>4.2</t>
  </si>
  <si>
    <t>4.3</t>
  </si>
  <si>
    <t>4.4</t>
  </si>
  <si>
    <t>4.5</t>
  </si>
  <si>
    <t>4.6</t>
  </si>
  <si>
    <t>4.7</t>
  </si>
  <si>
    <t>Итого по задаче 4:</t>
  </si>
  <si>
    <t>МБУ, МКУ, МБУДОД (ДО), МАОУ, МБОУ ДО, МУП, МАООУ, МАОУ ДПО, АНО ДО  (ДО)  &lt;4&gt;</t>
  </si>
  <si>
    <t>Опубликование информационных материалов по безопасности жизнедеятельности на официальном портале администрации (сайте Учреждения)</t>
  </si>
  <si>
    <t>Актуализация учебно-методического материала для реализации программ по обучению должностных лиц и специалистов в области ГО и ЧС</t>
  </si>
  <si>
    <t>Приложение к постановлению администрации городского округа Тольятти                                  от ______________ № _________________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</si>
</sst>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32" borderId="0" xfId="0" applyFont="1" applyFill="1" applyAlignment="1">
      <alignment vertical="center" wrapText="1"/>
    </xf>
    <xf numFmtId="186" fontId="5" fillId="32" borderId="0" xfId="0" applyNumberFormat="1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3" fontId="5" fillId="32" borderId="0" xfId="0" applyNumberFormat="1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5" fillId="32" borderId="0" xfId="0" applyNumberFormat="1" applyFont="1" applyFill="1" applyBorder="1" applyAlignment="1">
      <alignment vertical="center" wrapText="1"/>
    </xf>
    <xf numFmtId="49" fontId="5" fillId="32" borderId="0" xfId="0" applyNumberFormat="1" applyFont="1" applyFill="1" applyBorder="1" applyAlignment="1">
      <alignment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Alignment="1">
      <alignment vertical="center" wrapText="1"/>
    </xf>
    <xf numFmtId="0" fontId="11" fillId="32" borderId="0" xfId="0" applyFont="1" applyFill="1" applyAlignment="1">
      <alignment vertical="center" wrapText="1"/>
    </xf>
    <xf numFmtId="186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49" fontId="11" fillId="32" borderId="0" xfId="0" applyNumberFormat="1" applyFont="1" applyFill="1" applyAlignment="1">
      <alignment vertical="center" wrapText="1"/>
    </xf>
    <xf numFmtId="4" fontId="5" fillId="32" borderId="0" xfId="0" applyNumberFormat="1" applyFont="1" applyFill="1" applyAlignment="1">
      <alignment vertical="center" wrapText="1"/>
    </xf>
    <xf numFmtId="4" fontId="8" fillId="32" borderId="0" xfId="0" applyNumberFormat="1" applyFont="1" applyFill="1" applyAlignment="1">
      <alignment vertical="center" wrapText="1"/>
    </xf>
    <xf numFmtId="195" fontId="5" fillId="32" borderId="0" xfId="0" applyNumberFormat="1" applyFont="1" applyFill="1" applyAlignment="1">
      <alignment vertical="center" wrapText="1"/>
    </xf>
    <xf numFmtId="212" fontId="5" fillId="32" borderId="0" xfId="0" applyNumberFormat="1" applyFont="1" applyFill="1" applyAlignment="1">
      <alignment vertical="center" wrapText="1"/>
    </xf>
    <xf numFmtId="1" fontId="5" fillId="32" borderId="0" xfId="0" applyNumberFormat="1" applyFont="1" applyFill="1" applyBorder="1" applyAlignment="1">
      <alignment vertical="center" wrapText="1"/>
    </xf>
    <xf numFmtId="214" fontId="5" fillId="32" borderId="0" xfId="0" applyNumberFormat="1" applyFont="1" applyFill="1" applyAlignment="1">
      <alignment vertical="center" wrapText="1"/>
    </xf>
    <xf numFmtId="215" fontId="5" fillId="32" borderId="0" xfId="0" applyNumberFormat="1" applyFont="1" applyFill="1" applyAlignment="1">
      <alignment vertical="center" wrapText="1"/>
    </xf>
    <xf numFmtId="3" fontId="8" fillId="32" borderId="0" xfId="0" applyNumberFormat="1" applyFont="1" applyFill="1" applyAlignment="1">
      <alignment vertical="center" wrapText="1"/>
    </xf>
    <xf numFmtId="49" fontId="5" fillId="32" borderId="0" xfId="0" applyNumberFormat="1" applyFont="1" applyFill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2" fontId="5" fillId="32" borderId="0" xfId="0" applyNumberFormat="1" applyFont="1" applyFill="1" applyAlignment="1">
      <alignment vertical="center" wrapText="1"/>
    </xf>
    <xf numFmtId="4" fontId="12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86" fontId="8" fillId="32" borderId="0" xfId="0" applyNumberFormat="1" applyFont="1" applyFill="1" applyAlignment="1">
      <alignment horizontal="center" vertical="center" wrapText="1"/>
    </xf>
    <xf numFmtId="186" fontId="5" fillId="32" borderId="0" xfId="0" applyNumberFormat="1" applyFont="1" applyFill="1" applyAlignment="1">
      <alignment horizontal="center" vertical="center" wrapText="1"/>
    </xf>
    <xf numFmtId="49" fontId="5" fillId="32" borderId="11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2" fillId="32" borderId="0" xfId="42" applyFill="1" applyAlignment="1" applyProtection="1">
      <alignment horizontal="justify"/>
      <protection/>
    </xf>
    <xf numFmtId="3" fontId="12" fillId="32" borderId="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56" fillId="34" borderId="0" xfId="0" applyNumberFormat="1" applyFont="1" applyFill="1" applyBorder="1" applyAlignment="1">
      <alignment vertical="center" wrapText="1"/>
    </xf>
    <xf numFmtId="186" fontId="56" fillId="32" borderId="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186" fontId="5" fillId="0" borderId="0" xfId="0" applyNumberFormat="1" applyFont="1" applyFill="1" applyAlignment="1">
      <alignment vertical="center" wrapText="1"/>
    </xf>
    <xf numFmtId="186" fontId="5" fillId="0" borderId="0" xfId="0" applyNumberFormat="1" applyFont="1" applyFill="1" applyBorder="1" applyAlignment="1">
      <alignment vertical="center" wrapText="1"/>
    </xf>
    <xf numFmtId="186" fontId="5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11" fillId="32" borderId="10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left"/>
    </xf>
    <xf numFmtId="4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96" zoomScaleNormal="75" zoomScaleSheetLayoutView="96" zoomScalePageLayoutView="75" workbookViewId="0" topLeftCell="A1">
      <selection activeCell="AD36" sqref="AD36"/>
    </sheetView>
  </sheetViews>
  <sheetFormatPr defaultColWidth="9.140625" defaultRowHeight="15"/>
  <cols>
    <col min="1" max="1" width="6.421875" style="22" customWidth="1"/>
    <col min="2" max="2" width="19.57421875" style="1" customWidth="1"/>
    <col min="3" max="3" width="11.28125" style="1" customWidth="1"/>
    <col min="4" max="4" width="9.421875" style="1" customWidth="1"/>
    <col min="5" max="5" width="8.57421875" style="1" customWidth="1"/>
    <col min="6" max="6" width="8.7109375" style="1" customWidth="1"/>
    <col min="7" max="7" width="7.28125" style="1" customWidth="1"/>
    <col min="8" max="8" width="5.421875" style="1" customWidth="1"/>
    <col min="9" max="9" width="7.421875" style="1" customWidth="1"/>
    <col min="10" max="10" width="9.28125" style="1" customWidth="1"/>
    <col min="11" max="11" width="8.28125" style="1" customWidth="1"/>
    <col min="12" max="12" width="5.00390625" style="1" customWidth="1"/>
    <col min="13" max="13" width="4.8515625" style="1" customWidth="1"/>
    <col min="14" max="14" width="6.421875" style="1" customWidth="1"/>
    <col min="15" max="15" width="8.8515625" style="1" customWidth="1"/>
    <col min="16" max="16" width="9.8515625" style="1" customWidth="1"/>
    <col min="17" max="17" width="6.421875" style="1" customWidth="1"/>
    <col min="18" max="18" width="4.421875" style="1" customWidth="1"/>
    <col min="19" max="19" width="6.421875" style="1" customWidth="1"/>
    <col min="20" max="20" width="9.7109375" style="1" customWidth="1"/>
    <col min="21" max="21" width="9.00390625" style="1" customWidth="1"/>
    <col min="22" max="22" width="7.00390625" style="1" customWidth="1"/>
    <col min="23" max="23" width="6.00390625" style="1" customWidth="1"/>
    <col min="24" max="24" width="6.7109375" style="1" customWidth="1"/>
    <col min="25" max="25" width="9.7109375" style="1" customWidth="1"/>
    <col min="26" max="26" width="8.57421875" style="1" customWidth="1"/>
    <col min="27" max="27" width="6.28125" style="1" customWidth="1"/>
    <col min="28" max="28" width="5.28125" style="1" customWidth="1"/>
    <col min="29" max="29" width="6.7109375" style="1" customWidth="1"/>
    <col min="30" max="30" width="10.00390625" style="1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21:30" ht="60" customHeight="1">
      <c r="U1" s="54" t="s">
        <v>69</v>
      </c>
      <c r="V1" s="54"/>
      <c r="W1" s="54"/>
      <c r="X1" s="54"/>
      <c r="Y1" s="54"/>
      <c r="Z1" s="54"/>
      <c r="AA1" s="54"/>
      <c r="AB1" s="54"/>
      <c r="AC1" s="54"/>
      <c r="AD1" s="54"/>
    </row>
    <row r="2" spans="1:30" ht="63.75" customHeight="1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4" t="s">
        <v>52</v>
      </c>
      <c r="V2" s="54"/>
      <c r="W2" s="54"/>
      <c r="X2" s="54"/>
      <c r="Y2" s="54"/>
      <c r="Z2" s="54"/>
      <c r="AA2" s="54"/>
      <c r="AB2" s="54"/>
      <c r="AC2" s="54"/>
      <c r="AD2" s="54"/>
    </row>
    <row r="3" spans="1:30" ht="42" customHeight="1">
      <c r="A3" s="71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ht="15.75" customHeight="1">
      <c r="A4" s="65" t="s">
        <v>17</v>
      </c>
      <c r="B4" s="68" t="s">
        <v>18</v>
      </c>
      <c r="C4" s="68" t="s">
        <v>29</v>
      </c>
      <c r="D4" s="66" t="s">
        <v>3</v>
      </c>
      <c r="E4" s="66" t="s">
        <v>19</v>
      </c>
      <c r="F4" s="66"/>
      <c r="G4" s="66"/>
      <c r="H4" s="66"/>
      <c r="I4" s="66"/>
      <c r="J4" s="66"/>
      <c r="K4" s="66"/>
      <c r="L4" s="66"/>
      <c r="M4" s="66"/>
      <c r="N4" s="66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15.75" customHeight="1">
      <c r="A5" s="65"/>
      <c r="B5" s="68"/>
      <c r="C5" s="68"/>
      <c r="D5" s="66"/>
      <c r="E5" s="66" t="s">
        <v>20</v>
      </c>
      <c r="F5" s="66"/>
      <c r="G5" s="66"/>
      <c r="H5" s="66"/>
      <c r="I5" s="66"/>
      <c r="J5" s="66" t="s">
        <v>21</v>
      </c>
      <c r="K5" s="66"/>
      <c r="L5" s="66"/>
      <c r="M5" s="66"/>
      <c r="N5" s="66"/>
      <c r="O5" s="66" t="s">
        <v>22</v>
      </c>
      <c r="P5" s="66"/>
      <c r="Q5" s="66"/>
      <c r="R5" s="66"/>
      <c r="S5" s="66"/>
      <c r="T5" s="66" t="s">
        <v>23</v>
      </c>
      <c r="U5" s="66"/>
      <c r="V5" s="66"/>
      <c r="W5" s="66"/>
      <c r="X5" s="66"/>
      <c r="Y5" s="66" t="s">
        <v>25</v>
      </c>
      <c r="Z5" s="66"/>
      <c r="AA5" s="66"/>
      <c r="AB5" s="66"/>
      <c r="AC5" s="66"/>
      <c r="AD5" s="66" t="s">
        <v>4</v>
      </c>
    </row>
    <row r="6" spans="1:32" ht="76.5" customHeight="1">
      <c r="A6" s="65"/>
      <c r="B6" s="68"/>
      <c r="C6" s="68"/>
      <c r="D6" s="66"/>
      <c r="E6" s="28" t="s">
        <v>5</v>
      </c>
      <c r="F6" s="28" t="s">
        <v>6</v>
      </c>
      <c r="G6" s="28" t="s">
        <v>7</v>
      </c>
      <c r="H6" s="28" t="s">
        <v>13</v>
      </c>
      <c r="I6" s="28" t="s">
        <v>14</v>
      </c>
      <c r="J6" s="28" t="s">
        <v>5</v>
      </c>
      <c r="K6" s="28" t="s">
        <v>6</v>
      </c>
      <c r="L6" s="28" t="s">
        <v>7</v>
      </c>
      <c r="M6" s="28" t="s">
        <v>13</v>
      </c>
      <c r="N6" s="28" t="s">
        <v>14</v>
      </c>
      <c r="O6" s="28" t="s">
        <v>5</v>
      </c>
      <c r="P6" s="28" t="s">
        <v>6</v>
      </c>
      <c r="Q6" s="28" t="s">
        <v>7</v>
      </c>
      <c r="R6" s="28" t="s">
        <v>13</v>
      </c>
      <c r="S6" s="28" t="s">
        <v>14</v>
      </c>
      <c r="T6" s="28" t="s">
        <v>5</v>
      </c>
      <c r="U6" s="28" t="s">
        <v>6</v>
      </c>
      <c r="V6" s="28" t="s">
        <v>7</v>
      </c>
      <c r="W6" s="28" t="s">
        <v>13</v>
      </c>
      <c r="X6" s="28" t="s">
        <v>14</v>
      </c>
      <c r="Y6" s="28" t="s">
        <v>5</v>
      </c>
      <c r="Z6" s="28" t="s">
        <v>6</v>
      </c>
      <c r="AA6" s="28" t="s">
        <v>7</v>
      </c>
      <c r="AB6" s="28" t="s">
        <v>13</v>
      </c>
      <c r="AC6" s="28" t="s">
        <v>14</v>
      </c>
      <c r="AD6" s="66"/>
      <c r="AF6" s="9"/>
    </row>
    <row r="7" spans="1:30" ht="13.5" customHeight="1">
      <c r="A7" s="39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  <c r="W7" s="28">
        <v>23</v>
      </c>
      <c r="X7" s="28">
        <v>24</v>
      </c>
      <c r="Y7" s="28">
        <v>25</v>
      </c>
      <c r="Z7" s="28">
        <v>26</v>
      </c>
      <c r="AA7" s="28">
        <v>27</v>
      </c>
      <c r="AB7" s="28">
        <v>28</v>
      </c>
      <c r="AC7" s="28">
        <v>29</v>
      </c>
      <c r="AD7" s="28">
        <v>30</v>
      </c>
    </row>
    <row r="8" spans="1:30" ht="39" customHeight="1">
      <c r="A8" s="56" t="s">
        <v>55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55" ht="37.5" customHeight="1">
      <c r="A9" s="61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M9" s="14"/>
      <c r="BB9" s="1">
        <v>113187</v>
      </c>
      <c r="BC9" s="2" t="e">
        <f>#REF!+6230.3</f>
        <v>#REF!</v>
      </c>
    </row>
    <row r="10" spans="1:55" ht="148.5" customHeight="1">
      <c r="A10" s="37" t="s">
        <v>0</v>
      </c>
      <c r="B10" s="41" t="s">
        <v>26</v>
      </c>
      <c r="C10" s="40" t="s">
        <v>28</v>
      </c>
      <c r="D10" s="8" t="s">
        <v>30</v>
      </c>
      <c r="E10" s="8">
        <f>F10+G10+H10+I10</f>
        <v>80154</v>
      </c>
      <c r="F10" s="8">
        <v>80154</v>
      </c>
      <c r="G10" s="8">
        <v>0</v>
      </c>
      <c r="H10" s="8">
        <v>0</v>
      </c>
      <c r="I10" s="8">
        <v>0</v>
      </c>
      <c r="J10" s="8">
        <f>K10+L10+M10+N10</f>
        <v>77499</v>
      </c>
      <c r="K10" s="8">
        <v>77499</v>
      </c>
      <c r="L10" s="8">
        <v>0</v>
      </c>
      <c r="M10" s="8">
        <v>0</v>
      </c>
      <c r="N10" s="8">
        <v>0</v>
      </c>
      <c r="O10" s="8">
        <f>P10</f>
        <v>77499</v>
      </c>
      <c r="P10" s="8">
        <v>77499</v>
      </c>
      <c r="Q10" s="8">
        <v>0</v>
      </c>
      <c r="R10" s="8">
        <v>0</v>
      </c>
      <c r="S10" s="8">
        <v>0</v>
      </c>
      <c r="T10" s="8">
        <f>U10</f>
        <v>76360</v>
      </c>
      <c r="U10" s="8">
        <v>76360</v>
      </c>
      <c r="V10" s="8">
        <v>0</v>
      </c>
      <c r="W10" s="8">
        <v>0</v>
      </c>
      <c r="X10" s="8">
        <v>0</v>
      </c>
      <c r="Y10" s="8">
        <f>Z10</f>
        <v>76360</v>
      </c>
      <c r="Z10" s="8">
        <v>76360</v>
      </c>
      <c r="AA10" s="8">
        <v>0</v>
      </c>
      <c r="AB10" s="8">
        <v>0</v>
      </c>
      <c r="AC10" s="8">
        <v>0</v>
      </c>
      <c r="AD10" s="8">
        <f>Y10+T10+O10+J10+E10</f>
        <v>387872</v>
      </c>
      <c r="AE10" s="38"/>
      <c r="AF10" s="2"/>
      <c r="BB10" s="2" t="e">
        <f>#REF!+#REF!+#REF!+#REF!+#REF!+#REF!+#REF!+#REF!+#REF!+#REF!</f>
        <v>#REF!</v>
      </c>
      <c r="BC10" s="1">
        <f>9080-6038</f>
        <v>3042</v>
      </c>
    </row>
    <row r="11" spans="1:53" s="12" customFormat="1" ht="63" customHeight="1">
      <c r="A11" s="39" t="s">
        <v>1</v>
      </c>
      <c r="B11" s="46" t="s">
        <v>27</v>
      </c>
      <c r="C11" s="28" t="s">
        <v>28</v>
      </c>
      <c r="D11" s="8" t="s">
        <v>30</v>
      </c>
      <c r="E11" s="70" t="s">
        <v>31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11"/>
      <c r="AF11" s="11"/>
      <c r="AG11" s="11"/>
      <c r="AM11" s="15"/>
      <c r="BA11" s="11"/>
    </row>
    <row r="12" spans="1:39" ht="44.25" customHeight="1">
      <c r="A12" s="39"/>
      <c r="B12" s="23" t="s">
        <v>8</v>
      </c>
      <c r="C12" s="28"/>
      <c r="D12" s="28"/>
      <c r="E12" s="8">
        <f>E10</f>
        <v>80154</v>
      </c>
      <c r="F12" s="8">
        <f aca="true" t="shared" si="0" ref="F12:AD12">F10</f>
        <v>80154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77499</v>
      </c>
      <c r="K12" s="8">
        <f t="shared" si="0"/>
        <v>77499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77499</v>
      </c>
      <c r="P12" s="8">
        <f t="shared" si="0"/>
        <v>77499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76360</v>
      </c>
      <c r="U12" s="8">
        <f t="shared" si="0"/>
        <v>76360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76360</v>
      </c>
      <c r="Z12" s="8">
        <f t="shared" si="0"/>
        <v>76360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387872</v>
      </c>
      <c r="AF12" s="2"/>
      <c r="AM12" s="2"/>
    </row>
    <row r="13" spans="1:55" ht="45.75" customHeight="1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16"/>
      <c r="AF13" s="17"/>
      <c r="AG13" s="2"/>
      <c r="AH13" s="2"/>
      <c r="AI13" s="2"/>
      <c r="AJ13" s="6"/>
      <c r="AK13" s="3"/>
      <c r="AL13" s="6"/>
      <c r="AM13" s="6"/>
      <c r="AN13" s="6"/>
      <c r="AO13" s="3"/>
      <c r="BA13" s="2"/>
      <c r="BB13" s="2"/>
      <c r="BC13" s="2"/>
    </row>
    <row r="14" spans="1:55" ht="68.25" customHeight="1">
      <c r="A14" s="39" t="s">
        <v>2</v>
      </c>
      <c r="B14" s="23" t="s">
        <v>33</v>
      </c>
      <c r="C14" s="28" t="s">
        <v>28</v>
      </c>
      <c r="D14" s="8" t="s">
        <v>30</v>
      </c>
      <c r="E14" s="8">
        <f>F14</f>
        <v>500</v>
      </c>
      <c r="F14" s="8">
        <v>500</v>
      </c>
      <c r="G14" s="8">
        <v>0</v>
      </c>
      <c r="H14" s="8">
        <v>0</v>
      </c>
      <c r="I14" s="8">
        <v>0</v>
      </c>
      <c r="J14" s="8">
        <f>K14</f>
        <v>500</v>
      </c>
      <c r="K14" s="8">
        <v>500</v>
      </c>
      <c r="L14" s="8">
        <v>0</v>
      </c>
      <c r="M14" s="8">
        <v>0</v>
      </c>
      <c r="N14" s="8">
        <v>0</v>
      </c>
      <c r="O14" s="8">
        <f>P14</f>
        <v>500</v>
      </c>
      <c r="P14" s="8">
        <v>500</v>
      </c>
      <c r="Q14" s="8">
        <v>0</v>
      </c>
      <c r="R14" s="8">
        <v>0</v>
      </c>
      <c r="S14" s="8">
        <v>0</v>
      </c>
      <c r="T14" s="8">
        <f>U14</f>
        <v>500</v>
      </c>
      <c r="U14" s="8">
        <v>500</v>
      </c>
      <c r="V14" s="8">
        <v>0</v>
      </c>
      <c r="W14" s="8">
        <v>0</v>
      </c>
      <c r="X14" s="8">
        <v>0</v>
      </c>
      <c r="Y14" s="8">
        <f>Z14</f>
        <v>500</v>
      </c>
      <c r="Z14" s="8">
        <v>500</v>
      </c>
      <c r="AA14" s="8">
        <v>0</v>
      </c>
      <c r="AB14" s="8">
        <v>0</v>
      </c>
      <c r="AC14" s="8">
        <v>0</v>
      </c>
      <c r="AD14" s="8">
        <f>Y14+T14+O14+J14+E14</f>
        <v>2500</v>
      </c>
      <c r="AE14" s="16"/>
      <c r="AF14" s="17"/>
      <c r="AG14" s="2"/>
      <c r="AH14" s="2"/>
      <c r="AI14" s="2"/>
      <c r="AJ14" s="6"/>
      <c r="AK14" s="3"/>
      <c r="AL14" s="6"/>
      <c r="AM14" s="6"/>
      <c r="AN14" s="6"/>
      <c r="AO14" s="3"/>
      <c r="BA14" s="2"/>
      <c r="BB14" s="2"/>
      <c r="BC14" s="2"/>
    </row>
    <row r="15" spans="1:55" ht="93" customHeight="1">
      <c r="A15" s="39" t="s">
        <v>15</v>
      </c>
      <c r="B15" s="23" t="s">
        <v>34</v>
      </c>
      <c r="C15" s="28" t="s">
        <v>28</v>
      </c>
      <c r="D15" s="8" t="s">
        <v>30</v>
      </c>
      <c r="E15" s="8">
        <f>F15</f>
        <v>20</v>
      </c>
      <c r="F15" s="8">
        <v>20</v>
      </c>
      <c r="G15" s="8">
        <v>0</v>
      </c>
      <c r="H15" s="8">
        <v>0</v>
      </c>
      <c r="I15" s="8">
        <v>0</v>
      </c>
      <c r="J15" s="8">
        <f>K15</f>
        <v>20</v>
      </c>
      <c r="K15" s="8">
        <v>20</v>
      </c>
      <c r="L15" s="8">
        <v>0</v>
      </c>
      <c r="M15" s="8">
        <v>0</v>
      </c>
      <c r="N15" s="8">
        <v>0</v>
      </c>
      <c r="O15" s="8">
        <f>P15</f>
        <v>20</v>
      </c>
      <c r="P15" s="8">
        <v>20</v>
      </c>
      <c r="Q15" s="8">
        <v>0</v>
      </c>
      <c r="R15" s="8">
        <v>0</v>
      </c>
      <c r="S15" s="8">
        <v>0</v>
      </c>
      <c r="T15" s="8">
        <f>U15</f>
        <v>20</v>
      </c>
      <c r="U15" s="8">
        <v>20</v>
      </c>
      <c r="V15" s="8">
        <v>0</v>
      </c>
      <c r="W15" s="8">
        <v>0</v>
      </c>
      <c r="X15" s="8">
        <v>0</v>
      </c>
      <c r="Y15" s="8">
        <f>Z15</f>
        <v>20</v>
      </c>
      <c r="Z15" s="8">
        <v>20</v>
      </c>
      <c r="AA15" s="8">
        <v>0</v>
      </c>
      <c r="AB15" s="8">
        <v>0</v>
      </c>
      <c r="AC15" s="8">
        <v>0</v>
      </c>
      <c r="AD15" s="8">
        <f>Y15+T15+O15+J15+E15</f>
        <v>100</v>
      </c>
      <c r="AE15" s="16"/>
      <c r="AF15" s="17"/>
      <c r="AG15" s="2"/>
      <c r="AH15" s="2"/>
      <c r="AI15" s="2"/>
      <c r="AJ15" s="6"/>
      <c r="AK15" s="3"/>
      <c r="AL15" s="6"/>
      <c r="AM15" s="6"/>
      <c r="AN15" s="6"/>
      <c r="AO15" s="3"/>
      <c r="BA15" s="2"/>
      <c r="BB15" s="2"/>
      <c r="BC15" s="2"/>
    </row>
    <row r="16" spans="1:53" ht="79.5" customHeight="1">
      <c r="A16" s="39" t="s">
        <v>16</v>
      </c>
      <c r="B16" s="23" t="s">
        <v>35</v>
      </c>
      <c r="C16" s="28" t="s">
        <v>36</v>
      </c>
      <c r="D16" s="8" t="s">
        <v>30</v>
      </c>
      <c r="E16" s="8">
        <f>F16</f>
        <v>1809</v>
      </c>
      <c r="F16" s="8">
        <v>1809</v>
      </c>
      <c r="G16" s="8">
        <v>0</v>
      </c>
      <c r="H16" s="8">
        <v>0</v>
      </c>
      <c r="I16" s="8">
        <v>0</v>
      </c>
      <c r="J16" s="8">
        <f>K16</f>
        <v>1809</v>
      </c>
      <c r="K16" s="8">
        <v>1809</v>
      </c>
      <c r="L16" s="8">
        <v>0</v>
      </c>
      <c r="M16" s="8">
        <v>0</v>
      </c>
      <c r="N16" s="8">
        <v>0</v>
      </c>
      <c r="O16" s="8">
        <f>P16</f>
        <v>1809</v>
      </c>
      <c r="P16" s="8">
        <v>1809</v>
      </c>
      <c r="Q16" s="8">
        <v>0</v>
      </c>
      <c r="R16" s="8">
        <v>0</v>
      </c>
      <c r="S16" s="8">
        <v>0</v>
      </c>
      <c r="T16" s="8">
        <f>U16</f>
        <v>1785</v>
      </c>
      <c r="U16" s="8">
        <v>1785</v>
      </c>
      <c r="V16" s="8">
        <v>0</v>
      </c>
      <c r="W16" s="8">
        <v>0</v>
      </c>
      <c r="X16" s="8">
        <v>0</v>
      </c>
      <c r="Y16" s="8">
        <f>Z16</f>
        <v>1785</v>
      </c>
      <c r="Z16" s="8">
        <v>1785</v>
      </c>
      <c r="AA16" s="8">
        <v>0</v>
      </c>
      <c r="AB16" s="8">
        <v>0</v>
      </c>
      <c r="AC16" s="8">
        <v>0</v>
      </c>
      <c r="AD16" s="8">
        <f>Y16+T16+O16+J16+E16</f>
        <v>8997</v>
      </c>
      <c r="AE16" s="20"/>
      <c r="AF16" s="2"/>
      <c r="AG16" s="2"/>
      <c r="AH16" s="2"/>
      <c r="AJ16" s="6"/>
      <c r="AK16" s="3"/>
      <c r="AL16" s="6"/>
      <c r="AM16" s="6"/>
      <c r="AN16" s="18"/>
      <c r="AO16" s="3"/>
      <c r="AQ16" s="2"/>
      <c r="BA16" s="2"/>
    </row>
    <row r="17" spans="1:53" ht="46.5" customHeight="1">
      <c r="A17" s="39"/>
      <c r="B17" s="23" t="s">
        <v>9</v>
      </c>
      <c r="C17" s="28"/>
      <c r="D17" s="28"/>
      <c r="E17" s="8">
        <f>E15+E16+E14</f>
        <v>2329</v>
      </c>
      <c r="F17" s="8">
        <f aca="true" t="shared" si="1" ref="F17:AD17">F15+F16+F14</f>
        <v>2329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2329</v>
      </c>
      <c r="K17" s="8">
        <f t="shared" si="1"/>
        <v>2329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2329</v>
      </c>
      <c r="P17" s="8">
        <f t="shared" si="1"/>
        <v>2329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2305</v>
      </c>
      <c r="U17" s="8">
        <f t="shared" si="1"/>
        <v>2305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2305</v>
      </c>
      <c r="Z17" s="8">
        <f t="shared" si="1"/>
        <v>2305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11597</v>
      </c>
      <c r="AE17" s="20"/>
      <c r="AF17" s="2"/>
      <c r="AG17" s="2"/>
      <c r="AH17" s="2"/>
      <c r="AJ17" s="6"/>
      <c r="AK17" s="3"/>
      <c r="AL17" s="6"/>
      <c r="AM17" s="6"/>
      <c r="AN17" s="18"/>
      <c r="AO17" s="3"/>
      <c r="AQ17" s="2"/>
      <c r="BA17" s="2"/>
    </row>
    <row r="18" spans="1:53" ht="46.5" customHeight="1">
      <c r="A18" s="61" t="s">
        <v>56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20"/>
      <c r="AF18" s="2"/>
      <c r="AG18" s="2"/>
      <c r="AH18" s="2"/>
      <c r="AJ18" s="6"/>
      <c r="AK18" s="3"/>
      <c r="AL18" s="6"/>
      <c r="AM18" s="6"/>
      <c r="AN18" s="18"/>
      <c r="AO18" s="3"/>
      <c r="AQ18" s="2"/>
      <c r="BA18" s="2"/>
    </row>
    <row r="19" spans="1:53" s="51" customFormat="1" ht="67.5" customHeight="1">
      <c r="A19" s="59" t="s">
        <v>11</v>
      </c>
      <c r="B19" s="60" t="s">
        <v>37</v>
      </c>
      <c r="C19" s="52" t="s">
        <v>39</v>
      </c>
      <c r="D19" s="53" t="s">
        <v>30</v>
      </c>
      <c r="E19" s="53">
        <f aca="true" t="shared" si="2" ref="E19:E25">F19+G19+H19+I19</f>
        <v>0</v>
      </c>
      <c r="F19" s="53">
        <v>0</v>
      </c>
      <c r="G19" s="53">
        <v>0</v>
      </c>
      <c r="H19" s="53">
        <v>0</v>
      </c>
      <c r="I19" s="53">
        <v>0</v>
      </c>
      <c r="J19" s="53">
        <f aca="true" t="shared" si="3" ref="J19:J25">K19+L19+M19+N19</f>
        <v>0</v>
      </c>
      <c r="K19" s="53">
        <v>0</v>
      </c>
      <c r="L19" s="53">
        <v>0</v>
      </c>
      <c r="M19" s="53">
        <v>0</v>
      </c>
      <c r="N19" s="53">
        <v>0</v>
      </c>
      <c r="O19" s="53">
        <f aca="true" t="shared" si="4" ref="O19:O25">P19+Q19+R19+S19</f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f aca="true" t="shared" si="5" ref="Y19:Y25">Z19+AA19+AB19+AC19</f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f>Y19+T19+O19+J19+E19</f>
        <v>0</v>
      </c>
      <c r="AE19" s="47"/>
      <c r="AF19" s="47"/>
      <c r="AG19" s="47"/>
      <c r="AH19" s="47"/>
      <c r="AI19" s="47"/>
      <c r="AJ19" s="48"/>
      <c r="AK19" s="48"/>
      <c r="AL19" s="49"/>
      <c r="AM19" s="50"/>
      <c r="AN19" s="48"/>
      <c r="AO19" s="50"/>
      <c r="BA19" s="47"/>
    </row>
    <row r="20" spans="1:53" ht="54.75" customHeight="1">
      <c r="A20" s="59"/>
      <c r="B20" s="60"/>
      <c r="C20" s="52" t="s">
        <v>40</v>
      </c>
      <c r="D20" s="53" t="s">
        <v>30</v>
      </c>
      <c r="E20" s="53">
        <f t="shared" si="2"/>
        <v>0</v>
      </c>
      <c r="F20" s="53">
        <v>0</v>
      </c>
      <c r="G20" s="53">
        <v>0</v>
      </c>
      <c r="H20" s="53">
        <v>0</v>
      </c>
      <c r="I20" s="53">
        <v>0</v>
      </c>
      <c r="J20" s="53">
        <f t="shared" si="3"/>
        <v>0</v>
      </c>
      <c r="K20" s="53">
        <v>0</v>
      </c>
      <c r="L20" s="53">
        <v>0</v>
      </c>
      <c r="M20" s="53">
        <v>0</v>
      </c>
      <c r="N20" s="53">
        <v>0</v>
      </c>
      <c r="O20" s="53">
        <f t="shared" si="4"/>
        <v>0</v>
      </c>
      <c r="P20" s="53">
        <v>0</v>
      </c>
      <c r="Q20" s="53">
        <v>0</v>
      </c>
      <c r="R20" s="53">
        <v>0</v>
      </c>
      <c r="S20" s="53">
        <v>0</v>
      </c>
      <c r="T20" s="53">
        <v>1518</v>
      </c>
      <c r="U20" s="53">
        <v>1518</v>
      </c>
      <c r="V20" s="53">
        <v>0</v>
      </c>
      <c r="W20" s="53">
        <v>0</v>
      </c>
      <c r="X20" s="53">
        <v>0</v>
      </c>
      <c r="Y20" s="53">
        <f t="shared" si="5"/>
        <v>1503</v>
      </c>
      <c r="Z20" s="53">
        <v>1503</v>
      </c>
      <c r="AA20" s="53">
        <v>0</v>
      </c>
      <c r="AB20" s="53">
        <v>0</v>
      </c>
      <c r="AC20" s="53">
        <v>0</v>
      </c>
      <c r="AD20" s="53">
        <f aca="true" t="shared" si="6" ref="AD20:AD25">Y20+T20+O20+J20+E20</f>
        <v>3021</v>
      </c>
      <c r="AE20" s="2"/>
      <c r="AF20" s="2"/>
      <c r="AG20" s="2"/>
      <c r="AH20" s="2"/>
      <c r="AI20" s="2"/>
      <c r="AJ20" s="6"/>
      <c r="AK20" s="6"/>
      <c r="AL20" s="44"/>
      <c r="AM20" s="3"/>
      <c r="AN20" s="6"/>
      <c r="AO20" s="3"/>
      <c r="BA20" s="2"/>
    </row>
    <row r="21" spans="1:53" ht="130.5" customHeight="1">
      <c r="A21" s="59"/>
      <c r="B21" s="60"/>
      <c r="C21" s="52" t="s">
        <v>41</v>
      </c>
      <c r="D21" s="53" t="s">
        <v>30</v>
      </c>
      <c r="E21" s="53">
        <f t="shared" si="2"/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f t="shared" si="4"/>
        <v>0</v>
      </c>
      <c r="P21" s="53">
        <v>0</v>
      </c>
      <c r="Q21" s="53">
        <v>0</v>
      </c>
      <c r="R21" s="53">
        <v>0</v>
      </c>
      <c r="S21" s="53">
        <v>0</v>
      </c>
      <c r="T21" s="53">
        <f>U21+V21+W21+X21</f>
        <v>4123</v>
      </c>
      <c r="U21" s="53">
        <v>4123</v>
      </c>
      <c r="V21" s="53">
        <v>0</v>
      </c>
      <c r="W21" s="53">
        <v>0</v>
      </c>
      <c r="X21" s="53">
        <v>0</v>
      </c>
      <c r="Y21" s="53">
        <f t="shared" si="5"/>
        <v>222</v>
      </c>
      <c r="Z21" s="53">
        <v>222</v>
      </c>
      <c r="AA21" s="53">
        <v>0</v>
      </c>
      <c r="AB21" s="53">
        <v>0</v>
      </c>
      <c r="AC21" s="53">
        <v>0</v>
      </c>
      <c r="AD21" s="53">
        <f t="shared" si="6"/>
        <v>4345</v>
      </c>
      <c r="AE21" s="2"/>
      <c r="AF21" s="2"/>
      <c r="AG21" s="2"/>
      <c r="AH21" s="2"/>
      <c r="AI21" s="2"/>
      <c r="AJ21" s="6"/>
      <c r="AK21" s="6"/>
      <c r="AL21" s="44"/>
      <c r="AM21" s="3"/>
      <c r="AN21" s="6"/>
      <c r="AO21" s="3"/>
      <c r="BA21" s="2"/>
    </row>
    <row r="22" spans="1:53" ht="66.75" customHeight="1">
      <c r="A22" s="59" t="s">
        <v>12</v>
      </c>
      <c r="B22" s="60" t="s">
        <v>38</v>
      </c>
      <c r="C22" s="52" t="s">
        <v>39</v>
      </c>
      <c r="D22" s="53" t="s">
        <v>30</v>
      </c>
      <c r="E22" s="53">
        <f t="shared" si="2"/>
        <v>495</v>
      </c>
      <c r="F22" s="53">
        <v>495</v>
      </c>
      <c r="G22" s="53">
        <v>0</v>
      </c>
      <c r="H22" s="53">
        <v>0</v>
      </c>
      <c r="I22" s="53">
        <v>0</v>
      </c>
      <c r="J22" s="53">
        <f t="shared" si="3"/>
        <v>0</v>
      </c>
      <c r="K22" s="53">
        <v>0</v>
      </c>
      <c r="L22" s="53">
        <v>0</v>
      </c>
      <c r="M22" s="53">
        <v>0</v>
      </c>
      <c r="N22" s="53">
        <v>0</v>
      </c>
      <c r="O22" s="53">
        <f t="shared" si="4"/>
        <v>0</v>
      </c>
      <c r="P22" s="53">
        <v>0</v>
      </c>
      <c r="Q22" s="53">
        <v>0</v>
      </c>
      <c r="R22" s="53">
        <v>0</v>
      </c>
      <c r="S22" s="53">
        <v>0</v>
      </c>
      <c r="T22" s="53">
        <f>U22+V22+W22+X22</f>
        <v>515</v>
      </c>
      <c r="U22" s="53">
        <v>515</v>
      </c>
      <c r="V22" s="53">
        <v>0</v>
      </c>
      <c r="W22" s="53">
        <v>0</v>
      </c>
      <c r="X22" s="53">
        <v>0</v>
      </c>
      <c r="Y22" s="53">
        <f t="shared" si="5"/>
        <v>515</v>
      </c>
      <c r="Z22" s="53">
        <v>515</v>
      </c>
      <c r="AA22" s="53">
        <v>0</v>
      </c>
      <c r="AB22" s="53">
        <v>0</v>
      </c>
      <c r="AC22" s="53">
        <v>0</v>
      </c>
      <c r="AD22" s="53">
        <f t="shared" si="6"/>
        <v>1525</v>
      </c>
      <c r="AE22" s="2"/>
      <c r="AF22" s="2"/>
      <c r="AG22" s="2"/>
      <c r="AH22" s="2"/>
      <c r="AJ22" s="6"/>
      <c r="AK22" s="3"/>
      <c r="AL22" s="45"/>
      <c r="AM22" s="3"/>
      <c r="AN22" s="6"/>
      <c r="AO22" s="3"/>
      <c r="BA22" s="2"/>
    </row>
    <row r="23" spans="1:53" ht="47.25" customHeight="1">
      <c r="A23" s="59"/>
      <c r="B23" s="60"/>
      <c r="C23" s="52" t="s">
        <v>40</v>
      </c>
      <c r="D23" s="53" t="s">
        <v>30</v>
      </c>
      <c r="E23" s="53">
        <f t="shared" si="2"/>
        <v>548</v>
      </c>
      <c r="F23" s="53">
        <f>570-11-11</f>
        <v>548</v>
      </c>
      <c r="G23" s="53">
        <v>0</v>
      </c>
      <c r="H23" s="53">
        <v>0</v>
      </c>
      <c r="I23" s="53">
        <v>0</v>
      </c>
      <c r="J23" s="53">
        <f t="shared" si="3"/>
        <v>570</v>
      </c>
      <c r="K23" s="53">
        <v>570</v>
      </c>
      <c r="L23" s="53">
        <v>0</v>
      </c>
      <c r="M23" s="53">
        <v>0</v>
      </c>
      <c r="N23" s="53">
        <v>0</v>
      </c>
      <c r="O23" s="53">
        <f t="shared" si="4"/>
        <v>570</v>
      </c>
      <c r="P23" s="53">
        <v>570</v>
      </c>
      <c r="Q23" s="53">
        <v>0</v>
      </c>
      <c r="R23" s="53">
        <v>0</v>
      </c>
      <c r="S23" s="53">
        <v>0</v>
      </c>
      <c r="T23" s="53">
        <f>U23+V23+W23+X23</f>
        <v>675</v>
      </c>
      <c r="U23" s="53">
        <v>675</v>
      </c>
      <c r="V23" s="53">
        <v>0</v>
      </c>
      <c r="W23" s="53">
        <v>0</v>
      </c>
      <c r="X23" s="53">
        <v>0</v>
      </c>
      <c r="Y23" s="53">
        <f t="shared" si="5"/>
        <v>735</v>
      </c>
      <c r="Z23" s="53">
        <v>735</v>
      </c>
      <c r="AA23" s="53">
        <v>0</v>
      </c>
      <c r="AB23" s="53">
        <v>0</v>
      </c>
      <c r="AC23" s="53">
        <v>0</v>
      </c>
      <c r="AD23" s="53">
        <f t="shared" si="6"/>
        <v>3098</v>
      </c>
      <c r="AE23" s="2"/>
      <c r="AF23" s="19"/>
      <c r="AG23" s="2"/>
      <c r="AH23" s="2"/>
      <c r="AJ23" s="6"/>
      <c r="AK23" s="3"/>
      <c r="AL23" s="6"/>
      <c r="AM23" s="3"/>
      <c r="AN23" s="6"/>
      <c r="AO23" s="3"/>
      <c r="BA23" s="2"/>
    </row>
    <row r="24" spans="1:53" ht="132.75" customHeight="1">
      <c r="A24" s="59"/>
      <c r="B24" s="60"/>
      <c r="C24" s="28" t="s">
        <v>41</v>
      </c>
      <c r="D24" s="8" t="s">
        <v>30</v>
      </c>
      <c r="E24" s="53">
        <f t="shared" si="2"/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3">
        <v>0</v>
      </c>
      <c r="Q24" s="43">
        <v>0</v>
      </c>
      <c r="R24" s="43">
        <v>0</v>
      </c>
      <c r="S24" s="43">
        <v>0</v>
      </c>
      <c r="T24" s="43">
        <f>U24+V24+W24+X24</f>
        <v>9302</v>
      </c>
      <c r="U24" s="43">
        <v>9302</v>
      </c>
      <c r="V24" s="43">
        <v>0</v>
      </c>
      <c r="W24" s="43">
        <v>0</v>
      </c>
      <c r="X24" s="43">
        <v>0</v>
      </c>
      <c r="Y24" s="43">
        <f t="shared" si="5"/>
        <v>7062</v>
      </c>
      <c r="Z24" s="43">
        <v>7062</v>
      </c>
      <c r="AA24" s="43">
        <v>0</v>
      </c>
      <c r="AB24" s="43">
        <v>0</v>
      </c>
      <c r="AC24" s="43">
        <v>0</v>
      </c>
      <c r="AD24" s="43">
        <f t="shared" si="6"/>
        <v>16364</v>
      </c>
      <c r="AE24" s="2"/>
      <c r="AF24" s="19"/>
      <c r="AG24" s="2"/>
      <c r="AH24" s="2"/>
      <c r="AJ24" s="6"/>
      <c r="AK24" s="3"/>
      <c r="AL24" s="6"/>
      <c r="AM24" s="3"/>
      <c r="AN24" s="6"/>
      <c r="AO24" s="3"/>
      <c r="BA24" s="2"/>
    </row>
    <row r="25" spans="1:53" ht="113.25" customHeight="1">
      <c r="A25" s="59"/>
      <c r="B25" s="60"/>
      <c r="C25" s="42" t="s">
        <v>66</v>
      </c>
      <c r="D25" s="8" t="s">
        <v>30</v>
      </c>
      <c r="E25" s="43">
        <f t="shared" si="2"/>
        <v>0</v>
      </c>
      <c r="F25" s="43">
        <v>0</v>
      </c>
      <c r="G25" s="43">
        <v>0</v>
      </c>
      <c r="H25" s="43">
        <v>0</v>
      </c>
      <c r="I25" s="43">
        <v>0</v>
      </c>
      <c r="J25" s="43">
        <f t="shared" si="3"/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0</v>
      </c>
      <c r="P25" s="43">
        <v>0</v>
      </c>
      <c r="Q25" s="43">
        <v>0</v>
      </c>
      <c r="R25" s="43">
        <v>0</v>
      </c>
      <c r="S25" s="43">
        <v>0</v>
      </c>
      <c r="T25" s="43">
        <f>U25+V25+W25+X25</f>
        <v>75098</v>
      </c>
      <c r="U25" s="43">
        <v>71438</v>
      </c>
      <c r="V25" s="43">
        <v>0</v>
      </c>
      <c r="W25" s="43">
        <v>0</v>
      </c>
      <c r="X25" s="43">
        <v>3660</v>
      </c>
      <c r="Y25" s="43">
        <f t="shared" si="5"/>
        <v>75098</v>
      </c>
      <c r="Z25" s="43">
        <v>71438</v>
      </c>
      <c r="AA25" s="43">
        <v>0</v>
      </c>
      <c r="AB25" s="43">
        <v>0</v>
      </c>
      <c r="AC25" s="43">
        <v>3660</v>
      </c>
      <c r="AD25" s="43">
        <f t="shared" si="6"/>
        <v>150196</v>
      </c>
      <c r="AE25" s="2"/>
      <c r="AF25" s="2"/>
      <c r="AG25" s="2"/>
      <c r="AH25" s="2"/>
      <c r="AJ25" s="6"/>
      <c r="AK25" s="3"/>
      <c r="AL25" s="6"/>
      <c r="AM25" s="3"/>
      <c r="AN25" s="6"/>
      <c r="AO25" s="3"/>
      <c r="BA25" s="2"/>
    </row>
    <row r="26" spans="1:53" s="12" customFormat="1" ht="36" customHeight="1">
      <c r="A26" s="39"/>
      <c r="B26" s="23" t="s">
        <v>10</v>
      </c>
      <c r="C26" s="8"/>
      <c r="D26" s="28"/>
      <c r="E26" s="8">
        <f>E20+E21+E19+E22+E23+E24+E25</f>
        <v>1043</v>
      </c>
      <c r="F26" s="8">
        <f aca="true" t="shared" si="7" ref="F26:AD26">F20+F21+F19+F22+F23+F24+F25</f>
        <v>1043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">
        <f t="shared" si="7"/>
        <v>570</v>
      </c>
      <c r="K26" s="8">
        <f t="shared" si="7"/>
        <v>570</v>
      </c>
      <c r="L26" s="8">
        <f t="shared" si="7"/>
        <v>0</v>
      </c>
      <c r="M26" s="8">
        <f t="shared" si="7"/>
        <v>0</v>
      </c>
      <c r="N26" s="8">
        <f t="shared" si="7"/>
        <v>0</v>
      </c>
      <c r="O26" s="8">
        <f t="shared" si="7"/>
        <v>570</v>
      </c>
      <c r="P26" s="8">
        <f t="shared" si="7"/>
        <v>570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91231</v>
      </c>
      <c r="U26" s="8">
        <f t="shared" si="7"/>
        <v>87571</v>
      </c>
      <c r="V26" s="8">
        <f t="shared" si="7"/>
        <v>0</v>
      </c>
      <c r="W26" s="8">
        <f t="shared" si="7"/>
        <v>0</v>
      </c>
      <c r="X26" s="8">
        <f t="shared" si="7"/>
        <v>3660</v>
      </c>
      <c r="Y26" s="8">
        <f t="shared" si="7"/>
        <v>85135</v>
      </c>
      <c r="Z26" s="8">
        <f t="shared" si="7"/>
        <v>81475</v>
      </c>
      <c r="AA26" s="8">
        <f t="shared" si="7"/>
        <v>0</v>
      </c>
      <c r="AB26" s="8">
        <f t="shared" si="7"/>
        <v>0</v>
      </c>
      <c r="AC26" s="8">
        <f t="shared" si="7"/>
        <v>3660</v>
      </c>
      <c r="AD26" s="8">
        <f t="shared" si="7"/>
        <v>178549</v>
      </c>
      <c r="AE26" s="11"/>
      <c r="AF26" s="11"/>
      <c r="AM26" s="11"/>
      <c r="BA26" s="11"/>
    </row>
    <row r="27" spans="1:39" ht="36.75" customHeight="1">
      <c r="A27" s="61" t="s">
        <v>57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F27" s="2"/>
      <c r="AM27" s="2"/>
    </row>
    <row r="28" spans="1:30" ht="68.25" customHeight="1">
      <c r="A28" s="39" t="s">
        <v>58</v>
      </c>
      <c r="B28" s="23" t="s">
        <v>42</v>
      </c>
      <c r="C28" s="28" t="s">
        <v>47</v>
      </c>
      <c r="D28" s="8" t="s">
        <v>30</v>
      </c>
      <c r="E28" s="62" t="s">
        <v>31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54" ht="103.5" customHeight="1">
      <c r="A29" s="39" t="s">
        <v>59</v>
      </c>
      <c r="B29" s="23" t="s">
        <v>43</v>
      </c>
      <c r="C29" s="28" t="s">
        <v>47</v>
      </c>
      <c r="D29" s="8" t="s">
        <v>30</v>
      </c>
      <c r="E29" s="8">
        <f>F29+I29</f>
        <v>4379</v>
      </c>
      <c r="F29" s="8">
        <v>3475</v>
      </c>
      <c r="G29" s="8">
        <v>0</v>
      </c>
      <c r="H29" s="8">
        <v>0</v>
      </c>
      <c r="I29" s="8">
        <v>904</v>
      </c>
      <c r="J29" s="8">
        <f>K29+L29+M29+N29</f>
        <v>3931</v>
      </c>
      <c r="K29" s="8">
        <v>3475</v>
      </c>
      <c r="L29" s="8">
        <v>0</v>
      </c>
      <c r="M29" s="8">
        <v>0</v>
      </c>
      <c r="N29" s="8">
        <v>456</v>
      </c>
      <c r="O29" s="8">
        <f>P29+Q29+R29+S29</f>
        <v>3931</v>
      </c>
      <c r="P29" s="8">
        <v>3475</v>
      </c>
      <c r="Q29" s="8">
        <v>0</v>
      </c>
      <c r="R29" s="8">
        <v>0</v>
      </c>
      <c r="S29" s="8">
        <v>456</v>
      </c>
      <c r="T29" s="8">
        <f>U29+X29</f>
        <v>3849</v>
      </c>
      <c r="U29" s="8">
        <v>3393</v>
      </c>
      <c r="V29" s="8">
        <v>0</v>
      </c>
      <c r="W29" s="8">
        <v>0</v>
      </c>
      <c r="X29" s="8">
        <v>456</v>
      </c>
      <c r="Y29" s="8">
        <f>Z29+AC29</f>
        <v>3849</v>
      </c>
      <c r="Z29" s="8">
        <v>3393</v>
      </c>
      <c r="AA29" s="8">
        <v>0</v>
      </c>
      <c r="AB29" s="8">
        <v>0</v>
      </c>
      <c r="AC29" s="8">
        <v>456</v>
      </c>
      <c r="AD29" s="8">
        <f>Y29+T29+O29+J29+E29</f>
        <v>19939</v>
      </c>
      <c r="AE29" s="2"/>
      <c r="BA29" s="2"/>
      <c r="BB29" s="2"/>
    </row>
    <row r="30" spans="1:53" ht="113.25" customHeight="1">
      <c r="A30" s="39" t="s">
        <v>60</v>
      </c>
      <c r="B30" s="29" t="s">
        <v>68</v>
      </c>
      <c r="C30" s="28" t="s">
        <v>47</v>
      </c>
      <c r="D30" s="8" t="s">
        <v>30</v>
      </c>
      <c r="E30" s="62" t="s">
        <v>31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BA30" s="2"/>
    </row>
    <row r="31" spans="1:53" ht="109.5" customHeight="1">
      <c r="A31" s="39" t="s">
        <v>61</v>
      </c>
      <c r="B31" s="30" t="s">
        <v>67</v>
      </c>
      <c r="C31" s="28" t="s">
        <v>47</v>
      </c>
      <c r="D31" s="8" t="s">
        <v>30</v>
      </c>
      <c r="E31" s="62" t="s">
        <v>31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BA31" s="2"/>
    </row>
    <row r="32" spans="1:53" ht="197.25" customHeight="1">
      <c r="A32" s="39" t="s">
        <v>62</v>
      </c>
      <c r="B32" s="29" t="s">
        <v>44</v>
      </c>
      <c r="C32" s="28" t="s">
        <v>47</v>
      </c>
      <c r="D32" s="8" t="s">
        <v>30</v>
      </c>
      <c r="E32" s="8">
        <f>I32</f>
        <v>80</v>
      </c>
      <c r="F32" s="8">
        <v>0</v>
      </c>
      <c r="G32" s="8">
        <v>0</v>
      </c>
      <c r="H32" s="8">
        <v>0</v>
      </c>
      <c r="I32" s="8">
        <v>80</v>
      </c>
      <c r="J32" s="8">
        <f>K32+L32+M32+N32</f>
        <v>30</v>
      </c>
      <c r="K32" s="8">
        <v>0</v>
      </c>
      <c r="L32" s="8">
        <v>0</v>
      </c>
      <c r="M32" s="8">
        <v>0</v>
      </c>
      <c r="N32" s="8">
        <v>30</v>
      </c>
      <c r="O32" s="8">
        <f>P32+Q32+R32+S32</f>
        <v>30</v>
      </c>
      <c r="P32" s="8">
        <v>0</v>
      </c>
      <c r="Q32" s="8">
        <v>0</v>
      </c>
      <c r="R32" s="8">
        <v>0</v>
      </c>
      <c r="S32" s="8">
        <v>30</v>
      </c>
      <c r="T32" s="8">
        <f>U32+X32</f>
        <v>34</v>
      </c>
      <c r="U32" s="8">
        <v>0</v>
      </c>
      <c r="V32" s="8">
        <v>0</v>
      </c>
      <c r="W32" s="8">
        <v>0</v>
      </c>
      <c r="X32" s="8">
        <v>34</v>
      </c>
      <c r="Y32" s="8">
        <f>AC32</f>
        <v>34</v>
      </c>
      <c r="Z32" s="8">
        <v>0</v>
      </c>
      <c r="AA32" s="8">
        <v>0</v>
      </c>
      <c r="AB32" s="8">
        <v>0</v>
      </c>
      <c r="AC32" s="8">
        <v>34</v>
      </c>
      <c r="AD32" s="8">
        <f>Y32+T32+O32+J32+E32</f>
        <v>208</v>
      </c>
      <c r="BA32" s="2"/>
    </row>
    <row r="33" spans="1:53" ht="137.25" customHeight="1">
      <c r="A33" s="39" t="s">
        <v>63</v>
      </c>
      <c r="B33" s="29" t="s">
        <v>45</v>
      </c>
      <c r="C33" s="28" t="s">
        <v>47</v>
      </c>
      <c r="D33" s="8" t="s">
        <v>30</v>
      </c>
      <c r="E33" s="8">
        <f>I33</f>
        <v>16</v>
      </c>
      <c r="F33" s="8">
        <v>0</v>
      </c>
      <c r="G33" s="8">
        <v>0</v>
      </c>
      <c r="H33" s="8">
        <v>0</v>
      </c>
      <c r="I33" s="8">
        <v>16</v>
      </c>
      <c r="J33" s="8">
        <f>K33+L33+M33+N33</f>
        <v>14</v>
      </c>
      <c r="K33" s="8">
        <v>0</v>
      </c>
      <c r="L33" s="8">
        <v>0</v>
      </c>
      <c r="M33" s="8">
        <v>0</v>
      </c>
      <c r="N33" s="8">
        <v>14</v>
      </c>
      <c r="O33" s="8">
        <f>P33+Q33+R33+S33</f>
        <v>14</v>
      </c>
      <c r="P33" s="8">
        <v>0</v>
      </c>
      <c r="Q33" s="8">
        <v>0</v>
      </c>
      <c r="R33" s="8">
        <v>0</v>
      </c>
      <c r="S33" s="8">
        <v>14</v>
      </c>
      <c r="T33" s="8">
        <f>X33</f>
        <v>10</v>
      </c>
      <c r="U33" s="8">
        <v>0</v>
      </c>
      <c r="V33" s="8">
        <v>0</v>
      </c>
      <c r="W33" s="8">
        <v>0</v>
      </c>
      <c r="X33" s="8">
        <v>10</v>
      </c>
      <c r="Y33" s="8">
        <f>AC33</f>
        <v>10</v>
      </c>
      <c r="Z33" s="8">
        <v>0</v>
      </c>
      <c r="AA33" s="8">
        <v>0</v>
      </c>
      <c r="AB33" s="8">
        <v>0</v>
      </c>
      <c r="AC33" s="8">
        <v>10</v>
      </c>
      <c r="AD33" s="8">
        <f>Y33+T33+O33+J33+E33</f>
        <v>64</v>
      </c>
      <c r="AE33" s="32"/>
      <c r="BA33" s="2"/>
    </row>
    <row r="34" spans="1:53" ht="61.5" customHeight="1">
      <c r="A34" s="39" t="s">
        <v>64</v>
      </c>
      <c r="B34" s="29" t="s">
        <v>46</v>
      </c>
      <c r="C34" s="28" t="s">
        <v>47</v>
      </c>
      <c r="D34" s="8" t="s">
        <v>30</v>
      </c>
      <c r="E34" s="62" t="s">
        <v>31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BA34" s="2"/>
    </row>
    <row r="35" spans="1:54" s="12" customFormat="1" ht="34.5" customHeight="1">
      <c r="A35" s="39"/>
      <c r="B35" s="23" t="s">
        <v>65</v>
      </c>
      <c r="C35" s="28"/>
      <c r="D35" s="28"/>
      <c r="E35" s="8">
        <f>E33+E32+E29</f>
        <v>4475</v>
      </c>
      <c r="F35" s="8">
        <f aca="true" t="shared" si="8" ref="F35:AD35">F33+F32+F29</f>
        <v>3475</v>
      </c>
      <c r="G35" s="8">
        <f t="shared" si="8"/>
        <v>0</v>
      </c>
      <c r="H35" s="8">
        <f t="shared" si="8"/>
        <v>0</v>
      </c>
      <c r="I35" s="8">
        <f t="shared" si="8"/>
        <v>1000</v>
      </c>
      <c r="J35" s="8">
        <f t="shared" si="8"/>
        <v>3975</v>
      </c>
      <c r="K35" s="8">
        <f t="shared" si="8"/>
        <v>3475</v>
      </c>
      <c r="L35" s="8">
        <f t="shared" si="8"/>
        <v>0</v>
      </c>
      <c r="M35" s="8">
        <f t="shared" si="8"/>
        <v>0</v>
      </c>
      <c r="N35" s="8">
        <f t="shared" si="8"/>
        <v>500</v>
      </c>
      <c r="O35" s="8">
        <f t="shared" si="8"/>
        <v>3975</v>
      </c>
      <c r="P35" s="8">
        <f t="shared" si="8"/>
        <v>3475</v>
      </c>
      <c r="Q35" s="8">
        <f t="shared" si="8"/>
        <v>0</v>
      </c>
      <c r="R35" s="8">
        <f t="shared" si="8"/>
        <v>0</v>
      </c>
      <c r="S35" s="8">
        <f t="shared" si="8"/>
        <v>500</v>
      </c>
      <c r="T35" s="8">
        <f t="shared" si="8"/>
        <v>3893</v>
      </c>
      <c r="U35" s="8">
        <f t="shared" si="8"/>
        <v>3393</v>
      </c>
      <c r="V35" s="8">
        <f t="shared" si="8"/>
        <v>0</v>
      </c>
      <c r="W35" s="8">
        <f t="shared" si="8"/>
        <v>0</v>
      </c>
      <c r="X35" s="8">
        <f t="shared" si="8"/>
        <v>500</v>
      </c>
      <c r="Y35" s="8">
        <f t="shared" si="8"/>
        <v>3893</v>
      </c>
      <c r="Z35" s="8">
        <f t="shared" si="8"/>
        <v>3393</v>
      </c>
      <c r="AA35" s="8">
        <f t="shared" si="8"/>
        <v>0</v>
      </c>
      <c r="AB35" s="8">
        <f t="shared" si="8"/>
        <v>0</v>
      </c>
      <c r="AC35" s="8">
        <f t="shared" si="8"/>
        <v>500</v>
      </c>
      <c r="AD35" s="8">
        <f t="shared" si="8"/>
        <v>20211</v>
      </c>
      <c r="AE35" s="26"/>
      <c r="AF35" s="26"/>
      <c r="AG35" s="26"/>
      <c r="AH35" s="26"/>
      <c r="AI35" s="27"/>
      <c r="BA35" s="11"/>
      <c r="BB35" s="11"/>
    </row>
    <row r="36" spans="1:62" s="12" customFormat="1" ht="42.75" customHeight="1">
      <c r="A36" s="39"/>
      <c r="B36" s="23" t="s">
        <v>24</v>
      </c>
      <c r="C36" s="28"/>
      <c r="D36" s="28"/>
      <c r="E36" s="8">
        <f>E35+E26+E17+E12</f>
        <v>88001</v>
      </c>
      <c r="F36" s="8">
        <f aca="true" t="shared" si="9" ref="F36:AC36">F35+F26+F17+F12</f>
        <v>87001</v>
      </c>
      <c r="G36" s="8">
        <f t="shared" si="9"/>
        <v>0</v>
      </c>
      <c r="H36" s="8">
        <f t="shared" si="9"/>
        <v>0</v>
      </c>
      <c r="I36" s="8">
        <f t="shared" si="9"/>
        <v>1000</v>
      </c>
      <c r="J36" s="8">
        <f t="shared" si="9"/>
        <v>84373</v>
      </c>
      <c r="K36" s="8">
        <f t="shared" si="9"/>
        <v>83873</v>
      </c>
      <c r="L36" s="8">
        <f t="shared" si="9"/>
        <v>0</v>
      </c>
      <c r="M36" s="8">
        <f t="shared" si="9"/>
        <v>0</v>
      </c>
      <c r="N36" s="8">
        <f t="shared" si="9"/>
        <v>500</v>
      </c>
      <c r="O36" s="8">
        <f t="shared" si="9"/>
        <v>84373</v>
      </c>
      <c r="P36" s="8">
        <f t="shared" si="9"/>
        <v>83873</v>
      </c>
      <c r="Q36" s="8">
        <f t="shared" si="9"/>
        <v>0</v>
      </c>
      <c r="R36" s="8">
        <f t="shared" si="9"/>
        <v>0</v>
      </c>
      <c r="S36" s="8">
        <f t="shared" si="9"/>
        <v>500</v>
      </c>
      <c r="T36" s="8">
        <f t="shared" si="9"/>
        <v>173789</v>
      </c>
      <c r="U36" s="8">
        <f t="shared" si="9"/>
        <v>169629</v>
      </c>
      <c r="V36" s="8">
        <f t="shared" si="9"/>
        <v>0</v>
      </c>
      <c r="W36" s="8">
        <f t="shared" si="9"/>
        <v>0</v>
      </c>
      <c r="X36" s="8">
        <f t="shared" si="9"/>
        <v>4160</v>
      </c>
      <c r="Y36" s="8">
        <f t="shared" si="9"/>
        <v>167693</v>
      </c>
      <c r="Z36" s="8">
        <f t="shared" si="9"/>
        <v>163533</v>
      </c>
      <c r="AA36" s="8">
        <f t="shared" si="9"/>
        <v>0</v>
      </c>
      <c r="AB36" s="8">
        <f t="shared" si="9"/>
        <v>0</v>
      </c>
      <c r="AC36" s="8">
        <f t="shared" si="9"/>
        <v>4160</v>
      </c>
      <c r="AD36" s="8">
        <f>Y36+T36+O36+J36+E36</f>
        <v>598229</v>
      </c>
      <c r="AE36" s="31"/>
      <c r="AF36" s="11"/>
      <c r="AG36" s="11"/>
      <c r="AK36" s="11"/>
      <c r="AM36" s="21"/>
      <c r="BA36" s="11">
        <f>AD36+Z45</f>
        <v>598229</v>
      </c>
      <c r="BJ36" s="11"/>
    </row>
    <row r="37" spans="1:33" ht="19.5" customHeight="1">
      <c r="A37" s="64" t="s">
        <v>48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7"/>
      <c r="W37" s="7"/>
      <c r="X37" s="7"/>
      <c r="Y37" s="7"/>
      <c r="Z37" s="7"/>
      <c r="AA37" s="7"/>
      <c r="AB37" s="7"/>
      <c r="AC37" s="7"/>
      <c r="AD37" s="7"/>
      <c r="AE37" s="2"/>
      <c r="AG37" s="2"/>
    </row>
    <row r="38" spans="1:30" ht="17.25" customHeight="1">
      <c r="A38" s="34" t="s">
        <v>49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7"/>
      <c r="W38" s="7"/>
      <c r="X38" s="7"/>
      <c r="Y38" s="7"/>
      <c r="Z38" s="7"/>
      <c r="AA38" s="7"/>
      <c r="AB38" s="7"/>
      <c r="AC38" s="7"/>
      <c r="AD38" s="7"/>
    </row>
    <row r="39" spans="1:31" ht="16.5" customHeight="1">
      <c r="A39" s="55" t="s">
        <v>50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7"/>
      <c r="W39" s="7"/>
      <c r="X39" s="7"/>
      <c r="Y39" s="7"/>
      <c r="Z39" s="7"/>
      <c r="AA39" s="7"/>
      <c r="AB39" s="7"/>
      <c r="AC39" s="7"/>
      <c r="AD39" s="7"/>
      <c r="AE39" s="2"/>
    </row>
    <row r="40" spans="1:30" ht="17.25" customHeight="1">
      <c r="A40" s="55" t="s">
        <v>51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>
      <c r="A41" s="35"/>
      <c r="B41" s="7"/>
      <c r="C41" s="7"/>
      <c r="D41" s="7"/>
      <c r="E41" s="7"/>
      <c r="F41" s="7"/>
      <c r="G41" s="7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1" ht="15">
      <c r="A43" s="7"/>
      <c r="B43" s="3"/>
      <c r="C43" s="3"/>
      <c r="D43" s="3"/>
      <c r="E43" s="3"/>
      <c r="F43" s="5"/>
      <c r="G43" s="5"/>
      <c r="H43" s="3"/>
      <c r="I43" s="6"/>
      <c r="J43" s="3"/>
      <c r="K43" s="6"/>
      <c r="L43" s="3"/>
      <c r="M43" s="3"/>
      <c r="N43" s="3"/>
      <c r="O43" s="3"/>
      <c r="P43" s="3"/>
      <c r="Q43" s="3"/>
      <c r="R43" s="3"/>
      <c r="S43" s="3"/>
      <c r="T43" s="5"/>
      <c r="U43" s="36"/>
      <c r="V43" s="25"/>
      <c r="W43" s="3"/>
      <c r="X43" s="3"/>
      <c r="Y43" s="5"/>
      <c r="Z43" s="7"/>
      <c r="AA43" s="3"/>
      <c r="AB43" s="3"/>
      <c r="AC43" s="3"/>
      <c r="AD43" s="5"/>
      <c r="AE43" s="2"/>
    </row>
    <row r="44" spans="1:30" ht="15">
      <c r="A44" s="7"/>
      <c r="B44" s="3"/>
      <c r="C44" s="3"/>
      <c r="D44" s="3"/>
      <c r="E44" s="3"/>
      <c r="F44" s="5"/>
      <c r="G44" s="5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3"/>
      <c r="T44" s="3"/>
      <c r="U44" s="36"/>
      <c r="V44" s="5"/>
      <c r="W44" s="5"/>
      <c r="X44" s="3"/>
      <c r="Y44" s="5"/>
      <c r="Z44" s="3"/>
      <c r="AA44" s="3"/>
      <c r="AB44" s="3"/>
      <c r="AC44" s="3"/>
      <c r="AD44" s="5"/>
    </row>
    <row r="45" spans="1:30" ht="29.2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3"/>
      <c r="W45" s="3"/>
      <c r="X45" s="3"/>
      <c r="Y45" s="3"/>
      <c r="Z45" s="5"/>
      <c r="AA45" s="6"/>
      <c r="AB45" s="3"/>
      <c r="AC45" s="3"/>
      <c r="AD45" s="3"/>
    </row>
    <row r="46" spans="1:30" ht="1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6"/>
    </row>
    <row r="47" spans="1:30" ht="1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6"/>
      <c r="R48" s="3"/>
      <c r="S48" s="3"/>
      <c r="T48" s="3"/>
      <c r="U48" s="3"/>
      <c r="V48" s="3"/>
      <c r="W48" s="3"/>
      <c r="X48" s="3"/>
      <c r="Y48" s="6"/>
      <c r="Z48" s="3"/>
      <c r="AA48" s="3"/>
      <c r="AB48" s="3"/>
      <c r="AC48" s="3"/>
      <c r="AD48" s="6"/>
    </row>
    <row r="49" spans="1:30" ht="1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">
      <c r="AD50" s="2"/>
    </row>
    <row r="54" ht="15">
      <c r="AA54" s="24"/>
    </row>
  </sheetData>
  <sheetProtection/>
  <mergeCells count="31">
    <mergeCell ref="U2:AD2"/>
    <mergeCell ref="Y5:AC5"/>
    <mergeCell ref="AD5:AD6"/>
    <mergeCell ref="A3:AD3"/>
    <mergeCell ref="J5:N5"/>
    <mergeCell ref="C4:C6"/>
    <mergeCell ref="A18:AD18"/>
    <mergeCell ref="E4:AD4"/>
    <mergeCell ref="B4:B6"/>
    <mergeCell ref="E30:AD30"/>
    <mergeCell ref="E11:AD11"/>
    <mergeCell ref="E31:AD31"/>
    <mergeCell ref="E34:AD34"/>
    <mergeCell ref="A37:U37"/>
    <mergeCell ref="A4:A6"/>
    <mergeCell ref="O5:S5"/>
    <mergeCell ref="E5:I5"/>
    <mergeCell ref="D4:D6"/>
    <mergeCell ref="A9:AD9"/>
    <mergeCell ref="T5:X5"/>
    <mergeCell ref="E28:AD28"/>
    <mergeCell ref="U1:AD1"/>
    <mergeCell ref="A39:U39"/>
    <mergeCell ref="A40:Q40"/>
    <mergeCell ref="A8:AD8"/>
    <mergeCell ref="A13:AD13"/>
    <mergeCell ref="A19:A21"/>
    <mergeCell ref="B19:B21"/>
    <mergeCell ref="A22:A25"/>
    <mergeCell ref="B22:B25"/>
    <mergeCell ref="A27:AD27"/>
  </mergeCells>
  <printOptions horizontalCentered="1" verticalCentered="1"/>
  <pageMargins left="0.2362204724409449" right="0.15748031496062992" top="0.6692913385826772" bottom="0.31496062992125984" header="0.31496062992125984" footer="0.2362204724409449"/>
  <pageSetup firstPageNumber="4" useFirstPageNumber="1" horizontalDpi="600" verticalDpi="600" orientation="landscape" pageOrder="overThenDown" paperSize="9" scale="52" r:id="rId1"/>
  <headerFooter differentFirst="1">
    <oddHeader>&amp;C&amp;"Times New Roman,обычный"&amp;12&amp;P</oddHeader>
    <firstHeader>&amp;C&amp;"Times New Roman,обычный"&amp;12&amp;P</firstHeader>
  </headerFooter>
  <rowBreaks count="2" manualBreakCount="2">
    <brk id="17" max="29" man="1"/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kuljasova.es</cp:lastModifiedBy>
  <cp:lastPrinted>2021-08-10T12:49:07Z</cp:lastPrinted>
  <dcterms:created xsi:type="dcterms:W3CDTF">2009-09-03T06:56:12Z</dcterms:created>
  <dcterms:modified xsi:type="dcterms:W3CDTF">2021-10-12T11:48:55Z</dcterms:modified>
  <cp:category/>
  <cp:version/>
  <cp:contentType/>
  <cp:contentStatus/>
</cp:coreProperties>
</file>