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2650" windowHeight="10545" activeTab="0"/>
  </bookViews>
  <sheets>
    <sheet name="финансы" sheetId="1" r:id="rId1"/>
    <sheet name="показатели" sheetId="2" r:id="rId2"/>
  </sheets>
  <definedNames>
    <definedName name="_xlnm._FilterDatabase" localSheetId="0" hidden="1">'финансы'!$A$12:$AL$93</definedName>
    <definedName name="_xlnm.Print_Titles" localSheetId="0">'финансы'!$7:$9</definedName>
    <definedName name="_xlnm.Print_Area" localSheetId="1">'показатели'!$A$1:$J$31</definedName>
    <definedName name="_xlnm.Print_Area" localSheetId="0">'финансы'!$A$1:$AD$93</definedName>
  </definedNames>
  <calcPr fullCalcOnLoad="1" fullPrecision="0"/>
</workbook>
</file>

<file path=xl/comments1.xml><?xml version="1.0" encoding="utf-8"?>
<comments xmlns="http://schemas.openxmlformats.org/spreadsheetml/2006/main">
  <authors>
    <author>Юдина Юлия Валентиновна</author>
    <author>Макеева Юлия Викторовна</author>
  </authors>
  <commentList>
    <comment ref="L26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294-35
</t>
        </r>
      </text>
    </comment>
    <comment ref="Q26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294-38</t>
        </r>
      </text>
    </comment>
    <comment ref="V26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294</t>
        </r>
      </text>
    </comment>
    <comment ref="L30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294-6
</t>
        </r>
      </text>
    </comment>
    <comment ref="Q30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294-6</t>
        </r>
      </text>
    </comment>
    <comment ref="V30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294</t>
        </r>
      </text>
    </comment>
    <comment ref="L31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293-30
294-270</t>
        </r>
      </text>
    </comment>
    <comment ref="P31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170 открыты лимиты</t>
        </r>
      </text>
    </comment>
    <comment ref="Q31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доп294</t>
        </r>
      </text>
    </comment>
    <comment ref="AG52" authorId="1">
      <text>
        <r>
          <rPr>
            <b/>
            <sz val="9"/>
            <rFont val="Tahoma"/>
            <family val="2"/>
          </rPr>
          <t>Макеева Юлия Викторовна:</t>
        </r>
        <r>
          <rPr>
            <sz val="9"/>
            <rFont val="Tahoma"/>
            <family val="2"/>
          </rPr>
          <t xml:space="preserve">
принтер, сканер, мфу</t>
        </r>
      </text>
    </comment>
    <comment ref="AG53" authorId="1">
      <text>
        <r>
          <rPr>
            <b/>
            <sz val="9"/>
            <rFont val="Tahoma"/>
            <family val="2"/>
          </rPr>
          <t>Макеева Юлия Викторовна:</t>
        </r>
        <r>
          <rPr>
            <sz val="9"/>
            <rFont val="Tahoma"/>
            <family val="2"/>
          </rPr>
          <t xml:space="preserve">
оперативная память, мониторы</t>
        </r>
      </text>
    </comment>
    <comment ref="Q61" authorId="0">
      <text>
        <r>
          <rPr>
            <b/>
            <sz val="9"/>
            <rFont val="Tahoma"/>
            <family val="2"/>
          </rPr>
          <t>Юдина Юлия Валентиновна:</t>
        </r>
        <r>
          <rPr>
            <sz val="9"/>
            <rFont val="Tahoma"/>
            <family val="2"/>
          </rPr>
          <t xml:space="preserve">
294-1
293-1
</t>
        </r>
      </text>
    </comment>
    <comment ref="V61" authorId="0">
      <text>
        <r>
          <rPr>
            <sz val="9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доп294-1
доп293-0,5
</t>
        </r>
      </text>
    </comment>
  </commentList>
</comments>
</file>

<file path=xl/sharedStrings.xml><?xml version="1.0" encoding="utf-8"?>
<sst xmlns="http://schemas.openxmlformats.org/spreadsheetml/2006/main" count="323" uniqueCount="246">
  <si>
    <t>№ п/п</t>
  </si>
  <si>
    <t>Всего</t>
  </si>
  <si>
    <t>Итого по задаче 1</t>
  </si>
  <si>
    <t>Формирование электронного муниципалитета</t>
  </si>
  <si>
    <t>Итого по задаче 3</t>
  </si>
  <si>
    <t>Сопровождение и совершенствование информационных систем АИС ОГД и ИНГЕО</t>
  </si>
  <si>
    <t>Итого по задаче 5</t>
  </si>
  <si>
    <t>6.1</t>
  </si>
  <si>
    <t>3.1.1</t>
  </si>
  <si>
    <t>ДИТиС</t>
  </si>
  <si>
    <t>1</t>
  </si>
  <si>
    <t>1.1</t>
  </si>
  <si>
    <t>2</t>
  </si>
  <si>
    <t>Задача 2</t>
  </si>
  <si>
    <t>3.1</t>
  </si>
  <si>
    <t>3.1.5</t>
  </si>
  <si>
    <t>3.2</t>
  </si>
  <si>
    <t>4.1</t>
  </si>
  <si>
    <t>5.1</t>
  </si>
  <si>
    <t xml:space="preserve">Задача 1      </t>
  </si>
  <si>
    <t>ИТОГО</t>
  </si>
  <si>
    <t>Сроки реали зации</t>
  </si>
  <si>
    <t>Задача 6</t>
  </si>
  <si>
    <t>Итого по задаче 6</t>
  </si>
  <si>
    <t>Задача 7</t>
  </si>
  <si>
    <t>7.1</t>
  </si>
  <si>
    <t>Итого по задаче 7</t>
  </si>
  <si>
    <t>Оплата выделенных линии связи для IP телефонии</t>
  </si>
  <si>
    <t>Ремонт волоконно-оптического кабеля</t>
  </si>
  <si>
    <t>Тех.поддержка IP АТС</t>
  </si>
  <si>
    <t>ДИТиС
(МАУ "МФЦ")</t>
  </si>
  <si>
    <t>Продление лицензий на антивирусную защиту</t>
  </si>
  <si>
    <t>мз МАУ "МФЦ"</t>
  </si>
  <si>
    <t>Применение муниципальной информационной системы в сфере закупок товаров, работ, услуг</t>
  </si>
  <si>
    <t>Развитие, эксплуатация и сопровождение информационной системы размещения муниципальных закупок «АЦК – Муниципальный заказ»</t>
  </si>
  <si>
    <t>Приобретение, ремонт, обслуживание и содержание компьютерного оборудования и оргтехники, а также прочие работы, услуги, связанные с эксплуатацией данного оборудования и оргтехники</t>
  </si>
  <si>
    <t>ДЭР</t>
  </si>
  <si>
    <t>мамы</t>
  </si>
  <si>
    <t>1.2</t>
  </si>
  <si>
    <t xml:space="preserve">Наименование целей, задач и мероприятий муниципальной программы  </t>
  </si>
  <si>
    <t xml:space="preserve">Ответственный 
исполнитель
</t>
  </si>
  <si>
    <t>Финансовое обеспечение реализации муниципальной программы, тыс. руб.</t>
  </si>
  <si>
    <t>местный бюджет</t>
  </si>
  <si>
    <t>областной бюджет</t>
  </si>
  <si>
    <t>федеральный бюджет</t>
  </si>
  <si>
    <t>внебюджетные средства</t>
  </si>
  <si>
    <t>Разработка, приобретение и эксплуатация  информационных систем</t>
  </si>
  <si>
    <t>1.1.1</t>
  </si>
  <si>
    <t>1.1.2</t>
  </si>
  <si>
    <t>1.2.2</t>
  </si>
  <si>
    <t>1.2.1</t>
  </si>
  <si>
    <t>Сопровождение и публикация интерактивных электронных форм заявлений</t>
  </si>
  <si>
    <t>Разработка и публикация интерактивных электронных форм заявлений</t>
  </si>
  <si>
    <t>2.1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</si>
  <si>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</si>
  <si>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</si>
  <si>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</si>
  <si>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</si>
  <si>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</si>
  <si>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</si>
  <si>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</si>
  <si>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</si>
  <si>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</si>
  <si>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</si>
  <si>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2.2</t>
  </si>
  <si>
    <t>2.2.1</t>
  </si>
  <si>
    <t>Итого по задаче 2</t>
  </si>
  <si>
    <t>3</t>
  </si>
  <si>
    <t>Итого по задаче 4</t>
  </si>
  <si>
    <t>Задача 5</t>
  </si>
  <si>
    <t xml:space="preserve">Содержание и техническое обслуживание компьютерной техники </t>
  </si>
  <si>
    <t>2.3</t>
  </si>
  <si>
    <t>2.3.1</t>
  </si>
  <si>
    <t>2.3.2</t>
  </si>
  <si>
    <t>2.3.5</t>
  </si>
  <si>
    <t>Содержание, обслуживание, модернизация и  развитие муниципальной системы передачи данных</t>
  </si>
  <si>
    <t xml:space="preserve">Задача 3            </t>
  </si>
  <si>
    <t>3.1.2</t>
  </si>
  <si>
    <t>3.1.3</t>
  </si>
  <si>
    <t>3.3</t>
  </si>
  <si>
    <t>Задача 4</t>
  </si>
  <si>
    <t>Формирование современной базовой информационно-технологической инфраструктуры обработки и передачи информации</t>
  </si>
  <si>
    <t>ИТОГО по муниципальной программе</t>
  </si>
  <si>
    <t xml:space="preserve">Приложение № 1 </t>
  </si>
  <si>
    <t>дитис+мфц+гимц+мамы</t>
  </si>
  <si>
    <t xml:space="preserve">Организация и проведение мероприятий по защите информации в органах местного самоуправления городского округа Тольятти </t>
  </si>
  <si>
    <t xml:space="preserve">Настройка информационной системы размещения муниципальных закупок «АЦК – Муниципальный заказ»(восстановление системы после непредвиденных сбоев по вине пользователей системы)     </t>
  </si>
  <si>
    <t xml:space="preserve"> Финансовое обеспечение выполнения муниципального задания на оказание муниципальных услуг (выполнение работ) муниципальными учреждениями городского округа Тольятти, находящимися в  ведомственном подчинении ДИТиС</t>
  </si>
  <si>
    <t>2.1.11</t>
  </si>
  <si>
    <t>2.1.12</t>
  </si>
  <si>
    <t>Утилизация оборудования</t>
  </si>
  <si>
    <t>2.2.2</t>
  </si>
  <si>
    <t>2.2.3</t>
  </si>
  <si>
    <t>2.2.4</t>
  </si>
  <si>
    <t>2.2.5</t>
  </si>
  <si>
    <t>2.2.6</t>
  </si>
  <si>
    <t>Реформирование системы муниципального управления</t>
  </si>
  <si>
    <t>Создание, организация деятельности и развитие сети муниципального автономного  учреждения городского округа Тольятти  "Многофункциональный центр предоставления государственных и муниципальных услуг" в городском округе Тольятти</t>
  </si>
  <si>
    <t>ДИТиС 
(МАУ "МФЦ")</t>
  </si>
  <si>
    <t>2.1.13</t>
  </si>
  <si>
    <t>Приобретение ПО</t>
  </si>
  <si>
    <t>Организация предоставления государственных, муниципальных и иных услуг администрацией городского округа Тольятти и муниципальными учреждениями городского округа Тольятти в электронной форме</t>
  </si>
  <si>
    <t>Организация доступа граждан  к  информации о деятельности органов местного самоуправления через информационно-телекоммуникационную сеть "Интернет", использование интернет-технологий для функционального взаимодействия органов администрации городского округа Тольятти</t>
  </si>
  <si>
    <t>Обеспечение администрации услугами сотовой связи</t>
  </si>
  <si>
    <t>Обеспечение администрации услугами международной связи</t>
  </si>
  <si>
    <t>Цель: Обеспечение устойчивого уровня социально-экономического развития городского округа Тольятти и повышение качества жизни населения за счет внедрения информационно-коммуникационных технологий в деятельность органов местного самоуправления городского округа Тольятти, муниципальных предприятий и учреждений городского округа Тольятти</t>
  </si>
  <si>
    <t>3.1.6</t>
  </si>
  <si>
    <t>2.2.7</t>
  </si>
  <si>
    <t>2.2.8</t>
  </si>
  <si>
    <t>2.2.9</t>
  </si>
  <si>
    <t>2.1.14</t>
  </si>
  <si>
    <t>2.1.15</t>
  </si>
  <si>
    <t>2.2.10</t>
  </si>
  <si>
    <t>Приобретение серверного оборудования</t>
  </si>
  <si>
    <t>Онлайн-доступ к информационному сервису "МКД-расчёт"</t>
  </si>
  <si>
    <t>МФЦ на развитие, ГИМЦ рерг</t>
  </si>
  <si>
    <t xml:space="preserve">Приобретение расходных, комплектующих, зап.частей </t>
  </si>
  <si>
    <t>2.2.11</t>
  </si>
  <si>
    <t>2.3.7</t>
  </si>
  <si>
    <t>2.3.8</t>
  </si>
  <si>
    <t>2.3.9</t>
  </si>
  <si>
    <t>2.3.10</t>
  </si>
  <si>
    <t>2.3.11</t>
  </si>
  <si>
    <t>2.3.15</t>
  </si>
  <si>
    <t>2.3.16</t>
  </si>
  <si>
    <t>3.1.7</t>
  </si>
  <si>
    <t>2.3.18</t>
  </si>
  <si>
    <t xml:space="preserve">Модификация прикладного ПО мобильного приложения (платформа Apple IOS, платформа Android) информационной системы «Открытый город» </t>
  </si>
  <si>
    <t>Развитие  сайта  «Открытый город» (сопровождение)</t>
  </si>
  <si>
    <t xml:space="preserve">Оказание услуг по передаче дистрибутивов сертифицированных версий программного обеспечения защиты информации </t>
  </si>
  <si>
    <t>Предоставление телекоммуникационных услуг для организации видеоконференций</t>
  </si>
  <si>
    <t>2.2.12</t>
  </si>
  <si>
    <t>Приобретение системы храниения даннанных</t>
  </si>
  <si>
    <t>Осуществление отдельных ежемесячных выплат    матерям (или другим родственникам, фактически осуществляющим уход за ребенком), находящимся в отпуске по уходу за ребенком до достижения им установленного законом возраста и состоящим в трудовых отношениях на условиях трудового договора с муниципальными бюджетными или автономными учреждениями
городского округа Тольятти, находящимися в ведомственном подчинении  департамента информационных технологий и связи городского округа Тольятти</t>
  </si>
  <si>
    <t>Услуги спец. связи ( Хайком)</t>
  </si>
  <si>
    <t>Предоставление в аренду места в кабельной канализации связи</t>
  </si>
  <si>
    <t>Ремон телефонных аппаратов</t>
  </si>
  <si>
    <t>Перечень мероприятий муниципальной программы "Развитие информационно - телекоммуникационной инфраструктуры городского округа Тольятти на 2022-2026 годы"</t>
  </si>
  <si>
    <t xml:space="preserve"> к муниципальной программе  "Развитие информационно-телекоммуникационной инфраструктуры городского округа Тольятти на 2022-2026 годы"</t>
  </si>
  <si>
    <t xml:space="preserve"> План на 2022 год</t>
  </si>
  <si>
    <t xml:space="preserve"> План на 2023 год</t>
  </si>
  <si>
    <t xml:space="preserve">  План на 2024 год</t>
  </si>
  <si>
    <t xml:space="preserve">  План на 2025 год</t>
  </si>
  <si>
    <t xml:space="preserve">  План на 2026 год</t>
  </si>
  <si>
    <t>2022-2026</t>
  </si>
  <si>
    <t>N</t>
  </si>
  <si>
    <t>Наименование мероприятия</t>
  </si>
  <si>
    <t>Наименование показателей (индикаторов)</t>
  </si>
  <si>
    <t>Ед. изм.</t>
  </si>
  <si>
    <t>Базовое значение</t>
  </si>
  <si>
    <t>Значение показателей (индикаторов) по годам</t>
  </si>
  <si>
    <t>Задача 1. Формирование электронного муниципалитета</t>
  </si>
  <si>
    <t>Степень выполнения Плана-графика перехода на предоставление в электронной форме муниципальных услуг и услуг муниципальных учреждений городского округа Тольятти</t>
  </si>
  <si>
    <t>%</t>
  </si>
  <si>
    <t>Организация доступа граждан к информации о деятельности органов местного самоуправления через информационно-телекоммуникационную сеть Интернет, использование интернет-технологий для функционального взаимодействия органов администрации городского округа Тольятти</t>
  </si>
  <si>
    <t>Уровень информационной открытости деятельности органов местного самоуправления городского округа Тольятти через информационно-телекоммуникационную сеть Интернет (официальный портал администрации городского округа Тольятти) в соответствии с действующим законодательством</t>
  </si>
  <si>
    <t>Задача 2. Формирование современной базовой информационно-технологической инфраструктуры обработки и передачи информации</t>
  </si>
  <si>
    <t>Разработка, приобретение и эксплуатация информационных систем</t>
  </si>
  <si>
    <t>Уровень обеспеченности администрации городского округа Тольятти технической поддержкой используемых информационных систем</t>
  </si>
  <si>
    <t>Работоспособность компьютерного оборудования и оргтехники</t>
  </si>
  <si>
    <t>Содержание, обслуживание, модернизация и развитие муниципальной системы передачи данных</t>
  </si>
  <si>
    <t>Уровень обеспеченности рабочих мест администрации городского округа Тольятти высококачественными системами передачи данных</t>
  </si>
  <si>
    <t>Уровень обеспеченности информационных систем и информационных ресурсов органов администрации городского округа Тольятти необходимыми средствами защиты информации</t>
  </si>
  <si>
    <t>Уровень обеспеченности автоматизированных систем администрации городского округа Тольятти антивирусной защитой</t>
  </si>
  <si>
    <t>Доля объектов информатизации, аттестованных для работы со сведениями, составляющими государственную тайну</t>
  </si>
  <si>
    <t>Развитие, эксплуатация и сопровождение информационной системы размещения муниципальных закупок "АЦК - Муниципальный заказ"</t>
  </si>
  <si>
    <t>Уровень обеспеченности заказчиков возможностью автоматизированного планирования и осуществления закупок</t>
  </si>
  <si>
    <t>Настройка информационной системы размещения муниципальных закупок "АЦК - Муниципальный заказ" (восстановление системы после непредвиденных сбоев по вине пользователей системы)</t>
  </si>
  <si>
    <t>Уровень стабильного функционирования автоматизированной информационной системы "АЦК - Муниципальный заказ"</t>
  </si>
  <si>
    <t>Осуществление отдельных ежемесячных выплат матерям (или другим родственникам, фактически осуществляющим уход за ребенком), находящимся в отпуске по уходу за ребенком до достижения им установленного законом возраста и состоящим в трудовых отношениях на условиях трудового договора с муниципальными бюджетными или автономными учреждениями городского округа Тольятти, находящихся в ведомственном подчинении департамента информационных технологий и связи городского округа Тольятти</t>
  </si>
  <si>
    <t>Количество человек, фактически осуществляющих уход за ребенком, получающих соответствующую выплату</t>
  </si>
  <si>
    <t>Предоставление субсидий муниципальному автономному учреждению городского округа Тольятти "Многофункциональный центр предоставления государственных и муниципальных услуг" на финансовое обеспечение выполнения им муниципального задания на оказание муниципальных услуг (выполнение работ)</t>
  </si>
  <si>
    <t>Уровень удовлетворенности граждан качеством оказания услуг на базе МФЦ</t>
  </si>
  <si>
    <t>Создание, организация деятельности и развитие сети муниципального автономного учреждения городского округа Тольятти "Многофункциональный центр предоставления государственных и муниципальных услуг" в городском округе Тольятти</t>
  </si>
  <si>
    <t>Уровень доступности государственных и муниципальных услуг</t>
  </si>
  <si>
    <t>чел.</t>
  </si>
  <si>
    <t>1.1.</t>
  </si>
  <si>
    <t xml:space="preserve"> 1.2.</t>
  </si>
  <si>
    <t>2022 год</t>
  </si>
  <si>
    <t>2024 год</t>
  </si>
  <si>
    <t>2025 год</t>
  </si>
  <si>
    <t>2023 год</t>
  </si>
  <si>
    <t>2026 год</t>
  </si>
  <si>
    <t>2.1.</t>
  </si>
  <si>
    <t>2.2.</t>
  </si>
  <si>
    <t>2.3.</t>
  </si>
  <si>
    <t>3.1.</t>
  </si>
  <si>
    <t>3.2.</t>
  </si>
  <si>
    <t>3.3.</t>
  </si>
  <si>
    <t>Приложение № 2</t>
  </si>
  <si>
    <t>Совершенствование системы предоставления государственных и муниципальных услуг субъектам предпринимательской и инвестиционной деятельности</t>
  </si>
  <si>
    <t>Обновление и сопровождение системы электронного документооборота в администрации городского округа Тольятти</t>
  </si>
  <si>
    <t>Приобретение лицензий системы виртуализации Vmware</t>
  </si>
  <si>
    <t>Приобретение компьютерной техники-мфу</t>
  </si>
  <si>
    <t>Приобретение компьютерной техники -СИСТЕМНЫЕ БЛОКИ и мониторы</t>
  </si>
  <si>
    <t>Приобретение телекоммуникационного оборудования</t>
  </si>
  <si>
    <t>Приобретение ИБП для серверов</t>
  </si>
  <si>
    <t>Приобретение IP телефонов</t>
  </si>
  <si>
    <t>Приобретение оборудования для  ликвидации ЧС</t>
  </si>
  <si>
    <t>Услуги городской связи (внутризоновая, междугородняя, телеграммы) (доступ к телефонной сети общего пользования (2 номера) (секретка)</t>
  </si>
  <si>
    <t>Защита персональных данных, конфиденциальной информации и иных сведений, не составляющих государственную тайну</t>
  </si>
  <si>
    <t>Передача неисключительных (пользовательских) прав использования программного обеспечения защиты информации от несанкционированного доступа Dallas Lock 8.0</t>
  </si>
  <si>
    <t>Приобретение программно-аппаратных комплексов - шлюзов безопасности защищенной сети ViPNet</t>
  </si>
  <si>
    <t>Оказание услуг по аттестации государственных и муниципальных информационных систем</t>
  </si>
  <si>
    <t>Защита информации, содержащей сведения, составляющие государственную тайну</t>
  </si>
  <si>
    <t xml:space="preserve">Приобретение лицензий  геоинформационного сервиса «ТехноКад-Муниципалитет»" </t>
  </si>
  <si>
    <t>Сопровождение ИС "ESTIMATE"</t>
  </si>
  <si>
    <t>Сопровождение ИС "Адепт-Проект"</t>
  </si>
  <si>
    <t>Сопровождение ИС "Парус Бюджет 8"</t>
  </si>
  <si>
    <t>Сопровождение ИС "1С-Предприятие"</t>
  </si>
  <si>
    <t>Сопровождение ИС "Консультант+"</t>
  </si>
  <si>
    <t>Сопровождение и техобслуживание ИС "Гранд-Смета"</t>
  </si>
  <si>
    <t>Сопровождение ИС "NORMA CS"</t>
  </si>
  <si>
    <t>Сопровождение ИС "Астрал-Отчет"</t>
  </si>
  <si>
    <t xml:space="preserve">Приобретение ПО для видеоконференцсвязи </t>
  </si>
  <si>
    <t>2.2.13</t>
  </si>
  <si>
    <t>2.2.14</t>
  </si>
  <si>
    <t>Приобретение батарей для ИБП- серверов</t>
  </si>
  <si>
    <t>Приобретение переферийного оборудования</t>
  </si>
  <si>
    <t>Услуги Интернет</t>
  </si>
  <si>
    <t>Услуги по аренде места в проходном коллекторе</t>
  </si>
  <si>
    <t>4.2</t>
  </si>
  <si>
    <t xml:space="preserve">  Обеспечение социальных гарантий работникам муниципальных учреждений городского округа Тольятти, находящихся в  ведомственном подчинении департамента информационных технологий и связи городского округа Тольятти</t>
  </si>
  <si>
    <t>7</t>
  </si>
  <si>
    <t>7.2</t>
  </si>
  <si>
    <t>3.1.4</t>
  </si>
  <si>
    <t>3.1.8</t>
  </si>
  <si>
    <t>3.1.9</t>
  </si>
  <si>
    <t>Техническая поддержка защищенной сети VipNet</t>
  </si>
  <si>
    <t>Передача простых (неисключительных) лицензий (прав) на обновление программного обеспечения – средств криптографической защиты информации</t>
  </si>
  <si>
    <t>Техническая поддержка программного продукта DallasLock 8.0</t>
  </si>
  <si>
    <t>Приобретение аппаратно-программного комплекса межсетевого экранирования</t>
  </si>
  <si>
    <t>Передача неисключительных (пользовательских) прав использования программного обеспечения защиты информации (сетевой сканер безопасности)</t>
  </si>
  <si>
    <t>Передача неисключительных (пользовательских) прав использования программного обеспечения анализа и контроля защищенности компьютерных систем</t>
  </si>
  <si>
    <t>3.1.10</t>
  </si>
  <si>
    <t>Задача 4. Применение муниципальной информационной системы в сфере закупок товаров, работ, услуг</t>
  </si>
  <si>
    <t>5</t>
  </si>
  <si>
    <t>6</t>
  </si>
  <si>
    <t>Задача 7. Реформирование системы муниципального управления</t>
  </si>
  <si>
    <t>Задача 6. Финансовое обеспечение выполнения муниципального задания на оказание муниципальных услуг (выполнение работ) муниципальными учреждениями городского округа Тольятти, находящимися в ведомственном подчинении департамента информационных технологий и связи администрации городского округа Тольятти</t>
  </si>
  <si>
    <t>Задача 5. Обеспечение социальных гарантий работникам муниципальных учреждений городского округа Тольятти, находящихся в ведомственном подчинении департамента информационных технологий и связи городского округа Тольятти</t>
  </si>
  <si>
    <t>Доля субъектов малого и среднего предпринимательства, впервые обратившихся за услугой  АО  "Федеральная корпорация по развитию малого и среднего предпринимательства" через МФЦ</t>
  </si>
  <si>
    <t>_</t>
  </si>
  <si>
    <t>Предоставление субсидий муниципальному автономному учреждению городского округа Тольятти "Многофункциональный центр предоставления государственных и муниципальных услуг"  на финансовое обеспечение выполнения  им муниципального задания на  оказание муниципальных услуг (выполнение работ)</t>
  </si>
  <si>
    <t xml:space="preserve">Задача 3. Организация и проведение мероприятий по защите информации в органах местного самоуправления городского округа Тольятти </t>
  </si>
  <si>
    <t xml:space="preserve">Показатели (индикаторы) муниципальной программы «Развитие информационно-телекоммуникационной инфраструктуры городского округа Тольятти на 2022 - 2026 годы» 
</t>
  </si>
</sst>
</file>

<file path=xl/styles.xml><?xml version="1.0" encoding="utf-8"?>
<styleSheet xmlns="http://schemas.openxmlformats.org/spreadsheetml/2006/main">
  <numFmts count="3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  <numFmt numFmtId="189" formatCode="0.000"/>
    <numFmt numFmtId="190" formatCode="0.0000"/>
    <numFmt numFmtId="191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sz val="10"/>
      <name val="Tahom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4" fontId="2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 quotePrefix="1">
      <alignment/>
    </xf>
    <xf numFmtId="4" fontId="2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/>
    </xf>
    <xf numFmtId="191" fontId="7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4" fontId="5" fillId="0" borderId="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2" fillId="0" borderId="12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/>
    </xf>
    <xf numFmtId="182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182" fontId="2" fillId="0" borderId="10" xfId="0" applyNumberFormat="1" applyFont="1" applyFill="1" applyBorder="1" applyAlignment="1" quotePrefix="1">
      <alignment/>
    </xf>
    <xf numFmtId="0" fontId="2" fillId="0" borderId="10" xfId="0" applyFont="1" applyFill="1" applyBorder="1" applyAlignment="1" quotePrefix="1">
      <alignment horizontal="center" wrapText="1"/>
    </xf>
    <xf numFmtId="182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/>
    </xf>
    <xf numFmtId="49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 vertical="center" wrapText="1"/>
    </xf>
    <xf numFmtId="4" fontId="7" fillId="4" borderId="10" xfId="0" applyNumberFormat="1" applyFont="1" applyFill="1" applyBorder="1" applyAlignment="1">
      <alignment vertical="center" wrapText="1"/>
    </xf>
    <xf numFmtId="4" fontId="7" fillId="4" borderId="10" xfId="0" applyNumberFormat="1" applyFont="1" applyFill="1" applyBorder="1" applyAlignment="1">
      <alignment vertical="center"/>
    </xf>
    <xf numFmtId="0" fontId="2" fillId="4" borderId="10" xfId="0" applyFont="1" applyFill="1" applyBorder="1" applyAlignment="1">
      <alignment/>
    </xf>
    <xf numFmtId="0" fontId="2" fillId="4" borderId="10" xfId="0" applyNumberFormat="1" applyFont="1" applyFill="1" applyBorder="1" applyAlignment="1">
      <alignment/>
    </xf>
    <xf numFmtId="0" fontId="2" fillId="4" borderId="0" xfId="0" applyFont="1" applyFill="1" applyAlignment="1">
      <alignment/>
    </xf>
    <xf numFmtId="4" fontId="7" fillId="4" borderId="10" xfId="0" applyNumberFormat="1" applyFont="1" applyFill="1" applyBorder="1" applyAlignment="1">
      <alignment horizontal="right" vertical="center"/>
    </xf>
    <xf numFmtId="0" fontId="3" fillId="4" borderId="10" xfId="0" applyNumberFormat="1" applyFont="1" applyFill="1" applyBorder="1" applyAlignment="1">
      <alignment/>
    </xf>
    <xf numFmtId="0" fontId="2" fillId="4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4" borderId="10" xfId="0" applyNumberFormat="1" applyFont="1" applyFill="1" applyBorder="1" applyAlignment="1">
      <alignment vertical="center" wrapText="1"/>
    </xf>
    <xf numFmtId="4" fontId="2" fillId="4" borderId="10" xfId="0" applyNumberFormat="1" applyFont="1" applyFill="1" applyBorder="1" applyAlignment="1">
      <alignment vertical="center"/>
    </xf>
    <xf numFmtId="4" fontId="2" fillId="4" borderId="10" xfId="0" applyNumberFormat="1" applyFont="1" applyFill="1" applyBorder="1" applyAlignment="1">
      <alignment horizontal="right" vertical="center"/>
    </xf>
    <xf numFmtId="49" fontId="3" fillId="4" borderId="10" xfId="0" applyNumberFormat="1" applyFont="1" applyFill="1" applyBorder="1" applyAlignment="1">
      <alignment wrapText="1"/>
    </xf>
    <xf numFmtId="4" fontId="53" fillId="4" borderId="10" xfId="0" applyNumberFormat="1" applyFont="1" applyFill="1" applyBorder="1" applyAlignment="1">
      <alignment vertical="center"/>
    </xf>
    <xf numFmtId="0" fontId="54" fillId="4" borderId="10" xfId="0" applyFont="1" applyFill="1" applyBorder="1" applyAlignment="1">
      <alignment vertical="center" wrapText="1"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justify" vertical="center" wrapText="1"/>
    </xf>
    <xf numFmtId="49" fontId="12" fillId="0" borderId="0" xfId="0" applyNumberFormat="1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/>
    </xf>
    <xf numFmtId="4" fontId="5" fillId="0" borderId="0" xfId="0" applyNumberFormat="1" applyFont="1" applyFill="1" applyBorder="1" applyAlignment="1">
      <alignment horizontal="center" vertical="top" wrapText="1"/>
    </xf>
    <xf numFmtId="4" fontId="5" fillId="0" borderId="14" xfId="0" applyNumberFormat="1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3" fillId="0" borderId="16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3" fillId="0" borderId="16" xfId="0" applyFont="1" applyFill="1" applyBorder="1" applyAlignment="1">
      <alignment vertical="center" wrapText="1"/>
    </xf>
    <xf numFmtId="0" fontId="33" fillId="0" borderId="11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top" wrapText="1"/>
    </xf>
    <xf numFmtId="4" fontId="10" fillId="0" borderId="14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107"/>
  <sheetViews>
    <sheetView tabSelected="1" view="pageBreakPreview" zoomScale="66" zoomScaleNormal="66" zoomScaleSheetLayoutView="66" zoomScalePageLayoutView="0" workbookViewId="0" topLeftCell="A1">
      <selection activeCell="K100" sqref="K100"/>
    </sheetView>
  </sheetViews>
  <sheetFormatPr defaultColWidth="9.140625" defaultRowHeight="15" outlineLevelRow="1" outlineLevelCol="1"/>
  <cols>
    <col min="1" max="1" width="8.28125" style="24" customWidth="1"/>
    <col min="2" max="2" width="32.8515625" style="16" customWidth="1"/>
    <col min="3" max="3" width="16.28125" style="16" customWidth="1"/>
    <col min="4" max="4" width="10.421875" style="25" customWidth="1"/>
    <col min="5" max="5" width="12.8515625" style="1" customWidth="1" outlineLevel="1"/>
    <col min="6" max="6" width="12.7109375" style="1" customWidth="1" outlineLevel="1"/>
    <col min="7" max="7" width="10.7109375" style="1" customWidth="1" outlineLevel="1"/>
    <col min="8" max="8" width="8.28125" style="1" customWidth="1" outlineLevel="1"/>
    <col min="9" max="9" width="8.421875" style="1" customWidth="1" outlineLevel="1"/>
    <col min="10" max="10" width="13.28125" style="1" customWidth="1" outlineLevel="1"/>
    <col min="11" max="11" width="13.7109375" style="1" customWidth="1" outlineLevel="1"/>
    <col min="12" max="12" width="11.7109375" style="1" customWidth="1" outlineLevel="1"/>
    <col min="13" max="13" width="9.140625" style="1" customWidth="1" outlineLevel="1"/>
    <col min="14" max="14" width="9.28125" style="1" customWidth="1" outlineLevel="1"/>
    <col min="15" max="15" width="13.140625" style="16" customWidth="1" outlineLevel="1"/>
    <col min="16" max="16" width="14.140625" style="16" customWidth="1" outlineLevel="1"/>
    <col min="17" max="17" width="10.57421875" style="16" customWidth="1" outlineLevel="1"/>
    <col min="18" max="18" width="7.7109375" style="16" customWidth="1" outlineLevel="1"/>
    <col min="19" max="19" width="10.8515625" style="16" customWidth="1" outlineLevel="1"/>
    <col min="20" max="20" width="14.00390625" style="16" customWidth="1"/>
    <col min="21" max="21" width="13.00390625" style="16" customWidth="1"/>
    <col min="22" max="22" width="11.57421875" style="16" customWidth="1"/>
    <col min="23" max="23" width="9.28125" style="16" customWidth="1"/>
    <col min="24" max="24" width="8.8515625" style="16" customWidth="1"/>
    <col min="25" max="25" width="15.28125" style="16" customWidth="1" outlineLevel="1"/>
    <col min="26" max="26" width="13.8515625" style="16" customWidth="1" outlineLevel="1"/>
    <col min="27" max="27" width="10.140625" style="16" customWidth="1" outlineLevel="1"/>
    <col min="28" max="28" width="9.28125" style="16" customWidth="1" outlineLevel="1"/>
    <col min="29" max="29" width="9.7109375" style="16" customWidth="1" outlineLevel="1"/>
    <col min="30" max="30" width="16.140625" style="16" customWidth="1"/>
    <col min="31" max="31" width="18.28125" style="22" customWidth="1"/>
    <col min="32" max="32" width="17.28125" style="26" customWidth="1"/>
    <col min="33" max="16384" width="9.140625" style="16" customWidth="1"/>
  </cols>
  <sheetData>
    <row r="1" ht="15.75" outlineLevel="1"/>
    <row r="2" spans="1:32" s="28" customFormat="1" ht="18.75" outlineLevel="1">
      <c r="A2" s="27"/>
      <c r="D2" s="29"/>
      <c r="E2" s="17"/>
      <c r="F2" s="17"/>
      <c r="G2" s="17"/>
      <c r="H2" s="17"/>
      <c r="I2" s="17"/>
      <c r="J2" s="17"/>
      <c r="K2" s="107"/>
      <c r="L2" s="107"/>
      <c r="M2" s="107"/>
      <c r="N2" s="107"/>
      <c r="P2" s="108"/>
      <c r="Q2" s="108"/>
      <c r="R2" s="108"/>
      <c r="S2" s="108"/>
      <c r="U2" s="2"/>
      <c r="V2" s="88"/>
      <c r="W2" s="88"/>
      <c r="X2" s="88"/>
      <c r="Y2" s="88"/>
      <c r="Z2" s="109" t="s">
        <v>83</v>
      </c>
      <c r="AA2" s="109"/>
      <c r="AB2" s="109"/>
      <c r="AC2" s="109"/>
      <c r="AD2" s="109"/>
      <c r="AE2" s="31"/>
      <c r="AF2" s="32"/>
    </row>
    <row r="3" spans="1:32" s="28" customFormat="1" ht="18.75" customHeight="1" outlineLevel="1">
      <c r="A3" s="27"/>
      <c r="D3" s="29"/>
      <c r="E3" s="17"/>
      <c r="F3" s="17"/>
      <c r="G3" s="17"/>
      <c r="H3" s="17"/>
      <c r="I3" s="17"/>
      <c r="J3" s="17"/>
      <c r="K3" s="107"/>
      <c r="L3" s="107"/>
      <c r="M3" s="107"/>
      <c r="N3" s="107"/>
      <c r="P3" s="108"/>
      <c r="Q3" s="108"/>
      <c r="R3" s="108"/>
      <c r="S3" s="108"/>
      <c r="U3" s="2"/>
      <c r="V3" s="88"/>
      <c r="W3" s="88"/>
      <c r="X3" s="110" t="s">
        <v>138</v>
      </c>
      <c r="Y3" s="110"/>
      <c r="Z3" s="110"/>
      <c r="AA3" s="110"/>
      <c r="AB3" s="110"/>
      <c r="AC3" s="110"/>
      <c r="AD3" s="111"/>
      <c r="AE3" s="31"/>
      <c r="AF3" s="32"/>
    </row>
    <row r="4" spans="1:32" s="28" customFormat="1" ht="41.25" customHeight="1" outlineLevel="1">
      <c r="A4" s="27"/>
      <c r="D4" s="29"/>
      <c r="E4" s="17"/>
      <c r="F4" s="17"/>
      <c r="G4" s="17"/>
      <c r="H4" s="17"/>
      <c r="I4" s="17"/>
      <c r="J4" s="17"/>
      <c r="K4" s="2"/>
      <c r="L4" s="2"/>
      <c r="M4" s="2"/>
      <c r="N4" s="2"/>
      <c r="P4" s="30"/>
      <c r="Q4" s="30"/>
      <c r="R4" s="30"/>
      <c r="S4" s="30"/>
      <c r="U4" s="2"/>
      <c r="V4" s="88"/>
      <c r="X4" s="110"/>
      <c r="Y4" s="110"/>
      <c r="Z4" s="110"/>
      <c r="AA4" s="110"/>
      <c r="AB4" s="110"/>
      <c r="AC4" s="110"/>
      <c r="AD4" s="111"/>
      <c r="AE4" s="31"/>
      <c r="AF4" s="32"/>
    </row>
    <row r="5" spans="1:32" s="28" customFormat="1" ht="40.5" customHeight="1">
      <c r="A5" s="112" t="s">
        <v>137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34"/>
      <c r="AF5" s="32"/>
    </row>
    <row r="6" spans="1:32" s="28" customFormat="1" ht="19.5" customHeight="1">
      <c r="A6" s="3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4"/>
      <c r="AF6" s="32"/>
    </row>
    <row r="7" spans="1:30" ht="15.75" customHeight="1">
      <c r="A7" s="114" t="s">
        <v>0</v>
      </c>
      <c r="B7" s="115" t="s">
        <v>39</v>
      </c>
      <c r="C7" s="115" t="s">
        <v>40</v>
      </c>
      <c r="D7" s="115" t="s">
        <v>21</v>
      </c>
      <c r="E7" s="116" t="s">
        <v>41</v>
      </c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</row>
    <row r="8" spans="1:30" ht="26.25" customHeight="1">
      <c r="A8" s="114"/>
      <c r="B8" s="115"/>
      <c r="C8" s="115"/>
      <c r="D8" s="115"/>
      <c r="E8" s="116" t="s">
        <v>139</v>
      </c>
      <c r="F8" s="116"/>
      <c r="G8" s="116"/>
      <c r="H8" s="116"/>
      <c r="I8" s="116"/>
      <c r="J8" s="116" t="s">
        <v>140</v>
      </c>
      <c r="K8" s="116"/>
      <c r="L8" s="116"/>
      <c r="M8" s="116"/>
      <c r="N8" s="116"/>
      <c r="O8" s="116" t="s">
        <v>141</v>
      </c>
      <c r="P8" s="116"/>
      <c r="Q8" s="116"/>
      <c r="R8" s="116"/>
      <c r="S8" s="116"/>
      <c r="T8" s="116" t="s">
        <v>142</v>
      </c>
      <c r="U8" s="116"/>
      <c r="V8" s="116"/>
      <c r="W8" s="116"/>
      <c r="X8" s="116"/>
      <c r="Y8" s="116" t="s">
        <v>143</v>
      </c>
      <c r="Z8" s="116"/>
      <c r="AA8" s="116"/>
      <c r="AB8" s="116"/>
      <c r="AC8" s="116"/>
      <c r="AD8" s="123" t="s">
        <v>20</v>
      </c>
    </row>
    <row r="9" spans="1:32" ht="61.5" customHeight="1">
      <c r="A9" s="114"/>
      <c r="B9" s="115"/>
      <c r="C9" s="115"/>
      <c r="D9" s="115"/>
      <c r="E9" s="8" t="s">
        <v>1</v>
      </c>
      <c r="F9" s="4" t="s">
        <v>42</v>
      </c>
      <c r="G9" s="4" t="s">
        <v>43</v>
      </c>
      <c r="H9" s="18" t="s">
        <v>44</v>
      </c>
      <c r="I9" s="19" t="s">
        <v>45</v>
      </c>
      <c r="J9" s="8" t="s">
        <v>1</v>
      </c>
      <c r="K9" s="4" t="s">
        <v>42</v>
      </c>
      <c r="L9" s="4" t="s">
        <v>43</v>
      </c>
      <c r="M9" s="18" t="s">
        <v>44</v>
      </c>
      <c r="N9" s="19" t="s">
        <v>45</v>
      </c>
      <c r="O9" s="8" t="s">
        <v>1</v>
      </c>
      <c r="P9" s="4" t="s">
        <v>42</v>
      </c>
      <c r="Q9" s="18" t="s">
        <v>43</v>
      </c>
      <c r="R9" s="18" t="s">
        <v>44</v>
      </c>
      <c r="S9" s="19" t="s">
        <v>45</v>
      </c>
      <c r="T9" s="8" t="s">
        <v>1</v>
      </c>
      <c r="U9" s="4" t="s">
        <v>42</v>
      </c>
      <c r="V9" s="18" t="s">
        <v>43</v>
      </c>
      <c r="W9" s="18" t="s">
        <v>44</v>
      </c>
      <c r="X9" s="19" t="s">
        <v>45</v>
      </c>
      <c r="Y9" s="8" t="s">
        <v>1</v>
      </c>
      <c r="Z9" s="4" t="s">
        <v>42</v>
      </c>
      <c r="AA9" s="18" t="s">
        <v>43</v>
      </c>
      <c r="AB9" s="18" t="s">
        <v>44</v>
      </c>
      <c r="AC9" s="19" t="s">
        <v>45</v>
      </c>
      <c r="AD9" s="123"/>
      <c r="AE9" s="37"/>
      <c r="AF9" s="38"/>
    </row>
    <row r="10" spans="1:32" s="41" customFormat="1" ht="51" customHeight="1">
      <c r="A10" s="39"/>
      <c r="B10" s="117" t="s">
        <v>105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F10" s="42"/>
    </row>
    <row r="11" spans="1:32" s="45" customFormat="1" ht="21.75" customHeight="1">
      <c r="A11" s="39" t="s">
        <v>10</v>
      </c>
      <c r="B11" s="40" t="s">
        <v>19</v>
      </c>
      <c r="C11" s="124" t="s">
        <v>3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7"/>
      <c r="AE11" s="43"/>
      <c r="AF11" s="44"/>
    </row>
    <row r="12" spans="1:31" ht="66.75" customHeight="1">
      <c r="A12" s="35" t="s">
        <v>11</v>
      </c>
      <c r="B12" s="15" t="s">
        <v>101</v>
      </c>
      <c r="C12" s="15" t="s">
        <v>9</v>
      </c>
      <c r="D12" s="36" t="s">
        <v>144</v>
      </c>
      <c r="E12" s="5">
        <f aca="true" t="shared" si="0" ref="E12:N12">SUM(E13:E14)</f>
        <v>250</v>
      </c>
      <c r="F12" s="5">
        <f t="shared" si="0"/>
        <v>250</v>
      </c>
      <c r="G12" s="5">
        <f t="shared" si="0"/>
        <v>0</v>
      </c>
      <c r="H12" s="5">
        <f t="shared" si="0"/>
        <v>0</v>
      </c>
      <c r="I12" s="5">
        <f t="shared" si="0"/>
        <v>0</v>
      </c>
      <c r="J12" s="5">
        <f t="shared" si="0"/>
        <v>250</v>
      </c>
      <c r="K12" s="5">
        <f t="shared" si="0"/>
        <v>250</v>
      </c>
      <c r="L12" s="5">
        <f t="shared" si="0"/>
        <v>0</v>
      </c>
      <c r="M12" s="5">
        <f t="shared" si="0"/>
        <v>0</v>
      </c>
      <c r="N12" s="5">
        <f t="shared" si="0"/>
        <v>0</v>
      </c>
      <c r="O12" s="5">
        <v>250</v>
      </c>
      <c r="P12" s="5">
        <v>250</v>
      </c>
      <c r="Q12" s="5">
        <f>SUM(Q13:Q14)</f>
        <v>0</v>
      </c>
      <c r="R12" s="5">
        <f>SUM(R13:R14)</f>
        <v>0</v>
      </c>
      <c r="S12" s="5">
        <f>SUM(S13:S14)</f>
        <v>0</v>
      </c>
      <c r="T12" s="5">
        <v>250</v>
      </c>
      <c r="U12" s="5">
        <v>250</v>
      </c>
      <c r="V12" s="5">
        <f>SUM(V13:V14)</f>
        <v>0</v>
      </c>
      <c r="W12" s="5">
        <f>SUM(W13:W14)</f>
        <v>0</v>
      </c>
      <c r="X12" s="5">
        <f>SUM(X13:X14)</f>
        <v>0</v>
      </c>
      <c r="Y12" s="5">
        <v>250</v>
      </c>
      <c r="Z12" s="5">
        <v>250</v>
      </c>
      <c r="AA12" s="5">
        <f>SUM(AA13:AA14)</f>
        <v>0</v>
      </c>
      <c r="AB12" s="5">
        <f>SUM(AB13:AB14)</f>
        <v>0</v>
      </c>
      <c r="AC12" s="5">
        <f>SUM(AC13:AC14)</f>
        <v>0</v>
      </c>
      <c r="AD12" s="5">
        <f aca="true" t="shared" si="1" ref="AD12:AD17">Y12+T12+O12+J12+E12</f>
        <v>1250</v>
      </c>
      <c r="AE12" s="73"/>
    </row>
    <row r="13" spans="1:32" s="81" customFormat="1" ht="58.5" customHeight="1" hidden="1" outlineLevel="1">
      <c r="A13" s="74" t="s">
        <v>47</v>
      </c>
      <c r="B13" s="75" t="s">
        <v>51</v>
      </c>
      <c r="C13" s="75"/>
      <c r="D13" s="76"/>
      <c r="E13" s="77">
        <f>SUM(F13:I13)</f>
        <v>50</v>
      </c>
      <c r="F13" s="78">
        <v>50</v>
      </c>
      <c r="G13" s="77">
        <v>0</v>
      </c>
      <c r="H13" s="77">
        <v>0</v>
      </c>
      <c r="I13" s="77">
        <v>0</v>
      </c>
      <c r="J13" s="77">
        <f>SUM(K13:N13)</f>
        <v>50</v>
      </c>
      <c r="K13" s="78">
        <v>50</v>
      </c>
      <c r="L13" s="77">
        <v>0</v>
      </c>
      <c r="M13" s="78">
        <v>0</v>
      </c>
      <c r="N13" s="78">
        <v>0</v>
      </c>
      <c r="O13" s="77">
        <f>SUM(P13:S13)</f>
        <v>50</v>
      </c>
      <c r="P13" s="78">
        <v>50</v>
      </c>
      <c r="Q13" s="78">
        <v>0</v>
      </c>
      <c r="R13" s="78">
        <v>0</v>
      </c>
      <c r="S13" s="78">
        <v>0</v>
      </c>
      <c r="T13" s="77">
        <f>SUM(U13:X13)</f>
        <v>50</v>
      </c>
      <c r="U13" s="78">
        <v>50</v>
      </c>
      <c r="V13" s="78">
        <v>0</v>
      </c>
      <c r="W13" s="78">
        <v>0</v>
      </c>
      <c r="X13" s="78">
        <v>0</v>
      </c>
      <c r="Y13" s="77">
        <f>SUM(Z13:AC13)</f>
        <v>50</v>
      </c>
      <c r="Z13" s="78">
        <v>50</v>
      </c>
      <c r="AA13" s="78">
        <v>0</v>
      </c>
      <c r="AB13" s="78">
        <v>0</v>
      </c>
      <c r="AC13" s="78">
        <v>0</v>
      </c>
      <c r="AD13" s="78">
        <f t="shared" si="1"/>
        <v>250</v>
      </c>
      <c r="AE13" s="79"/>
      <c r="AF13" s="80"/>
    </row>
    <row r="14" spans="1:32" s="81" customFormat="1" ht="57.75" customHeight="1" hidden="1" outlineLevel="1">
      <c r="A14" s="74" t="s">
        <v>48</v>
      </c>
      <c r="B14" s="75" t="s">
        <v>52</v>
      </c>
      <c r="C14" s="75"/>
      <c r="D14" s="76"/>
      <c r="E14" s="77">
        <f>SUM(F14:I14)</f>
        <v>200</v>
      </c>
      <c r="F14" s="78">
        <v>200</v>
      </c>
      <c r="G14" s="77">
        <v>0</v>
      </c>
      <c r="H14" s="77">
        <v>0</v>
      </c>
      <c r="I14" s="77">
        <v>0</v>
      </c>
      <c r="J14" s="77">
        <f>SUM(K14:N14)</f>
        <v>200</v>
      </c>
      <c r="K14" s="78">
        <v>200</v>
      </c>
      <c r="L14" s="77">
        <v>0</v>
      </c>
      <c r="M14" s="78">
        <v>0</v>
      </c>
      <c r="N14" s="78">
        <v>0</v>
      </c>
      <c r="O14" s="77">
        <f>SUM(P14:S14)</f>
        <v>200</v>
      </c>
      <c r="P14" s="78">
        <v>200</v>
      </c>
      <c r="Q14" s="78">
        <v>0</v>
      </c>
      <c r="R14" s="78">
        <v>0</v>
      </c>
      <c r="S14" s="78">
        <v>0</v>
      </c>
      <c r="T14" s="77">
        <f>SUM(U14:X14)</f>
        <v>200</v>
      </c>
      <c r="U14" s="78">
        <v>200</v>
      </c>
      <c r="V14" s="78">
        <v>0</v>
      </c>
      <c r="W14" s="78">
        <v>0</v>
      </c>
      <c r="X14" s="78">
        <v>0</v>
      </c>
      <c r="Y14" s="77">
        <f>SUM(Z14:AC14)</f>
        <v>200</v>
      </c>
      <c r="Z14" s="78">
        <v>200</v>
      </c>
      <c r="AA14" s="78">
        <v>0</v>
      </c>
      <c r="AB14" s="78">
        <v>0</v>
      </c>
      <c r="AC14" s="78">
        <v>0</v>
      </c>
      <c r="AD14" s="78">
        <f t="shared" si="1"/>
        <v>1000</v>
      </c>
      <c r="AE14" s="79"/>
      <c r="AF14" s="80"/>
    </row>
    <row r="15" spans="1:31" ht="189" customHeight="1" collapsed="1">
      <c r="A15" s="35" t="s">
        <v>38</v>
      </c>
      <c r="B15" s="15" t="s">
        <v>102</v>
      </c>
      <c r="C15" s="15" t="s">
        <v>9</v>
      </c>
      <c r="D15" s="36" t="s">
        <v>144</v>
      </c>
      <c r="E15" s="5">
        <f aca="true" t="shared" si="2" ref="E15:N15">SUM(E16:E17)</f>
        <v>338</v>
      </c>
      <c r="F15" s="5">
        <f t="shared" si="2"/>
        <v>338</v>
      </c>
      <c r="G15" s="5">
        <f t="shared" si="2"/>
        <v>0</v>
      </c>
      <c r="H15" s="5">
        <f t="shared" si="2"/>
        <v>0</v>
      </c>
      <c r="I15" s="5">
        <f t="shared" si="2"/>
        <v>0</v>
      </c>
      <c r="J15" s="5">
        <f t="shared" si="2"/>
        <v>338</v>
      </c>
      <c r="K15" s="5">
        <f t="shared" si="2"/>
        <v>338</v>
      </c>
      <c r="L15" s="5">
        <f t="shared" si="2"/>
        <v>0</v>
      </c>
      <c r="M15" s="5">
        <f t="shared" si="2"/>
        <v>0</v>
      </c>
      <c r="N15" s="5">
        <f t="shared" si="2"/>
        <v>0</v>
      </c>
      <c r="O15" s="5">
        <v>338</v>
      </c>
      <c r="P15" s="5">
        <v>338</v>
      </c>
      <c r="Q15" s="5">
        <f>SUM(Q16:Q17)</f>
        <v>0</v>
      </c>
      <c r="R15" s="5">
        <f>SUM(R16:R17)</f>
        <v>0</v>
      </c>
      <c r="S15" s="5">
        <f>SUM(S16:S17)</f>
        <v>0</v>
      </c>
      <c r="T15" s="5">
        <v>338</v>
      </c>
      <c r="U15" s="5">
        <v>338</v>
      </c>
      <c r="V15" s="5">
        <f>SUM(V16:V17)</f>
        <v>0</v>
      </c>
      <c r="W15" s="5">
        <f>SUM(W16:W17)</f>
        <v>0</v>
      </c>
      <c r="X15" s="5">
        <f>SUM(X16:X17)</f>
        <v>0</v>
      </c>
      <c r="Y15" s="5">
        <v>338</v>
      </c>
      <c r="Z15" s="5">
        <v>338</v>
      </c>
      <c r="AA15" s="5">
        <f>SUM(AA16:AA17)</f>
        <v>0</v>
      </c>
      <c r="AB15" s="5">
        <f>SUM(AB16:AB17)</f>
        <v>0</v>
      </c>
      <c r="AC15" s="5">
        <f>SUM(AC16:AC17)</f>
        <v>0</v>
      </c>
      <c r="AD15" s="5">
        <f t="shared" si="1"/>
        <v>1690</v>
      </c>
      <c r="AE15" s="46"/>
    </row>
    <row r="16" spans="1:32" s="81" customFormat="1" ht="39" customHeight="1" hidden="1" outlineLevel="1">
      <c r="A16" s="74" t="s">
        <v>50</v>
      </c>
      <c r="B16" s="75" t="s">
        <v>128</v>
      </c>
      <c r="C16" s="75"/>
      <c r="D16" s="76"/>
      <c r="E16" s="77">
        <f>SUM(F16:I16)</f>
        <v>238</v>
      </c>
      <c r="F16" s="78">
        <v>238</v>
      </c>
      <c r="G16" s="77">
        <v>0</v>
      </c>
      <c r="H16" s="77">
        <v>0</v>
      </c>
      <c r="I16" s="77">
        <v>0</v>
      </c>
      <c r="J16" s="77">
        <f>SUM(K16:N16)</f>
        <v>238</v>
      </c>
      <c r="K16" s="78">
        <v>238</v>
      </c>
      <c r="L16" s="77">
        <v>0</v>
      </c>
      <c r="M16" s="78">
        <v>0</v>
      </c>
      <c r="N16" s="78">
        <v>0</v>
      </c>
      <c r="O16" s="77">
        <f>SUM(P16:S16)</f>
        <v>238</v>
      </c>
      <c r="P16" s="78">
        <v>238</v>
      </c>
      <c r="Q16" s="78">
        <v>0</v>
      </c>
      <c r="R16" s="78">
        <v>0</v>
      </c>
      <c r="S16" s="78">
        <v>0</v>
      </c>
      <c r="T16" s="77">
        <f>SUM(U16:X16)</f>
        <v>238</v>
      </c>
      <c r="U16" s="78">
        <v>238</v>
      </c>
      <c r="V16" s="78">
        <v>0</v>
      </c>
      <c r="W16" s="78">
        <v>0</v>
      </c>
      <c r="X16" s="78">
        <v>0</v>
      </c>
      <c r="Y16" s="77">
        <f>SUM(Z16:AC16)</f>
        <v>238</v>
      </c>
      <c r="Z16" s="78">
        <v>238</v>
      </c>
      <c r="AA16" s="78">
        <v>0</v>
      </c>
      <c r="AB16" s="78">
        <v>0</v>
      </c>
      <c r="AC16" s="78">
        <v>0</v>
      </c>
      <c r="AD16" s="78">
        <f t="shared" si="1"/>
        <v>1190</v>
      </c>
      <c r="AE16" s="79"/>
      <c r="AF16" s="80"/>
    </row>
    <row r="17" spans="1:32" s="81" customFormat="1" ht="94.5" customHeight="1" hidden="1" outlineLevel="1">
      <c r="A17" s="74" t="s">
        <v>49</v>
      </c>
      <c r="B17" s="75" t="s">
        <v>127</v>
      </c>
      <c r="C17" s="75"/>
      <c r="D17" s="76"/>
      <c r="E17" s="77">
        <f>SUM(F17:I17)</f>
        <v>100</v>
      </c>
      <c r="F17" s="78">
        <v>100</v>
      </c>
      <c r="G17" s="77">
        <v>0</v>
      </c>
      <c r="H17" s="77">
        <v>0</v>
      </c>
      <c r="I17" s="77">
        <v>0</v>
      </c>
      <c r="J17" s="77">
        <f>SUM(K17:N17)</f>
        <v>100</v>
      </c>
      <c r="K17" s="78">
        <v>100</v>
      </c>
      <c r="L17" s="77">
        <v>0</v>
      </c>
      <c r="M17" s="78">
        <v>0</v>
      </c>
      <c r="N17" s="78">
        <v>0</v>
      </c>
      <c r="O17" s="77">
        <f>SUM(P17:S17)</f>
        <v>100</v>
      </c>
      <c r="P17" s="78">
        <v>100</v>
      </c>
      <c r="Q17" s="78">
        <v>0</v>
      </c>
      <c r="R17" s="78">
        <v>0</v>
      </c>
      <c r="S17" s="78">
        <v>0</v>
      </c>
      <c r="T17" s="77">
        <f>SUM(U17:X17)</f>
        <v>100</v>
      </c>
      <c r="U17" s="78">
        <v>100</v>
      </c>
      <c r="V17" s="78">
        <v>0</v>
      </c>
      <c r="W17" s="78">
        <v>0</v>
      </c>
      <c r="X17" s="78">
        <v>0</v>
      </c>
      <c r="Y17" s="77">
        <f>SUM(Z17:AC17)</f>
        <v>100</v>
      </c>
      <c r="Z17" s="78">
        <v>100</v>
      </c>
      <c r="AA17" s="78">
        <v>0</v>
      </c>
      <c r="AB17" s="78">
        <v>0</v>
      </c>
      <c r="AC17" s="78">
        <v>0</v>
      </c>
      <c r="AD17" s="78">
        <f t="shared" si="1"/>
        <v>500</v>
      </c>
      <c r="AE17" s="79"/>
      <c r="AF17" s="80"/>
    </row>
    <row r="18" spans="1:32" s="45" customFormat="1" ht="22.5" customHeight="1" collapsed="1">
      <c r="A18" s="117" t="s">
        <v>2</v>
      </c>
      <c r="B18" s="117"/>
      <c r="C18" s="117"/>
      <c r="D18" s="117"/>
      <c r="E18" s="7">
        <f>E12+E15</f>
        <v>588</v>
      </c>
      <c r="F18" s="7">
        <f aca="true" t="shared" si="3" ref="F18:AD18">F12+F15</f>
        <v>588</v>
      </c>
      <c r="G18" s="7">
        <f t="shared" si="3"/>
        <v>0</v>
      </c>
      <c r="H18" s="7">
        <f t="shared" si="3"/>
        <v>0</v>
      </c>
      <c r="I18" s="7">
        <f t="shared" si="3"/>
        <v>0</v>
      </c>
      <c r="J18" s="7">
        <f t="shared" si="3"/>
        <v>588</v>
      </c>
      <c r="K18" s="7">
        <f t="shared" si="3"/>
        <v>588</v>
      </c>
      <c r="L18" s="7">
        <f t="shared" si="3"/>
        <v>0</v>
      </c>
      <c r="M18" s="7">
        <f t="shared" si="3"/>
        <v>0</v>
      </c>
      <c r="N18" s="7">
        <f t="shared" si="3"/>
        <v>0</v>
      </c>
      <c r="O18" s="7">
        <f t="shared" si="3"/>
        <v>588</v>
      </c>
      <c r="P18" s="7">
        <f t="shared" si="3"/>
        <v>588</v>
      </c>
      <c r="Q18" s="7">
        <f t="shared" si="3"/>
        <v>0</v>
      </c>
      <c r="R18" s="7">
        <f t="shared" si="3"/>
        <v>0</v>
      </c>
      <c r="S18" s="7">
        <f t="shared" si="3"/>
        <v>0</v>
      </c>
      <c r="T18" s="7">
        <f t="shared" si="3"/>
        <v>588</v>
      </c>
      <c r="U18" s="7">
        <f t="shared" si="3"/>
        <v>588</v>
      </c>
      <c r="V18" s="7">
        <f t="shared" si="3"/>
        <v>0</v>
      </c>
      <c r="W18" s="7">
        <f t="shared" si="3"/>
        <v>0</v>
      </c>
      <c r="X18" s="7">
        <f t="shared" si="3"/>
        <v>0</v>
      </c>
      <c r="Y18" s="7">
        <f t="shared" si="3"/>
        <v>588</v>
      </c>
      <c r="Z18" s="7">
        <f t="shared" si="3"/>
        <v>588</v>
      </c>
      <c r="AA18" s="7">
        <f t="shared" si="3"/>
        <v>0</v>
      </c>
      <c r="AB18" s="7">
        <f t="shared" si="3"/>
        <v>0</v>
      </c>
      <c r="AC18" s="7">
        <f t="shared" si="3"/>
        <v>0</v>
      </c>
      <c r="AD18" s="7">
        <f t="shared" si="3"/>
        <v>2940</v>
      </c>
      <c r="AE18" s="5">
        <f>E18+J18+O18+T18+Y18</f>
        <v>2940</v>
      </c>
      <c r="AF18" s="26"/>
    </row>
    <row r="19" spans="1:32" s="45" customFormat="1" ht="20.25" customHeight="1">
      <c r="A19" s="39" t="s">
        <v>12</v>
      </c>
      <c r="B19" s="40" t="s">
        <v>13</v>
      </c>
      <c r="C19" s="124" t="s">
        <v>81</v>
      </c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7"/>
      <c r="AE19" s="47"/>
      <c r="AF19" s="26"/>
    </row>
    <row r="20" spans="1:31" ht="51" customHeight="1">
      <c r="A20" s="35" t="s">
        <v>53</v>
      </c>
      <c r="B20" s="15" t="s">
        <v>46</v>
      </c>
      <c r="C20" s="15" t="s">
        <v>9</v>
      </c>
      <c r="D20" s="36" t="s">
        <v>144</v>
      </c>
      <c r="E20" s="5">
        <f>SUM(E21:E35)</f>
        <v>12959</v>
      </c>
      <c r="F20" s="5">
        <f aca="true" t="shared" si="4" ref="F20:AD20">SUM(F21:F35)</f>
        <v>12959</v>
      </c>
      <c r="G20" s="5">
        <f t="shared" si="4"/>
        <v>0</v>
      </c>
      <c r="H20" s="5">
        <f t="shared" si="4"/>
        <v>0</v>
      </c>
      <c r="I20" s="5">
        <f t="shared" si="4"/>
        <v>0</v>
      </c>
      <c r="J20" s="5">
        <f t="shared" si="4"/>
        <v>14339</v>
      </c>
      <c r="K20" s="5">
        <f t="shared" si="4"/>
        <v>14339</v>
      </c>
      <c r="L20" s="5">
        <f t="shared" si="4"/>
        <v>0</v>
      </c>
      <c r="M20" s="5">
        <f t="shared" si="4"/>
        <v>0</v>
      </c>
      <c r="N20" s="5">
        <f t="shared" si="4"/>
        <v>0</v>
      </c>
      <c r="O20" s="5">
        <f t="shared" si="4"/>
        <v>15416.8</v>
      </c>
      <c r="P20" s="5">
        <f t="shared" si="4"/>
        <v>15416.8</v>
      </c>
      <c r="Q20" s="5">
        <f t="shared" si="4"/>
        <v>0</v>
      </c>
      <c r="R20" s="5">
        <f t="shared" si="4"/>
        <v>0</v>
      </c>
      <c r="S20" s="5">
        <f t="shared" si="4"/>
        <v>0</v>
      </c>
      <c r="T20" s="5">
        <f t="shared" si="4"/>
        <v>14189.5</v>
      </c>
      <c r="U20" s="5">
        <f t="shared" si="4"/>
        <v>14189.5</v>
      </c>
      <c r="V20" s="5">
        <f t="shared" si="4"/>
        <v>0</v>
      </c>
      <c r="W20" s="5">
        <f t="shared" si="4"/>
        <v>0</v>
      </c>
      <c r="X20" s="5">
        <f t="shared" si="4"/>
        <v>0</v>
      </c>
      <c r="Y20" s="5">
        <f t="shared" si="4"/>
        <v>15013.5</v>
      </c>
      <c r="Z20" s="5">
        <f t="shared" si="4"/>
        <v>15013.5</v>
      </c>
      <c r="AA20" s="5">
        <f t="shared" si="4"/>
        <v>0</v>
      </c>
      <c r="AB20" s="5">
        <f t="shared" si="4"/>
        <v>0</v>
      </c>
      <c r="AC20" s="5">
        <f t="shared" si="4"/>
        <v>0</v>
      </c>
      <c r="AD20" s="5">
        <f t="shared" si="4"/>
        <v>71917.8</v>
      </c>
      <c r="AE20" s="48"/>
    </row>
    <row r="21" spans="1:32" s="81" customFormat="1" ht="88.5" customHeight="1" hidden="1" outlineLevel="1">
      <c r="A21" s="74" t="s">
        <v>54</v>
      </c>
      <c r="B21" s="75" t="s">
        <v>191</v>
      </c>
      <c r="C21" s="75"/>
      <c r="D21" s="76"/>
      <c r="E21" s="77">
        <f aca="true" t="shared" si="5" ref="E21:E62">SUM(F21:I21)</f>
        <v>3067.2</v>
      </c>
      <c r="F21" s="77">
        <f>3017.2+50</f>
        <v>3067.2</v>
      </c>
      <c r="G21" s="77">
        <v>0</v>
      </c>
      <c r="H21" s="77">
        <v>0</v>
      </c>
      <c r="I21" s="77">
        <v>0</v>
      </c>
      <c r="J21" s="77">
        <f aca="true" t="shared" si="6" ref="J21:J62">SUM(K21:N21)</f>
        <v>3067.2</v>
      </c>
      <c r="K21" s="77">
        <f>3017.2+50</f>
        <v>3067.2</v>
      </c>
      <c r="L21" s="77">
        <v>0</v>
      </c>
      <c r="M21" s="77">
        <v>0</v>
      </c>
      <c r="N21" s="77">
        <v>0</v>
      </c>
      <c r="O21" s="77">
        <f aca="true" t="shared" si="7" ref="O21:O62">SUM(P21:S21)</f>
        <v>3370</v>
      </c>
      <c r="P21" s="77">
        <v>3370</v>
      </c>
      <c r="Q21" s="77">
        <v>0</v>
      </c>
      <c r="R21" s="77">
        <v>0</v>
      </c>
      <c r="S21" s="77">
        <v>0</v>
      </c>
      <c r="T21" s="77">
        <f>SUM(U21:X21)</f>
        <v>3700</v>
      </c>
      <c r="U21" s="77">
        <v>3700</v>
      </c>
      <c r="V21" s="77">
        <v>0</v>
      </c>
      <c r="W21" s="77">
        <v>0</v>
      </c>
      <c r="X21" s="77">
        <v>0</v>
      </c>
      <c r="Y21" s="77">
        <f>SUM(Z21:AC21)</f>
        <v>4000</v>
      </c>
      <c r="Z21" s="77">
        <v>4000</v>
      </c>
      <c r="AA21" s="77">
        <v>0</v>
      </c>
      <c r="AB21" s="77">
        <v>0</v>
      </c>
      <c r="AC21" s="77">
        <v>0</v>
      </c>
      <c r="AD21" s="82">
        <f aca="true" t="shared" si="8" ref="AD21:AD35">Y21+T21+O21+J21+E21</f>
        <v>17204.4</v>
      </c>
      <c r="AE21" s="79"/>
      <c r="AF21" s="80"/>
    </row>
    <row r="22" spans="1:32" s="81" customFormat="1" ht="73.5" customHeight="1" hidden="1" outlineLevel="1">
      <c r="A22" s="74" t="s">
        <v>55</v>
      </c>
      <c r="B22" s="75" t="s">
        <v>5</v>
      </c>
      <c r="C22" s="75"/>
      <c r="D22" s="76"/>
      <c r="E22" s="77">
        <f t="shared" si="5"/>
        <v>176.5</v>
      </c>
      <c r="F22" s="77">
        <v>176.5</v>
      </c>
      <c r="G22" s="77">
        <v>0</v>
      </c>
      <c r="H22" s="77">
        <v>0</v>
      </c>
      <c r="I22" s="77">
        <v>0</v>
      </c>
      <c r="J22" s="77">
        <f t="shared" si="6"/>
        <v>176.5</v>
      </c>
      <c r="K22" s="77">
        <v>176.5</v>
      </c>
      <c r="L22" s="77">
        <v>0</v>
      </c>
      <c r="M22" s="77">
        <v>0</v>
      </c>
      <c r="N22" s="77">
        <v>0</v>
      </c>
      <c r="O22" s="77">
        <f t="shared" si="7"/>
        <v>580</v>
      </c>
      <c r="P22" s="77">
        <v>580</v>
      </c>
      <c r="Q22" s="77">
        <v>0</v>
      </c>
      <c r="R22" s="77">
        <v>0</v>
      </c>
      <c r="S22" s="77">
        <v>0</v>
      </c>
      <c r="T22" s="77">
        <f aca="true" t="shared" si="9" ref="T22:T62">SUM(U22:X22)</f>
        <v>640</v>
      </c>
      <c r="U22" s="77">
        <v>640</v>
      </c>
      <c r="V22" s="77">
        <v>0</v>
      </c>
      <c r="W22" s="77">
        <v>0</v>
      </c>
      <c r="X22" s="77">
        <v>0</v>
      </c>
      <c r="Y22" s="77">
        <f aca="true" t="shared" si="10" ref="Y22:Y62">SUM(Z22:AC22)</f>
        <v>700</v>
      </c>
      <c r="Z22" s="77">
        <v>700</v>
      </c>
      <c r="AA22" s="77">
        <v>0</v>
      </c>
      <c r="AB22" s="77">
        <v>0</v>
      </c>
      <c r="AC22" s="77">
        <v>0</v>
      </c>
      <c r="AD22" s="82">
        <f t="shared" si="8"/>
        <v>2273</v>
      </c>
      <c r="AE22" s="79"/>
      <c r="AF22" s="83"/>
    </row>
    <row r="23" spans="1:32" s="81" customFormat="1" ht="33" customHeight="1" hidden="1" outlineLevel="1">
      <c r="A23" s="74" t="s">
        <v>56</v>
      </c>
      <c r="B23" s="75" t="s">
        <v>206</v>
      </c>
      <c r="C23" s="75"/>
      <c r="D23" s="76"/>
      <c r="E23" s="77">
        <f t="shared" si="5"/>
        <v>100.5</v>
      </c>
      <c r="F23" s="77">
        <v>100.5</v>
      </c>
      <c r="G23" s="78">
        <v>0</v>
      </c>
      <c r="H23" s="77">
        <v>0</v>
      </c>
      <c r="I23" s="77">
        <v>0</v>
      </c>
      <c r="J23" s="77">
        <f t="shared" si="6"/>
        <v>100.5</v>
      </c>
      <c r="K23" s="77">
        <v>100.5</v>
      </c>
      <c r="L23" s="78">
        <v>0</v>
      </c>
      <c r="M23" s="78">
        <v>0</v>
      </c>
      <c r="N23" s="78">
        <v>0</v>
      </c>
      <c r="O23" s="77">
        <f t="shared" si="7"/>
        <v>110.5</v>
      </c>
      <c r="P23" s="77">
        <v>110.5</v>
      </c>
      <c r="Q23" s="78">
        <v>0</v>
      </c>
      <c r="R23" s="78">
        <v>0</v>
      </c>
      <c r="S23" s="78">
        <v>0</v>
      </c>
      <c r="T23" s="77">
        <f t="shared" si="9"/>
        <v>121.5</v>
      </c>
      <c r="U23" s="77">
        <v>121.5</v>
      </c>
      <c r="V23" s="78">
        <v>0</v>
      </c>
      <c r="W23" s="78">
        <v>0</v>
      </c>
      <c r="X23" s="78">
        <v>0</v>
      </c>
      <c r="Y23" s="77">
        <f t="shared" si="10"/>
        <v>133.5</v>
      </c>
      <c r="Z23" s="77">
        <v>133.5</v>
      </c>
      <c r="AA23" s="78">
        <v>0</v>
      </c>
      <c r="AB23" s="78">
        <v>0</v>
      </c>
      <c r="AC23" s="78">
        <v>0</v>
      </c>
      <c r="AD23" s="82">
        <f t="shared" si="8"/>
        <v>566.5</v>
      </c>
      <c r="AE23" s="79"/>
      <c r="AF23" s="80"/>
    </row>
    <row r="24" spans="1:32" s="81" customFormat="1" ht="36" customHeight="1" hidden="1" outlineLevel="1">
      <c r="A24" s="74" t="s">
        <v>57</v>
      </c>
      <c r="B24" s="75" t="s">
        <v>207</v>
      </c>
      <c r="C24" s="75"/>
      <c r="D24" s="76"/>
      <c r="E24" s="77">
        <f t="shared" si="5"/>
        <v>100</v>
      </c>
      <c r="F24" s="77">
        <v>100</v>
      </c>
      <c r="G24" s="78">
        <v>0</v>
      </c>
      <c r="H24" s="77">
        <v>0</v>
      </c>
      <c r="I24" s="77">
        <v>0</v>
      </c>
      <c r="J24" s="77">
        <f t="shared" si="6"/>
        <v>100</v>
      </c>
      <c r="K24" s="77">
        <v>100</v>
      </c>
      <c r="L24" s="78">
        <v>0</v>
      </c>
      <c r="M24" s="78">
        <v>0</v>
      </c>
      <c r="N24" s="78">
        <v>0</v>
      </c>
      <c r="O24" s="77">
        <f t="shared" si="7"/>
        <v>110</v>
      </c>
      <c r="P24" s="77">
        <v>110</v>
      </c>
      <c r="Q24" s="78">
        <v>0</v>
      </c>
      <c r="R24" s="78">
        <v>0</v>
      </c>
      <c r="S24" s="78">
        <v>0</v>
      </c>
      <c r="T24" s="77">
        <f t="shared" si="9"/>
        <v>120</v>
      </c>
      <c r="U24" s="77">
        <v>120</v>
      </c>
      <c r="V24" s="78">
        <v>0</v>
      </c>
      <c r="W24" s="78">
        <v>0</v>
      </c>
      <c r="X24" s="78">
        <v>0</v>
      </c>
      <c r="Y24" s="77">
        <f t="shared" si="10"/>
        <v>130</v>
      </c>
      <c r="Z24" s="77">
        <v>130</v>
      </c>
      <c r="AA24" s="78">
        <v>0</v>
      </c>
      <c r="AB24" s="78">
        <v>0</v>
      </c>
      <c r="AC24" s="78">
        <v>0</v>
      </c>
      <c r="AD24" s="82">
        <f t="shared" si="8"/>
        <v>560</v>
      </c>
      <c r="AE24" s="79"/>
      <c r="AF24" s="80"/>
    </row>
    <row r="25" spans="1:32" s="81" customFormat="1" ht="39.75" customHeight="1" hidden="1" outlineLevel="1">
      <c r="A25" s="74" t="s">
        <v>58</v>
      </c>
      <c r="B25" s="75" t="s">
        <v>208</v>
      </c>
      <c r="C25" s="75"/>
      <c r="D25" s="76"/>
      <c r="E25" s="77">
        <f t="shared" si="5"/>
        <v>1700</v>
      </c>
      <c r="F25" s="77">
        <v>1700</v>
      </c>
      <c r="G25" s="78">
        <v>0</v>
      </c>
      <c r="H25" s="77">
        <v>0</v>
      </c>
      <c r="I25" s="77">
        <v>0</v>
      </c>
      <c r="J25" s="77">
        <f t="shared" si="6"/>
        <v>1700</v>
      </c>
      <c r="K25" s="77">
        <v>1700</v>
      </c>
      <c r="L25" s="78">
        <v>0</v>
      </c>
      <c r="M25" s="78">
        <v>0</v>
      </c>
      <c r="N25" s="78">
        <v>0</v>
      </c>
      <c r="O25" s="77">
        <f t="shared" si="7"/>
        <v>1850</v>
      </c>
      <c r="P25" s="77">
        <v>1850</v>
      </c>
      <c r="Q25" s="78">
        <v>0</v>
      </c>
      <c r="R25" s="78">
        <v>0</v>
      </c>
      <c r="S25" s="78">
        <v>0</v>
      </c>
      <c r="T25" s="77">
        <f t="shared" si="9"/>
        <v>2000</v>
      </c>
      <c r="U25" s="77">
        <v>2000</v>
      </c>
      <c r="V25" s="78">
        <v>0</v>
      </c>
      <c r="W25" s="78">
        <v>0</v>
      </c>
      <c r="X25" s="78">
        <v>0</v>
      </c>
      <c r="Y25" s="77">
        <f t="shared" si="10"/>
        <v>2200</v>
      </c>
      <c r="Z25" s="77">
        <v>2200</v>
      </c>
      <c r="AA25" s="78">
        <v>0</v>
      </c>
      <c r="AB25" s="78">
        <v>0</v>
      </c>
      <c r="AC25" s="78">
        <v>0</v>
      </c>
      <c r="AD25" s="82">
        <f t="shared" si="8"/>
        <v>9450</v>
      </c>
      <c r="AE25" s="79"/>
      <c r="AF25" s="80"/>
    </row>
    <row r="26" spans="1:32" s="81" customFormat="1" ht="39.75" customHeight="1" hidden="1" outlineLevel="1">
      <c r="A26" s="74" t="s">
        <v>59</v>
      </c>
      <c r="B26" s="75" t="s">
        <v>209</v>
      </c>
      <c r="C26" s="75"/>
      <c r="D26" s="76"/>
      <c r="E26" s="77">
        <f t="shared" si="5"/>
        <v>100</v>
      </c>
      <c r="F26" s="77">
        <v>100</v>
      </c>
      <c r="G26" s="78">
        <v>0</v>
      </c>
      <c r="H26" s="77">
        <v>0</v>
      </c>
      <c r="I26" s="77">
        <v>0</v>
      </c>
      <c r="J26" s="77">
        <f t="shared" si="6"/>
        <v>100</v>
      </c>
      <c r="K26" s="77">
        <v>100</v>
      </c>
      <c r="L26" s="78">
        <v>0</v>
      </c>
      <c r="M26" s="78">
        <v>0</v>
      </c>
      <c r="N26" s="78">
        <v>0</v>
      </c>
      <c r="O26" s="77">
        <f t="shared" si="7"/>
        <v>120</v>
      </c>
      <c r="P26" s="77">
        <v>120</v>
      </c>
      <c r="Q26" s="78">
        <v>0</v>
      </c>
      <c r="R26" s="78">
        <v>0</v>
      </c>
      <c r="S26" s="78">
        <v>0</v>
      </c>
      <c r="T26" s="77">
        <f t="shared" si="9"/>
        <v>120</v>
      </c>
      <c r="U26" s="77">
        <v>120</v>
      </c>
      <c r="V26" s="77">
        <v>0</v>
      </c>
      <c r="W26" s="78">
        <v>0</v>
      </c>
      <c r="X26" s="78">
        <v>0</v>
      </c>
      <c r="Y26" s="77">
        <f t="shared" si="10"/>
        <v>140</v>
      </c>
      <c r="Z26" s="77">
        <v>140</v>
      </c>
      <c r="AA26" s="78">
        <v>0</v>
      </c>
      <c r="AB26" s="78">
        <v>0</v>
      </c>
      <c r="AC26" s="78">
        <v>0</v>
      </c>
      <c r="AD26" s="82">
        <f t="shared" si="8"/>
        <v>580</v>
      </c>
      <c r="AE26" s="79"/>
      <c r="AF26" s="80"/>
    </row>
    <row r="27" spans="1:32" s="81" customFormat="1" ht="46.5" customHeight="1" hidden="1" outlineLevel="1">
      <c r="A27" s="74" t="s">
        <v>60</v>
      </c>
      <c r="B27" s="75" t="s">
        <v>210</v>
      </c>
      <c r="C27" s="75"/>
      <c r="D27" s="76"/>
      <c r="E27" s="77">
        <f t="shared" si="5"/>
        <v>400</v>
      </c>
      <c r="F27" s="77">
        <v>400</v>
      </c>
      <c r="G27" s="78">
        <v>0</v>
      </c>
      <c r="H27" s="77">
        <v>0</v>
      </c>
      <c r="I27" s="77">
        <v>0</v>
      </c>
      <c r="J27" s="77">
        <f t="shared" si="6"/>
        <v>400</v>
      </c>
      <c r="K27" s="77">
        <v>400</v>
      </c>
      <c r="L27" s="78">
        <v>0</v>
      </c>
      <c r="M27" s="78">
        <v>0</v>
      </c>
      <c r="N27" s="78">
        <v>0</v>
      </c>
      <c r="O27" s="77">
        <f t="shared" si="7"/>
        <v>440</v>
      </c>
      <c r="P27" s="77">
        <v>440</v>
      </c>
      <c r="Q27" s="78">
        <v>0</v>
      </c>
      <c r="R27" s="78">
        <v>0</v>
      </c>
      <c r="S27" s="78">
        <v>0</v>
      </c>
      <c r="T27" s="77">
        <f t="shared" si="9"/>
        <v>480</v>
      </c>
      <c r="U27" s="77">
        <v>480</v>
      </c>
      <c r="V27" s="78">
        <v>0</v>
      </c>
      <c r="W27" s="78">
        <v>0</v>
      </c>
      <c r="X27" s="78">
        <v>0</v>
      </c>
      <c r="Y27" s="77">
        <f t="shared" si="10"/>
        <v>530</v>
      </c>
      <c r="Z27" s="77">
        <v>530</v>
      </c>
      <c r="AA27" s="78">
        <v>0</v>
      </c>
      <c r="AB27" s="78">
        <v>0</v>
      </c>
      <c r="AC27" s="78">
        <v>0</v>
      </c>
      <c r="AD27" s="82">
        <f t="shared" si="8"/>
        <v>2250</v>
      </c>
      <c r="AE27" s="79"/>
      <c r="AF27" s="80"/>
    </row>
    <row r="28" spans="1:32" s="81" customFormat="1" ht="54" customHeight="1" hidden="1" outlineLevel="1">
      <c r="A28" s="74" t="s">
        <v>61</v>
      </c>
      <c r="B28" s="75" t="s">
        <v>211</v>
      </c>
      <c r="C28" s="75"/>
      <c r="D28" s="76"/>
      <c r="E28" s="77">
        <f t="shared" si="5"/>
        <v>1380</v>
      </c>
      <c r="F28" s="77">
        <f>1411.8-31.8</f>
        <v>1380</v>
      </c>
      <c r="G28" s="78">
        <v>0</v>
      </c>
      <c r="H28" s="77">
        <v>0</v>
      </c>
      <c r="I28" s="77">
        <v>0</v>
      </c>
      <c r="J28" s="77">
        <f t="shared" si="6"/>
        <v>1380</v>
      </c>
      <c r="K28" s="77">
        <f>1411.8-31.8</f>
        <v>1380</v>
      </c>
      <c r="L28" s="78">
        <v>0</v>
      </c>
      <c r="M28" s="78">
        <v>0</v>
      </c>
      <c r="N28" s="78">
        <v>0</v>
      </c>
      <c r="O28" s="77">
        <f t="shared" si="7"/>
        <v>1500</v>
      </c>
      <c r="P28" s="77">
        <v>1500</v>
      </c>
      <c r="Q28" s="78">
        <v>0</v>
      </c>
      <c r="R28" s="78">
        <v>0</v>
      </c>
      <c r="S28" s="78">
        <v>0</v>
      </c>
      <c r="T28" s="77">
        <f t="shared" si="9"/>
        <v>1650</v>
      </c>
      <c r="U28" s="77">
        <v>1650</v>
      </c>
      <c r="V28" s="78">
        <v>0</v>
      </c>
      <c r="W28" s="78">
        <v>0</v>
      </c>
      <c r="X28" s="78">
        <v>0</v>
      </c>
      <c r="Y28" s="77">
        <f t="shared" si="10"/>
        <v>1800</v>
      </c>
      <c r="Z28" s="77">
        <v>1800</v>
      </c>
      <c r="AA28" s="78">
        <v>0</v>
      </c>
      <c r="AB28" s="78">
        <v>0</v>
      </c>
      <c r="AC28" s="78">
        <v>0</v>
      </c>
      <c r="AD28" s="82">
        <f t="shared" si="8"/>
        <v>7710</v>
      </c>
      <c r="AE28" s="79"/>
      <c r="AF28" s="80"/>
    </row>
    <row r="29" spans="1:32" s="81" customFormat="1" ht="41.25" customHeight="1" hidden="1" outlineLevel="1">
      <c r="A29" s="74" t="s">
        <v>62</v>
      </c>
      <c r="B29" s="75" t="s">
        <v>212</v>
      </c>
      <c r="C29" s="75"/>
      <c r="D29" s="76"/>
      <c r="E29" s="77">
        <f t="shared" si="5"/>
        <v>200</v>
      </c>
      <c r="F29" s="77">
        <v>200</v>
      </c>
      <c r="G29" s="78">
        <v>0</v>
      </c>
      <c r="H29" s="77">
        <v>0</v>
      </c>
      <c r="I29" s="77">
        <v>0</v>
      </c>
      <c r="J29" s="77">
        <f t="shared" si="6"/>
        <v>200</v>
      </c>
      <c r="K29" s="77">
        <v>200</v>
      </c>
      <c r="L29" s="78">
        <v>0</v>
      </c>
      <c r="M29" s="78">
        <v>0</v>
      </c>
      <c r="N29" s="78">
        <v>0</v>
      </c>
      <c r="O29" s="77">
        <f t="shared" si="7"/>
        <v>220</v>
      </c>
      <c r="P29" s="77">
        <v>220</v>
      </c>
      <c r="Q29" s="78">
        <v>0</v>
      </c>
      <c r="R29" s="78">
        <v>0</v>
      </c>
      <c r="S29" s="78">
        <v>0</v>
      </c>
      <c r="T29" s="77">
        <f t="shared" si="9"/>
        <v>240</v>
      </c>
      <c r="U29" s="77">
        <v>240</v>
      </c>
      <c r="V29" s="78">
        <v>0</v>
      </c>
      <c r="W29" s="78">
        <v>0</v>
      </c>
      <c r="X29" s="78">
        <v>0</v>
      </c>
      <c r="Y29" s="77">
        <f t="shared" si="10"/>
        <v>260</v>
      </c>
      <c r="Z29" s="77">
        <v>260</v>
      </c>
      <c r="AA29" s="78">
        <v>0</v>
      </c>
      <c r="AB29" s="78">
        <v>0</v>
      </c>
      <c r="AC29" s="78">
        <v>0</v>
      </c>
      <c r="AD29" s="82">
        <f t="shared" si="8"/>
        <v>1120</v>
      </c>
      <c r="AE29" s="79"/>
      <c r="AF29" s="80"/>
    </row>
    <row r="30" spans="1:32" s="81" customFormat="1" ht="43.5" customHeight="1" hidden="1" outlineLevel="1">
      <c r="A30" s="74" t="s">
        <v>63</v>
      </c>
      <c r="B30" s="75" t="s">
        <v>213</v>
      </c>
      <c r="C30" s="75"/>
      <c r="D30" s="76"/>
      <c r="E30" s="77">
        <f t="shared" si="5"/>
        <v>0</v>
      </c>
      <c r="F30" s="77">
        <v>0</v>
      </c>
      <c r="G30" s="78">
        <v>0</v>
      </c>
      <c r="H30" s="77">
        <v>0</v>
      </c>
      <c r="I30" s="77">
        <v>0</v>
      </c>
      <c r="J30" s="77">
        <f t="shared" si="6"/>
        <v>0</v>
      </c>
      <c r="K30" s="77">
        <v>0</v>
      </c>
      <c r="L30" s="78">
        <v>0</v>
      </c>
      <c r="M30" s="78">
        <v>0</v>
      </c>
      <c r="N30" s="78">
        <v>0</v>
      </c>
      <c r="O30" s="77">
        <f t="shared" si="7"/>
        <v>0</v>
      </c>
      <c r="P30" s="77">
        <v>0</v>
      </c>
      <c r="Q30" s="78">
        <v>0</v>
      </c>
      <c r="R30" s="78">
        <v>0</v>
      </c>
      <c r="S30" s="78">
        <v>0</v>
      </c>
      <c r="T30" s="77">
        <f t="shared" si="9"/>
        <v>0</v>
      </c>
      <c r="U30" s="77">
        <v>0</v>
      </c>
      <c r="V30" s="77">
        <v>0</v>
      </c>
      <c r="W30" s="78">
        <v>0</v>
      </c>
      <c r="X30" s="78">
        <v>0</v>
      </c>
      <c r="Y30" s="77">
        <f t="shared" si="10"/>
        <v>0</v>
      </c>
      <c r="Z30" s="77">
        <v>0</v>
      </c>
      <c r="AA30" s="78">
        <v>0</v>
      </c>
      <c r="AB30" s="78">
        <v>0</v>
      </c>
      <c r="AC30" s="78">
        <v>0</v>
      </c>
      <c r="AD30" s="82">
        <f t="shared" si="8"/>
        <v>0</v>
      </c>
      <c r="AE30" s="79"/>
      <c r="AF30" s="80"/>
    </row>
    <row r="31" spans="1:32" s="81" customFormat="1" ht="29.25" customHeight="1" hidden="1" outlineLevel="1">
      <c r="A31" s="74" t="s">
        <v>88</v>
      </c>
      <c r="B31" s="84" t="s">
        <v>100</v>
      </c>
      <c r="C31" s="75"/>
      <c r="D31" s="76"/>
      <c r="E31" s="77">
        <f t="shared" si="5"/>
        <v>4800</v>
      </c>
      <c r="F31" s="77">
        <v>4800</v>
      </c>
      <c r="G31" s="78">
        <v>0</v>
      </c>
      <c r="H31" s="77">
        <v>0</v>
      </c>
      <c r="I31" s="77">
        <v>0</v>
      </c>
      <c r="J31" s="77">
        <f t="shared" si="6"/>
        <v>4800</v>
      </c>
      <c r="K31" s="77">
        <v>4800</v>
      </c>
      <c r="L31" s="78">
        <v>0</v>
      </c>
      <c r="M31" s="78">
        <v>0</v>
      </c>
      <c r="N31" s="78">
        <v>0</v>
      </c>
      <c r="O31" s="77">
        <f t="shared" si="7"/>
        <v>4800</v>
      </c>
      <c r="P31" s="77">
        <v>4800</v>
      </c>
      <c r="Q31" s="78">
        <v>0</v>
      </c>
      <c r="R31" s="78">
        <v>0</v>
      </c>
      <c r="S31" s="78">
        <v>0</v>
      </c>
      <c r="T31" s="77">
        <f t="shared" si="9"/>
        <v>4800</v>
      </c>
      <c r="U31" s="77">
        <v>4800</v>
      </c>
      <c r="V31" s="78">
        <v>0</v>
      </c>
      <c r="W31" s="78">
        <v>0</v>
      </c>
      <c r="X31" s="78">
        <v>0</v>
      </c>
      <c r="Y31" s="77">
        <f t="shared" si="10"/>
        <v>4800</v>
      </c>
      <c r="Z31" s="77">
        <v>4800</v>
      </c>
      <c r="AA31" s="78">
        <v>0</v>
      </c>
      <c r="AB31" s="78">
        <v>0</v>
      </c>
      <c r="AC31" s="78">
        <v>0</v>
      </c>
      <c r="AD31" s="82">
        <f t="shared" si="8"/>
        <v>24000</v>
      </c>
      <c r="AE31" s="79"/>
      <c r="AF31" s="83"/>
    </row>
    <row r="32" spans="1:32" s="81" customFormat="1" ht="47.25" hidden="1" outlineLevel="1">
      <c r="A32" s="74" t="s">
        <v>89</v>
      </c>
      <c r="B32" s="84" t="s">
        <v>114</v>
      </c>
      <c r="C32" s="75"/>
      <c r="D32" s="76"/>
      <c r="E32" s="77">
        <f t="shared" si="5"/>
        <v>14.8</v>
      </c>
      <c r="F32" s="77">
        <v>14.8</v>
      </c>
      <c r="G32" s="78">
        <v>0</v>
      </c>
      <c r="H32" s="77">
        <v>0</v>
      </c>
      <c r="I32" s="77">
        <v>0</v>
      </c>
      <c r="J32" s="77">
        <f t="shared" si="6"/>
        <v>14.8</v>
      </c>
      <c r="K32" s="77">
        <v>14.8</v>
      </c>
      <c r="L32" s="78">
        <v>0</v>
      </c>
      <c r="M32" s="78">
        <v>0</v>
      </c>
      <c r="N32" s="78">
        <v>0</v>
      </c>
      <c r="O32" s="77">
        <f t="shared" si="7"/>
        <v>16.3</v>
      </c>
      <c r="P32" s="77">
        <v>16.3</v>
      </c>
      <c r="Q32" s="78">
        <v>0</v>
      </c>
      <c r="R32" s="78">
        <v>0</v>
      </c>
      <c r="S32" s="78">
        <v>0</v>
      </c>
      <c r="T32" s="77">
        <f t="shared" si="9"/>
        <v>18</v>
      </c>
      <c r="U32" s="77">
        <v>18</v>
      </c>
      <c r="V32" s="78">
        <v>0</v>
      </c>
      <c r="W32" s="78">
        <v>0</v>
      </c>
      <c r="X32" s="78">
        <v>0</v>
      </c>
      <c r="Y32" s="77">
        <f t="shared" si="10"/>
        <v>20</v>
      </c>
      <c r="Z32" s="77">
        <v>20</v>
      </c>
      <c r="AA32" s="78">
        <v>0</v>
      </c>
      <c r="AB32" s="78">
        <v>0</v>
      </c>
      <c r="AC32" s="78">
        <v>0</v>
      </c>
      <c r="AD32" s="82">
        <f t="shared" si="8"/>
        <v>83.9</v>
      </c>
      <c r="AE32" s="79"/>
      <c r="AF32" s="80"/>
    </row>
    <row r="33" spans="1:32" s="81" customFormat="1" ht="67.5" customHeight="1" hidden="1" outlineLevel="1">
      <c r="A33" s="74" t="s">
        <v>99</v>
      </c>
      <c r="B33" s="84" t="s">
        <v>205</v>
      </c>
      <c r="C33" s="75"/>
      <c r="D33" s="76"/>
      <c r="E33" s="77">
        <f t="shared" si="5"/>
        <v>300</v>
      </c>
      <c r="F33" s="77">
        <v>300</v>
      </c>
      <c r="G33" s="78">
        <v>0</v>
      </c>
      <c r="H33" s="77">
        <v>0</v>
      </c>
      <c r="I33" s="77">
        <v>0</v>
      </c>
      <c r="J33" s="77">
        <f t="shared" si="6"/>
        <v>300</v>
      </c>
      <c r="K33" s="77">
        <v>300</v>
      </c>
      <c r="L33" s="78">
        <v>0</v>
      </c>
      <c r="M33" s="78">
        <v>0</v>
      </c>
      <c r="N33" s="78">
        <v>0</v>
      </c>
      <c r="O33" s="77">
        <f t="shared" si="7"/>
        <v>300</v>
      </c>
      <c r="P33" s="77">
        <v>300</v>
      </c>
      <c r="Q33" s="78">
        <v>0</v>
      </c>
      <c r="R33" s="78">
        <v>0</v>
      </c>
      <c r="S33" s="78">
        <v>0</v>
      </c>
      <c r="T33" s="77">
        <f t="shared" si="9"/>
        <v>300</v>
      </c>
      <c r="U33" s="77">
        <v>300</v>
      </c>
      <c r="V33" s="78">
        <v>0</v>
      </c>
      <c r="W33" s="78">
        <v>0</v>
      </c>
      <c r="X33" s="78">
        <v>0</v>
      </c>
      <c r="Y33" s="77">
        <f t="shared" si="10"/>
        <v>300</v>
      </c>
      <c r="Z33" s="77">
        <v>300</v>
      </c>
      <c r="AA33" s="78">
        <v>0</v>
      </c>
      <c r="AB33" s="78">
        <v>0</v>
      </c>
      <c r="AC33" s="78">
        <v>0</v>
      </c>
      <c r="AD33" s="82">
        <f t="shared" si="8"/>
        <v>1500</v>
      </c>
      <c r="AE33" s="79"/>
      <c r="AF33" s="80"/>
    </row>
    <row r="34" spans="1:32" s="81" customFormat="1" ht="47.25" hidden="1" outlineLevel="1">
      <c r="A34" s="74" t="s">
        <v>110</v>
      </c>
      <c r="B34" s="84" t="s">
        <v>192</v>
      </c>
      <c r="C34" s="75"/>
      <c r="D34" s="76"/>
      <c r="E34" s="77">
        <f t="shared" si="5"/>
        <v>0</v>
      </c>
      <c r="F34" s="77">
        <v>0</v>
      </c>
      <c r="G34" s="78">
        <v>0</v>
      </c>
      <c r="H34" s="77">
        <v>0</v>
      </c>
      <c r="I34" s="77">
        <v>0</v>
      </c>
      <c r="J34" s="77">
        <f t="shared" si="6"/>
        <v>2000</v>
      </c>
      <c r="K34" s="77">
        <v>2000</v>
      </c>
      <c r="L34" s="78">
        <v>0</v>
      </c>
      <c r="M34" s="78">
        <v>0</v>
      </c>
      <c r="N34" s="78">
        <v>0</v>
      </c>
      <c r="O34" s="77">
        <f t="shared" si="7"/>
        <v>2000</v>
      </c>
      <c r="P34" s="77">
        <v>2000</v>
      </c>
      <c r="Q34" s="78">
        <v>0</v>
      </c>
      <c r="R34" s="78">
        <v>0</v>
      </c>
      <c r="S34" s="78">
        <v>0</v>
      </c>
      <c r="T34" s="77">
        <f t="shared" si="9"/>
        <v>0</v>
      </c>
      <c r="U34" s="77">
        <v>0</v>
      </c>
      <c r="V34" s="78">
        <v>0</v>
      </c>
      <c r="W34" s="78">
        <v>0</v>
      </c>
      <c r="X34" s="78">
        <v>0</v>
      </c>
      <c r="Y34" s="77">
        <f t="shared" si="10"/>
        <v>0</v>
      </c>
      <c r="Z34" s="77">
        <v>0</v>
      </c>
      <c r="AA34" s="78">
        <v>0</v>
      </c>
      <c r="AB34" s="78">
        <v>0</v>
      </c>
      <c r="AC34" s="78">
        <v>0</v>
      </c>
      <c r="AD34" s="82">
        <f t="shared" si="8"/>
        <v>4000</v>
      </c>
      <c r="AE34" s="79"/>
      <c r="AF34" s="80"/>
    </row>
    <row r="35" spans="1:32" s="81" customFormat="1" ht="44.25" customHeight="1" hidden="1" outlineLevel="1">
      <c r="A35" s="74" t="s">
        <v>111</v>
      </c>
      <c r="B35" s="84" t="s">
        <v>214</v>
      </c>
      <c r="C35" s="75"/>
      <c r="D35" s="76"/>
      <c r="E35" s="77">
        <f t="shared" si="5"/>
        <v>620</v>
      </c>
      <c r="F35" s="77">
        <v>620</v>
      </c>
      <c r="G35" s="78">
        <v>0</v>
      </c>
      <c r="H35" s="77">
        <v>0</v>
      </c>
      <c r="I35" s="77">
        <v>0</v>
      </c>
      <c r="J35" s="77">
        <f t="shared" si="6"/>
        <v>0</v>
      </c>
      <c r="K35" s="77">
        <v>0</v>
      </c>
      <c r="L35" s="78">
        <v>0</v>
      </c>
      <c r="M35" s="78">
        <v>0</v>
      </c>
      <c r="N35" s="78">
        <v>0</v>
      </c>
      <c r="O35" s="77">
        <f t="shared" si="7"/>
        <v>0</v>
      </c>
      <c r="P35" s="77">
        <v>0</v>
      </c>
      <c r="Q35" s="78">
        <v>0</v>
      </c>
      <c r="R35" s="78">
        <v>0</v>
      </c>
      <c r="S35" s="78">
        <v>0</v>
      </c>
      <c r="T35" s="77">
        <f t="shared" si="9"/>
        <v>0</v>
      </c>
      <c r="U35" s="77">
        <v>0</v>
      </c>
      <c r="V35" s="78">
        <v>0</v>
      </c>
      <c r="W35" s="78">
        <v>0</v>
      </c>
      <c r="X35" s="78">
        <v>0</v>
      </c>
      <c r="Y35" s="77">
        <f t="shared" si="10"/>
        <v>0</v>
      </c>
      <c r="Z35" s="77">
        <v>0</v>
      </c>
      <c r="AA35" s="78">
        <v>0</v>
      </c>
      <c r="AB35" s="78">
        <v>0</v>
      </c>
      <c r="AC35" s="78">
        <v>0</v>
      </c>
      <c r="AD35" s="82">
        <f t="shared" si="8"/>
        <v>620</v>
      </c>
      <c r="AE35" s="79"/>
      <c r="AF35" s="80"/>
    </row>
    <row r="36" spans="1:31" ht="114.75" customHeight="1" collapsed="1">
      <c r="A36" s="35" t="s">
        <v>64</v>
      </c>
      <c r="B36" s="15" t="s">
        <v>35</v>
      </c>
      <c r="C36" s="15" t="s">
        <v>9</v>
      </c>
      <c r="D36" s="36" t="s">
        <v>144</v>
      </c>
      <c r="E36" s="21">
        <f>SUM(E37:E50)</f>
        <v>16700</v>
      </c>
      <c r="F36" s="21">
        <f aca="true" t="shared" si="11" ref="F36:AD36">SUM(F37:F50)</f>
        <v>16700</v>
      </c>
      <c r="G36" s="21">
        <f t="shared" si="11"/>
        <v>0</v>
      </c>
      <c r="H36" s="21">
        <f t="shared" si="11"/>
        <v>0</v>
      </c>
      <c r="I36" s="21">
        <f t="shared" si="11"/>
        <v>0</v>
      </c>
      <c r="J36" s="21">
        <f t="shared" si="11"/>
        <v>22800</v>
      </c>
      <c r="K36" s="21">
        <f t="shared" si="11"/>
        <v>22800</v>
      </c>
      <c r="L36" s="21">
        <f t="shared" si="11"/>
        <v>0</v>
      </c>
      <c r="M36" s="21">
        <f t="shared" si="11"/>
        <v>0</v>
      </c>
      <c r="N36" s="21">
        <f t="shared" si="11"/>
        <v>0</v>
      </c>
      <c r="O36" s="21">
        <f t="shared" si="11"/>
        <v>14850</v>
      </c>
      <c r="P36" s="21">
        <f t="shared" si="11"/>
        <v>14850</v>
      </c>
      <c r="Q36" s="21">
        <f t="shared" si="11"/>
        <v>0</v>
      </c>
      <c r="R36" s="21">
        <f t="shared" si="11"/>
        <v>0</v>
      </c>
      <c r="S36" s="21">
        <f t="shared" si="11"/>
        <v>0</v>
      </c>
      <c r="T36" s="21">
        <f t="shared" si="11"/>
        <v>15950</v>
      </c>
      <c r="U36" s="21">
        <f t="shared" si="11"/>
        <v>15950</v>
      </c>
      <c r="V36" s="21">
        <f t="shared" si="11"/>
        <v>0</v>
      </c>
      <c r="W36" s="21">
        <f t="shared" si="11"/>
        <v>0</v>
      </c>
      <c r="X36" s="21">
        <f t="shared" si="11"/>
        <v>0</v>
      </c>
      <c r="Y36" s="21">
        <f t="shared" si="11"/>
        <v>14800</v>
      </c>
      <c r="Z36" s="21">
        <f t="shared" si="11"/>
        <v>14800</v>
      </c>
      <c r="AA36" s="21">
        <f t="shared" si="11"/>
        <v>0</v>
      </c>
      <c r="AB36" s="21">
        <f t="shared" si="11"/>
        <v>0</v>
      </c>
      <c r="AC36" s="21">
        <f t="shared" si="11"/>
        <v>0</v>
      </c>
      <c r="AD36" s="21">
        <f t="shared" si="11"/>
        <v>85100</v>
      </c>
      <c r="AE36" s="46"/>
    </row>
    <row r="37" spans="1:32" s="81" customFormat="1" ht="47.25" hidden="1" outlineLevel="1">
      <c r="A37" s="74" t="s">
        <v>65</v>
      </c>
      <c r="B37" s="75" t="s">
        <v>70</v>
      </c>
      <c r="C37" s="75"/>
      <c r="D37" s="76"/>
      <c r="E37" s="77">
        <f t="shared" si="5"/>
        <v>2500</v>
      </c>
      <c r="F37" s="77">
        <v>2500</v>
      </c>
      <c r="G37" s="78">
        <v>0</v>
      </c>
      <c r="H37" s="77">
        <v>0</v>
      </c>
      <c r="I37" s="77">
        <v>0</v>
      </c>
      <c r="J37" s="77">
        <f t="shared" si="6"/>
        <v>2600</v>
      </c>
      <c r="K37" s="77">
        <v>2600</v>
      </c>
      <c r="L37" s="78">
        <v>0</v>
      </c>
      <c r="M37" s="77">
        <v>0</v>
      </c>
      <c r="N37" s="77">
        <v>0</v>
      </c>
      <c r="O37" s="77">
        <f t="shared" si="7"/>
        <v>2600</v>
      </c>
      <c r="P37" s="77">
        <v>2600</v>
      </c>
      <c r="Q37" s="78">
        <v>0</v>
      </c>
      <c r="R37" s="77">
        <v>0</v>
      </c>
      <c r="S37" s="77">
        <v>0</v>
      </c>
      <c r="T37" s="77">
        <f t="shared" si="9"/>
        <v>2600</v>
      </c>
      <c r="U37" s="77">
        <v>2600</v>
      </c>
      <c r="V37" s="78">
        <v>0</v>
      </c>
      <c r="W37" s="77">
        <v>0</v>
      </c>
      <c r="X37" s="77">
        <v>0</v>
      </c>
      <c r="Y37" s="77">
        <f t="shared" si="10"/>
        <v>2600</v>
      </c>
      <c r="Z37" s="77">
        <v>2600</v>
      </c>
      <c r="AA37" s="78">
        <v>0</v>
      </c>
      <c r="AB37" s="77">
        <v>0</v>
      </c>
      <c r="AC37" s="77">
        <v>0</v>
      </c>
      <c r="AD37" s="82">
        <f aca="true" t="shared" si="12" ref="AD37:AD50">E37+J37+O37+T37+Y37</f>
        <v>12900</v>
      </c>
      <c r="AE37" s="85"/>
      <c r="AF37" s="80"/>
    </row>
    <row r="38" spans="1:32" s="81" customFormat="1" ht="31.5" hidden="1" outlineLevel="1">
      <c r="A38" s="74" t="s">
        <v>91</v>
      </c>
      <c r="B38" s="75" t="s">
        <v>193</v>
      </c>
      <c r="C38" s="75"/>
      <c r="D38" s="76"/>
      <c r="E38" s="77">
        <f t="shared" si="5"/>
        <v>1500</v>
      </c>
      <c r="F38" s="77">
        <v>1500</v>
      </c>
      <c r="G38" s="78">
        <v>0</v>
      </c>
      <c r="H38" s="77">
        <v>0</v>
      </c>
      <c r="I38" s="77">
        <v>0</v>
      </c>
      <c r="J38" s="77">
        <f t="shared" si="6"/>
        <v>1500</v>
      </c>
      <c r="K38" s="77">
        <v>1500</v>
      </c>
      <c r="L38" s="78">
        <v>0</v>
      </c>
      <c r="M38" s="77">
        <v>0</v>
      </c>
      <c r="N38" s="77">
        <v>0</v>
      </c>
      <c r="O38" s="77">
        <f t="shared" si="7"/>
        <v>1600</v>
      </c>
      <c r="P38" s="77">
        <v>1600</v>
      </c>
      <c r="Q38" s="78">
        <v>0</v>
      </c>
      <c r="R38" s="77">
        <v>0</v>
      </c>
      <c r="S38" s="77">
        <v>0</v>
      </c>
      <c r="T38" s="77">
        <f t="shared" si="9"/>
        <v>1600</v>
      </c>
      <c r="U38" s="77">
        <v>1600</v>
      </c>
      <c r="V38" s="78">
        <v>0</v>
      </c>
      <c r="W38" s="77">
        <v>0</v>
      </c>
      <c r="X38" s="77">
        <v>0</v>
      </c>
      <c r="Y38" s="77">
        <f t="shared" si="10"/>
        <v>1500</v>
      </c>
      <c r="Z38" s="77">
        <v>1500</v>
      </c>
      <c r="AA38" s="78">
        <v>0</v>
      </c>
      <c r="AB38" s="77">
        <v>0</v>
      </c>
      <c r="AC38" s="77">
        <v>0</v>
      </c>
      <c r="AD38" s="82">
        <f t="shared" si="12"/>
        <v>7700</v>
      </c>
      <c r="AE38" s="85"/>
      <c r="AF38" s="80"/>
    </row>
    <row r="39" spans="1:32" s="81" customFormat="1" ht="47.25" hidden="1" outlineLevel="1">
      <c r="A39" s="74" t="s">
        <v>92</v>
      </c>
      <c r="B39" s="75" t="s">
        <v>194</v>
      </c>
      <c r="C39" s="75"/>
      <c r="D39" s="76"/>
      <c r="E39" s="77">
        <f t="shared" si="5"/>
        <v>6750</v>
      </c>
      <c r="F39" s="77">
        <v>6750</v>
      </c>
      <c r="G39" s="78">
        <v>0</v>
      </c>
      <c r="H39" s="77">
        <v>0</v>
      </c>
      <c r="I39" s="77">
        <v>0</v>
      </c>
      <c r="J39" s="77">
        <f t="shared" si="6"/>
        <v>6800</v>
      </c>
      <c r="K39" s="77">
        <v>6800</v>
      </c>
      <c r="L39" s="78">
        <v>0</v>
      </c>
      <c r="M39" s="77">
        <v>0</v>
      </c>
      <c r="N39" s="77">
        <v>0</v>
      </c>
      <c r="O39" s="77">
        <f t="shared" si="7"/>
        <v>6800</v>
      </c>
      <c r="P39" s="77">
        <v>6800</v>
      </c>
      <c r="Q39" s="78">
        <v>0</v>
      </c>
      <c r="R39" s="77">
        <v>0</v>
      </c>
      <c r="S39" s="77">
        <v>0</v>
      </c>
      <c r="T39" s="77">
        <f t="shared" si="9"/>
        <v>6800</v>
      </c>
      <c r="U39" s="77">
        <v>6800</v>
      </c>
      <c r="V39" s="78">
        <v>0</v>
      </c>
      <c r="W39" s="77">
        <v>0</v>
      </c>
      <c r="X39" s="77">
        <v>0</v>
      </c>
      <c r="Y39" s="77">
        <f t="shared" si="10"/>
        <v>6800</v>
      </c>
      <c r="Z39" s="77">
        <v>6800</v>
      </c>
      <c r="AA39" s="78">
        <v>0</v>
      </c>
      <c r="AB39" s="77">
        <v>0</v>
      </c>
      <c r="AC39" s="77">
        <v>0</v>
      </c>
      <c r="AD39" s="82">
        <f t="shared" si="12"/>
        <v>33950</v>
      </c>
      <c r="AE39" s="85"/>
      <c r="AF39" s="80"/>
    </row>
    <row r="40" spans="1:33" s="81" customFormat="1" ht="46.5" customHeight="1" hidden="1" outlineLevel="1">
      <c r="A40" s="74" t="s">
        <v>93</v>
      </c>
      <c r="B40" s="75" t="s">
        <v>116</v>
      </c>
      <c r="C40" s="75"/>
      <c r="D40" s="76"/>
      <c r="E40" s="77">
        <f t="shared" si="5"/>
        <v>400</v>
      </c>
      <c r="F40" s="77">
        <v>400</v>
      </c>
      <c r="G40" s="78">
        <v>0</v>
      </c>
      <c r="H40" s="77">
        <v>0</v>
      </c>
      <c r="I40" s="77">
        <v>0</v>
      </c>
      <c r="J40" s="77">
        <f t="shared" si="6"/>
        <v>400</v>
      </c>
      <c r="K40" s="77">
        <v>400</v>
      </c>
      <c r="L40" s="78">
        <v>0</v>
      </c>
      <c r="M40" s="77">
        <v>0</v>
      </c>
      <c r="N40" s="77">
        <v>0</v>
      </c>
      <c r="O40" s="77">
        <f t="shared" si="7"/>
        <v>450</v>
      </c>
      <c r="P40" s="77">
        <v>450</v>
      </c>
      <c r="Q40" s="78">
        <v>0</v>
      </c>
      <c r="R40" s="77">
        <v>0</v>
      </c>
      <c r="S40" s="77">
        <v>0</v>
      </c>
      <c r="T40" s="77">
        <f t="shared" si="9"/>
        <v>450</v>
      </c>
      <c r="U40" s="77">
        <v>450</v>
      </c>
      <c r="V40" s="78">
        <v>0</v>
      </c>
      <c r="W40" s="77">
        <v>0</v>
      </c>
      <c r="X40" s="77">
        <v>0</v>
      </c>
      <c r="Y40" s="77">
        <f t="shared" si="10"/>
        <v>450</v>
      </c>
      <c r="Z40" s="77">
        <v>450</v>
      </c>
      <c r="AA40" s="78">
        <v>0</v>
      </c>
      <c r="AB40" s="77">
        <v>0</v>
      </c>
      <c r="AC40" s="77">
        <v>0</v>
      </c>
      <c r="AD40" s="82">
        <f t="shared" si="12"/>
        <v>2150</v>
      </c>
      <c r="AE40" s="85"/>
      <c r="AF40" s="80"/>
      <c r="AG40" s="75"/>
    </row>
    <row r="41" spans="1:33" s="81" customFormat="1" ht="27.75" customHeight="1" hidden="1" outlineLevel="1">
      <c r="A41" s="74" t="s">
        <v>94</v>
      </c>
      <c r="B41" s="75" t="s">
        <v>136</v>
      </c>
      <c r="C41" s="75"/>
      <c r="D41" s="76"/>
      <c r="E41" s="77">
        <f t="shared" si="5"/>
        <v>150</v>
      </c>
      <c r="F41" s="78">
        <v>150</v>
      </c>
      <c r="G41" s="78">
        <v>0</v>
      </c>
      <c r="H41" s="77">
        <v>0</v>
      </c>
      <c r="I41" s="77">
        <v>0</v>
      </c>
      <c r="J41" s="77">
        <f t="shared" si="6"/>
        <v>150</v>
      </c>
      <c r="K41" s="78">
        <v>150</v>
      </c>
      <c r="L41" s="78">
        <v>0</v>
      </c>
      <c r="M41" s="77">
        <v>0</v>
      </c>
      <c r="N41" s="77">
        <v>0</v>
      </c>
      <c r="O41" s="77">
        <f t="shared" si="7"/>
        <v>0</v>
      </c>
      <c r="P41" s="78">
        <v>0</v>
      </c>
      <c r="Q41" s="78">
        <v>0</v>
      </c>
      <c r="R41" s="77">
        <v>0</v>
      </c>
      <c r="S41" s="77">
        <v>0</v>
      </c>
      <c r="T41" s="77">
        <f t="shared" si="9"/>
        <v>0</v>
      </c>
      <c r="U41" s="78">
        <v>0</v>
      </c>
      <c r="V41" s="78">
        <v>0</v>
      </c>
      <c r="W41" s="77">
        <v>0</v>
      </c>
      <c r="X41" s="77">
        <v>0</v>
      </c>
      <c r="Y41" s="77">
        <f t="shared" si="10"/>
        <v>0</v>
      </c>
      <c r="Z41" s="78">
        <v>0</v>
      </c>
      <c r="AA41" s="78">
        <v>0</v>
      </c>
      <c r="AB41" s="77">
        <v>0</v>
      </c>
      <c r="AC41" s="77">
        <v>0</v>
      </c>
      <c r="AD41" s="82">
        <f t="shared" si="12"/>
        <v>300</v>
      </c>
      <c r="AE41" s="85"/>
      <c r="AF41" s="80"/>
      <c r="AG41" s="75"/>
    </row>
    <row r="42" spans="1:33" s="81" customFormat="1" ht="38.25" customHeight="1" hidden="1" outlineLevel="1">
      <c r="A42" s="74" t="s">
        <v>95</v>
      </c>
      <c r="B42" s="84" t="s">
        <v>90</v>
      </c>
      <c r="C42" s="75"/>
      <c r="D42" s="76"/>
      <c r="E42" s="77">
        <f t="shared" si="5"/>
        <v>50</v>
      </c>
      <c r="F42" s="78">
        <v>50</v>
      </c>
      <c r="G42" s="78">
        <v>0</v>
      </c>
      <c r="H42" s="77">
        <v>0</v>
      </c>
      <c r="I42" s="77">
        <v>0</v>
      </c>
      <c r="J42" s="77">
        <f t="shared" si="6"/>
        <v>0</v>
      </c>
      <c r="K42" s="78">
        <v>0</v>
      </c>
      <c r="L42" s="78">
        <v>0</v>
      </c>
      <c r="M42" s="77">
        <v>0</v>
      </c>
      <c r="N42" s="77">
        <v>0</v>
      </c>
      <c r="O42" s="77">
        <f t="shared" si="7"/>
        <v>50</v>
      </c>
      <c r="P42" s="78">
        <v>50</v>
      </c>
      <c r="Q42" s="78">
        <v>0</v>
      </c>
      <c r="R42" s="77">
        <v>0</v>
      </c>
      <c r="S42" s="77">
        <v>0</v>
      </c>
      <c r="T42" s="77">
        <f t="shared" si="9"/>
        <v>0</v>
      </c>
      <c r="U42" s="78">
        <v>0</v>
      </c>
      <c r="V42" s="78">
        <v>0</v>
      </c>
      <c r="W42" s="77">
        <v>0</v>
      </c>
      <c r="X42" s="77">
        <v>0</v>
      </c>
      <c r="Y42" s="77">
        <f t="shared" si="10"/>
        <v>50</v>
      </c>
      <c r="Z42" s="78">
        <v>50</v>
      </c>
      <c r="AA42" s="78">
        <v>0</v>
      </c>
      <c r="AB42" s="77">
        <v>0</v>
      </c>
      <c r="AC42" s="77">
        <v>0</v>
      </c>
      <c r="AD42" s="82">
        <f t="shared" si="12"/>
        <v>150</v>
      </c>
      <c r="AE42" s="86"/>
      <c r="AF42" s="80"/>
      <c r="AG42" s="75"/>
    </row>
    <row r="43" spans="1:33" s="87" customFormat="1" ht="36" customHeight="1" hidden="1" outlineLevel="1">
      <c r="A43" s="74" t="s">
        <v>107</v>
      </c>
      <c r="B43" s="84" t="s">
        <v>197</v>
      </c>
      <c r="C43" s="75"/>
      <c r="D43" s="76"/>
      <c r="E43" s="77">
        <f t="shared" si="5"/>
        <v>400</v>
      </c>
      <c r="F43" s="78">
        <v>400</v>
      </c>
      <c r="G43" s="78">
        <v>0</v>
      </c>
      <c r="H43" s="77">
        <v>0</v>
      </c>
      <c r="I43" s="77">
        <v>0</v>
      </c>
      <c r="J43" s="77">
        <f t="shared" si="6"/>
        <v>400</v>
      </c>
      <c r="K43" s="78">
        <v>400</v>
      </c>
      <c r="L43" s="78">
        <v>0</v>
      </c>
      <c r="M43" s="77">
        <v>0</v>
      </c>
      <c r="N43" s="77">
        <v>0</v>
      </c>
      <c r="O43" s="77">
        <f t="shared" si="7"/>
        <v>400</v>
      </c>
      <c r="P43" s="78">
        <v>400</v>
      </c>
      <c r="Q43" s="78">
        <v>0</v>
      </c>
      <c r="R43" s="77">
        <v>0</v>
      </c>
      <c r="S43" s="77">
        <v>0</v>
      </c>
      <c r="T43" s="77">
        <f t="shared" si="9"/>
        <v>400</v>
      </c>
      <c r="U43" s="78">
        <v>400</v>
      </c>
      <c r="V43" s="78">
        <v>0</v>
      </c>
      <c r="W43" s="77">
        <v>0</v>
      </c>
      <c r="X43" s="77">
        <v>0</v>
      </c>
      <c r="Y43" s="77">
        <f t="shared" si="10"/>
        <v>400</v>
      </c>
      <c r="Z43" s="78">
        <v>400</v>
      </c>
      <c r="AA43" s="78">
        <v>0</v>
      </c>
      <c r="AB43" s="77">
        <v>0</v>
      </c>
      <c r="AC43" s="77">
        <v>0</v>
      </c>
      <c r="AD43" s="82">
        <f t="shared" si="12"/>
        <v>2000</v>
      </c>
      <c r="AE43" s="86"/>
      <c r="AF43" s="80"/>
      <c r="AG43" s="75"/>
    </row>
    <row r="44" spans="1:33" s="81" customFormat="1" ht="31.5" hidden="1" outlineLevel="1">
      <c r="A44" s="74" t="s">
        <v>108</v>
      </c>
      <c r="B44" s="84" t="s">
        <v>218</v>
      </c>
      <c r="C44" s="75"/>
      <c r="D44" s="76"/>
      <c r="E44" s="77">
        <f t="shared" si="5"/>
        <v>250</v>
      </c>
      <c r="F44" s="77">
        <v>250</v>
      </c>
      <c r="G44" s="78">
        <v>0</v>
      </c>
      <c r="H44" s="77">
        <v>0</v>
      </c>
      <c r="I44" s="77">
        <v>0</v>
      </c>
      <c r="J44" s="77">
        <f t="shared" si="6"/>
        <v>200</v>
      </c>
      <c r="K44" s="77">
        <v>200</v>
      </c>
      <c r="L44" s="78">
        <v>0</v>
      </c>
      <c r="M44" s="77">
        <v>0</v>
      </c>
      <c r="N44" s="77">
        <v>0</v>
      </c>
      <c r="O44" s="77">
        <f t="shared" si="7"/>
        <v>200</v>
      </c>
      <c r="P44" s="77">
        <v>200</v>
      </c>
      <c r="Q44" s="78">
        <v>0</v>
      </c>
      <c r="R44" s="77">
        <v>0</v>
      </c>
      <c r="S44" s="77">
        <v>0</v>
      </c>
      <c r="T44" s="77">
        <f t="shared" si="9"/>
        <v>200</v>
      </c>
      <c r="U44" s="77">
        <v>200</v>
      </c>
      <c r="V44" s="78">
        <v>0</v>
      </c>
      <c r="W44" s="77">
        <v>0</v>
      </c>
      <c r="X44" s="77">
        <v>0</v>
      </c>
      <c r="Y44" s="77">
        <f t="shared" si="10"/>
        <v>200</v>
      </c>
      <c r="Z44" s="77">
        <v>200</v>
      </c>
      <c r="AA44" s="78">
        <v>0</v>
      </c>
      <c r="AB44" s="77">
        <v>0</v>
      </c>
      <c r="AC44" s="77">
        <v>0</v>
      </c>
      <c r="AD44" s="82">
        <f t="shared" si="12"/>
        <v>1050</v>
      </c>
      <c r="AE44" s="86"/>
      <c r="AF44" s="80"/>
      <c r="AG44" s="75"/>
    </row>
    <row r="45" spans="1:33" s="81" customFormat="1" ht="47.25" hidden="1" outlineLevel="1">
      <c r="A45" s="74" t="s">
        <v>109</v>
      </c>
      <c r="B45" s="84" t="s">
        <v>195</v>
      </c>
      <c r="C45" s="75"/>
      <c r="D45" s="76"/>
      <c r="E45" s="77">
        <f t="shared" si="5"/>
        <v>650</v>
      </c>
      <c r="F45" s="77">
        <v>650</v>
      </c>
      <c r="G45" s="78">
        <v>0</v>
      </c>
      <c r="H45" s="77">
        <v>0</v>
      </c>
      <c r="I45" s="77">
        <v>0</v>
      </c>
      <c r="J45" s="77">
        <f t="shared" si="6"/>
        <v>650</v>
      </c>
      <c r="K45" s="77">
        <v>650</v>
      </c>
      <c r="L45" s="78">
        <v>0</v>
      </c>
      <c r="M45" s="77">
        <v>0</v>
      </c>
      <c r="N45" s="77">
        <v>0</v>
      </c>
      <c r="O45" s="77">
        <f t="shared" si="7"/>
        <v>650</v>
      </c>
      <c r="P45" s="77">
        <v>650</v>
      </c>
      <c r="Q45" s="78">
        <v>0</v>
      </c>
      <c r="R45" s="77">
        <v>0</v>
      </c>
      <c r="S45" s="77">
        <v>0</v>
      </c>
      <c r="T45" s="77">
        <f t="shared" si="9"/>
        <v>700</v>
      </c>
      <c r="U45" s="77">
        <v>700</v>
      </c>
      <c r="V45" s="78">
        <v>0</v>
      </c>
      <c r="W45" s="77">
        <v>0</v>
      </c>
      <c r="X45" s="77">
        <v>0</v>
      </c>
      <c r="Y45" s="77">
        <f t="shared" si="10"/>
        <v>700</v>
      </c>
      <c r="Z45" s="77">
        <v>700</v>
      </c>
      <c r="AA45" s="78">
        <v>0</v>
      </c>
      <c r="AB45" s="77">
        <v>0</v>
      </c>
      <c r="AC45" s="77">
        <v>0</v>
      </c>
      <c r="AD45" s="82">
        <f t="shared" si="12"/>
        <v>3350</v>
      </c>
      <c r="AE45" s="86"/>
      <c r="AF45" s="80"/>
      <c r="AG45" s="75"/>
    </row>
    <row r="46" spans="1:33" s="81" customFormat="1" ht="31.5" hidden="1" outlineLevel="1">
      <c r="A46" s="74" t="s">
        <v>112</v>
      </c>
      <c r="B46" s="84" t="s">
        <v>196</v>
      </c>
      <c r="C46" s="75"/>
      <c r="D46" s="76"/>
      <c r="E46" s="77">
        <f t="shared" si="5"/>
        <v>450</v>
      </c>
      <c r="F46" s="77">
        <v>450</v>
      </c>
      <c r="G46" s="78">
        <v>0</v>
      </c>
      <c r="H46" s="77">
        <v>0</v>
      </c>
      <c r="I46" s="77">
        <v>0</v>
      </c>
      <c r="J46" s="77">
        <f t="shared" si="6"/>
        <v>0</v>
      </c>
      <c r="K46" s="77">
        <v>0</v>
      </c>
      <c r="L46" s="78">
        <v>0</v>
      </c>
      <c r="M46" s="77">
        <v>0</v>
      </c>
      <c r="N46" s="77">
        <v>0</v>
      </c>
      <c r="O46" s="77">
        <f t="shared" si="7"/>
        <v>0</v>
      </c>
      <c r="P46" s="77">
        <v>0</v>
      </c>
      <c r="Q46" s="78">
        <v>0</v>
      </c>
      <c r="R46" s="77">
        <v>0</v>
      </c>
      <c r="S46" s="77">
        <v>0</v>
      </c>
      <c r="T46" s="77">
        <f t="shared" si="9"/>
        <v>500</v>
      </c>
      <c r="U46" s="77">
        <v>500</v>
      </c>
      <c r="V46" s="78">
        <v>0</v>
      </c>
      <c r="W46" s="77">
        <v>0</v>
      </c>
      <c r="X46" s="77">
        <v>0</v>
      </c>
      <c r="Y46" s="77">
        <f t="shared" si="10"/>
        <v>0</v>
      </c>
      <c r="Z46" s="77">
        <v>0</v>
      </c>
      <c r="AA46" s="78">
        <v>0</v>
      </c>
      <c r="AB46" s="77">
        <v>0</v>
      </c>
      <c r="AC46" s="77">
        <v>0</v>
      </c>
      <c r="AD46" s="82">
        <f t="shared" si="12"/>
        <v>950</v>
      </c>
      <c r="AE46" s="86"/>
      <c r="AF46" s="80"/>
      <c r="AG46" s="75"/>
    </row>
    <row r="47" spans="1:33" s="81" customFormat="1" ht="31.5" hidden="1" outlineLevel="1">
      <c r="A47" s="74" t="s">
        <v>117</v>
      </c>
      <c r="B47" s="84" t="s">
        <v>217</v>
      </c>
      <c r="C47" s="75"/>
      <c r="D47" s="76"/>
      <c r="E47" s="77">
        <f t="shared" si="5"/>
        <v>600</v>
      </c>
      <c r="F47" s="77">
        <v>600</v>
      </c>
      <c r="G47" s="78">
        <v>0</v>
      </c>
      <c r="H47" s="77">
        <v>0</v>
      </c>
      <c r="I47" s="77">
        <v>0</v>
      </c>
      <c r="J47" s="77">
        <f t="shared" si="6"/>
        <v>0</v>
      </c>
      <c r="K47" s="77">
        <v>0</v>
      </c>
      <c r="L47" s="78">
        <v>0</v>
      </c>
      <c r="M47" s="77">
        <v>0</v>
      </c>
      <c r="N47" s="77">
        <v>0</v>
      </c>
      <c r="O47" s="77">
        <f t="shared" si="7"/>
        <v>0</v>
      </c>
      <c r="P47" s="77">
        <v>0</v>
      </c>
      <c r="Q47" s="78">
        <v>0</v>
      </c>
      <c r="R47" s="77">
        <v>0</v>
      </c>
      <c r="S47" s="77">
        <v>0</v>
      </c>
      <c r="T47" s="77">
        <f t="shared" si="9"/>
        <v>600</v>
      </c>
      <c r="U47" s="77">
        <v>600</v>
      </c>
      <c r="V47" s="78">
        <v>0</v>
      </c>
      <c r="W47" s="77">
        <v>0</v>
      </c>
      <c r="X47" s="77">
        <v>0</v>
      </c>
      <c r="Y47" s="77">
        <f t="shared" si="10"/>
        <v>0</v>
      </c>
      <c r="Z47" s="77">
        <v>0</v>
      </c>
      <c r="AA47" s="78">
        <v>0</v>
      </c>
      <c r="AB47" s="77">
        <v>0</v>
      </c>
      <c r="AC47" s="77">
        <v>0</v>
      </c>
      <c r="AD47" s="82">
        <f t="shared" si="12"/>
        <v>1200</v>
      </c>
      <c r="AE47" s="86"/>
      <c r="AF47" s="80"/>
      <c r="AG47" s="75"/>
    </row>
    <row r="48" spans="1:33" s="81" customFormat="1" ht="35.25" customHeight="1" hidden="1" outlineLevel="1">
      <c r="A48" s="74" t="s">
        <v>131</v>
      </c>
      <c r="B48" s="84" t="s">
        <v>132</v>
      </c>
      <c r="C48" s="75"/>
      <c r="D48" s="76"/>
      <c r="E48" s="77">
        <f t="shared" si="5"/>
        <v>0</v>
      </c>
      <c r="F48" s="77">
        <v>0</v>
      </c>
      <c r="G48" s="78">
        <v>0</v>
      </c>
      <c r="H48" s="77">
        <v>0</v>
      </c>
      <c r="I48" s="77">
        <v>0</v>
      </c>
      <c r="J48" s="77">
        <f t="shared" si="6"/>
        <v>8000</v>
      </c>
      <c r="K48" s="77">
        <v>8000</v>
      </c>
      <c r="L48" s="78">
        <v>0</v>
      </c>
      <c r="M48" s="77">
        <v>0</v>
      </c>
      <c r="N48" s="77">
        <v>0</v>
      </c>
      <c r="O48" s="77">
        <f t="shared" si="7"/>
        <v>0</v>
      </c>
      <c r="P48" s="77">
        <v>0</v>
      </c>
      <c r="Q48" s="78">
        <v>0</v>
      </c>
      <c r="R48" s="77">
        <v>0</v>
      </c>
      <c r="S48" s="77">
        <v>0</v>
      </c>
      <c r="T48" s="77">
        <f t="shared" si="9"/>
        <v>0</v>
      </c>
      <c r="U48" s="77">
        <v>0</v>
      </c>
      <c r="V48" s="78">
        <v>0</v>
      </c>
      <c r="W48" s="77">
        <v>0</v>
      </c>
      <c r="X48" s="77">
        <v>0</v>
      </c>
      <c r="Y48" s="77">
        <f t="shared" si="10"/>
        <v>0</v>
      </c>
      <c r="Z48" s="77">
        <v>0</v>
      </c>
      <c r="AA48" s="78">
        <v>0</v>
      </c>
      <c r="AB48" s="77">
        <v>0</v>
      </c>
      <c r="AC48" s="77">
        <v>0</v>
      </c>
      <c r="AD48" s="82">
        <f t="shared" si="12"/>
        <v>8000</v>
      </c>
      <c r="AE48" s="86"/>
      <c r="AF48" s="80"/>
      <c r="AG48" s="75"/>
    </row>
    <row r="49" spans="1:33" s="81" customFormat="1" ht="35.25" customHeight="1" hidden="1" outlineLevel="1">
      <c r="A49" s="74" t="s">
        <v>215</v>
      </c>
      <c r="B49" s="84" t="s">
        <v>198</v>
      </c>
      <c r="C49" s="75"/>
      <c r="D49" s="76"/>
      <c r="E49" s="77">
        <f t="shared" si="5"/>
        <v>500</v>
      </c>
      <c r="F49" s="77">
        <v>500</v>
      </c>
      <c r="G49" s="78">
        <v>0</v>
      </c>
      <c r="H49" s="77">
        <v>0</v>
      </c>
      <c r="I49" s="77">
        <v>0</v>
      </c>
      <c r="J49" s="77">
        <f t="shared" si="6"/>
        <v>500</v>
      </c>
      <c r="K49" s="77">
        <v>500</v>
      </c>
      <c r="L49" s="78">
        <v>0</v>
      </c>
      <c r="M49" s="77">
        <v>0</v>
      </c>
      <c r="N49" s="77">
        <v>0</v>
      </c>
      <c r="O49" s="77">
        <f t="shared" si="7"/>
        <v>500</v>
      </c>
      <c r="P49" s="77">
        <v>500</v>
      </c>
      <c r="Q49" s="78">
        <v>0</v>
      </c>
      <c r="R49" s="77">
        <v>0</v>
      </c>
      <c r="S49" s="77">
        <v>0</v>
      </c>
      <c r="T49" s="77">
        <f t="shared" si="9"/>
        <v>500</v>
      </c>
      <c r="U49" s="77">
        <v>500</v>
      </c>
      <c r="V49" s="78">
        <v>0</v>
      </c>
      <c r="W49" s="77">
        <v>0</v>
      </c>
      <c r="X49" s="77">
        <v>0</v>
      </c>
      <c r="Y49" s="77">
        <f t="shared" si="10"/>
        <v>500</v>
      </c>
      <c r="Z49" s="77">
        <v>500</v>
      </c>
      <c r="AA49" s="78">
        <v>0</v>
      </c>
      <c r="AB49" s="77">
        <v>0</v>
      </c>
      <c r="AC49" s="77">
        <v>0</v>
      </c>
      <c r="AD49" s="82">
        <f t="shared" si="12"/>
        <v>2500</v>
      </c>
      <c r="AE49" s="86"/>
      <c r="AF49" s="80"/>
      <c r="AG49" s="75"/>
    </row>
    <row r="50" spans="1:33" s="81" customFormat="1" ht="31.5" hidden="1" outlineLevel="1">
      <c r="A50" s="74" t="s">
        <v>216</v>
      </c>
      <c r="B50" s="84" t="s">
        <v>113</v>
      </c>
      <c r="C50" s="75"/>
      <c r="D50" s="76"/>
      <c r="E50" s="77">
        <f t="shared" si="5"/>
        <v>2500</v>
      </c>
      <c r="F50" s="77">
        <v>2500</v>
      </c>
      <c r="G50" s="78">
        <v>0</v>
      </c>
      <c r="H50" s="77">
        <v>0</v>
      </c>
      <c r="I50" s="77">
        <v>0</v>
      </c>
      <c r="J50" s="77">
        <f t="shared" si="6"/>
        <v>1600</v>
      </c>
      <c r="K50" s="77">
        <v>1600</v>
      </c>
      <c r="L50" s="78">
        <v>0</v>
      </c>
      <c r="M50" s="77">
        <v>0</v>
      </c>
      <c r="N50" s="77">
        <v>0</v>
      </c>
      <c r="O50" s="77">
        <f t="shared" si="7"/>
        <v>1600</v>
      </c>
      <c r="P50" s="77">
        <v>1600</v>
      </c>
      <c r="Q50" s="78">
        <v>0</v>
      </c>
      <c r="R50" s="78">
        <v>0</v>
      </c>
      <c r="S50" s="78">
        <v>0</v>
      </c>
      <c r="T50" s="77">
        <f t="shared" si="9"/>
        <v>1600</v>
      </c>
      <c r="U50" s="77">
        <v>1600</v>
      </c>
      <c r="V50" s="78">
        <v>0</v>
      </c>
      <c r="W50" s="77">
        <v>0</v>
      </c>
      <c r="X50" s="77">
        <v>0</v>
      </c>
      <c r="Y50" s="77">
        <f t="shared" si="10"/>
        <v>1600</v>
      </c>
      <c r="Z50" s="77">
        <v>1600</v>
      </c>
      <c r="AA50" s="78">
        <v>0</v>
      </c>
      <c r="AB50" s="77">
        <v>0</v>
      </c>
      <c r="AC50" s="77">
        <v>0</v>
      </c>
      <c r="AD50" s="82">
        <f t="shared" si="12"/>
        <v>8900</v>
      </c>
      <c r="AE50" s="86"/>
      <c r="AF50" s="80"/>
      <c r="AG50" s="75"/>
    </row>
    <row r="51" spans="1:33" ht="72" customHeight="1" collapsed="1">
      <c r="A51" s="35" t="s">
        <v>71</v>
      </c>
      <c r="B51" s="15" t="s">
        <v>75</v>
      </c>
      <c r="C51" s="15" t="s">
        <v>9</v>
      </c>
      <c r="D51" s="36" t="s">
        <v>144</v>
      </c>
      <c r="E51" s="5">
        <f>SUM(E52:E62)</f>
        <v>5532</v>
      </c>
      <c r="F51" s="5">
        <f aca="true" t="shared" si="13" ref="F51:AD51">SUM(F52:F62)</f>
        <v>5532</v>
      </c>
      <c r="G51" s="5">
        <f t="shared" si="13"/>
        <v>0</v>
      </c>
      <c r="H51" s="5">
        <f t="shared" si="13"/>
        <v>0</v>
      </c>
      <c r="I51" s="5">
        <f t="shared" si="13"/>
        <v>0</v>
      </c>
      <c r="J51" s="5">
        <f t="shared" si="13"/>
        <v>5546</v>
      </c>
      <c r="K51" s="5">
        <f t="shared" si="13"/>
        <v>5546</v>
      </c>
      <c r="L51" s="5">
        <f t="shared" si="13"/>
        <v>0</v>
      </c>
      <c r="M51" s="5">
        <f t="shared" si="13"/>
        <v>0</v>
      </c>
      <c r="N51" s="5">
        <f t="shared" si="13"/>
        <v>0</v>
      </c>
      <c r="O51" s="5">
        <f t="shared" si="13"/>
        <v>5565</v>
      </c>
      <c r="P51" s="5">
        <f t="shared" si="13"/>
        <v>5565</v>
      </c>
      <c r="Q51" s="5">
        <f t="shared" si="13"/>
        <v>0</v>
      </c>
      <c r="R51" s="5">
        <f t="shared" si="13"/>
        <v>0</v>
      </c>
      <c r="S51" s="5">
        <f t="shared" si="13"/>
        <v>0</v>
      </c>
      <c r="T51" s="5">
        <f t="shared" si="13"/>
        <v>5584</v>
      </c>
      <c r="U51" s="5">
        <f t="shared" si="13"/>
        <v>5584</v>
      </c>
      <c r="V51" s="5">
        <f t="shared" si="13"/>
        <v>0</v>
      </c>
      <c r="W51" s="5">
        <f t="shared" si="13"/>
        <v>0</v>
      </c>
      <c r="X51" s="5">
        <f t="shared" si="13"/>
        <v>0</v>
      </c>
      <c r="Y51" s="5">
        <f t="shared" si="13"/>
        <v>5589</v>
      </c>
      <c r="Z51" s="5">
        <f t="shared" si="13"/>
        <v>5589</v>
      </c>
      <c r="AA51" s="5">
        <f t="shared" si="13"/>
        <v>0</v>
      </c>
      <c r="AB51" s="5">
        <f t="shared" si="13"/>
        <v>0</v>
      </c>
      <c r="AC51" s="5">
        <f t="shared" si="13"/>
        <v>0</v>
      </c>
      <c r="AD51" s="5">
        <f t="shared" si="13"/>
        <v>27816</v>
      </c>
      <c r="AE51" s="46"/>
      <c r="AG51" s="50"/>
    </row>
    <row r="52" spans="1:33" s="81" customFormat="1" ht="27" customHeight="1" hidden="1" outlineLevel="1">
      <c r="A52" s="74" t="s">
        <v>72</v>
      </c>
      <c r="B52" s="75" t="s">
        <v>219</v>
      </c>
      <c r="C52" s="75"/>
      <c r="D52" s="76"/>
      <c r="E52" s="77">
        <f t="shared" si="5"/>
        <v>955</v>
      </c>
      <c r="F52" s="91">
        <v>955</v>
      </c>
      <c r="G52" s="78">
        <v>0</v>
      </c>
      <c r="H52" s="77">
        <v>0</v>
      </c>
      <c r="I52" s="77">
        <v>0</v>
      </c>
      <c r="J52" s="77">
        <f t="shared" si="6"/>
        <v>955</v>
      </c>
      <c r="K52" s="91">
        <v>955</v>
      </c>
      <c r="L52" s="78">
        <v>0</v>
      </c>
      <c r="M52" s="77">
        <v>0</v>
      </c>
      <c r="N52" s="77">
        <v>0</v>
      </c>
      <c r="O52" s="77">
        <f t="shared" si="7"/>
        <v>960</v>
      </c>
      <c r="P52" s="91">
        <v>960</v>
      </c>
      <c r="Q52" s="78">
        <v>0</v>
      </c>
      <c r="R52" s="77">
        <v>0</v>
      </c>
      <c r="S52" s="77">
        <v>0</v>
      </c>
      <c r="T52" s="77">
        <f t="shared" si="9"/>
        <v>960</v>
      </c>
      <c r="U52" s="91">
        <v>960</v>
      </c>
      <c r="V52" s="78">
        <v>0</v>
      </c>
      <c r="W52" s="77">
        <v>0</v>
      </c>
      <c r="X52" s="77">
        <v>0</v>
      </c>
      <c r="Y52" s="77">
        <f t="shared" si="10"/>
        <v>960</v>
      </c>
      <c r="Z52" s="91">
        <v>960</v>
      </c>
      <c r="AA52" s="78">
        <v>0</v>
      </c>
      <c r="AB52" s="77">
        <v>0</v>
      </c>
      <c r="AC52" s="77">
        <v>0</v>
      </c>
      <c r="AD52" s="92">
        <f>Y52+T52+O52+J52+E52</f>
        <v>4790</v>
      </c>
      <c r="AE52" s="93"/>
      <c r="AF52" s="93"/>
      <c r="AG52" s="84"/>
    </row>
    <row r="53" spans="1:33" s="81" customFormat="1" ht="31.5" hidden="1" outlineLevel="1">
      <c r="A53" s="74" t="s">
        <v>73</v>
      </c>
      <c r="B53" s="75" t="s">
        <v>220</v>
      </c>
      <c r="C53" s="75"/>
      <c r="D53" s="76"/>
      <c r="E53" s="77">
        <f t="shared" si="5"/>
        <v>71</v>
      </c>
      <c r="F53" s="91">
        <v>71</v>
      </c>
      <c r="G53" s="78">
        <v>0</v>
      </c>
      <c r="H53" s="77">
        <v>0</v>
      </c>
      <c r="I53" s="77">
        <v>0</v>
      </c>
      <c r="J53" s="77">
        <f t="shared" si="6"/>
        <v>73</v>
      </c>
      <c r="K53" s="91">
        <v>73</v>
      </c>
      <c r="L53" s="78">
        <v>0</v>
      </c>
      <c r="M53" s="77">
        <v>0</v>
      </c>
      <c r="N53" s="77">
        <v>0</v>
      </c>
      <c r="O53" s="77">
        <f t="shared" si="7"/>
        <v>73</v>
      </c>
      <c r="P53" s="91">
        <v>73</v>
      </c>
      <c r="Q53" s="78">
        <v>0</v>
      </c>
      <c r="R53" s="77">
        <v>0</v>
      </c>
      <c r="S53" s="77">
        <v>0</v>
      </c>
      <c r="T53" s="77">
        <f t="shared" si="9"/>
        <v>75</v>
      </c>
      <c r="U53" s="91">
        <v>75</v>
      </c>
      <c r="V53" s="78">
        <v>0</v>
      </c>
      <c r="W53" s="77">
        <v>0</v>
      </c>
      <c r="X53" s="77">
        <v>0</v>
      </c>
      <c r="Y53" s="77">
        <f t="shared" si="10"/>
        <v>75</v>
      </c>
      <c r="Z53" s="91">
        <v>75</v>
      </c>
      <c r="AA53" s="78">
        <v>0</v>
      </c>
      <c r="AB53" s="77">
        <v>0</v>
      </c>
      <c r="AC53" s="77">
        <v>0</v>
      </c>
      <c r="AD53" s="92">
        <f aca="true" t="shared" si="14" ref="AD53:AD62">Y53+T53+O53+J53+E53</f>
        <v>367</v>
      </c>
      <c r="AE53" s="79"/>
      <c r="AF53" s="80"/>
      <c r="AG53" s="84"/>
    </row>
    <row r="54" spans="1:32" s="81" customFormat="1" ht="31.5" hidden="1" outlineLevel="1">
      <c r="A54" s="74" t="s">
        <v>74</v>
      </c>
      <c r="B54" s="75" t="s">
        <v>28</v>
      </c>
      <c r="C54" s="75"/>
      <c r="D54" s="76"/>
      <c r="E54" s="77">
        <f t="shared" si="5"/>
        <v>20</v>
      </c>
      <c r="F54" s="90">
        <v>20</v>
      </c>
      <c r="G54" s="78">
        <v>0</v>
      </c>
      <c r="H54" s="77">
        <v>0</v>
      </c>
      <c r="I54" s="77">
        <v>0</v>
      </c>
      <c r="J54" s="77">
        <f t="shared" si="6"/>
        <v>20</v>
      </c>
      <c r="K54" s="90">
        <v>20</v>
      </c>
      <c r="L54" s="78">
        <v>0</v>
      </c>
      <c r="M54" s="77">
        <v>0</v>
      </c>
      <c r="N54" s="77">
        <v>0</v>
      </c>
      <c r="O54" s="77">
        <f t="shared" si="7"/>
        <v>20</v>
      </c>
      <c r="P54" s="90">
        <v>20</v>
      </c>
      <c r="Q54" s="78">
        <v>0</v>
      </c>
      <c r="R54" s="77">
        <v>0</v>
      </c>
      <c r="S54" s="77">
        <v>0</v>
      </c>
      <c r="T54" s="77">
        <f t="shared" si="9"/>
        <v>20</v>
      </c>
      <c r="U54" s="90">
        <v>20</v>
      </c>
      <c r="V54" s="78">
        <v>0</v>
      </c>
      <c r="W54" s="77">
        <v>0</v>
      </c>
      <c r="X54" s="77">
        <v>0</v>
      </c>
      <c r="Y54" s="77">
        <f t="shared" si="10"/>
        <v>20</v>
      </c>
      <c r="Z54" s="90">
        <v>20</v>
      </c>
      <c r="AA54" s="78">
        <v>0</v>
      </c>
      <c r="AB54" s="77">
        <v>0</v>
      </c>
      <c r="AC54" s="77">
        <v>0</v>
      </c>
      <c r="AD54" s="92">
        <f t="shared" si="14"/>
        <v>100</v>
      </c>
      <c r="AE54" s="79"/>
      <c r="AF54" s="80"/>
    </row>
    <row r="55" spans="1:32" s="81" customFormat="1" ht="31.5" hidden="1" outlineLevel="1">
      <c r="A55" s="74" t="s">
        <v>118</v>
      </c>
      <c r="B55" s="75" t="s">
        <v>135</v>
      </c>
      <c r="D55" s="76"/>
      <c r="E55" s="77">
        <f t="shared" si="5"/>
        <v>377</v>
      </c>
      <c r="F55" s="91">
        <v>377</v>
      </c>
      <c r="G55" s="78">
        <v>0</v>
      </c>
      <c r="H55" s="77">
        <v>0</v>
      </c>
      <c r="I55" s="77">
        <v>0</v>
      </c>
      <c r="J55" s="77">
        <f t="shared" si="6"/>
        <v>377</v>
      </c>
      <c r="K55" s="91">
        <v>377</v>
      </c>
      <c r="L55" s="78">
        <v>0</v>
      </c>
      <c r="M55" s="77">
        <v>0</v>
      </c>
      <c r="N55" s="77">
        <v>0</v>
      </c>
      <c r="O55" s="77">
        <f t="shared" si="7"/>
        <v>385</v>
      </c>
      <c r="P55" s="91">
        <v>385</v>
      </c>
      <c r="Q55" s="78">
        <v>0</v>
      </c>
      <c r="R55" s="77">
        <v>0</v>
      </c>
      <c r="S55" s="77">
        <v>0</v>
      </c>
      <c r="T55" s="77">
        <f t="shared" si="9"/>
        <v>385</v>
      </c>
      <c r="U55" s="91">
        <v>385</v>
      </c>
      <c r="V55" s="78">
        <v>0</v>
      </c>
      <c r="W55" s="77">
        <v>0</v>
      </c>
      <c r="X55" s="77">
        <v>0</v>
      </c>
      <c r="Y55" s="77">
        <f t="shared" si="10"/>
        <v>385</v>
      </c>
      <c r="Z55" s="91">
        <v>385</v>
      </c>
      <c r="AA55" s="78">
        <v>0</v>
      </c>
      <c r="AB55" s="77">
        <v>0</v>
      </c>
      <c r="AC55" s="77">
        <v>0</v>
      </c>
      <c r="AD55" s="92">
        <f t="shared" si="14"/>
        <v>1909</v>
      </c>
      <c r="AE55" s="79"/>
      <c r="AF55" s="80"/>
    </row>
    <row r="56" spans="1:32" s="81" customFormat="1" ht="27.75" customHeight="1" hidden="1" outlineLevel="1">
      <c r="A56" s="74" t="s">
        <v>119</v>
      </c>
      <c r="B56" s="75" t="s">
        <v>29</v>
      </c>
      <c r="C56" s="75"/>
      <c r="D56" s="76"/>
      <c r="E56" s="77">
        <f t="shared" si="5"/>
        <v>240</v>
      </c>
      <c r="F56" s="90">
        <v>240</v>
      </c>
      <c r="G56" s="78">
        <v>0</v>
      </c>
      <c r="H56" s="77">
        <v>0</v>
      </c>
      <c r="I56" s="77">
        <v>0</v>
      </c>
      <c r="J56" s="77">
        <f t="shared" si="6"/>
        <v>250</v>
      </c>
      <c r="K56" s="90">
        <v>250</v>
      </c>
      <c r="L56" s="78">
        <v>0</v>
      </c>
      <c r="M56" s="77">
        <v>0</v>
      </c>
      <c r="N56" s="77">
        <v>0</v>
      </c>
      <c r="O56" s="77">
        <f t="shared" si="7"/>
        <v>250</v>
      </c>
      <c r="P56" s="90">
        <v>250</v>
      </c>
      <c r="Q56" s="78">
        <v>0</v>
      </c>
      <c r="R56" s="77">
        <v>0</v>
      </c>
      <c r="S56" s="77">
        <v>0</v>
      </c>
      <c r="T56" s="77">
        <f t="shared" si="9"/>
        <v>260</v>
      </c>
      <c r="U56" s="90">
        <v>260</v>
      </c>
      <c r="V56" s="78">
        <v>0</v>
      </c>
      <c r="W56" s="77">
        <v>0</v>
      </c>
      <c r="X56" s="77">
        <v>0</v>
      </c>
      <c r="Y56" s="77">
        <f t="shared" si="10"/>
        <v>260</v>
      </c>
      <c r="Z56" s="90">
        <v>260</v>
      </c>
      <c r="AA56" s="78">
        <v>0</v>
      </c>
      <c r="AB56" s="77">
        <v>0</v>
      </c>
      <c r="AC56" s="77">
        <v>0</v>
      </c>
      <c r="AD56" s="92">
        <f t="shared" si="14"/>
        <v>1260</v>
      </c>
      <c r="AE56" s="79"/>
      <c r="AF56" s="80"/>
    </row>
    <row r="57" spans="1:32" s="81" customFormat="1" ht="32.25" customHeight="1" hidden="1" outlineLevel="1">
      <c r="A57" s="74" t="s">
        <v>120</v>
      </c>
      <c r="B57" s="75" t="s">
        <v>134</v>
      </c>
      <c r="C57" s="75"/>
      <c r="D57" s="76"/>
      <c r="E57" s="77">
        <f t="shared" si="5"/>
        <v>80</v>
      </c>
      <c r="F57" s="91">
        <v>80</v>
      </c>
      <c r="G57" s="78">
        <v>0</v>
      </c>
      <c r="H57" s="77">
        <v>0</v>
      </c>
      <c r="I57" s="77">
        <v>0</v>
      </c>
      <c r="J57" s="77">
        <f t="shared" si="6"/>
        <v>80</v>
      </c>
      <c r="K57" s="91">
        <v>80</v>
      </c>
      <c r="L57" s="78">
        <v>0</v>
      </c>
      <c r="M57" s="77">
        <v>0</v>
      </c>
      <c r="N57" s="77">
        <v>0</v>
      </c>
      <c r="O57" s="77">
        <f t="shared" si="7"/>
        <v>80</v>
      </c>
      <c r="P57" s="91">
        <v>80</v>
      </c>
      <c r="Q57" s="78">
        <v>0</v>
      </c>
      <c r="R57" s="77">
        <v>0</v>
      </c>
      <c r="S57" s="77">
        <v>0</v>
      </c>
      <c r="T57" s="77">
        <f t="shared" si="9"/>
        <v>80</v>
      </c>
      <c r="U57" s="91">
        <v>80</v>
      </c>
      <c r="V57" s="78">
        <v>0</v>
      </c>
      <c r="W57" s="77">
        <v>0</v>
      </c>
      <c r="X57" s="77">
        <v>0</v>
      </c>
      <c r="Y57" s="77">
        <f t="shared" si="10"/>
        <v>80</v>
      </c>
      <c r="Z57" s="91">
        <v>80</v>
      </c>
      <c r="AA57" s="78">
        <v>0</v>
      </c>
      <c r="AB57" s="77">
        <v>0</v>
      </c>
      <c r="AC57" s="77">
        <v>0</v>
      </c>
      <c r="AD57" s="92">
        <f t="shared" si="14"/>
        <v>400</v>
      </c>
      <c r="AE57" s="79"/>
      <c r="AF57" s="80"/>
    </row>
    <row r="58" spans="1:32" s="81" customFormat="1" ht="40.5" customHeight="1" hidden="1" outlineLevel="1">
      <c r="A58" s="74" t="s">
        <v>121</v>
      </c>
      <c r="B58" s="75" t="s">
        <v>27</v>
      </c>
      <c r="C58" s="75"/>
      <c r="D58" s="76"/>
      <c r="E58" s="77">
        <f t="shared" si="5"/>
        <v>150</v>
      </c>
      <c r="F58" s="90">
        <v>150</v>
      </c>
      <c r="G58" s="78">
        <v>0</v>
      </c>
      <c r="H58" s="77">
        <v>0</v>
      </c>
      <c r="I58" s="77">
        <v>0</v>
      </c>
      <c r="J58" s="77">
        <f t="shared" si="6"/>
        <v>150</v>
      </c>
      <c r="K58" s="90">
        <v>150</v>
      </c>
      <c r="L58" s="78">
        <v>0</v>
      </c>
      <c r="M58" s="77">
        <v>0</v>
      </c>
      <c r="N58" s="77">
        <v>0</v>
      </c>
      <c r="O58" s="77">
        <f t="shared" si="7"/>
        <v>150</v>
      </c>
      <c r="P58" s="90">
        <v>150</v>
      </c>
      <c r="Q58" s="78">
        <v>0</v>
      </c>
      <c r="R58" s="77">
        <v>0</v>
      </c>
      <c r="S58" s="77">
        <v>0</v>
      </c>
      <c r="T58" s="77">
        <f t="shared" si="9"/>
        <v>150</v>
      </c>
      <c r="U58" s="90">
        <v>150</v>
      </c>
      <c r="V58" s="78">
        <v>0</v>
      </c>
      <c r="W58" s="77">
        <v>0</v>
      </c>
      <c r="X58" s="77">
        <v>0</v>
      </c>
      <c r="Y58" s="77">
        <f t="shared" si="10"/>
        <v>150</v>
      </c>
      <c r="Z58" s="90">
        <v>150</v>
      </c>
      <c r="AA58" s="78">
        <v>0</v>
      </c>
      <c r="AB58" s="77">
        <v>0</v>
      </c>
      <c r="AC58" s="77">
        <v>0</v>
      </c>
      <c r="AD58" s="92">
        <f t="shared" si="14"/>
        <v>750</v>
      </c>
      <c r="AE58" s="79"/>
      <c r="AF58" s="80"/>
    </row>
    <row r="59" spans="1:32" s="81" customFormat="1" ht="94.5" hidden="1" outlineLevel="1">
      <c r="A59" s="74" t="s">
        <v>122</v>
      </c>
      <c r="B59" s="75" t="s">
        <v>199</v>
      </c>
      <c r="C59" s="75"/>
      <c r="D59" s="76"/>
      <c r="E59" s="77">
        <f t="shared" si="5"/>
        <v>3171</v>
      </c>
      <c r="F59" s="90">
        <v>3171</v>
      </c>
      <c r="G59" s="78">
        <v>0</v>
      </c>
      <c r="H59" s="77">
        <v>0</v>
      </c>
      <c r="I59" s="77">
        <v>0</v>
      </c>
      <c r="J59" s="77">
        <f t="shared" si="6"/>
        <v>3171</v>
      </c>
      <c r="K59" s="90">
        <v>3171</v>
      </c>
      <c r="L59" s="78">
        <v>0</v>
      </c>
      <c r="M59" s="77">
        <v>0</v>
      </c>
      <c r="N59" s="77">
        <v>0</v>
      </c>
      <c r="O59" s="77">
        <f t="shared" si="7"/>
        <v>3175</v>
      </c>
      <c r="P59" s="90">
        <v>3175</v>
      </c>
      <c r="Q59" s="78">
        <v>0</v>
      </c>
      <c r="R59" s="77">
        <v>0</v>
      </c>
      <c r="S59" s="77">
        <v>0</v>
      </c>
      <c r="T59" s="77">
        <f t="shared" si="9"/>
        <v>3180</v>
      </c>
      <c r="U59" s="90">
        <v>3180</v>
      </c>
      <c r="V59" s="78">
        <v>0</v>
      </c>
      <c r="W59" s="77">
        <v>0</v>
      </c>
      <c r="X59" s="77">
        <v>0</v>
      </c>
      <c r="Y59" s="77">
        <f t="shared" si="10"/>
        <v>3185</v>
      </c>
      <c r="Z59" s="90">
        <v>3185</v>
      </c>
      <c r="AA59" s="78">
        <v>0</v>
      </c>
      <c r="AB59" s="77">
        <v>0</v>
      </c>
      <c r="AC59" s="77">
        <v>0</v>
      </c>
      <c r="AD59" s="92">
        <f>Y59+T59+O59+J59+E59</f>
        <v>15882</v>
      </c>
      <c r="AE59" s="79"/>
      <c r="AF59" s="80"/>
    </row>
    <row r="60" spans="1:32" s="81" customFormat="1" ht="51.75" customHeight="1" hidden="1" outlineLevel="1">
      <c r="A60" s="74" t="s">
        <v>123</v>
      </c>
      <c r="B60" s="75" t="s">
        <v>103</v>
      </c>
      <c r="C60" s="75"/>
      <c r="D60" s="76"/>
      <c r="E60" s="77">
        <f t="shared" si="5"/>
        <v>350</v>
      </c>
      <c r="F60" s="91">
        <v>350</v>
      </c>
      <c r="G60" s="78">
        <v>0</v>
      </c>
      <c r="H60" s="77">
        <v>0</v>
      </c>
      <c r="I60" s="77">
        <v>0</v>
      </c>
      <c r="J60" s="77">
        <f t="shared" si="6"/>
        <v>350</v>
      </c>
      <c r="K60" s="91">
        <v>350</v>
      </c>
      <c r="L60" s="78">
        <v>0</v>
      </c>
      <c r="M60" s="77">
        <v>0</v>
      </c>
      <c r="N60" s="77">
        <v>0</v>
      </c>
      <c r="O60" s="77">
        <f t="shared" si="7"/>
        <v>350</v>
      </c>
      <c r="P60" s="91">
        <v>350</v>
      </c>
      <c r="Q60" s="78">
        <v>0</v>
      </c>
      <c r="R60" s="77">
        <v>0</v>
      </c>
      <c r="S60" s="77">
        <v>0</v>
      </c>
      <c r="T60" s="77">
        <f t="shared" si="9"/>
        <v>350</v>
      </c>
      <c r="U60" s="91">
        <v>350</v>
      </c>
      <c r="V60" s="78">
        <v>0</v>
      </c>
      <c r="W60" s="77">
        <v>0</v>
      </c>
      <c r="X60" s="77">
        <v>0</v>
      </c>
      <c r="Y60" s="77">
        <f t="shared" si="10"/>
        <v>350</v>
      </c>
      <c r="Z60" s="91">
        <v>350</v>
      </c>
      <c r="AA60" s="78">
        <v>0</v>
      </c>
      <c r="AB60" s="77">
        <v>0</v>
      </c>
      <c r="AC60" s="77">
        <v>0</v>
      </c>
      <c r="AD60" s="92">
        <f t="shared" si="14"/>
        <v>1750</v>
      </c>
      <c r="AE60" s="93"/>
      <c r="AF60" s="93"/>
    </row>
    <row r="61" spans="1:32" s="81" customFormat="1" ht="40.5" customHeight="1" hidden="1" outlineLevel="1">
      <c r="A61" s="74" t="s">
        <v>124</v>
      </c>
      <c r="B61" s="75" t="s">
        <v>104</v>
      </c>
      <c r="C61" s="75"/>
      <c r="D61" s="76"/>
      <c r="E61" s="77">
        <f t="shared" si="5"/>
        <v>10</v>
      </c>
      <c r="F61" s="91">
        <v>10</v>
      </c>
      <c r="G61" s="78">
        <v>0</v>
      </c>
      <c r="H61" s="77">
        <v>0</v>
      </c>
      <c r="I61" s="77">
        <v>0</v>
      </c>
      <c r="J61" s="77">
        <f t="shared" si="6"/>
        <v>12</v>
      </c>
      <c r="K61" s="91">
        <v>12</v>
      </c>
      <c r="L61" s="78">
        <v>0</v>
      </c>
      <c r="M61" s="77">
        <v>0</v>
      </c>
      <c r="N61" s="77">
        <v>0</v>
      </c>
      <c r="O61" s="77">
        <f t="shared" si="7"/>
        <v>12</v>
      </c>
      <c r="P61" s="91">
        <v>12</v>
      </c>
      <c r="Q61" s="78">
        <v>0</v>
      </c>
      <c r="R61" s="77">
        <v>0</v>
      </c>
      <c r="S61" s="77">
        <v>0</v>
      </c>
      <c r="T61" s="77">
        <f t="shared" si="9"/>
        <v>14</v>
      </c>
      <c r="U61" s="91">
        <v>14</v>
      </c>
      <c r="V61" s="78">
        <v>0</v>
      </c>
      <c r="W61" s="77">
        <v>0</v>
      </c>
      <c r="X61" s="77">
        <v>0</v>
      </c>
      <c r="Y61" s="77">
        <f t="shared" si="10"/>
        <v>14</v>
      </c>
      <c r="Z61" s="91">
        <v>14</v>
      </c>
      <c r="AA61" s="78">
        <v>0</v>
      </c>
      <c r="AB61" s="77">
        <v>0</v>
      </c>
      <c r="AC61" s="77">
        <v>0</v>
      </c>
      <c r="AD61" s="92">
        <f t="shared" si="14"/>
        <v>62</v>
      </c>
      <c r="AE61" s="79"/>
      <c r="AF61" s="79"/>
    </row>
    <row r="62" spans="1:32" s="81" customFormat="1" ht="66" customHeight="1" hidden="1" outlineLevel="1">
      <c r="A62" s="74" t="s">
        <v>126</v>
      </c>
      <c r="B62" s="75" t="s">
        <v>130</v>
      </c>
      <c r="C62" s="75"/>
      <c r="D62" s="76"/>
      <c r="E62" s="77">
        <f t="shared" si="5"/>
        <v>108</v>
      </c>
      <c r="F62" s="91">
        <v>108</v>
      </c>
      <c r="G62" s="78">
        <v>0</v>
      </c>
      <c r="H62" s="77">
        <v>0</v>
      </c>
      <c r="I62" s="77">
        <v>0</v>
      </c>
      <c r="J62" s="77">
        <f t="shared" si="6"/>
        <v>108</v>
      </c>
      <c r="K62" s="91">
        <v>108</v>
      </c>
      <c r="L62" s="78">
        <v>0</v>
      </c>
      <c r="M62" s="77">
        <v>0</v>
      </c>
      <c r="N62" s="77">
        <v>0</v>
      </c>
      <c r="O62" s="77">
        <f t="shared" si="7"/>
        <v>110</v>
      </c>
      <c r="P62" s="91">
        <v>110</v>
      </c>
      <c r="Q62" s="78">
        <v>0</v>
      </c>
      <c r="R62" s="77">
        <v>0</v>
      </c>
      <c r="S62" s="77">
        <v>0</v>
      </c>
      <c r="T62" s="77">
        <f t="shared" si="9"/>
        <v>110</v>
      </c>
      <c r="U62" s="91">
        <v>110</v>
      </c>
      <c r="V62" s="78">
        <v>0</v>
      </c>
      <c r="W62" s="77">
        <v>0</v>
      </c>
      <c r="X62" s="77">
        <v>0</v>
      </c>
      <c r="Y62" s="77">
        <f t="shared" si="10"/>
        <v>110</v>
      </c>
      <c r="Z62" s="91">
        <v>110</v>
      </c>
      <c r="AA62" s="78">
        <v>0</v>
      </c>
      <c r="AB62" s="77">
        <v>0</v>
      </c>
      <c r="AC62" s="77">
        <v>0</v>
      </c>
      <c r="AD62" s="92">
        <f t="shared" si="14"/>
        <v>546</v>
      </c>
      <c r="AE62" s="79"/>
      <c r="AF62" s="79"/>
    </row>
    <row r="63" spans="1:31" ht="19.5" customHeight="1" collapsed="1">
      <c r="A63" s="117" t="s">
        <v>66</v>
      </c>
      <c r="B63" s="117"/>
      <c r="C63" s="117"/>
      <c r="D63" s="117"/>
      <c r="E63" s="7">
        <f>E51+E36+E20</f>
        <v>35191</v>
      </c>
      <c r="F63" s="7">
        <f aca="true" t="shared" si="15" ref="F63:AD63">F51+F36+F20</f>
        <v>35191</v>
      </c>
      <c r="G63" s="7">
        <f t="shared" si="15"/>
        <v>0</v>
      </c>
      <c r="H63" s="7">
        <f t="shared" si="15"/>
        <v>0</v>
      </c>
      <c r="I63" s="7">
        <f t="shared" si="15"/>
        <v>0</v>
      </c>
      <c r="J63" s="7">
        <f t="shared" si="15"/>
        <v>42685</v>
      </c>
      <c r="K63" s="7">
        <f t="shared" si="15"/>
        <v>42685</v>
      </c>
      <c r="L63" s="7">
        <f t="shared" si="15"/>
        <v>0</v>
      </c>
      <c r="M63" s="7">
        <f t="shared" si="15"/>
        <v>0</v>
      </c>
      <c r="N63" s="7">
        <f t="shared" si="15"/>
        <v>0</v>
      </c>
      <c r="O63" s="7">
        <f t="shared" si="15"/>
        <v>35831.8</v>
      </c>
      <c r="P63" s="7">
        <f t="shared" si="15"/>
        <v>35831.8</v>
      </c>
      <c r="Q63" s="7">
        <f t="shared" si="15"/>
        <v>0</v>
      </c>
      <c r="R63" s="7">
        <f t="shared" si="15"/>
        <v>0</v>
      </c>
      <c r="S63" s="7">
        <f t="shared" si="15"/>
        <v>0</v>
      </c>
      <c r="T63" s="7">
        <f t="shared" si="15"/>
        <v>35723.5</v>
      </c>
      <c r="U63" s="7">
        <f t="shared" si="15"/>
        <v>35723.5</v>
      </c>
      <c r="V63" s="7">
        <f t="shared" si="15"/>
        <v>0</v>
      </c>
      <c r="W63" s="7">
        <f t="shared" si="15"/>
        <v>0</v>
      </c>
      <c r="X63" s="7">
        <f t="shared" si="15"/>
        <v>0</v>
      </c>
      <c r="Y63" s="7">
        <f t="shared" si="15"/>
        <v>35402.5</v>
      </c>
      <c r="Z63" s="7">
        <f t="shared" si="15"/>
        <v>35402.5</v>
      </c>
      <c r="AA63" s="7">
        <f t="shared" si="15"/>
        <v>0</v>
      </c>
      <c r="AB63" s="7">
        <f t="shared" si="15"/>
        <v>0</v>
      </c>
      <c r="AC63" s="7">
        <f t="shared" si="15"/>
        <v>0</v>
      </c>
      <c r="AD63" s="7">
        <f t="shared" si="15"/>
        <v>184833.8</v>
      </c>
      <c r="AE63" s="5">
        <f>E63+J63+O63+T63+Y63</f>
        <v>184833.8</v>
      </c>
    </row>
    <row r="64" spans="1:32" s="45" customFormat="1" ht="37.5" customHeight="1">
      <c r="A64" s="39" t="s">
        <v>67</v>
      </c>
      <c r="B64" s="40" t="s">
        <v>76</v>
      </c>
      <c r="C64" s="117" t="s">
        <v>85</v>
      </c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47"/>
      <c r="AF64" s="26"/>
    </row>
    <row r="65" spans="1:31" ht="94.5" customHeight="1">
      <c r="A65" s="35" t="s">
        <v>14</v>
      </c>
      <c r="B65" s="15" t="s">
        <v>200</v>
      </c>
      <c r="C65" s="15" t="s">
        <v>9</v>
      </c>
      <c r="D65" s="36" t="s">
        <v>144</v>
      </c>
      <c r="E65" s="5">
        <f aca="true" t="shared" si="16" ref="E65:AC65">SUM(E66:E75)</f>
        <v>11044.5</v>
      </c>
      <c r="F65" s="5">
        <f t="shared" si="16"/>
        <v>11044.5</v>
      </c>
      <c r="G65" s="5">
        <f t="shared" si="16"/>
        <v>0</v>
      </c>
      <c r="H65" s="5">
        <f t="shared" si="16"/>
        <v>0</v>
      </c>
      <c r="I65" s="5">
        <f t="shared" si="16"/>
        <v>0</v>
      </c>
      <c r="J65" s="5">
        <f t="shared" si="16"/>
        <v>7780</v>
      </c>
      <c r="K65" s="5">
        <f t="shared" si="16"/>
        <v>7780</v>
      </c>
      <c r="L65" s="5">
        <f t="shared" si="16"/>
        <v>0</v>
      </c>
      <c r="M65" s="5">
        <f t="shared" si="16"/>
        <v>0</v>
      </c>
      <c r="N65" s="5">
        <f t="shared" si="16"/>
        <v>0</v>
      </c>
      <c r="O65" s="5">
        <f t="shared" si="16"/>
        <v>9040</v>
      </c>
      <c r="P65" s="5">
        <f t="shared" si="16"/>
        <v>9040</v>
      </c>
      <c r="Q65" s="5">
        <f t="shared" si="16"/>
        <v>0</v>
      </c>
      <c r="R65" s="5">
        <f t="shared" si="16"/>
        <v>0</v>
      </c>
      <c r="S65" s="5">
        <f t="shared" si="16"/>
        <v>0</v>
      </c>
      <c r="T65" s="5">
        <f t="shared" si="16"/>
        <v>7530</v>
      </c>
      <c r="U65" s="5">
        <f t="shared" si="16"/>
        <v>7530</v>
      </c>
      <c r="V65" s="5">
        <f t="shared" si="16"/>
        <v>0</v>
      </c>
      <c r="W65" s="5">
        <f t="shared" si="16"/>
        <v>0</v>
      </c>
      <c r="X65" s="5">
        <f t="shared" si="16"/>
        <v>0</v>
      </c>
      <c r="Y65" s="5">
        <f t="shared" si="16"/>
        <v>6090</v>
      </c>
      <c r="Z65" s="5">
        <f t="shared" si="16"/>
        <v>6090</v>
      </c>
      <c r="AA65" s="5">
        <f t="shared" si="16"/>
        <v>0</v>
      </c>
      <c r="AB65" s="5">
        <f t="shared" si="16"/>
        <v>0</v>
      </c>
      <c r="AC65" s="5">
        <f t="shared" si="16"/>
        <v>0</v>
      </c>
      <c r="AD65" s="5">
        <f>Y65+T65+O65+J65+E65</f>
        <v>41484.5</v>
      </c>
      <c r="AE65" s="46"/>
    </row>
    <row r="66" spans="1:32" s="81" customFormat="1" ht="117" customHeight="1" hidden="1" outlineLevel="1">
      <c r="A66" s="74" t="s">
        <v>8</v>
      </c>
      <c r="B66" s="75" t="s">
        <v>201</v>
      </c>
      <c r="C66" s="75"/>
      <c r="D66" s="76"/>
      <c r="E66" s="77">
        <f aca="true" t="shared" si="17" ref="E66:E75">SUM(F66:I66)</f>
        <v>0</v>
      </c>
      <c r="F66" s="78">
        <v>0</v>
      </c>
      <c r="G66" s="77">
        <v>0</v>
      </c>
      <c r="H66" s="77">
        <v>0</v>
      </c>
      <c r="I66" s="77">
        <v>0</v>
      </c>
      <c r="J66" s="77">
        <f>SUM(K66:N66)</f>
        <v>2100</v>
      </c>
      <c r="K66" s="78">
        <v>2100</v>
      </c>
      <c r="L66" s="78">
        <v>0</v>
      </c>
      <c r="M66" s="78">
        <v>0</v>
      </c>
      <c r="N66" s="78">
        <v>0</v>
      </c>
      <c r="O66" s="77">
        <f>SUM(P66:S66)</f>
        <v>0</v>
      </c>
      <c r="P66" s="78">
        <v>0</v>
      </c>
      <c r="Q66" s="78">
        <v>0</v>
      </c>
      <c r="R66" s="78">
        <v>0</v>
      </c>
      <c r="S66" s="78">
        <v>0</v>
      </c>
      <c r="T66" s="77">
        <f aca="true" t="shared" si="18" ref="T66:T75">SUM(U66:X66)</f>
        <v>0</v>
      </c>
      <c r="U66" s="78">
        <v>0</v>
      </c>
      <c r="V66" s="78">
        <v>0</v>
      </c>
      <c r="W66" s="78">
        <v>0</v>
      </c>
      <c r="X66" s="78">
        <v>0</v>
      </c>
      <c r="Y66" s="77">
        <f aca="true" t="shared" si="19" ref="Y66:Y75">SUM(Z66:AC66)</f>
        <v>0</v>
      </c>
      <c r="Z66" s="78">
        <v>0</v>
      </c>
      <c r="AA66" s="78">
        <v>0</v>
      </c>
      <c r="AB66" s="78">
        <v>0</v>
      </c>
      <c r="AC66" s="78">
        <v>0</v>
      </c>
      <c r="AD66" s="82">
        <f>Y66+T66+O66+J66+E66</f>
        <v>2100</v>
      </c>
      <c r="AE66" s="79"/>
      <c r="AF66" s="80"/>
    </row>
    <row r="67" spans="1:32" s="81" customFormat="1" ht="74.25" customHeight="1" hidden="1" outlineLevel="1">
      <c r="A67" s="74" t="s">
        <v>77</v>
      </c>
      <c r="B67" s="75" t="s">
        <v>202</v>
      </c>
      <c r="C67" s="75"/>
      <c r="D67" s="76"/>
      <c r="E67" s="77">
        <f t="shared" si="17"/>
        <v>3500</v>
      </c>
      <c r="F67" s="78">
        <v>3500</v>
      </c>
      <c r="G67" s="77">
        <v>0</v>
      </c>
      <c r="H67" s="77">
        <v>0</v>
      </c>
      <c r="I67" s="77">
        <v>0</v>
      </c>
      <c r="J67" s="77">
        <f aca="true" t="shared" si="20" ref="J67:J75">SUM(K67:N67)</f>
        <v>1250</v>
      </c>
      <c r="K67" s="78">
        <v>1250</v>
      </c>
      <c r="L67" s="78">
        <v>0</v>
      </c>
      <c r="M67" s="78">
        <v>0</v>
      </c>
      <c r="N67" s="78">
        <v>0</v>
      </c>
      <c r="O67" s="77">
        <f aca="true" t="shared" si="21" ref="O67:O75">SUM(P67:S67)</f>
        <v>650</v>
      </c>
      <c r="P67" s="78">
        <v>650</v>
      </c>
      <c r="Q67" s="78">
        <v>0</v>
      </c>
      <c r="R67" s="78">
        <v>0</v>
      </c>
      <c r="S67" s="78">
        <v>0</v>
      </c>
      <c r="T67" s="77">
        <f t="shared" si="18"/>
        <v>0</v>
      </c>
      <c r="U67" s="78">
        <v>0</v>
      </c>
      <c r="V67" s="78">
        <v>0</v>
      </c>
      <c r="W67" s="78">
        <v>0</v>
      </c>
      <c r="X67" s="78">
        <v>0</v>
      </c>
      <c r="Y67" s="77">
        <f t="shared" si="19"/>
        <v>0</v>
      </c>
      <c r="Z67" s="78">
        <v>0</v>
      </c>
      <c r="AA67" s="78">
        <v>0</v>
      </c>
      <c r="AB67" s="78">
        <v>0</v>
      </c>
      <c r="AC67" s="78">
        <v>0</v>
      </c>
      <c r="AD67" s="82">
        <f>Y67+T67+O67+J67+E67</f>
        <v>5400</v>
      </c>
      <c r="AE67" s="79"/>
      <c r="AF67" s="80"/>
    </row>
    <row r="68" spans="1:32" s="81" customFormat="1" ht="46.5" customHeight="1" hidden="1" outlineLevel="1">
      <c r="A68" s="74" t="s">
        <v>78</v>
      </c>
      <c r="B68" s="75" t="s">
        <v>228</v>
      </c>
      <c r="C68" s="75"/>
      <c r="D68" s="76"/>
      <c r="E68" s="77">
        <f t="shared" si="17"/>
        <v>490</v>
      </c>
      <c r="F68" s="78">
        <v>490</v>
      </c>
      <c r="G68" s="77">
        <v>0</v>
      </c>
      <c r="H68" s="77">
        <v>0</v>
      </c>
      <c r="I68" s="77">
        <v>0</v>
      </c>
      <c r="J68" s="77">
        <f t="shared" si="20"/>
        <v>490</v>
      </c>
      <c r="K68" s="78">
        <v>490</v>
      </c>
      <c r="L68" s="78">
        <v>0</v>
      </c>
      <c r="M68" s="78">
        <v>0</v>
      </c>
      <c r="N68" s="78">
        <v>0</v>
      </c>
      <c r="O68" s="77">
        <f t="shared" si="21"/>
        <v>590</v>
      </c>
      <c r="P68" s="78">
        <v>590</v>
      </c>
      <c r="Q68" s="78">
        <v>0</v>
      </c>
      <c r="R68" s="78">
        <v>0</v>
      </c>
      <c r="S68" s="78">
        <v>0</v>
      </c>
      <c r="T68" s="77">
        <f t="shared" si="18"/>
        <v>590</v>
      </c>
      <c r="U68" s="78">
        <v>590</v>
      </c>
      <c r="V68" s="78">
        <v>0</v>
      </c>
      <c r="W68" s="78">
        <v>0</v>
      </c>
      <c r="X68" s="78">
        <v>0</v>
      </c>
      <c r="Y68" s="77">
        <f t="shared" si="19"/>
        <v>690</v>
      </c>
      <c r="Z68" s="78">
        <v>690</v>
      </c>
      <c r="AA68" s="78">
        <v>0</v>
      </c>
      <c r="AB68" s="78">
        <v>0</v>
      </c>
      <c r="AC68" s="78">
        <v>0</v>
      </c>
      <c r="AD68" s="82">
        <f>Y68+T68+O68+J68+E68</f>
        <v>2850</v>
      </c>
      <c r="AE68" s="79"/>
      <c r="AF68" s="80"/>
    </row>
    <row r="69" spans="1:32" s="81" customFormat="1" ht="105" customHeight="1" hidden="1" outlineLevel="1">
      <c r="A69" s="74" t="s">
        <v>225</v>
      </c>
      <c r="B69" s="75" t="s">
        <v>229</v>
      </c>
      <c r="C69" s="75"/>
      <c r="D69" s="76"/>
      <c r="E69" s="77">
        <f t="shared" si="17"/>
        <v>0</v>
      </c>
      <c r="F69" s="94">
        <v>0</v>
      </c>
      <c r="G69" s="77">
        <v>0</v>
      </c>
      <c r="H69" s="77">
        <v>0</v>
      </c>
      <c r="I69" s="77">
        <v>0</v>
      </c>
      <c r="J69" s="77">
        <f>SUM(K69:N69)</f>
        <v>0</v>
      </c>
      <c r="K69" s="94">
        <v>0</v>
      </c>
      <c r="L69" s="78">
        <v>0</v>
      </c>
      <c r="M69" s="78">
        <v>0</v>
      </c>
      <c r="N69" s="78">
        <v>0</v>
      </c>
      <c r="O69" s="77">
        <f t="shared" si="21"/>
        <v>950</v>
      </c>
      <c r="P69" s="78">
        <v>950</v>
      </c>
      <c r="Q69" s="78">
        <v>0</v>
      </c>
      <c r="R69" s="78">
        <v>0</v>
      </c>
      <c r="S69" s="78">
        <v>0</v>
      </c>
      <c r="T69" s="94">
        <f>U69</f>
        <v>0</v>
      </c>
      <c r="U69" s="78">
        <v>0</v>
      </c>
      <c r="V69" s="94">
        <v>0</v>
      </c>
      <c r="W69" s="94">
        <v>0</v>
      </c>
      <c r="X69" s="94">
        <v>0</v>
      </c>
      <c r="Y69" s="94">
        <f>Z69</f>
        <v>0</v>
      </c>
      <c r="Z69" s="78">
        <v>0</v>
      </c>
      <c r="AA69" s="94">
        <v>0</v>
      </c>
      <c r="AB69" s="78">
        <v>0</v>
      </c>
      <c r="AC69" s="78">
        <v>0</v>
      </c>
      <c r="AD69" s="82">
        <f>Y69+T69+O69+J69+E69</f>
        <v>950</v>
      </c>
      <c r="AE69" s="79"/>
      <c r="AF69" s="80"/>
    </row>
    <row r="70" spans="1:32" s="81" customFormat="1" ht="47.25" hidden="1" outlineLevel="1">
      <c r="A70" s="74" t="s">
        <v>15</v>
      </c>
      <c r="B70" s="75" t="s">
        <v>230</v>
      </c>
      <c r="C70" s="75"/>
      <c r="D70" s="76"/>
      <c r="E70" s="77">
        <f t="shared" si="17"/>
        <v>1850</v>
      </c>
      <c r="F70" s="77">
        <v>1850</v>
      </c>
      <c r="G70" s="77">
        <v>0</v>
      </c>
      <c r="H70" s="77">
        <v>0</v>
      </c>
      <c r="I70" s="77">
        <v>0</v>
      </c>
      <c r="J70" s="77">
        <f t="shared" si="20"/>
        <v>850</v>
      </c>
      <c r="K70" s="77">
        <v>850</v>
      </c>
      <c r="L70" s="78">
        <v>0</v>
      </c>
      <c r="M70" s="78">
        <v>0</v>
      </c>
      <c r="N70" s="78">
        <v>0</v>
      </c>
      <c r="O70" s="77">
        <f t="shared" si="21"/>
        <v>850</v>
      </c>
      <c r="P70" s="78">
        <v>850</v>
      </c>
      <c r="Q70" s="78">
        <v>0</v>
      </c>
      <c r="R70" s="78">
        <v>0</v>
      </c>
      <c r="S70" s="78">
        <v>0</v>
      </c>
      <c r="T70" s="77">
        <f t="shared" si="18"/>
        <v>950</v>
      </c>
      <c r="U70" s="78">
        <v>950</v>
      </c>
      <c r="V70" s="78">
        <v>0</v>
      </c>
      <c r="W70" s="78">
        <v>0</v>
      </c>
      <c r="X70" s="78">
        <v>0</v>
      </c>
      <c r="Y70" s="77">
        <f t="shared" si="19"/>
        <v>950</v>
      </c>
      <c r="Z70" s="78">
        <v>950</v>
      </c>
      <c r="AA70" s="78">
        <v>0</v>
      </c>
      <c r="AB70" s="78">
        <v>0</v>
      </c>
      <c r="AC70" s="78">
        <v>0</v>
      </c>
      <c r="AD70" s="82">
        <f aca="true" t="shared" si="22" ref="AD70:AD78">Y70+T70+O70+J70+E70</f>
        <v>5450</v>
      </c>
      <c r="AE70" s="79"/>
      <c r="AF70" s="80"/>
    </row>
    <row r="71" spans="1:32" s="81" customFormat="1" ht="70.5" customHeight="1" hidden="1" outlineLevel="1">
      <c r="A71" s="74" t="s">
        <v>106</v>
      </c>
      <c r="B71" s="75" t="s">
        <v>203</v>
      </c>
      <c r="C71" s="75"/>
      <c r="D71" s="76"/>
      <c r="E71" s="77">
        <f t="shared" si="17"/>
        <v>4500</v>
      </c>
      <c r="F71" s="78">
        <v>4500</v>
      </c>
      <c r="G71" s="77">
        <v>0</v>
      </c>
      <c r="H71" s="77">
        <v>0</v>
      </c>
      <c r="I71" s="77">
        <v>0</v>
      </c>
      <c r="J71" s="77">
        <f t="shared" si="20"/>
        <v>2500</v>
      </c>
      <c r="K71" s="78">
        <v>2500</v>
      </c>
      <c r="L71" s="78">
        <v>0</v>
      </c>
      <c r="M71" s="78">
        <v>0</v>
      </c>
      <c r="N71" s="78">
        <v>0</v>
      </c>
      <c r="O71" s="77">
        <f t="shared" si="21"/>
        <v>1500</v>
      </c>
      <c r="P71" s="78">
        <v>1500</v>
      </c>
      <c r="Q71" s="78">
        <v>0</v>
      </c>
      <c r="R71" s="78">
        <v>0</v>
      </c>
      <c r="S71" s="78">
        <v>0</v>
      </c>
      <c r="T71" s="77">
        <f t="shared" si="18"/>
        <v>0</v>
      </c>
      <c r="U71" s="78">
        <v>0</v>
      </c>
      <c r="V71" s="78">
        <v>0</v>
      </c>
      <c r="W71" s="78">
        <v>0</v>
      </c>
      <c r="X71" s="78">
        <v>0</v>
      </c>
      <c r="Y71" s="77">
        <f t="shared" si="19"/>
        <v>950</v>
      </c>
      <c r="Z71" s="78">
        <v>950</v>
      </c>
      <c r="AA71" s="78">
        <v>0</v>
      </c>
      <c r="AB71" s="78">
        <v>0</v>
      </c>
      <c r="AC71" s="78">
        <v>0</v>
      </c>
      <c r="AD71" s="82">
        <f t="shared" si="22"/>
        <v>9450</v>
      </c>
      <c r="AE71" s="79"/>
      <c r="AF71" s="80"/>
    </row>
    <row r="72" spans="1:32" s="81" customFormat="1" ht="60.75" customHeight="1" hidden="1" outlineLevel="1">
      <c r="A72" s="74" t="s">
        <v>125</v>
      </c>
      <c r="B72" s="75" t="s">
        <v>231</v>
      </c>
      <c r="C72" s="75"/>
      <c r="D72" s="76"/>
      <c r="E72" s="77">
        <f t="shared" si="17"/>
        <v>295</v>
      </c>
      <c r="F72" s="78">
        <v>295</v>
      </c>
      <c r="G72" s="77">
        <v>0</v>
      </c>
      <c r="H72" s="77">
        <v>0</v>
      </c>
      <c r="I72" s="77">
        <v>0</v>
      </c>
      <c r="J72" s="77">
        <f t="shared" si="20"/>
        <v>590</v>
      </c>
      <c r="K72" s="78">
        <v>590</v>
      </c>
      <c r="L72" s="78">
        <v>0</v>
      </c>
      <c r="M72" s="78">
        <v>0</v>
      </c>
      <c r="N72" s="78">
        <v>0</v>
      </c>
      <c r="O72" s="77">
        <f t="shared" si="21"/>
        <v>0</v>
      </c>
      <c r="P72" s="78">
        <v>0</v>
      </c>
      <c r="Q72" s="78">
        <v>0</v>
      </c>
      <c r="R72" s="78">
        <v>0</v>
      </c>
      <c r="S72" s="78">
        <v>0</v>
      </c>
      <c r="T72" s="77">
        <f t="shared" si="18"/>
        <v>0</v>
      </c>
      <c r="U72" s="78">
        <v>0</v>
      </c>
      <c r="V72" s="78">
        <v>0</v>
      </c>
      <c r="W72" s="78">
        <v>0</v>
      </c>
      <c r="X72" s="78">
        <v>0</v>
      </c>
      <c r="Y72" s="77">
        <f t="shared" si="19"/>
        <v>0</v>
      </c>
      <c r="Z72" s="78">
        <v>0</v>
      </c>
      <c r="AA72" s="78">
        <v>0</v>
      </c>
      <c r="AB72" s="78">
        <v>0</v>
      </c>
      <c r="AC72" s="78">
        <v>0</v>
      </c>
      <c r="AD72" s="82">
        <f t="shared" si="22"/>
        <v>885</v>
      </c>
      <c r="AE72" s="79"/>
      <c r="AF72" s="80"/>
    </row>
    <row r="73" spans="1:32" s="81" customFormat="1" ht="108" customHeight="1" hidden="1" outlineLevel="1">
      <c r="A73" s="74" t="s">
        <v>226</v>
      </c>
      <c r="B73" s="75" t="s">
        <v>232</v>
      </c>
      <c r="C73" s="75"/>
      <c r="D73" s="76"/>
      <c r="E73" s="77">
        <f t="shared" si="17"/>
        <v>390</v>
      </c>
      <c r="F73" s="78">
        <v>390</v>
      </c>
      <c r="G73" s="77">
        <v>0</v>
      </c>
      <c r="H73" s="77">
        <v>0</v>
      </c>
      <c r="I73" s="77">
        <v>0</v>
      </c>
      <c r="J73" s="77">
        <f>SUM(K73:N73)</f>
        <v>0</v>
      </c>
      <c r="K73" s="78">
        <v>0</v>
      </c>
      <c r="L73" s="78">
        <v>0</v>
      </c>
      <c r="M73" s="78">
        <v>0</v>
      </c>
      <c r="N73" s="78">
        <v>0</v>
      </c>
      <c r="O73" s="77">
        <f>SUM(P73:S73)</f>
        <v>0</v>
      </c>
      <c r="P73" s="78">
        <v>0</v>
      </c>
      <c r="Q73" s="78">
        <v>0</v>
      </c>
      <c r="R73" s="78">
        <v>0</v>
      </c>
      <c r="S73" s="78">
        <v>0</v>
      </c>
      <c r="T73" s="77">
        <f>SUM(U73:X73)</f>
        <v>490</v>
      </c>
      <c r="U73" s="78">
        <v>490</v>
      </c>
      <c r="V73" s="78">
        <v>0</v>
      </c>
      <c r="W73" s="78">
        <v>0</v>
      </c>
      <c r="X73" s="78">
        <v>0</v>
      </c>
      <c r="Y73" s="77">
        <f>SUM(Z73:AC73)</f>
        <v>0</v>
      </c>
      <c r="Z73" s="78">
        <v>0</v>
      </c>
      <c r="AA73" s="78">
        <v>0</v>
      </c>
      <c r="AB73" s="78">
        <v>0</v>
      </c>
      <c r="AC73" s="78">
        <v>0</v>
      </c>
      <c r="AD73" s="82">
        <f t="shared" si="22"/>
        <v>880</v>
      </c>
      <c r="AE73" s="79"/>
      <c r="AF73" s="80"/>
    </row>
    <row r="74" spans="1:32" s="81" customFormat="1" ht="111" customHeight="1" hidden="1" outlineLevel="1">
      <c r="A74" s="74" t="s">
        <v>227</v>
      </c>
      <c r="B74" s="95" t="s">
        <v>233</v>
      </c>
      <c r="C74" s="75"/>
      <c r="D74" s="76"/>
      <c r="E74" s="77">
        <f t="shared" si="17"/>
        <v>0</v>
      </c>
      <c r="F74" s="78">
        <v>0</v>
      </c>
      <c r="G74" s="77">
        <v>0</v>
      </c>
      <c r="H74" s="77">
        <v>0</v>
      </c>
      <c r="I74" s="77">
        <v>0</v>
      </c>
      <c r="J74" s="77">
        <f>SUM(K74:N74)</f>
        <v>0</v>
      </c>
      <c r="K74" s="78">
        <v>0</v>
      </c>
      <c r="L74" s="78">
        <v>0</v>
      </c>
      <c r="M74" s="78">
        <v>0</v>
      </c>
      <c r="N74" s="78">
        <v>0</v>
      </c>
      <c r="O74" s="77">
        <f>SUM(P74:S74)</f>
        <v>4500</v>
      </c>
      <c r="P74" s="78">
        <v>4500</v>
      </c>
      <c r="Q74" s="78">
        <v>0</v>
      </c>
      <c r="R74" s="78">
        <v>0</v>
      </c>
      <c r="S74" s="78">
        <v>0</v>
      </c>
      <c r="T74" s="77">
        <f>SUM(U74:X74)</f>
        <v>5500</v>
      </c>
      <c r="U74" s="78">
        <v>5500</v>
      </c>
      <c r="V74" s="78">
        <v>0</v>
      </c>
      <c r="W74" s="78">
        <v>0</v>
      </c>
      <c r="X74" s="78">
        <v>0</v>
      </c>
      <c r="Y74" s="77">
        <f>SUM(Z74:AC74)</f>
        <v>3500</v>
      </c>
      <c r="Z74" s="78">
        <v>3500</v>
      </c>
      <c r="AA74" s="78">
        <v>0</v>
      </c>
      <c r="AB74" s="78">
        <v>0</v>
      </c>
      <c r="AC74" s="78">
        <v>0</v>
      </c>
      <c r="AD74" s="82">
        <f t="shared" si="22"/>
        <v>13500</v>
      </c>
      <c r="AE74" s="79"/>
      <c r="AF74" s="80"/>
    </row>
    <row r="75" spans="1:32" s="81" customFormat="1" ht="98.25" customHeight="1" hidden="1" outlineLevel="1">
      <c r="A75" s="74" t="s">
        <v>234</v>
      </c>
      <c r="B75" s="75" t="s">
        <v>129</v>
      </c>
      <c r="C75" s="75"/>
      <c r="D75" s="76"/>
      <c r="E75" s="77">
        <f t="shared" si="17"/>
        <v>19.5</v>
      </c>
      <c r="F75" s="78">
        <v>19.5</v>
      </c>
      <c r="G75" s="77">
        <v>0</v>
      </c>
      <c r="H75" s="77">
        <v>0</v>
      </c>
      <c r="I75" s="77">
        <v>0</v>
      </c>
      <c r="J75" s="77">
        <f t="shared" si="20"/>
        <v>0</v>
      </c>
      <c r="K75" s="78">
        <v>0</v>
      </c>
      <c r="L75" s="78">
        <v>0</v>
      </c>
      <c r="M75" s="78">
        <v>0</v>
      </c>
      <c r="N75" s="78">
        <v>0</v>
      </c>
      <c r="O75" s="77">
        <f t="shared" si="21"/>
        <v>0</v>
      </c>
      <c r="P75" s="78">
        <v>0</v>
      </c>
      <c r="Q75" s="78">
        <v>0</v>
      </c>
      <c r="R75" s="78">
        <v>0</v>
      </c>
      <c r="S75" s="78">
        <v>0</v>
      </c>
      <c r="T75" s="77">
        <f t="shared" si="18"/>
        <v>0</v>
      </c>
      <c r="U75" s="78">
        <v>0</v>
      </c>
      <c r="V75" s="78">
        <v>0</v>
      </c>
      <c r="W75" s="78">
        <v>0</v>
      </c>
      <c r="X75" s="78">
        <v>0</v>
      </c>
      <c r="Y75" s="77">
        <f t="shared" si="19"/>
        <v>0</v>
      </c>
      <c r="Z75" s="78">
        <v>0</v>
      </c>
      <c r="AA75" s="78">
        <v>0</v>
      </c>
      <c r="AB75" s="78">
        <v>0</v>
      </c>
      <c r="AC75" s="78">
        <v>0</v>
      </c>
      <c r="AD75" s="82">
        <f t="shared" si="22"/>
        <v>19.5</v>
      </c>
      <c r="AE75" s="79"/>
      <c r="AF75" s="80"/>
    </row>
    <row r="76" spans="1:32" ht="38.25" customHeight="1" collapsed="1">
      <c r="A76" s="35" t="s">
        <v>16</v>
      </c>
      <c r="B76" s="15" t="s">
        <v>31</v>
      </c>
      <c r="C76" s="15" t="s">
        <v>9</v>
      </c>
      <c r="D76" s="36" t="s">
        <v>144</v>
      </c>
      <c r="E76" s="5">
        <f>SUM(F76:I76)</f>
        <v>1300</v>
      </c>
      <c r="F76" s="6">
        <v>1300</v>
      </c>
      <c r="G76" s="5">
        <v>0</v>
      </c>
      <c r="H76" s="5">
        <v>0</v>
      </c>
      <c r="I76" s="5">
        <v>0</v>
      </c>
      <c r="J76" s="6">
        <f>SUM(K76:N76)</f>
        <v>1450</v>
      </c>
      <c r="K76" s="6">
        <v>1450</v>
      </c>
      <c r="L76" s="6">
        <v>0</v>
      </c>
      <c r="M76" s="6">
        <v>0</v>
      </c>
      <c r="N76" s="6">
        <v>0</v>
      </c>
      <c r="O76" s="6">
        <f>SUM(P76:S76)</f>
        <v>1600</v>
      </c>
      <c r="P76" s="6">
        <v>1600</v>
      </c>
      <c r="Q76" s="6">
        <v>0</v>
      </c>
      <c r="R76" s="6">
        <v>0</v>
      </c>
      <c r="S76" s="6">
        <v>0</v>
      </c>
      <c r="T76" s="6">
        <f>SUM(U76:X76)</f>
        <v>1750</v>
      </c>
      <c r="U76" s="6">
        <v>1750</v>
      </c>
      <c r="V76" s="6">
        <v>0</v>
      </c>
      <c r="W76" s="6">
        <v>0</v>
      </c>
      <c r="X76" s="6">
        <v>0</v>
      </c>
      <c r="Y76" s="6">
        <f>SUM(Z76:AC76)</f>
        <v>1900</v>
      </c>
      <c r="Z76" s="6">
        <v>1900</v>
      </c>
      <c r="AA76" s="6">
        <v>0</v>
      </c>
      <c r="AB76" s="6">
        <v>0</v>
      </c>
      <c r="AC76" s="6">
        <v>0</v>
      </c>
      <c r="AD76" s="5">
        <f t="shared" si="22"/>
        <v>8000</v>
      </c>
      <c r="AE76" s="51"/>
      <c r="AF76" s="51"/>
    </row>
    <row r="77" spans="1:32" ht="87.75" customHeight="1">
      <c r="A77" s="35" t="s">
        <v>79</v>
      </c>
      <c r="B77" s="50" t="s">
        <v>204</v>
      </c>
      <c r="C77" s="15" t="s">
        <v>9</v>
      </c>
      <c r="D77" s="36" t="s">
        <v>144</v>
      </c>
      <c r="E77" s="5">
        <f>SUM(F77:I77)</f>
        <v>0</v>
      </c>
      <c r="F77" s="6">
        <v>0</v>
      </c>
      <c r="G77" s="5">
        <v>0</v>
      </c>
      <c r="H77" s="5">
        <v>0</v>
      </c>
      <c r="I77" s="5">
        <v>0</v>
      </c>
      <c r="J77" s="6">
        <f>SUM(K77:N77)</f>
        <v>950</v>
      </c>
      <c r="K77" s="6">
        <v>950</v>
      </c>
      <c r="L77" s="6">
        <v>0</v>
      </c>
      <c r="M77" s="6">
        <v>0</v>
      </c>
      <c r="N77" s="6">
        <v>0</v>
      </c>
      <c r="O77" s="6">
        <f>SUM(P77:S77)</f>
        <v>0</v>
      </c>
      <c r="P77" s="6"/>
      <c r="Q77" s="6">
        <v>0</v>
      </c>
      <c r="R77" s="6">
        <v>0</v>
      </c>
      <c r="S77" s="6">
        <v>0</v>
      </c>
      <c r="T77" s="6">
        <f>SUM(U77:X77)</f>
        <v>0</v>
      </c>
      <c r="U77" s="6"/>
      <c r="V77" s="6">
        <v>0</v>
      </c>
      <c r="W77" s="6">
        <v>0</v>
      </c>
      <c r="X77" s="6">
        <v>0</v>
      </c>
      <c r="Y77" s="6">
        <f>SUM(Z77:AC77)</f>
        <v>790</v>
      </c>
      <c r="Z77" s="6">
        <v>790</v>
      </c>
      <c r="AA77" s="6">
        <v>0</v>
      </c>
      <c r="AB77" s="6">
        <v>0</v>
      </c>
      <c r="AC77" s="6">
        <v>0</v>
      </c>
      <c r="AD77" s="5">
        <f t="shared" si="22"/>
        <v>1740</v>
      </c>
      <c r="AE77" s="51"/>
      <c r="AF77" s="51"/>
    </row>
    <row r="78" spans="1:31" ht="21" customHeight="1">
      <c r="A78" s="117" t="s">
        <v>4</v>
      </c>
      <c r="B78" s="117"/>
      <c r="C78" s="117"/>
      <c r="D78" s="117"/>
      <c r="E78" s="7">
        <f aca="true" t="shared" si="23" ref="E78:AC78">E77+E76+E65</f>
        <v>12344.5</v>
      </c>
      <c r="F78" s="7">
        <f t="shared" si="23"/>
        <v>12344.5</v>
      </c>
      <c r="G78" s="7">
        <f t="shared" si="23"/>
        <v>0</v>
      </c>
      <c r="H78" s="7">
        <f t="shared" si="23"/>
        <v>0</v>
      </c>
      <c r="I78" s="7">
        <f t="shared" si="23"/>
        <v>0</v>
      </c>
      <c r="J78" s="7">
        <f t="shared" si="23"/>
        <v>10180</v>
      </c>
      <c r="K78" s="7">
        <f t="shared" si="23"/>
        <v>10180</v>
      </c>
      <c r="L78" s="7">
        <f t="shared" si="23"/>
        <v>0</v>
      </c>
      <c r="M78" s="7">
        <f t="shared" si="23"/>
        <v>0</v>
      </c>
      <c r="N78" s="7">
        <f t="shared" si="23"/>
        <v>0</v>
      </c>
      <c r="O78" s="7">
        <f t="shared" si="23"/>
        <v>10640</v>
      </c>
      <c r="P78" s="7">
        <f t="shared" si="23"/>
        <v>10640</v>
      </c>
      <c r="Q78" s="7">
        <f t="shared" si="23"/>
        <v>0</v>
      </c>
      <c r="R78" s="7">
        <f t="shared" si="23"/>
        <v>0</v>
      </c>
      <c r="S78" s="7">
        <f t="shared" si="23"/>
        <v>0</v>
      </c>
      <c r="T78" s="7">
        <f t="shared" si="23"/>
        <v>9280</v>
      </c>
      <c r="U78" s="7">
        <f t="shared" si="23"/>
        <v>9280</v>
      </c>
      <c r="V78" s="7">
        <f t="shared" si="23"/>
        <v>0</v>
      </c>
      <c r="W78" s="7">
        <f t="shared" si="23"/>
        <v>0</v>
      </c>
      <c r="X78" s="7">
        <f t="shared" si="23"/>
        <v>0</v>
      </c>
      <c r="Y78" s="7">
        <f t="shared" si="23"/>
        <v>8780</v>
      </c>
      <c r="Z78" s="7">
        <f t="shared" si="23"/>
        <v>8780</v>
      </c>
      <c r="AA78" s="7">
        <f t="shared" si="23"/>
        <v>0</v>
      </c>
      <c r="AB78" s="7">
        <f t="shared" si="23"/>
        <v>0</v>
      </c>
      <c r="AC78" s="7">
        <f t="shared" si="23"/>
        <v>0</v>
      </c>
      <c r="AD78" s="20">
        <f t="shared" si="22"/>
        <v>51224.5</v>
      </c>
      <c r="AE78" s="5">
        <f>E78+J78+O78+T78+Y78</f>
        <v>51224.5</v>
      </c>
    </row>
    <row r="79" spans="1:30" ht="21.75" customHeight="1">
      <c r="A79" s="52">
        <v>4</v>
      </c>
      <c r="B79" s="40" t="s">
        <v>80</v>
      </c>
      <c r="C79" s="119" t="s">
        <v>33</v>
      </c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2"/>
    </row>
    <row r="80" spans="1:30" ht="143.25" customHeight="1">
      <c r="A80" s="35" t="s">
        <v>17</v>
      </c>
      <c r="B80" s="53" t="s">
        <v>34</v>
      </c>
      <c r="C80" s="15" t="s">
        <v>36</v>
      </c>
      <c r="D80" s="36" t="s">
        <v>144</v>
      </c>
      <c r="E80" s="9">
        <f>SUM(F80:I80)</f>
        <v>1913.6</v>
      </c>
      <c r="F80" s="9">
        <v>1913.6</v>
      </c>
      <c r="G80" s="9">
        <v>0</v>
      </c>
      <c r="H80" s="9">
        <v>0</v>
      </c>
      <c r="I80" s="9">
        <v>0</v>
      </c>
      <c r="J80" s="9">
        <f>SUM(K80:N80)</f>
        <v>1990.1</v>
      </c>
      <c r="K80" s="9">
        <v>1990.1</v>
      </c>
      <c r="L80" s="9">
        <v>0</v>
      </c>
      <c r="M80" s="9">
        <v>0</v>
      </c>
      <c r="N80" s="9">
        <v>0</v>
      </c>
      <c r="O80" s="9">
        <f>SUM(P80:S80)</f>
        <v>2069.7</v>
      </c>
      <c r="P80" s="9">
        <v>2069.7</v>
      </c>
      <c r="Q80" s="9">
        <v>0</v>
      </c>
      <c r="R80" s="9">
        <v>0</v>
      </c>
      <c r="S80" s="9">
        <v>0</v>
      </c>
      <c r="T80" s="9">
        <f>SUM(U80:X80)</f>
        <v>2152.5</v>
      </c>
      <c r="U80" s="9">
        <v>2152.5</v>
      </c>
      <c r="V80" s="9">
        <v>0</v>
      </c>
      <c r="W80" s="9">
        <v>0</v>
      </c>
      <c r="X80" s="9">
        <v>0</v>
      </c>
      <c r="Y80" s="9">
        <f>SUM(Z80:AC80)</f>
        <v>2238.6</v>
      </c>
      <c r="Z80" s="9">
        <v>2238.6</v>
      </c>
      <c r="AA80" s="9">
        <v>0</v>
      </c>
      <c r="AB80" s="9">
        <v>0</v>
      </c>
      <c r="AC80" s="9">
        <v>0</v>
      </c>
      <c r="AD80" s="5">
        <f>Y80+T80+O80+J80+E80</f>
        <v>10364.5</v>
      </c>
    </row>
    <row r="81" spans="1:30" ht="134.25" customHeight="1">
      <c r="A81" s="35" t="s">
        <v>221</v>
      </c>
      <c r="B81" s="15" t="s">
        <v>86</v>
      </c>
      <c r="C81" s="15" t="s">
        <v>36</v>
      </c>
      <c r="D81" s="36" t="s">
        <v>144</v>
      </c>
      <c r="E81" s="9">
        <f>SUM(F81:I81)</f>
        <v>34.3</v>
      </c>
      <c r="F81" s="9">
        <v>34.3</v>
      </c>
      <c r="G81" s="9">
        <v>0</v>
      </c>
      <c r="H81" s="9">
        <v>0</v>
      </c>
      <c r="I81" s="9">
        <v>0</v>
      </c>
      <c r="J81" s="9">
        <f>SUM(K81:N81)</f>
        <v>35.7</v>
      </c>
      <c r="K81" s="9">
        <v>35.7</v>
      </c>
      <c r="L81" s="9">
        <v>0</v>
      </c>
      <c r="M81" s="9">
        <v>0</v>
      </c>
      <c r="N81" s="9">
        <v>0</v>
      </c>
      <c r="O81" s="9">
        <f>SUM(P81:S81)</f>
        <v>37.1</v>
      </c>
      <c r="P81" s="9">
        <v>37.1</v>
      </c>
      <c r="Q81" s="9">
        <v>0</v>
      </c>
      <c r="R81" s="9">
        <v>0</v>
      </c>
      <c r="S81" s="9">
        <v>0</v>
      </c>
      <c r="T81" s="9">
        <f>SUM(U81:X81)</f>
        <v>38.6</v>
      </c>
      <c r="U81" s="9">
        <v>38.6</v>
      </c>
      <c r="V81" s="9">
        <v>0</v>
      </c>
      <c r="W81" s="9">
        <v>0</v>
      </c>
      <c r="X81" s="9">
        <v>0</v>
      </c>
      <c r="Y81" s="9">
        <f>SUM(Z81:AC81)</f>
        <v>40.2</v>
      </c>
      <c r="Z81" s="9">
        <v>40.2</v>
      </c>
      <c r="AA81" s="9">
        <v>0</v>
      </c>
      <c r="AB81" s="9">
        <v>0</v>
      </c>
      <c r="AC81" s="9">
        <v>0</v>
      </c>
      <c r="AD81" s="5">
        <f>Y81+T81+O81+J81+E81</f>
        <v>185.9</v>
      </c>
    </row>
    <row r="82" spans="1:31" ht="22.5" customHeight="1">
      <c r="A82" s="128" t="s">
        <v>68</v>
      </c>
      <c r="B82" s="128"/>
      <c r="C82" s="128"/>
      <c r="D82" s="128"/>
      <c r="E82" s="7">
        <f aca="true" t="shared" si="24" ref="E82:AD82">SUM(E80:E81)</f>
        <v>1947.9</v>
      </c>
      <c r="F82" s="7">
        <f t="shared" si="24"/>
        <v>1947.9</v>
      </c>
      <c r="G82" s="7">
        <f t="shared" si="24"/>
        <v>0</v>
      </c>
      <c r="H82" s="7">
        <f t="shared" si="24"/>
        <v>0</v>
      </c>
      <c r="I82" s="7">
        <f t="shared" si="24"/>
        <v>0</v>
      </c>
      <c r="J82" s="7">
        <f t="shared" si="24"/>
        <v>2025.8</v>
      </c>
      <c r="K82" s="7">
        <f t="shared" si="24"/>
        <v>2025.8</v>
      </c>
      <c r="L82" s="7">
        <f t="shared" si="24"/>
        <v>0</v>
      </c>
      <c r="M82" s="7">
        <f t="shared" si="24"/>
        <v>0</v>
      </c>
      <c r="N82" s="7">
        <f t="shared" si="24"/>
        <v>0</v>
      </c>
      <c r="O82" s="7">
        <f t="shared" si="24"/>
        <v>2106.8</v>
      </c>
      <c r="P82" s="7">
        <f t="shared" si="24"/>
        <v>2106.8</v>
      </c>
      <c r="Q82" s="7">
        <f t="shared" si="24"/>
        <v>0</v>
      </c>
      <c r="R82" s="7">
        <f t="shared" si="24"/>
        <v>0</v>
      </c>
      <c r="S82" s="7">
        <f t="shared" si="24"/>
        <v>0</v>
      </c>
      <c r="T82" s="7">
        <f t="shared" si="24"/>
        <v>2191.1</v>
      </c>
      <c r="U82" s="7">
        <f t="shared" si="24"/>
        <v>2191.1</v>
      </c>
      <c r="V82" s="7">
        <f t="shared" si="24"/>
        <v>0</v>
      </c>
      <c r="W82" s="7">
        <f t="shared" si="24"/>
        <v>0</v>
      </c>
      <c r="X82" s="7">
        <f t="shared" si="24"/>
        <v>0</v>
      </c>
      <c r="Y82" s="7">
        <f t="shared" si="24"/>
        <v>2278.8</v>
      </c>
      <c r="Z82" s="7">
        <f t="shared" si="24"/>
        <v>2278.8</v>
      </c>
      <c r="AA82" s="7">
        <f t="shared" si="24"/>
        <v>0</v>
      </c>
      <c r="AB82" s="7">
        <f t="shared" si="24"/>
        <v>0</v>
      </c>
      <c r="AC82" s="7">
        <f t="shared" si="24"/>
        <v>0</v>
      </c>
      <c r="AD82" s="7">
        <f t="shared" si="24"/>
        <v>10550.4</v>
      </c>
      <c r="AE82" s="5">
        <f>E82+J82+O82+T82+Y82</f>
        <v>10550.4</v>
      </c>
    </row>
    <row r="83" spans="1:30" ht="21" customHeight="1">
      <c r="A83" s="52">
        <v>5</v>
      </c>
      <c r="B83" s="40" t="s">
        <v>69</v>
      </c>
      <c r="C83" s="129" t="s">
        <v>222</v>
      </c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</row>
    <row r="84" spans="1:30" ht="362.25" customHeight="1">
      <c r="A84" s="35" t="s">
        <v>18</v>
      </c>
      <c r="B84" s="53" t="s">
        <v>133</v>
      </c>
      <c r="C84" s="15" t="s">
        <v>30</v>
      </c>
      <c r="D84" s="36" t="s">
        <v>144</v>
      </c>
      <c r="E84" s="9">
        <f>SUM(F84:I84)</f>
        <v>260</v>
      </c>
      <c r="F84" s="9">
        <v>260</v>
      </c>
      <c r="G84" s="9">
        <v>0</v>
      </c>
      <c r="H84" s="9">
        <v>0</v>
      </c>
      <c r="I84" s="9">
        <v>0</v>
      </c>
      <c r="J84" s="9">
        <f>SUM(K84:N84)</f>
        <v>260</v>
      </c>
      <c r="K84" s="9">
        <v>260</v>
      </c>
      <c r="L84" s="9">
        <v>0</v>
      </c>
      <c r="M84" s="9">
        <v>0</v>
      </c>
      <c r="N84" s="9">
        <v>0</v>
      </c>
      <c r="O84" s="9">
        <f>SUM(P84:S84)</f>
        <v>260</v>
      </c>
      <c r="P84" s="9">
        <v>260</v>
      </c>
      <c r="Q84" s="9">
        <v>0</v>
      </c>
      <c r="R84" s="9">
        <v>0</v>
      </c>
      <c r="S84" s="9">
        <v>0</v>
      </c>
      <c r="T84" s="9">
        <f>SUM(U84:X84)</f>
        <v>260</v>
      </c>
      <c r="U84" s="9">
        <v>260</v>
      </c>
      <c r="V84" s="9">
        <v>0</v>
      </c>
      <c r="W84" s="9">
        <v>0</v>
      </c>
      <c r="X84" s="9">
        <v>0</v>
      </c>
      <c r="Y84" s="9">
        <f>SUM(Z84:AC84)</f>
        <v>260</v>
      </c>
      <c r="Z84" s="9">
        <v>260</v>
      </c>
      <c r="AA84" s="9">
        <v>0</v>
      </c>
      <c r="AB84" s="9">
        <v>0</v>
      </c>
      <c r="AC84" s="9">
        <v>0</v>
      </c>
      <c r="AD84" s="5">
        <f>Y84+T84+O84+J84+E84</f>
        <v>1300</v>
      </c>
    </row>
    <row r="85" spans="1:31" ht="21.75" customHeight="1">
      <c r="A85" s="128" t="s">
        <v>6</v>
      </c>
      <c r="B85" s="128"/>
      <c r="C85" s="128"/>
      <c r="D85" s="128"/>
      <c r="E85" s="7">
        <f>SUM(F85:I85)</f>
        <v>260</v>
      </c>
      <c r="F85" s="7">
        <f>F84</f>
        <v>260</v>
      </c>
      <c r="G85" s="7">
        <f>G84</f>
        <v>0</v>
      </c>
      <c r="H85" s="7">
        <f>H84</f>
        <v>0</v>
      </c>
      <c r="I85" s="7">
        <f>I84</f>
        <v>0</v>
      </c>
      <c r="J85" s="7">
        <f>SUM(K85:N85)</f>
        <v>260</v>
      </c>
      <c r="K85" s="7">
        <f>K84</f>
        <v>260</v>
      </c>
      <c r="L85" s="7">
        <f>L84</f>
        <v>0</v>
      </c>
      <c r="M85" s="7">
        <f>M84</f>
        <v>0</v>
      </c>
      <c r="N85" s="7">
        <f>N84</f>
        <v>0</v>
      </c>
      <c r="O85" s="7">
        <f>SUM(P85:S85)</f>
        <v>260</v>
      </c>
      <c r="P85" s="7">
        <f>P84</f>
        <v>260</v>
      </c>
      <c r="Q85" s="7">
        <f>Q84</f>
        <v>0</v>
      </c>
      <c r="R85" s="7">
        <f>R84</f>
        <v>0</v>
      </c>
      <c r="S85" s="7">
        <f>S84</f>
        <v>0</v>
      </c>
      <c r="T85" s="7">
        <f>SUM(U85:X85)</f>
        <v>260</v>
      </c>
      <c r="U85" s="7">
        <f>U84</f>
        <v>260</v>
      </c>
      <c r="V85" s="7">
        <f>V84</f>
        <v>0</v>
      </c>
      <c r="W85" s="7">
        <f>W84</f>
        <v>0</v>
      </c>
      <c r="X85" s="7">
        <f>X84</f>
        <v>0</v>
      </c>
      <c r="Y85" s="7">
        <f>SUM(Z85:AC85)</f>
        <v>260</v>
      </c>
      <c r="Z85" s="7">
        <f>Z84</f>
        <v>260</v>
      </c>
      <c r="AA85" s="7">
        <f>AA84</f>
        <v>0</v>
      </c>
      <c r="AB85" s="7">
        <f>AB84</f>
        <v>0</v>
      </c>
      <c r="AC85" s="7">
        <f>AC84</f>
        <v>0</v>
      </c>
      <c r="AD85" s="20">
        <f>Y85+T85+O85+J85+E85</f>
        <v>1300</v>
      </c>
      <c r="AE85" s="5">
        <f>E85+J85+O85+T85+Y85</f>
        <v>1300</v>
      </c>
    </row>
    <row r="86" spans="1:30" ht="21" customHeight="1">
      <c r="A86" s="52">
        <v>6</v>
      </c>
      <c r="B86" s="40" t="s">
        <v>22</v>
      </c>
      <c r="C86" s="129" t="s">
        <v>87</v>
      </c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</row>
    <row r="87" spans="1:30" ht="221.25" customHeight="1">
      <c r="A87" s="35" t="s">
        <v>7</v>
      </c>
      <c r="B87" s="53" t="s">
        <v>243</v>
      </c>
      <c r="C87" s="15" t="s">
        <v>30</v>
      </c>
      <c r="D87" s="36" t="s">
        <v>144</v>
      </c>
      <c r="E87" s="9">
        <f>SUM(F87:I87)</f>
        <v>191954.3</v>
      </c>
      <c r="F87" s="9">
        <v>191954.3</v>
      </c>
      <c r="G87" s="9">
        <v>0</v>
      </c>
      <c r="H87" s="9">
        <v>0</v>
      </c>
      <c r="I87" s="9">
        <v>0</v>
      </c>
      <c r="J87" s="9">
        <f>SUM(K87:N87)</f>
        <v>199632.4</v>
      </c>
      <c r="K87" s="9">
        <v>199632.4</v>
      </c>
      <c r="L87" s="9">
        <v>0</v>
      </c>
      <c r="M87" s="9">
        <v>0</v>
      </c>
      <c r="N87" s="9">
        <v>0</v>
      </c>
      <c r="O87" s="9">
        <f>SUM(P87:S87)</f>
        <v>207617.7</v>
      </c>
      <c r="P87" s="9">
        <v>207617.7</v>
      </c>
      <c r="Q87" s="9">
        <v>0</v>
      </c>
      <c r="R87" s="9">
        <v>0</v>
      </c>
      <c r="S87" s="9">
        <v>0</v>
      </c>
      <c r="T87" s="9">
        <f>SUM(U87:X87)</f>
        <v>215922.4</v>
      </c>
      <c r="U87" s="9">
        <v>215922.4</v>
      </c>
      <c r="V87" s="9">
        <v>0</v>
      </c>
      <c r="W87" s="9">
        <v>0</v>
      </c>
      <c r="X87" s="9">
        <v>0</v>
      </c>
      <c r="Y87" s="9">
        <f>SUM(Z87:AC87)</f>
        <v>224559.3</v>
      </c>
      <c r="Z87" s="9">
        <v>224559.3</v>
      </c>
      <c r="AA87" s="9">
        <v>0</v>
      </c>
      <c r="AB87" s="9">
        <v>0</v>
      </c>
      <c r="AC87" s="9">
        <v>0</v>
      </c>
      <c r="AD87" s="5">
        <f>Y87+T87+O87+J87+E87</f>
        <v>1039686.1</v>
      </c>
    </row>
    <row r="88" spans="1:32" ht="21.75" customHeight="1">
      <c r="A88" s="128" t="s">
        <v>23</v>
      </c>
      <c r="B88" s="128"/>
      <c r="C88" s="128"/>
      <c r="D88" s="128"/>
      <c r="E88" s="7">
        <f>E87</f>
        <v>191954.3</v>
      </c>
      <c r="F88" s="7">
        <f aca="true" t="shared" si="25" ref="F88:AD88">F87</f>
        <v>191954.3</v>
      </c>
      <c r="G88" s="7">
        <f t="shared" si="25"/>
        <v>0</v>
      </c>
      <c r="H88" s="7">
        <f t="shared" si="25"/>
        <v>0</v>
      </c>
      <c r="I88" s="7">
        <f t="shared" si="25"/>
        <v>0</v>
      </c>
      <c r="J88" s="7">
        <f t="shared" si="25"/>
        <v>199632.4</v>
      </c>
      <c r="K88" s="7">
        <f t="shared" si="25"/>
        <v>199632.4</v>
      </c>
      <c r="L88" s="7">
        <f t="shared" si="25"/>
        <v>0</v>
      </c>
      <c r="M88" s="7">
        <f t="shared" si="25"/>
        <v>0</v>
      </c>
      <c r="N88" s="7">
        <f t="shared" si="25"/>
        <v>0</v>
      </c>
      <c r="O88" s="7">
        <f t="shared" si="25"/>
        <v>207617.7</v>
      </c>
      <c r="P88" s="7">
        <f t="shared" si="25"/>
        <v>207617.7</v>
      </c>
      <c r="Q88" s="7">
        <f t="shared" si="25"/>
        <v>0</v>
      </c>
      <c r="R88" s="7">
        <f t="shared" si="25"/>
        <v>0</v>
      </c>
      <c r="S88" s="7">
        <f t="shared" si="25"/>
        <v>0</v>
      </c>
      <c r="T88" s="7">
        <f t="shared" si="25"/>
        <v>215922.4</v>
      </c>
      <c r="U88" s="7">
        <f t="shared" si="25"/>
        <v>215922.4</v>
      </c>
      <c r="V88" s="7">
        <f t="shared" si="25"/>
        <v>0</v>
      </c>
      <c r="W88" s="7">
        <f t="shared" si="25"/>
        <v>0</v>
      </c>
      <c r="X88" s="7">
        <f t="shared" si="25"/>
        <v>0</v>
      </c>
      <c r="Y88" s="7">
        <f t="shared" si="25"/>
        <v>224559.3</v>
      </c>
      <c r="Z88" s="7">
        <f t="shared" si="25"/>
        <v>224559.3</v>
      </c>
      <c r="AA88" s="7">
        <f t="shared" si="25"/>
        <v>0</v>
      </c>
      <c r="AB88" s="7">
        <f t="shared" si="25"/>
        <v>0</v>
      </c>
      <c r="AC88" s="7">
        <f t="shared" si="25"/>
        <v>0</v>
      </c>
      <c r="AD88" s="7">
        <f t="shared" si="25"/>
        <v>1039686.1</v>
      </c>
      <c r="AE88" s="5">
        <f>E88+J88+O88+T88+Y88</f>
        <v>1039686.1</v>
      </c>
      <c r="AF88" s="49"/>
    </row>
    <row r="89" spans="1:32" ht="29.25" customHeight="1">
      <c r="A89" s="72" t="s">
        <v>223</v>
      </c>
      <c r="B89" s="40" t="s">
        <v>24</v>
      </c>
      <c r="C89" s="131" t="s">
        <v>96</v>
      </c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7"/>
      <c r="V89" s="7"/>
      <c r="W89" s="7"/>
      <c r="X89" s="7"/>
      <c r="Y89" s="7"/>
      <c r="Z89" s="7"/>
      <c r="AA89" s="7"/>
      <c r="AB89" s="7"/>
      <c r="AC89" s="7"/>
      <c r="AD89" s="20"/>
      <c r="AE89" s="14"/>
      <c r="AF89" s="49"/>
    </row>
    <row r="90" spans="1:32" ht="165" customHeight="1">
      <c r="A90" s="89" t="s">
        <v>25</v>
      </c>
      <c r="B90" s="15" t="s">
        <v>97</v>
      </c>
      <c r="C90" s="15" t="s">
        <v>98</v>
      </c>
      <c r="D90" s="36" t="s">
        <v>144</v>
      </c>
      <c r="E90" s="9">
        <f>SUM(F90:I90)</f>
        <v>0</v>
      </c>
      <c r="F90" s="8">
        <v>0</v>
      </c>
      <c r="G90" s="8">
        <v>0</v>
      </c>
      <c r="H90" s="8">
        <v>0</v>
      </c>
      <c r="I90" s="8">
        <v>0</v>
      </c>
      <c r="J90" s="9">
        <f>SUM(K90:N90)</f>
        <v>0</v>
      </c>
      <c r="K90" s="8">
        <v>0</v>
      </c>
      <c r="L90" s="8">
        <v>0</v>
      </c>
      <c r="M90" s="8">
        <v>0</v>
      </c>
      <c r="N90" s="8">
        <v>0</v>
      </c>
      <c r="O90" s="9">
        <f>SUM(P90:S90)</f>
        <v>0</v>
      </c>
      <c r="P90" s="8">
        <v>0</v>
      </c>
      <c r="Q90" s="8">
        <v>0</v>
      </c>
      <c r="R90" s="8">
        <v>0</v>
      </c>
      <c r="S90" s="8">
        <v>0</v>
      </c>
      <c r="T90" s="9">
        <f>SUM(U90:X90)</f>
        <v>0</v>
      </c>
      <c r="U90" s="8">
        <v>0</v>
      </c>
      <c r="V90" s="8">
        <v>0</v>
      </c>
      <c r="W90" s="8">
        <v>0</v>
      </c>
      <c r="X90" s="8">
        <v>0</v>
      </c>
      <c r="Y90" s="9">
        <f>SUM(Z90:AC90)</f>
        <v>0</v>
      </c>
      <c r="Z90" s="8">
        <v>0</v>
      </c>
      <c r="AA90" s="8">
        <v>0</v>
      </c>
      <c r="AB90" s="8">
        <v>0</v>
      </c>
      <c r="AC90" s="8">
        <v>0</v>
      </c>
      <c r="AD90" s="5">
        <f>Y90+T90+O90+J90+E90</f>
        <v>0</v>
      </c>
      <c r="AE90" s="14"/>
      <c r="AF90" s="49"/>
    </row>
    <row r="91" spans="1:32" ht="132" customHeight="1">
      <c r="A91" s="89" t="s">
        <v>224</v>
      </c>
      <c r="B91" s="15" t="s">
        <v>190</v>
      </c>
      <c r="C91" s="15" t="s">
        <v>98</v>
      </c>
      <c r="D91" s="36" t="s">
        <v>144</v>
      </c>
      <c r="E91" s="9">
        <f>SUM(F91:I91)</f>
        <v>0</v>
      </c>
      <c r="F91" s="8">
        <v>0</v>
      </c>
      <c r="G91" s="8">
        <v>0</v>
      </c>
      <c r="H91" s="8">
        <v>0</v>
      </c>
      <c r="I91" s="8">
        <v>0</v>
      </c>
      <c r="J91" s="9">
        <f>SUM(K91:N91)</f>
        <v>0</v>
      </c>
      <c r="K91" s="8">
        <v>0</v>
      </c>
      <c r="L91" s="8">
        <v>0</v>
      </c>
      <c r="M91" s="8">
        <v>0</v>
      </c>
      <c r="N91" s="8">
        <v>0</v>
      </c>
      <c r="O91" s="9">
        <f>SUM(P91:S91)</f>
        <v>0</v>
      </c>
      <c r="P91" s="8">
        <v>0</v>
      </c>
      <c r="Q91" s="8">
        <v>0</v>
      </c>
      <c r="R91" s="8">
        <v>0</v>
      </c>
      <c r="S91" s="8">
        <v>0</v>
      </c>
      <c r="T91" s="9">
        <f>SUM(U91:X91)</f>
        <v>0</v>
      </c>
      <c r="U91" s="8">
        <v>0</v>
      </c>
      <c r="V91" s="8">
        <v>0</v>
      </c>
      <c r="W91" s="8">
        <v>0</v>
      </c>
      <c r="X91" s="8">
        <v>0</v>
      </c>
      <c r="Y91" s="9">
        <f>SUM(Z91:AC91)</f>
        <v>0</v>
      </c>
      <c r="Z91" s="8">
        <v>0</v>
      </c>
      <c r="AA91" s="8">
        <v>0</v>
      </c>
      <c r="AB91" s="8">
        <v>0</v>
      </c>
      <c r="AC91" s="8">
        <v>0</v>
      </c>
      <c r="AD91" s="5">
        <f>Y91+T91+O91+J91+E91</f>
        <v>0</v>
      </c>
      <c r="AE91" s="14"/>
      <c r="AF91" s="49"/>
    </row>
    <row r="92" spans="1:32" ht="21.75" customHeight="1">
      <c r="A92" s="128" t="s">
        <v>26</v>
      </c>
      <c r="B92" s="128"/>
      <c r="C92" s="128"/>
      <c r="D92" s="128"/>
      <c r="E92" s="10">
        <f>SUM(E90:E91)</f>
        <v>0</v>
      </c>
      <c r="F92" s="10">
        <f aca="true" t="shared" si="26" ref="F92:AD92">SUM(F90:F91)</f>
        <v>0</v>
      </c>
      <c r="G92" s="10">
        <f t="shared" si="26"/>
        <v>0</v>
      </c>
      <c r="H92" s="10">
        <f t="shared" si="26"/>
        <v>0</v>
      </c>
      <c r="I92" s="10">
        <f t="shared" si="26"/>
        <v>0</v>
      </c>
      <c r="J92" s="10">
        <f t="shared" si="26"/>
        <v>0</v>
      </c>
      <c r="K92" s="10">
        <f t="shared" si="26"/>
        <v>0</v>
      </c>
      <c r="L92" s="10">
        <f t="shared" si="26"/>
        <v>0</v>
      </c>
      <c r="M92" s="10">
        <f t="shared" si="26"/>
        <v>0</v>
      </c>
      <c r="N92" s="10">
        <f t="shared" si="26"/>
        <v>0</v>
      </c>
      <c r="O92" s="10">
        <f t="shared" si="26"/>
        <v>0</v>
      </c>
      <c r="P92" s="10">
        <f t="shared" si="26"/>
        <v>0</v>
      </c>
      <c r="Q92" s="10">
        <f t="shared" si="26"/>
        <v>0</v>
      </c>
      <c r="R92" s="10">
        <f t="shared" si="26"/>
        <v>0</v>
      </c>
      <c r="S92" s="10">
        <f t="shared" si="26"/>
        <v>0</v>
      </c>
      <c r="T92" s="10">
        <f t="shared" si="26"/>
        <v>0</v>
      </c>
      <c r="U92" s="10">
        <f t="shared" si="26"/>
        <v>0</v>
      </c>
      <c r="V92" s="10">
        <f t="shared" si="26"/>
        <v>0</v>
      </c>
      <c r="W92" s="10">
        <f t="shared" si="26"/>
        <v>0</v>
      </c>
      <c r="X92" s="10">
        <f t="shared" si="26"/>
        <v>0</v>
      </c>
      <c r="Y92" s="10">
        <f t="shared" si="26"/>
        <v>0</v>
      </c>
      <c r="Z92" s="10">
        <f t="shared" si="26"/>
        <v>0</v>
      </c>
      <c r="AA92" s="10">
        <f t="shared" si="26"/>
        <v>0</v>
      </c>
      <c r="AB92" s="10">
        <f t="shared" si="26"/>
        <v>0</v>
      </c>
      <c r="AC92" s="10">
        <f t="shared" si="26"/>
        <v>0</v>
      </c>
      <c r="AD92" s="10">
        <f t="shared" si="26"/>
        <v>0</v>
      </c>
      <c r="AE92" s="20"/>
      <c r="AF92" s="49"/>
    </row>
    <row r="93" spans="1:32" ht="33" customHeight="1">
      <c r="A93" s="117" t="s">
        <v>82</v>
      </c>
      <c r="B93" s="117"/>
      <c r="C93" s="117"/>
      <c r="D93" s="117"/>
      <c r="E93" s="10">
        <f aca="true" t="shared" si="27" ref="E93:AD93">E88+E85+E82+E78+E63+E18+E92</f>
        <v>242285.7</v>
      </c>
      <c r="F93" s="10">
        <f t="shared" si="27"/>
        <v>242285.7</v>
      </c>
      <c r="G93" s="10">
        <f t="shared" si="27"/>
        <v>0</v>
      </c>
      <c r="H93" s="10">
        <f t="shared" si="27"/>
        <v>0</v>
      </c>
      <c r="I93" s="10">
        <f t="shared" si="27"/>
        <v>0</v>
      </c>
      <c r="J93" s="10">
        <f t="shared" si="27"/>
        <v>255371.2</v>
      </c>
      <c r="K93" s="10">
        <f t="shared" si="27"/>
        <v>255371.2</v>
      </c>
      <c r="L93" s="10">
        <f t="shared" si="27"/>
        <v>0</v>
      </c>
      <c r="M93" s="10">
        <f t="shared" si="27"/>
        <v>0</v>
      </c>
      <c r="N93" s="10">
        <f t="shared" si="27"/>
        <v>0</v>
      </c>
      <c r="O93" s="10">
        <f t="shared" si="27"/>
        <v>257044.3</v>
      </c>
      <c r="P93" s="10">
        <f t="shared" si="27"/>
        <v>257044.3</v>
      </c>
      <c r="Q93" s="10">
        <f t="shared" si="27"/>
        <v>0</v>
      </c>
      <c r="R93" s="10">
        <f t="shared" si="27"/>
        <v>0</v>
      </c>
      <c r="S93" s="10">
        <f t="shared" si="27"/>
        <v>0</v>
      </c>
      <c r="T93" s="10">
        <f t="shared" si="27"/>
        <v>263965</v>
      </c>
      <c r="U93" s="10">
        <f t="shared" si="27"/>
        <v>263965</v>
      </c>
      <c r="V93" s="10">
        <f t="shared" si="27"/>
        <v>0</v>
      </c>
      <c r="W93" s="10">
        <f t="shared" si="27"/>
        <v>0</v>
      </c>
      <c r="X93" s="10">
        <f t="shared" si="27"/>
        <v>0</v>
      </c>
      <c r="Y93" s="10">
        <f t="shared" si="27"/>
        <v>271868.6</v>
      </c>
      <c r="Z93" s="10">
        <f t="shared" si="27"/>
        <v>271868.6</v>
      </c>
      <c r="AA93" s="10">
        <f t="shared" si="27"/>
        <v>0</v>
      </c>
      <c r="AB93" s="10">
        <f t="shared" si="27"/>
        <v>0</v>
      </c>
      <c r="AC93" s="10">
        <f t="shared" si="27"/>
        <v>0</v>
      </c>
      <c r="AD93" s="10">
        <f t="shared" si="27"/>
        <v>1290534.8</v>
      </c>
      <c r="AE93" s="5">
        <f>SUM(AE12:AE92)</f>
        <v>1290534.8</v>
      </c>
      <c r="AF93" s="10"/>
    </row>
    <row r="94" ht="15.75"/>
    <row r="95" spans="1:32" ht="15.75">
      <c r="A95" s="54"/>
      <c r="C95" s="55"/>
      <c r="D95" s="56"/>
      <c r="AE95" s="37"/>
      <c r="AF95" s="38"/>
    </row>
    <row r="96" spans="1:32" s="22" customFormat="1" ht="15.75">
      <c r="A96" s="57"/>
      <c r="B96" s="11"/>
      <c r="C96" s="58"/>
      <c r="D96" s="59"/>
      <c r="E96" s="11"/>
      <c r="F96" s="11"/>
      <c r="G96" s="11"/>
      <c r="H96" s="11"/>
      <c r="I96" s="11"/>
      <c r="J96" s="11"/>
      <c r="K96" s="11"/>
      <c r="L96" s="11"/>
      <c r="M96" s="11"/>
      <c r="N96" s="11"/>
      <c r="AD96" s="23"/>
      <c r="AF96" s="26"/>
    </row>
    <row r="97" spans="1:32" s="22" customFormat="1" ht="31.5">
      <c r="A97" s="57"/>
      <c r="C97" s="60"/>
      <c r="D97" s="61" t="s">
        <v>32</v>
      </c>
      <c r="E97" s="12">
        <f aca="true" t="shared" si="28" ref="E97:AC97">E87</f>
        <v>191954.3</v>
      </c>
      <c r="F97" s="12">
        <f t="shared" si="28"/>
        <v>191954.3</v>
      </c>
      <c r="G97" s="12">
        <f t="shared" si="28"/>
        <v>0</v>
      </c>
      <c r="H97" s="12">
        <f t="shared" si="28"/>
        <v>0</v>
      </c>
      <c r="I97" s="12">
        <f t="shared" si="28"/>
        <v>0</v>
      </c>
      <c r="J97" s="12">
        <f t="shared" si="28"/>
        <v>199632.4</v>
      </c>
      <c r="K97" s="12">
        <f t="shared" si="28"/>
        <v>199632.4</v>
      </c>
      <c r="L97" s="12">
        <f t="shared" si="28"/>
        <v>0</v>
      </c>
      <c r="M97" s="12">
        <f t="shared" si="28"/>
        <v>0</v>
      </c>
      <c r="N97" s="12">
        <f t="shared" si="28"/>
        <v>0</v>
      </c>
      <c r="O97" s="12">
        <f t="shared" si="28"/>
        <v>207617.7</v>
      </c>
      <c r="P97" s="12">
        <f t="shared" si="28"/>
        <v>207617.7</v>
      </c>
      <c r="Q97" s="12">
        <f t="shared" si="28"/>
        <v>0</v>
      </c>
      <c r="R97" s="12">
        <f t="shared" si="28"/>
        <v>0</v>
      </c>
      <c r="S97" s="12">
        <f t="shared" si="28"/>
        <v>0</v>
      </c>
      <c r="T97" s="12">
        <f t="shared" si="28"/>
        <v>215922.4</v>
      </c>
      <c r="U97" s="12">
        <f t="shared" si="28"/>
        <v>215922.4</v>
      </c>
      <c r="V97" s="12">
        <f t="shared" si="28"/>
        <v>0</v>
      </c>
      <c r="W97" s="12">
        <f t="shared" si="28"/>
        <v>0</v>
      </c>
      <c r="X97" s="12">
        <f t="shared" si="28"/>
        <v>0</v>
      </c>
      <c r="Y97" s="12">
        <f t="shared" si="28"/>
        <v>224559.3</v>
      </c>
      <c r="Z97" s="12">
        <f t="shared" si="28"/>
        <v>224559.3</v>
      </c>
      <c r="AA97" s="12">
        <f t="shared" si="28"/>
        <v>0</v>
      </c>
      <c r="AB97" s="12">
        <f t="shared" si="28"/>
        <v>0</v>
      </c>
      <c r="AC97" s="12">
        <f t="shared" si="28"/>
        <v>0</v>
      </c>
      <c r="AD97" s="23">
        <f aca="true" t="shared" si="29" ref="AD97:AD102">Y97+T97+O97+J97+E97</f>
        <v>1039686.1</v>
      </c>
      <c r="AE97" s="23"/>
      <c r="AF97" s="26"/>
    </row>
    <row r="98" spans="1:32" s="63" customFormat="1" ht="15.75">
      <c r="A98" s="62"/>
      <c r="D98" s="64" t="s">
        <v>9</v>
      </c>
      <c r="E98" s="13">
        <f aca="true" t="shared" si="30" ref="E98:AC98">E78+E63+E18</f>
        <v>48123.5</v>
      </c>
      <c r="F98" s="13">
        <f t="shared" si="30"/>
        <v>48123.5</v>
      </c>
      <c r="G98" s="13">
        <f t="shared" si="30"/>
        <v>0</v>
      </c>
      <c r="H98" s="13">
        <f t="shared" si="30"/>
        <v>0</v>
      </c>
      <c r="I98" s="13">
        <f t="shared" si="30"/>
        <v>0</v>
      </c>
      <c r="J98" s="13">
        <f t="shared" si="30"/>
        <v>53453</v>
      </c>
      <c r="K98" s="13">
        <f t="shared" si="30"/>
        <v>53453</v>
      </c>
      <c r="L98" s="13">
        <f t="shared" si="30"/>
        <v>0</v>
      </c>
      <c r="M98" s="13">
        <f t="shared" si="30"/>
        <v>0</v>
      </c>
      <c r="N98" s="13">
        <f t="shared" si="30"/>
        <v>0</v>
      </c>
      <c r="O98" s="13">
        <f t="shared" si="30"/>
        <v>47059.8</v>
      </c>
      <c r="P98" s="13">
        <f t="shared" si="30"/>
        <v>47059.8</v>
      </c>
      <c r="Q98" s="13">
        <f t="shared" si="30"/>
        <v>0</v>
      </c>
      <c r="R98" s="13">
        <f t="shared" si="30"/>
        <v>0</v>
      </c>
      <c r="S98" s="13">
        <f t="shared" si="30"/>
        <v>0</v>
      </c>
      <c r="T98" s="13">
        <f t="shared" si="30"/>
        <v>45591.5</v>
      </c>
      <c r="U98" s="13">
        <f t="shared" si="30"/>
        <v>45591.5</v>
      </c>
      <c r="V98" s="13">
        <f t="shared" si="30"/>
        <v>0</v>
      </c>
      <c r="W98" s="13">
        <f t="shared" si="30"/>
        <v>0</v>
      </c>
      <c r="X98" s="13">
        <f t="shared" si="30"/>
        <v>0</v>
      </c>
      <c r="Y98" s="13">
        <f t="shared" si="30"/>
        <v>44770.5</v>
      </c>
      <c r="Z98" s="13">
        <f t="shared" si="30"/>
        <v>44770.5</v>
      </c>
      <c r="AA98" s="13">
        <f t="shared" si="30"/>
        <v>0</v>
      </c>
      <c r="AB98" s="13">
        <f t="shared" si="30"/>
        <v>0</v>
      </c>
      <c r="AC98" s="13">
        <f t="shared" si="30"/>
        <v>0</v>
      </c>
      <c r="AD98" s="23">
        <f t="shared" si="29"/>
        <v>238998.3</v>
      </c>
      <c r="AE98" s="65"/>
      <c r="AF98" s="66"/>
    </row>
    <row r="99" spans="1:32" s="22" customFormat="1" ht="15.75">
      <c r="A99" s="57"/>
      <c r="D99" s="61" t="s">
        <v>36</v>
      </c>
      <c r="E99" s="12">
        <f aca="true" t="shared" si="31" ref="E99:AC99">E82</f>
        <v>1947.9</v>
      </c>
      <c r="F99" s="12">
        <f t="shared" si="31"/>
        <v>1947.9</v>
      </c>
      <c r="G99" s="12">
        <f t="shared" si="31"/>
        <v>0</v>
      </c>
      <c r="H99" s="12">
        <f t="shared" si="31"/>
        <v>0</v>
      </c>
      <c r="I99" s="12">
        <f t="shared" si="31"/>
        <v>0</v>
      </c>
      <c r="J99" s="12">
        <f t="shared" si="31"/>
        <v>2025.8</v>
      </c>
      <c r="K99" s="12">
        <f t="shared" si="31"/>
        <v>2025.8</v>
      </c>
      <c r="L99" s="12">
        <f t="shared" si="31"/>
        <v>0</v>
      </c>
      <c r="M99" s="12">
        <f t="shared" si="31"/>
        <v>0</v>
      </c>
      <c r="N99" s="12">
        <f t="shared" si="31"/>
        <v>0</v>
      </c>
      <c r="O99" s="12">
        <f t="shared" si="31"/>
        <v>2106.8</v>
      </c>
      <c r="P99" s="12">
        <f t="shared" si="31"/>
        <v>2106.8</v>
      </c>
      <c r="Q99" s="12">
        <f t="shared" si="31"/>
        <v>0</v>
      </c>
      <c r="R99" s="12">
        <f t="shared" si="31"/>
        <v>0</v>
      </c>
      <c r="S99" s="12">
        <f t="shared" si="31"/>
        <v>0</v>
      </c>
      <c r="T99" s="12">
        <f t="shared" si="31"/>
        <v>2191.1</v>
      </c>
      <c r="U99" s="12">
        <f t="shared" si="31"/>
        <v>2191.1</v>
      </c>
      <c r="V99" s="12">
        <f t="shared" si="31"/>
        <v>0</v>
      </c>
      <c r="W99" s="12">
        <f t="shared" si="31"/>
        <v>0</v>
      </c>
      <c r="X99" s="12">
        <f t="shared" si="31"/>
        <v>0</v>
      </c>
      <c r="Y99" s="12">
        <f t="shared" si="31"/>
        <v>2278.8</v>
      </c>
      <c r="Z99" s="12">
        <f t="shared" si="31"/>
        <v>2278.8</v>
      </c>
      <c r="AA99" s="12">
        <f t="shared" si="31"/>
        <v>0</v>
      </c>
      <c r="AB99" s="12">
        <f t="shared" si="31"/>
        <v>0</v>
      </c>
      <c r="AC99" s="12">
        <f t="shared" si="31"/>
        <v>0</v>
      </c>
      <c r="AD99" s="23">
        <f t="shared" si="29"/>
        <v>10550.4</v>
      </c>
      <c r="AE99" s="23"/>
      <c r="AF99" s="26"/>
    </row>
    <row r="100" spans="1:32" s="22" customFormat="1" ht="15.75">
      <c r="A100" s="57"/>
      <c r="D100" s="61" t="s">
        <v>37</v>
      </c>
      <c r="E100" s="12">
        <f aca="true" t="shared" si="32" ref="E100:AC100">E84</f>
        <v>260</v>
      </c>
      <c r="F100" s="12">
        <f t="shared" si="32"/>
        <v>260</v>
      </c>
      <c r="G100" s="12">
        <f t="shared" si="32"/>
        <v>0</v>
      </c>
      <c r="H100" s="12">
        <f t="shared" si="32"/>
        <v>0</v>
      </c>
      <c r="I100" s="12">
        <f t="shared" si="32"/>
        <v>0</v>
      </c>
      <c r="J100" s="12">
        <f t="shared" si="32"/>
        <v>260</v>
      </c>
      <c r="K100" s="12">
        <f t="shared" si="32"/>
        <v>260</v>
      </c>
      <c r="L100" s="12">
        <f t="shared" si="32"/>
        <v>0</v>
      </c>
      <c r="M100" s="12">
        <f t="shared" si="32"/>
        <v>0</v>
      </c>
      <c r="N100" s="12">
        <f t="shared" si="32"/>
        <v>0</v>
      </c>
      <c r="O100" s="12">
        <f t="shared" si="32"/>
        <v>260</v>
      </c>
      <c r="P100" s="12">
        <f t="shared" si="32"/>
        <v>260</v>
      </c>
      <c r="Q100" s="12">
        <f t="shared" si="32"/>
        <v>0</v>
      </c>
      <c r="R100" s="12">
        <f t="shared" si="32"/>
        <v>0</v>
      </c>
      <c r="S100" s="12">
        <f t="shared" si="32"/>
        <v>0</v>
      </c>
      <c r="T100" s="12">
        <f t="shared" si="32"/>
        <v>260</v>
      </c>
      <c r="U100" s="12">
        <f t="shared" si="32"/>
        <v>260</v>
      </c>
      <c r="V100" s="12">
        <f t="shared" si="32"/>
        <v>0</v>
      </c>
      <c r="W100" s="12">
        <f t="shared" si="32"/>
        <v>0</v>
      </c>
      <c r="X100" s="12">
        <f t="shared" si="32"/>
        <v>0</v>
      </c>
      <c r="Y100" s="12">
        <f t="shared" si="32"/>
        <v>260</v>
      </c>
      <c r="Z100" s="12">
        <f t="shared" si="32"/>
        <v>260</v>
      </c>
      <c r="AA100" s="12">
        <f t="shared" si="32"/>
        <v>0</v>
      </c>
      <c r="AB100" s="12">
        <f t="shared" si="32"/>
        <v>0</v>
      </c>
      <c r="AC100" s="12">
        <f t="shared" si="32"/>
        <v>0</v>
      </c>
      <c r="AD100" s="23">
        <f t="shared" si="29"/>
        <v>1300</v>
      </c>
      <c r="AE100" s="23"/>
      <c r="AF100" s="26"/>
    </row>
    <row r="101" spans="1:32" s="22" customFormat="1" ht="48" customHeight="1">
      <c r="A101" s="57"/>
      <c r="D101" s="61" t="s">
        <v>115</v>
      </c>
      <c r="E101" s="12">
        <f aca="true" t="shared" si="33" ref="E101:AC101">E92</f>
        <v>0</v>
      </c>
      <c r="F101" s="12">
        <f t="shared" si="33"/>
        <v>0</v>
      </c>
      <c r="G101" s="12">
        <f t="shared" si="33"/>
        <v>0</v>
      </c>
      <c r="H101" s="12">
        <f t="shared" si="33"/>
        <v>0</v>
      </c>
      <c r="I101" s="12">
        <f t="shared" si="33"/>
        <v>0</v>
      </c>
      <c r="J101" s="12">
        <f t="shared" si="33"/>
        <v>0</v>
      </c>
      <c r="K101" s="12">
        <f t="shared" si="33"/>
        <v>0</v>
      </c>
      <c r="L101" s="12">
        <f t="shared" si="33"/>
        <v>0</v>
      </c>
      <c r="M101" s="12">
        <f t="shared" si="33"/>
        <v>0</v>
      </c>
      <c r="N101" s="12">
        <f t="shared" si="33"/>
        <v>0</v>
      </c>
      <c r="O101" s="12">
        <f t="shared" si="33"/>
        <v>0</v>
      </c>
      <c r="P101" s="12">
        <f t="shared" si="33"/>
        <v>0</v>
      </c>
      <c r="Q101" s="12">
        <f t="shared" si="33"/>
        <v>0</v>
      </c>
      <c r="R101" s="12">
        <f t="shared" si="33"/>
        <v>0</v>
      </c>
      <c r="S101" s="12">
        <f t="shared" si="33"/>
        <v>0</v>
      </c>
      <c r="T101" s="12">
        <f t="shared" si="33"/>
        <v>0</v>
      </c>
      <c r="U101" s="12">
        <f t="shared" si="33"/>
        <v>0</v>
      </c>
      <c r="V101" s="12">
        <f t="shared" si="33"/>
        <v>0</v>
      </c>
      <c r="W101" s="12">
        <f t="shared" si="33"/>
        <v>0</v>
      </c>
      <c r="X101" s="12">
        <f t="shared" si="33"/>
        <v>0</v>
      </c>
      <c r="Y101" s="12">
        <f t="shared" si="33"/>
        <v>0</v>
      </c>
      <c r="Z101" s="12">
        <f t="shared" si="33"/>
        <v>0</v>
      </c>
      <c r="AA101" s="12">
        <f t="shared" si="33"/>
        <v>0</v>
      </c>
      <c r="AB101" s="12">
        <f t="shared" si="33"/>
        <v>0</v>
      </c>
      <c r="AC101" s="12">
        <f t="shared" si="33"/>
        <v>0</v>
      </c>
      <c r="AD101" s="23">
        <f t="shared" si="29"/>
        <v>0</v>
      </c>
      <c r="AE101" s="23"/>
      <c r="AF101" s="26"/>
    </row>
    <row r="102" spans="1:32" s="47" customFormat="1" ht="15.75">
      <c r="A102" s="67"/>
      <c r="D102" s="68" t="s">
        <v>20</v>
      </c>
      <c r="E102" s="14">
        <f>SUM(E97:E101)</f>
        <v>242285.7</v>
      </c>
      <c r="F102" s="14">
        <f>SUM(F97:F100)</f>
        <v>242285.7</v>
      </c>
      <c r="G102" s="14">
        <f aca="true" t="shared" si="34" ref="G102:R102">SUM(G97:G101)</f>
        <v>0</v>
      </c>
      <c r="H102" s="14">
        <f t="shared" si="34"/>
        <v>0</v>
      </c>
      <c r="I102" s="14">
        <f t="shared" si="34"/>
        <v>0</v>
      </c>
      <c r="J102" s="14">
        <f t="shared" si="34"/>
        <v>255371.2</v>
      </c>
      <c r="K102" s="14">
        <f t="shared" si="34"/>
        <v>255371.2</v>
      </c>
      <c r="L102" s="14">
        <f t="shared" si="34"/>
        <v>0</v>
      </c>
      <c r="M102" s="14">
        <f t="shared" si="34"/>
        <v>0</v>
      </c>
      <c r="N102" s="14">
        <f t="shared" si="34"/>
        <v>0</v>
      </c>
      <c r="O102" s="14">
        <f t="shared" si="34"/>
        <v>257044.3</v>
      </c>
      <c r="P102" s="14">
        <f t="shared" si="34"/>
        <v>257044.3</v>
      </c>
      <c r="Q102" s="14">
        <f t="shared" si="34"/>
        <v>0</v>
      </c>
      <c r="R102" s="14">
        <f t="shared" si="34"/>
        <v>0</v>
      </c>
      <c r="S102" s="14">
        <f>SUM(S97:S100)</f>
        <v>0</v>
      </c>
      <c r="T102" s="14">
        <f>SUM(T97:T101)</f>
        <v>263965</v>
      </c>
      <c r="U102" s="14">
        <f>SUM(U97:U101)</f>
        <v>263965</v>
      </c>
      <c r="V102" s="14">
        <f>SUM(V97:V101)</f>
        <v>0</v>
      </c>
      <c r="W102" s="14">
        <f aca="true" t="shared" si="35" ref="W102:AC102">SUM(W97:W100)</f>
        <v>0</v>
      </c>
      <c r="X102" s="14">
        <f t="shared" si="35"/>
        <v>0</v>
      </c>
      <c r="Y102" s="14">
        <f t="shared" si="35"/>
        <v>271868.6</v>
      </c>
      <c r="Z102" s="14">
        <f t="shared" si="35"/>
        <v>271868.6</v>
      </c>
      <c r="AA102" s="14">
        <f t="shared" si="35"/>
        <v>0</v>
      </c>
      <c r="AB102" s="14">
        <f t="shared" si="35"/>
        <v>0</v>
      </c>
      <c r="AC102" s="14">
        <f t="shared" si="35"/>
        <v>0</v>
      </c>
      <c r="AD102" s="23">
        <f t="shared" si="29"/>
        <v>1290534.8</v>
      </c>
      <c r="AE102" s="23"/>
      <c r="AF102" s="49"/>
    </row>
    <row r="103" spans="4:32" ht="15.75">
      <c r="D103" s="56"/>
      <c r="AD103" s="1"/>
      <c r="AE103" s="69"/>
      <c r="AF103" s="70"/>
    </row>
    <row r="104" spans="4:30" ht="63">
      <c r="D104" s="56" t="s">
        <v>84</v>
      </c>
      <c r="E104" s="1">
        <f>E98+E97+E100+E101</f>
        <v>240337.8</v>
      </c>
      <c r="F104" s="1">
        <f aca="true" t="shared" si="36" ref="F104:AD104">F98+F97+F100+F101</f>
        <v>240337.8</v>
      </c>
      <c r="G104" s="1">
        <f t="shared" si="36"/>
        <v>0</v>
      </c>
      <c r="H104" s="1">
        <f t="shared" si="36"/>
        <v>0</v>
      </c>
      <c r="I104" s="1">
        <f t="shared" si="36"/>
        <v>0</v>
      </c>
      <c r="J104" s="1">
        <f t="shared" si="36"/>
        <v>253345.4</v>
      </c>
      <c r="K104" s="1">
        <f t="shared" si="36"/>
        <v>253345.4</v>
      </c>
      <c r="L104" s="1">
        <f t="shared" si="36"/>
        <v>0</v>
      </c>
      <c r="M104" s="1">
        <f t="shared" si="36"/>
        <v>0</v>
      </c>
      <c r="N104" s="1">
        <f t="shared" si="36"/>
        <v>0</v>
      </c>
      <c r="O104" s="1">
        <f t="shared" si="36"/>
        <v>254937.5</v>
      </c>
      <c r="P104" s="1">
        <f t="shared" si="36"/>
        <v>254937.5</v>
      </c>
      <c r="Q104" s="1">
        <f t="shared" si="36"/>
        <v>0</v>
      </c>
      <c r="R104" s="1">
        <f t="shared" si="36"/>
        <v>0</v>
      </c>
      <c r="S104" s="1">
        <f t="shared" si="36"/>
        <v>0</v>
      </c>
      <c r="T104" s="1">
        <f t="shared" si="36"/>
        <v>261773.9</v>
      </c>
      <c r="U104" s="1">
        <f t="shared" si="36"/>
        <v>261773.9</v>
      </c>
      <c r="V104" s="1">
        <f t="shared" si="36"/>
        <v>0</v>
      </c>
      <c r="W104" s="1">
        <f t="shared" si="36"/>
        <v>0</v>
      </c>
      <c r="X104" s="1">
        <f t="shared" si="36"/>
        <v>0</v>
      </c>
      <c r="Y104" s="1">
        <f t="shared" si="36"/>
        <v>269589.8</v>
      </c>
      <c r="Z104" s="1">
        <f t="shared" si="36"/>
        <v>269589.8</v>
      </c>
      <c r="AA104" s="1">
        <f t="shared" si="36"/>
        <v>0</v>
      </c>
      <c r="AB104" s="1">
        <f t="shared" si="36"/>
        <v>0</v>
      </c>
      <c r="AC104" s="1">
        <f t="shared" si="36"/>
        <v>0</v>
      </c>
      <c r="AD104" s="1">
        <f t="shared" si="36"/>
        <v>1279984.4</v>
      </c>
    </row>
    <row r="105" ht="15.75"/>
    <row r="106" ht="15.75"/>
    <row r="107" ht="15.75">
      <c r="AD107" s="1">
        <f>AD104+AD99</f>
        <v>1290534.8</v>
      </c>
    </row>
  </sheetData>
  <sheetProtection/>
  <autoFilter ref="A12:AL93"/>
  <mergeCells count="34">
    <mergeCell ref="A92:D92"/>
    <mergeCell ref="A93:D93"/>
    <mergeCell ref="A82:D82"/>
    <mergeCell ref="C83:AD83"/>
    <mergeCell ref="A85:D85"/>
    <mergeCell ref="C86:AD86"/>
    <mergeCell ref="A88:D88"/>
    <mergeCell ref="C89:T89"/>
    <mergeCell ref="A63:D63"/>
    <mergeCell ref="C64:AD64"/>
    <mergeCell ref="A78:D78"/>
    <mergeCell ref="C79:AD79"/>
    <mergeCell ref="Y8:AC8"/>
    <mergeCell ref="AD8:AD9"/>
    <mergeCell ref="B10:AD10"/>
    <mergeCell ref="C11:AD11"/>
    <mergeCell ref="A18:D18"/>
    <mergeCell ref="C19:AD19"/>
    <mergeCell ref="A5:AD5"/>
    <mergeCell ref="A7:A9"/>
    <mergeCell ref="B7:B9"/>
    <mergeCell ref="C7:C9"/>
    <mergeCell ref="D7:D9"/>
    <mergeCell ref="E7:AD7"/>
    <mergeCell ref="E8:I8"/>
    <mergeCell ref="J8:N8"/>
    <mergeCell ref="O8:S8"/>
    <mergeCell ref="T8:X8"/>
    <mergeCell ref="K2:N2"/>
    <mergeCell ref="P2:S2"/>
    <mergeCell ref="Z2:AD2"/>
    <mergeCell ref="K3:N3"/>
    <mergeCell ref="P3:S3"/>
    <mergeCell ref="X3:AD4"/>
  </mergeCells>
  <printOptions/>
  <pageMargins left="0.2362204724409449" right="0.2362204724409449" top="0.35433070866141736" bottom="0.1968503937007874" header="0.31496062992125984" footer="0.11811023622047245"/>
  <pageSetup firstPageNumber="12" useFirstPageNumber="1" fitToHeight="0" fitToWidth="1" horizontalDpi="600" verticalDpi="600" orientation="landscape" paperSize="9" scale="39" r:id="rId3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SheetLayoutView="100" zoomScalePageLayoutView="0" workbookViewId="0" topLeftCell="A4">
      <selection activeCell="D11" sqref="D11"/>
    </sheetView>
  </sheetViews>
  <sheetFormatPr defaultColWidth="9.140625" defaultRowHeight="15"/>
  <cols>
    <col min="1" max="1" width="9.140625" style="101" customWidth="1"/>
    <col min="2" max="2" width="31.421875" style="96" customWidth="1"/>
    <col min="3" max="3" width="28.8515625" style="96" customWidth="1"/>
    <col min="4" max="16384" width="9.140625" style="96" customWidth="1"/>
  </cols>
  <sheetData>
    <row r="1" spans="4:10" ht="15">
      <c r="D1" s="97"/>
      <c r="E1" s="97"/>
      <c r="F1" s="71" t="s">
        <v>189</v>
      </c>
      <c r="G1" s="71"/>
      <c r="H1" s="71"/>
      <c r="I1" s="71"/>
      <c r="J1" s="71"/>
    </row>
    <row r="2" spans="4:10" ht="47.25" customHeight="1">
      <c r="D2" s="133" t="s">
        <v>138</v>
      </c>
      <c r="E2" s="133"/>
      <c r="F2" s="133"/>
      <c r="G2" s="133"/>
      <c r="H2" s="133"/>
      <c r="I2" s="133"/>
      <c r="J2" s="134"/>
    </row>
    <row r="3" spans="1:10" s="104" customFormat="1" ht="30.75" customHeight="1">
      <c r="A3" s="132" t="s">
        <v>245</v>
      </c>
      <c r="B3" s="132"/>
      <c r="C3" s="132"/>
      <c r="D3" s="132"/>
      <c r="E3" s="132"/>
      <c r="F3" s="132"/>
      <c r="G3" s="132"/>
      <c r="H3" s="132"/>
      <c r="I3" s="132"/>
      <c r="J3" s="132"/>
    </row>
    <row r="5" spans="1:10" ht="29.25" customHeight="1">
      <c r="A5" s="135" t="s">
        <v>145</v>
      </c>
      <c r="B5" s="136" t="s">
        <v>146</v>
      </c>
      <c r="C5" s="136" t="s">
        <v>147</v>
      </c>
      <c r="D5" s="136" t="s">
        <v>148</v>
      </c>
      <c r="E5" s="136" t="s">
        <v>149</v>
      </c>
      <c r="F5" s="136" t="s">
        <v>150</v>
      </c>
      <c r="G5" s="136"/>
      <c r="H5" s="136"/>
      <c r="I5" s="136"/>
      <c r="J5" s="136"/>
    </row>
    <row r="6" spans="1:10" ht="15" customHeight="1">
      <c r="A6" s="135"/>
      <c r="B6" s="136"/>
      <c r="C6" s="136"/>
      <c r="D6" s="136"/>
      <c r="E6" s="136"/>
      <c r="F6" s="98" t="s">
        <v>178</v>
      </c>
      <c r="G6" s="98" t="s">
        <v>181</v>
      </c>
      <c r="H6" s="98" t="s">
        <v>179</v>
      </c>
      <c r="I6" s="98" t="s">
        <v>180</v>
      </c>
      <c r="J6" s="98" t="s">
        <v>182</v>
      </c>
    </row>
    <row r="7" spans="1:10" ht="15">
      <c r="A7" s="102">
        <v>1</v>
      </c>
      <c r="B7" s="98">
        <v>2</v>
      </c>
      <c r="C7" s="98">
        <v>3</v>
      </c>
      <c r="D7" s="98">
        <v>4</v>
      </c>
      <c r="E7" s="98">
        <v>5</v>
      </c>
      <c r="F7" s="98">
        <v>6</v>
      </c>
      <c r="G7" s="98">
        <v>7</v>
      </c>
      <c r="H7" s="98">
        <v>8</v>
      </c>
      <c r="I7" s="98">
        <v>9</v>
      </c>
      <c r="J7" s="98">
        <v>10</v>
      </c>
    </row>
    <row r="8" spans="1:10" ht="54" customHeight="1">
      <c r="A8" s="136" t="s">
        <v>105</v>
      </c>
      <c r="B8" s="136"/>
      <c r="C8" s="136"/>
      <c r="D8" s="136"/>
      <c r="E8" s="136"/>
      <c r="F8" s="136"/>
      <c r="G8" s="136"/>
      <c r="H8" s="136"/>
      <c r="I8" s="136"/>
      <c r="J8" s="136"/>
    </row>
    <row r="9" spans="1:10" ht="23.25" customHeight="1">
      <c r="A9" s="102">
        <v>1</v>
      </c>
      <c r="B9" s="136" t="s">
        <v>151</v>
      </c>
      <c r="C9" s="136"/>
      <c r="D9" s="136"/>
      <c r="E9" s="136"/>
      <c r="F9" s="136"/>
      <c r="G9" s="136"/>
      <c r="H9" s="136"/>
      <c r="I9" s="136"/>
      <c r="J9" s="136"/>
    </row>
    <row r="10" spans="1:10" ht="120">
      <c r="A10" s="102" t="s">
        <v>176</v>
      </c>
      <c r="B10" s="99" t="s">
        <v>101</v>
      </c>
      <c r="C10" s="99" t="s">
        <v>152</v>
      </c>
      <c r="D10" s="98" t="s">
        <v>153</v>
      </c>
      <c r="E10" s="98">
        <v>100</v>
      </c>
      <c r="F10" s="98">
        <v>100</v>
      </c>
      <c r="G10" s="98">
        <v>100</v>
      </c>
      <c r="H10" s="98">
        <v>100</v>
      </c>
      <c r="I10" s="98">
        <v>100</v>
      </c>
      <c r="J10" s="98">
        <v>100</v>
      </c>
    </row>
    <row r="11" spans="1:10" ht="183.75" customHeight="1">
      <c r="A11" s="102" t="s">
        <v>177</v>
      </c>
      <c r="B11" s="99" t="s">
        <v>154</v>
      </c>
      <c r="C11" s="99" t="s">
        <v>155</v>
      </c>
      <c r="D11" s="98" t="s">
        <v>153</v>
      </c>
      <c r="E11" s="98">
        <v>100</v>
      </c>
      <c r="F11" s="98">
        <v>100</v>
      </c>
      <c r="G11" s="98">
        <v>100</v>
      </c>
      <c r="H11" s="98">
        <v>100</v>
      </c>
      <c r="I11" s="98">
        <v>100</v>
      </c>
      <c r="J11" s="98">
        <v>100</v>
      </c>
    </row>
    <row r="12" spans="1:10" ht="23.25" customHeight="1">
      <c r="A12" s="102">
        <v>2</v>
      </c>
      <c r="B12" s="136" t="s">
        <v>156</v>
      </c>
      <c r="C12" s="136"/>
      <c r="D12" s="136"/>
      <c r="E12" s="136"/>
      <c r="F12" s="136"/>
      <c r="G12" s="136"/>
      <c r="H12" s="136"/>
      <c r="I12" s="136"/>
      <c r="J12" s="136"/>
    </row>
    <row r="13" spans="1:10" ht="75">
      <c r="A13" s="102" t="s">
        <v>183</v>
      </c>
      <c r="B13" s="99" t="s">
        <v>157</v>
      </c>
      <c r="C13" s="99" t="s">
        <v>158</v>
      </c>
      <c r="D13" s="98" t="s">
        <v>153</v>
      </c>
      <c r="E13" s="98">
        <v>100</v>
      </c>
      <c r="F13" s="98">
        <v>100</v>
      </c>
      <c r="G13" s="98">
        <v>100</v>
      </c>
      <c r="H13" s="98">
        <v>100</v>
      </c>
      <c r="I13" s="98">
        <v>100</v>
      </c>
      <c r="J13" s="98">
        <v>100</v>
      </c>
    </row>
    <row r="14" spans="1:10" ht="95.25" customHeight="1">
      <c r="A14" s="102" t="s">
        <v>184</v>
      </c>
      <c r="B14" s="99" t="s">
        <v>35</v>
      </c>
      <c r="C14" s="99" t="s">
        <v>159</v>
      </c>
      <c r="D14" s="98" t="s">
        <v>153</v>
      </c>
      <c r="E14" s="98">
        <v>100</v>
      </c>
      <c r="F14" s="98">
        <v>100</v>
      </c>
      <c r="G14" s="98">
        <v>100</v>
      </c>
      <c r="H14" s="98">
        <v>100</v>
      </c>
      <c r="I14" s="98">
        <v>100</v>
      </c>
      <c r="J14" s="98">
        <v>100</v>
      </c>
    </row>
    <row r="15" spans="1:10" ht="81" customHeight="1">
      <c r="A15" s="102" t="s">
        <v>185</v>
      </c>
      <c r="B15" s="99" t="s">
        <v>160</v>
      </c>
      <c r="C15" s="99" t="s">
        <v>161</v>
      </c>
      <c r="D15" s="98" t="s">
        <v>153</v>
      </c>
      <c r="E15" s="98">
        <v>100</v>
      </c>
      <c r="F15" s="98">
        <v>100</v>
      </c>
      <c r="G15" s="98">
        <v>100</v>
      </c>
      <c r="H15" s="98">
        <v>100</v>
      </c>
      <c r="I15" s="98">
        <v>100</v>
      </c>
      <c r="J15" s="98">
        <v>100</v>
      </c>
    </row>
    <row r="16" spans="1:10" ht="33" customHeight="1">
      <c r="A16" s="102">
        <v>3</v>
      </c>
      <c r="B16" s="136" t="s">
        <v>244</v>
      </c>
      <c r="C16" s="136"/>
      <c r="D16" s="136"/>
      <c r="E16" s="136"/>
      <c r="F16" s="136"/>
      <c r="G16" s="136"/>
      <c r="H16" s="136"/>
      <c r="I16" s="136"/>
      <c r="J16" s="136"/>
    </row>
    <row r="17" spans="1:10" ht="110.25" customHeight="1">
      <c r="A17" s="102" t="s">
        <v>186</v>
      </c>
      <c r="B17" s="99" t="s">
        <v>200</v>
      </c>
      <c r="C17" s="99" t="s">
        <v>162</v>
      </c>
      <c r="D17" s="98" t="s">
        <v>153</v>
      </c>
      <c r="E17" s="98">
        <v>65</v>
      </c>
      <c r="F17" s="98">
        <v>80</v>
      </c>
      <c r="G17" s="98">
        <v>90</v>
      </c>
      <c r="H17" s="98">
        <v>95</v>
      </c>
      <c r="I17" s="98">
        <v>100</v>
      </c>
      <c r="J17" s="98">
        <v>100</v>
      </c>
    </row>
    <row r="18" spans="1:10" ht="81" customHeight="1">
      <c r="A18" s="102" t="s">
        <v>187</v>
      </c>
      <c r="B18" s="99" t="s">
        <v>31</v>
      </c>
      <c r="C18" s="99" t="s">
        <v>163</v>
      </c>
      <c r="D18" s="98" t="s">
        <v>153</v>
      </c>
      <c r="E18" s="98">
        <v>100</v>
      </c>
      <c r="F18" s="98">
        <v>100</v>
      </c>
      <c r="G18" s="98">
        <v>100</v>
      </c>
      <c r="H18" s="98">
        <v>100</v>
      </c>
      <c r="I18" s="98">
        <v>100</v>
      </c>
      <c r="J18" s="98">
        <v>100</v>
      </c>
    </row>
    <row r="19" spans="1:10" ht="94.5" customHeight="1">
      <c r="A19" s="102" t="s">
        <v>188</v>
      </c>
      <c r="B19" s="99" t="s">
        <v>204</v>
      </c>
      <c r="C19" s="99" t="s">
        <v>164</v>
      </c>
      <c r="D19" s="98" t="s">
        <v>153</v>
      </c>
      <c r="E19" s="98">
        <v>100</v>
      </c>
      <c r="F19" s="98">
        <v>100</v>
      </c>
      <c r="G19" s="98">
        <v>100</v>
      </c>
      <c r="H19" s="98">
        <v>100</v>
      </c>
      <c r="I19" s="98">
        <v>100</v>
      </c>
      <c r="J19" s="98">
        <v>100</v>
      </c>
    </row>
    <row r="20" spans="1:10" ht="18.75" customHeight="1">
      <c r="A20" s="102">
        <v>4</v>
      </c>
      <c r="B20" s="136" t="s">
        <v>235</v>
      </c>
      <c r="C20" s="136"/>
      <c r="D20" s="136"/>
      <c r="E20" s="136"/>
      <c r="F20" s="136"/>
      <c r="G20" s="136"/>
      <c r="H20" s="136"/>
      <c r="I20" s="136"/>
      <c r="J20" s="136"/>
    </row>
    <row r="21" spans="1:10" ht="75">
      <c r="A21" s="102" t="s">
        <v>17</v>
      </c>
      <c r="B21" s="100" t="s">
        <v>165</v>
      </c>
      <c r="C21" s="100" t="s">
        <v>166</v>
      </c>
      <c r="D21" s="98" t="s">
        <v>153</v>
      </c>
      <c r="E21" s="98">
        <v>100</v>
      </c>
      <c r="F21" s="98">
        <v>100</v>
      </c>
      <c r="G21" s="98">
        <v>100</v>
      </c>
      <c r="H21" s="98">
        <v>100</v>
      </c>
      <c r="I21" s="98">
        <v>100</v>
      </c>
      <c r="J21" s="98">
        <v>100</v>
      </c>
    </row>
    <row r="22" spans="1:10" ht="113.25" customHeight="1">
      <c r="A22" s="102" t="s">
        <v>221</v>
      </c>
      <c r="B22" s="100" t="s">
        <v>167</v>
      </c>
      <c r="C22" s="100" t="s">
        <v>168</v>
      </c>
      <c r="D22" s="98" t="s">
        <v>153</v>
      </c>
      <c r="E22" s="98">
        <v>100</v>
      </c>
      <c r="F22" s="98">
        <v>100</v>
      </c>
      <c r="G22" s="98">
        <v>100</v>
      </c>
      <c r="H22" s="98">
        <v>100</v>
      </c>
      <c r="I22" s="98">
        <v>100</v>
      </c>
      <c r="J22" s="98">
        <v>100</v>
      </c>
    </row>
    <row r="23" spans="1:10" ht="35.25" customHeight="1">
      <c r="A23" s="102" t="s">
        <v>236</v>
      </c>
      <c r="B23" s="136" t="s">
        <v>240</v>
      </c>
      <c r="C23" s="136"/>
      <c r="D23" s="136"/>
      <c r="E23" s="136"/>
      <c r="F23" s="136"/>
      <c r="G23" s="136"/>
      <c r="H23" s="136"/>
      <c r="I23" s="136"/>
      <c r="J23" s="136"/>
    </row>
    <row r="24" spans="1:10" ht="260.25" customHeight="1">
      <c r="A24" s="102" t="s">
        <v>18</v>
      </c>
      <c r="B24" s="100" t="s">
        <v>169</v>
      </c>
      <c r="C24" s="100" t="s">
        <v>170</v>
      </c>
      <c r="D24" s="98" t="s">
        <v>175</v>
      </c>
      <c r="E24" s="98">
        <v>60</v>
      </c>
      <c r="F24" s="98">
        <v>60</v>
      </c>
      <c r="G24" s="98">
        <v>60</v>
      </c>
      <c r="H24" s="98">
        <v>60</v>
      </c>
      <c r="I24" s="98">
        <v>60</v>
      </c>
      <c r="J24" s="98">
        <v>60</v>
      </c>
    </row>
    <row r="25" spans="1:10" ht="51" customHeight="1">
      <c r="A25" s="102" t="s">
        <v>237</v>
      </c>
      <c r="B25" s="136" t="s">
        <v>239</v>
      </c>
      <c r="C25" s="136"/>
      <c r="D25" s="136"/>
      <c r="E25" s="136"/>
      <c r="F25" s="136"/>
      <c r="G25" s="136"/>
      <c r="H25" s="136"/>
      <c r="I25" s="136"/>
      <c r="J25" s="136"/>
    </row>
    <row r="26" spans="1:10" ht="158.25" customHeight="1">
      <c r="A26" s="102" t="s">
        <v>7</v>
      </c>
      <c r="B26" s="99" t="s">
        <v>171</v>
      </c>
      <c r="C26" s="99" t="s">
        <v>172</v>
      </c>
      <c r="D26" s="98" t="s">
        <v>153</v>
      </c>
      <c r="E26" s="98">
        <v>90</v>
      </c>
      <c r="F26" s="98">
        <v>90</v>
      </c>
      <c r="G26" s="98">
        <v>90</v>
      </c>
      <c r="H26" s="98">
        <v>90</v>
      </c>
      <c r="I26" s="98">
        <v>90</v>
      </c>
      <c r="J26" s="98">
        <v>90</v>
      </c>
    </row>
    <row r="27" spans="1:10" ht="24.75" customHeight="1">
      <c r="A27" s="102" t="s">
        <v>223</v>
      </c>
      <c r="B27" s="136" t="s">
        <v>238</v>
      </c>
      <c r="C27" s="136"/>
      <c r="D27" s="136"/>
      <c r="E27" s="136"/>
      <c r="F27" s="136"/>
      <c r="G27" s="136"/>
      <c r="H27" s="136"/>
      <c r="I27" s="136"/>
      <c r="J27" s="136"/>
    </row>
    <row r="28" spans="1:10" ht="123" customHeight="1">
      <c r="A28" s="103" t="s">
        <v>25</v>
      </c>
      <c r="B28" s="99" t="s">
        <v>173</v>
      </c>
      <c r="C28" s="99" t="s">
        <v>174</v>
      </c>
      <c r="D28" s="98" t="s">
        <v>153</v>
      </c>
      <c r="E28" s="98">
        <v>100</v>
      </c>
      <c r="F28" s="98">
        <v>100</v>
      </c>
      <c r="G28" s="98">
        <v>100</v>
      </c>
      <c r="H28" s="98">
        <v>100</v>
      </c>
      <c r="I28" s="98">
        <v>100</v>
      </c>
      <c r="J28" s="98">
        <v>100</v>
      </c>
    </row>
    <row r="29" spans="1:10" ht="138" customHeight="1">
      <c r="A29" s="103" t="s">
        <v>224</v>
      </c>
      <c r="B29" s="99" t="s">
        <v>190</v>
      </c>
      <c r="C29" s="105" t="s">
        <v>241</v>
      </c>
      <c r="D29" s="98" t="s">
        <v>153</v>
      </c>
      <c r="E29" s="98">
        <v>10</v>
      </c>
      <c r="F29" s="106" t="s">
        <v>242</v>
      </c>
      <c r="G29" s="106" t="s">
        <v>242</v>
      </c>
      <c r="H29" s="106" t="s">
        <v>242</v>
      </c>
      <c r="I29" s="106" t="s">
        <v>242</v>
      </c>
      <c r="J29" s="106" t="s">
        <v>242</v>
      </c>
    </row>
  </sheetData>
  <sheetProtection/>
  <mergeCells count="16">
    <mergeCell ref="A8:J8"/>
    <mergeCell ref="B27:J27"/>
    <mergeCell ref="B25:J25"/>
    <mergeCell ref="B23:J23"/>
    <mergeCell ref="B20:J20"/>
    <mergeCell ref="B9:J9"/>
    <mergeCell ref="B16:J16"/>
    <mergeCell ref="B12:J12"/>
    <mergeCell ref="A3:J3"/>
    <mergeCell ref="D2:J2"/>
    <mergeCell ref="A5:A6"/>
    <mergeCell ref="B5:B6"/>
    <mergeCell ref="C5:C6"/>
    <mergeCell ref="D5:D6"/>
    <mergeCell ref="E5:E6"/>
    <mergeCell ref="F5:J5"/>
  </mergeCells>
  <printOptions/>
  <pageMargins left="0.4330708661417323" right="0.7086614173228347" top="0.31496062992125984" bottom="0.31496062992125984" header="0.31496062992125984" footer="0.31496062992125984"/>
  <pageSetup firstPageNumber="14" useFirstPageNumber="1"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Костерин</dc:creator>
  <cp:keywords/>
  <dc:description/>
  <cp:lastModifiedBy>Макеева Юлия Викторовна</cp:lastModifiedBy>
  <cp:lastPrinted>2021-04-27T11:30:52Z</cp:lastPrinted>
  <dcterms:created xsi:type="dcterms:W3CDTF">2013-05-15T08:50:57Z</dcterms:created>
  <dcterms:modified xsi:type="dcterms:W3CDTF">2021-06-15T12:19:16Z</dcterms:modified>
  <cp:category/>
  <cp:version/>
  <cp:contentType/>
  <cp:contentStatus/>
</cp:coreProperties>
</file>