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s4\depekonom\Отдел Поддержки предпринимательства\Муниципальная программа\Программа 2023-2027\Изменение в программу 2024\Декабрь 2024 без фонда\"/>
    </mc:Choice>
  </mc:AlternateContent>
  <bookViews>
    <workbookView xWindow="0" yWindow="60" windowWidth="15360" windowHeight="7296"/>
  </bookViews>
  <sheets>
    <sheet name="Лист1" sheetId="1" r:id="rId1"/>
    <sheet name="Лист2" sheetId="2" r:id="rId2"/>
    <sheet name="Лист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9" i="1" l="1"/>
  <c r="O19" i="1" s="1"/>
  <c r="U19" i="1"/>
  <c r="T19" i="1" s="1"/>
  <c r="AD33" i="1" l="1"/>
  <c r="Z34" i="1" l="1"/>
  <c r="Y34" i="1"/>
  <c r="U34" i="1"/>
  <c r="T34" i="1"/>
  <c r="P34" i="1"/>
  <c r="O34" i="1"/>
  <c r="F34" i="1"/>
  <c r="E34" i="1"/>
  <c r="K34" i="1"/>
  <c r="J34" i="1"/>
  <c r="AD34" i="1" l="1"/>
  <c r="K19" i="1"/>
  <c r="F19" i="1" l="1"/>
  <c r="Z23" i="1"/>
  <c r="U23" i="1"/>
  <c r="P23" i="1"/>
  <c r="K23" i="1"/>
  <c r="E22" i="1"/>
  <c r="F23" i="1"/>
  <c r="G19" i="1"/>
  <c r="H19" i="1"/>
  <c r="I19" i="1"/>
  <c r="F29" i="1"/>
  <c r="G29" i="1"/>
  <c r="H29" i="1"/>
  <c r="I29" i="1"/>
  <c r="K29" i="1"/>
  <c r="L29" i="1"/>
  <c r="M29" i="1"/>
  <c r="N29" i="1"/>
  <c r="P29" i="1"/>
  <c r="Q29" i="1"/>
  <c r="R29" i="1"/>
  <c r="S29" i="1"/>
  <c r="U29" i="1"/>
  <c r="V29" i="1"/>
  <c r="V35" i="1" s="1"/>
  <c r="W29" i="1"/>
  <c r="W35" i="1" s="1"/>
  <c r="X29" i="1"/>
  <c r="Z29" i="1"/>
  <c r="AA29" i="1"/>
  <c r="AA35" i="1" s="1"/>
  <c r="AB29" i="1"/>
  <c r="AB35" i="1" s="1"/>
  <c r="AC29" i="1"/>
  <c r="L23" i="1"/>
  <c r="X23" i="1"/>
  <c r="AC23" i="1"/>
  <c r="L19" i="1"/>
  <c r="N19" i="1"/>
  <c r="Q19" i="1"/>
  <c r="Q35" i="1" s="1"/>
  <c r="R19" i="1"/>
  <c r="S19" i="1"/>
  <c r="X19" i="1"/>
  <c r="Z19" i="1"/>
  <c r="AC19" i="1"/>
  <c r="E26" i="1"/>
  <c r="AD25" i="1"/>
  <c r="M35" i="1"/>
  <c r="H23" i="1"/>
  <c r="H35" i="1" s="1"/>
  <c r="G23" i="1"/>
  <c r="G34" i="1"/>
  <c r="AD21" i="1"/>
  <c r="AC34" i="1"/>
  <c r="X34" i="1"/>
  <c r="S34" i="1"/>
  <c r="N34" i="1"/>
  <c r="I34" i="1"/>
  <c r="H34" i="1"/>
  <c r="S23" i="1"/>
  <c r="N23" i="1"/>
  <c r="I23" i="1"/>
  <c r="U35" i="1" l="1"/>
  <c r="Z35" i="1"/>
  <c r="O23" i="1"/>
  <c r="P35" i="1"/>
  <c r="Y23" i="1"/>
  <c r="J19" i="1"/>
  <c r="T29" i="1"/>
  <c r="T23" i="1"/>
  <c r="T35" i="1" s="1"/>
  <c r="J29" i="1"/>
  <c r="Y29" i="1"/>
  <c r="J23" i="1"/>
  <c r="L35" i="1"/>
  <c r="O29" i="1"/>
  <c r="G35" i="1"/>
  <c r="E29" i="1"/>
  <c r="Y19" i="1"/>
  <c r="K35" i="1"/>
  <c r="AD26" i="1"/>
  <c r="AD22" i="1"/>
  <c r="F35" i="1"/>
  <c r="E23" i="1"/>
  <c r="E19" i="1"/>
  <c r="O35" i="1" l="1"/>
  <c r="Y35" i="1"/>
  <c r="E35" i="1"/>
  <c r="AD29" i="1"/>
  <c r="AD23" i="1"/>
  <c r="J35" i="1"/>
  <c r="AD19" i="1"/>
  <c r="AD35" i="1" l="1"/>
  <c r="AD18" i="1"/>
</calcChain>
</file>

<file path=xl/sharedStrings.xml><?xml version="1.0" encoding="utf-8"?>
<sst xmlns="http://schemas.openxmlformats.org/spreadsheetml/2006/main" count="92" uniqueCount="58">
  <si>
    <t>№ п/п</t>
  </si>
  <si>
    <t>Наименование целей, задач и мероприятий муниципальной программы</t>
  </si>
  <si>
    <t>Финансовое обеспечение реализации муниципальной программы, тыс.руб.</t>
  </si>
  <si>
    <t>ИТОГО:</t>
  </si>
  <si>
    <t>Всего</t>
  </si>
  <si>
    <t>Местный бюджет</t>
  </si>
  <si>
    <t>Областной бюджет</t>
  </si>
  <si>
    <t>Федеральный бюджет</t>
  </si>
  <si>
    <t>Цель: Создание благоприятных условий для развития малого и среднего предпринимательства на территории городского округа Тольятти.</t>
  </si>
  <si>
    <t>1.1.</t>
  </si>
  <si>
    <t>Итого по Задаче 1:</t>
  </si>
  <si>
    <t>2.1.</t>
  </si>
  <si>
    <t>Итого по Задаче 2:</t>
  </si>
  <si>
    <t>3.1.</t>
  </si>
  <si>
    <t>Итого по Задаче 3:</t>
  </si>
  <si>
    <t>4.1.</t>
  </si>
  <si>
    <t>Итого по Задаче 4:</t>
  </si>
  <si>
    <t>ИТОГО по муниципальной программе:</t>
  </si>
  <si>
    <t>Ответственный исполнитель</t>
  </si>
  <si>
    <t>Сроки реализации</t>
  </si>
  <si>
    <t>Департамент экономического развития администрации</t>
  </si>
  <si>
    <t>Внебюджетные средства</t>
  </si>
  <si>
    <t>Перечень</t>
  </si>
  <si>
    <t>Приложение № 1</t>
  </si>
  <si>
    <t>МАУ городского округа Тольятти "Агентство экономического развития" (департамент экономического развития администрации)</t>
  </si>
  <si>
    <t>мероприятий муниципальной программы городского округа Тольятти "Развитие малого и среднего предпринимательства городского округа Тольятти на 2023-2027 годы"</t>
  </si>
  <si>
    <t>План на 2023 год</t>
  </si>
  <si>
    <t>План на 2024 год</t>
  </si>
  <si>
    <t>План на 2025 год</t>
  </si>
  <si>
    <t>План на 2026 год</t>
  </si>
  <si>
    <t>План на 2027 год</t>
  </si>
  <si>
    <t>2023-2027гг.</t>
  </si>
  <si>
    <t>4.2.</t>
  </si>
  <si>
    <t>3.2.</t>
  </si>
  <si>
    <t>2023-2027</t>
  </si>
  <si>
    <t xml:space="preserve">Проведение оценки регулирующего воздействия проектов муниципальных нормативных правовых актов городского округа Тольятти, затрагивающих вопросы осуществления предпринимательской и иной экономической деятельности, и экспертизы муниципальных нормативных правовых актов городского округа Тольятти, затрагивающих вопросы осуществления предпринимательской и инвестиционной деятельности </t>
  </si>
  <si>
    <t>Задача 1. Развитие инфраструктуры поддержки субъектов МСП  и физических лиц, применяющих специальный налоговый режим "Налог на профессиональный доход".</t>
  </si>
  <si>
    <t>Обеспечение функционирования бизнес-инкубатора</t>
  </si>
  <si>
    <t>Предоставление в аренду, безвозмездное пользование объектов муниципального имущества, включенных в Перечень муниципального имущества городского округа Тольятти, предназначенного для предоставления во владение и (или) в пользование субъектам малого и среднего предпринимательства и организациям, образующим инфраструктуру поддержки субъектов малого и среднего предпринимательства, а также физическим лицам, применяющим специальный налоговый режим "Налог на профессиональный доход"</t>
  </si>
  <si>
    <t xml:space="preserve">2023-2027 </t>
  </si>
  <si>
    <t>2.2.</t>
  </si>
  <si>
    <t>Оказание субъектам малого и среднего предпринимательства и физическим лицам, в том числе применяющим специальный налоговый режим "Налог на профессиональный доход", образовательных услуг (в том числе семинаров, тренингов, курсов подготовки, переподготовки, повышения квалификации)</t>
  </si>
  <si>
    <t>Организация мероприятия в сфере молодежной политики, направленного на популяризацию предпринимательской деятельности среди молодежи</t>
  </si>
  <si>
    <t>Задача 2. Оказание поддержки в  сфере образования для субъектов МСП и физических лиц - потенциальных предпринимателей, в том числе физических лиц, применяющих специальный налоговый режим "Налог на профессиональный доход".</t>
  </si>
  <si>
    <t>Задача 3. Оказание информационной и консультационной поддержки субъектам МСП и физическим лицам - потенциальным предпринимателям, в том числе физическим лицам, применяющим специальный налоговый режим "Налог на профессиональный доход".</t>
  </si>
  <si>
    <t>Задача 4. Содействие развитию субъектов МСП и выявление административных ограничений, возникающих в деятельности субъектов МСП и физических лиц, применяющих специальный налоговый режим "Налог на профессиональный доход".</t>
  </si>
  <si>
    <t>Департамент по управлению муниципальным имуществом администрации</t>
  </si>
  <si>
    <t>Информирование субъектов малого и среднего предпринимательства через публикации на портале администрации городского округа Тольятти (tgl.ru) на актуальные для бизнеса темы.</t>
  </si>
  <si>
    <t>3.3.</t>
  </si>
  <si>
    <t>Проведение Форума «Тольятти – город будущего»</t>
  </si>
  <si>
    <t>3.4.</t>
  </si>
  <si>
    <t>к постановлению администрации городского округа Тольятти от _____________№_____________</t>
  </si>
  <si>
    <t>к муниципальной программе городского округа Тольятти "Развитие малого и среднего предпринимательства городского округа Тольятти на 2023-2027 годы", утвержденной постановлением администрации городского округа Тольятти от 05.08.2022 №1684-п/1</t>
  </si>
  <si>
    <t>4.3.</t>
  </si>
  <si>
    <t>Организация выставочных мероприятий для индивидуальных предпринимателей и физических лиц, применяющих специальный налоговый режим «Налог на профессиональный доход»</t>
  </si>
  <si>
    <t xml:space="preserve">Оказание поддержки резидентам Территории опережающего развития "Тольятти" </t>
  </si>
  <si>
    <t>Оказание консультационной поддержки субъектам малого и среднего предпринимательства, в том числе социальным предприятиям и физическим лицам, в том числе применяющим специальный налоговый режим "Налог на профессиональный доход", по вопросам ведения предпринимательской деятельности. Обеспечение работы портала для малого и среднего предпринимательства городского округа Тольятти (biznes-63.ru) и инвестиционного портала городского округа Тольятти (invest.tgl.ru)</t>
  </si>
  <si>
    <t xml:space="preserve">Приложение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</si>
</sst>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0.0"/>
    <numFmt numFmtId="166" formatCode="#,##0.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/>
  </cellStyleXfs>
  <cellXfs count="111">
    <xf numFmtId="0" fontId="0" fillId="0" borderId="0" xfId="0"/>
    <xf numFmtId="165" fontId="2" fillId="0" borderId="0" xfId="0" applyNumberFormat="1" applyFont="1" applyFill="1"/>
    <xf numFmtId="0" fontId="2" fillId="0" borderId="0" xfId="0" applyFont="1" applyFill="1" applyBorder="1"/>
    <xf numFmtId="0" fontId="2" fillId="0" borderId="0" xfId="0" applyFont="1" applyFill="1"/>
    <xf numFmtId="0" fontId="3" fillId="0" borderId="0" xfId="0" applyFont="1" applyFill="1" applyAlignment="1">
      <alignment horizontal="right"/>
    </xf>
    <xf numFmtId="0" fontId="3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166" fontId="2" fillId="0" borderId="3" xfId="1" applyNumberFormat="1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/>
    <xf numFmtId="0" fontId="5" fillId="0" borderId="0" xfId="0" applyFont="1" applyFill="1" applyBorder="1"/>
    <xf numFmtId="0" fontId="2" fillId="0" borderId="3" xfId="0" applyFont="1" applyFill="1" applyBorder="1" applyAlignment="1">
      <alignment horizontal="center" vertical="center"/>
    </xf>
    <xf numFmtId="0" fontId="2" fillId="0" borderId="3" xfId="2" applyFont="1" applyFill="1" applyBorder="1" applyAlignment="1">
      <alignment horizontal="center" vertical="center" wrapText="1"/>
    </xf>
    <xf numFmtId="165" fontId="2" fillId="0" borderId="3" xfId="1" applyNumberFormat="1" applyFont="1" applyFill="1" applyBorder="1" applyAlignment="1" applyProtection="1">
      <alignment horizontal="center" vertical="center" wrapText="1"/>
    </xf>
    <xf numFmtId="0" fontId="5" fillId="0" borderId="3" xfId="2" applyFont="1" applyFill="1" applyBorder="1" applyAlignment="1">
      <alignment horizontal="left" vertical="top" wrapText="1"/>
    </xf>
    <xf numFmtId="0" fontId="5" fillId="0" borderId="3" xfId="2" applyFont="1" applyFill="1" applyBorder="1" applyAlignment="1">
      <alignment horizontal="left" vertical="center" wrapText="1"/>
    </xf>
    <xf numFmtId="0" fontId="8" fillId="0" borderId="0" xfId="0" applyFont="1"/>
    <xf numFmtId="166" fontId="5" fillId="0" borderId="3" xfId="1" applyNumberFormat="1" applyFont="1" applyFill="1" applyBorder="1" applyAlignment="1" applyProtection="1">
      <alignment horizontal="center" vertical="center" wrapText="1"/>
    </xf>
    <xf numFmtId="165" fontId="5" fillId="0" borderId="3" xfId="1" applyNumberFormat="1" applyFont="1" applyFill="1" applyBorder="1" applyAlignment="1" applyProtection="1">
      <alignment horizontal="center" vertical="center" wrapText="1"/>
    </xf>
    <xf numFmtId="0" fontId="9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top" wrapText="1"/>
    </xf>
    <xf numFmtId="0" fontId="2" fillId="0" borderId="0" xfId="0" applyFont="1" applyFill="1" applyAlignment="1">
      <alignment wrapText="1"/>
    </xf>
    <xf numFmtId="0" fontId="2" fillId="0" borderId="0" xfId="0" applyFont="1" applyFill="1" applyBorder="1" applyAlignment="1">
      <alignment wrapText="1"/>
    </xf>
    <xf numFmtId="166" fontId="5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4" fontId="2" fillId="0" borderId="3" xfId="1" applyNumberFormat="1" applyFont="1" applyFill="1" applyBorder="1" applyAlignment="1" applyProtection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/>
    </xf>
    <xf numFmtId="4" fontId="5" fillId="0" borderId="3" xfId="1" applyNumberFormat="1" applyFont="1" applyFill="1" applyBorder="1" applyAlignment="1" applyProtection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10" fillId="0" borderId="0" xfId="0" applyFont="1" applyAlignment="1">
      <alignment horizontal="right" wrapText="1"/>
    </xf>
    <xf numFmtId="0" fontId="10" fillId="0" borderId="0" xfId="0" applyFont="1" applyAlignment="1"/>
    <xf numFmtId="0" fontId="2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10" fillId="0" borderId="3" xfId="0" applyFont="1" applyFill="1" applyBorder="1" applyAlignment="1">
      <alignment horizontal="center" vertical="center" wrapText="1"/>
    </xf>
    <xf numFmtId="0" fontId="8" fillId="0" borderId="0" xfId="0" applyFont="1" applyFill="1"/>
    <xf numFmtId="0" fontId="2" fillId="0" borderId="3" xfId="0" applyFont="1" applyFill="1" applyBorder="1" applyAlignment="1">
      <alignment horizontal="center" vertical="center" wrapText="1"/>
    </xf>
    <xf numFmtId="2" fontId="2" fillId="0" borderId="3" xfId="1" applyNumberFormat="1" applyFont="1" applyFill="1" applyBorder="1" applyAlignment="1" applyProtection="1">
      <alignment horizontal="center" vertical="center" wrapText="1"/>
    </xf>
    <xf numFmtId="2" fontId="5" fillId="0" borderId="3" xfId="1" applyNumberFormat="1" applyFont="1" applyFill="1" applyBorder="1" applyAlignment="1" applyProtection="1">
      <alignment horizontal="center" vertical="center" wrapText="1"/>
    </xf>
    <xf numFmtId="166" fontId="7" fillId="0" borderId="3" xfId="1" applyNumberFormat="1" applyFont="1" applyFill="1" applyBorder="1" applyAlignment="1" applyProtection="1">
      <alignment horizontal="center" vertical="top" wrapText="1"/>
    </xf>
    <xf numFmtId="166" fontId="6" fillId="0" borderId="3" xfId="1" applyNumberFormat="1" applyFont="1" applyFill="1" applyBorder="1" applyAlignment="1" applyProtection="1">
      <alignment horizontal="center" vertical="center" wrapText="1"/>
    </xf>
    <xf numFmtId="166" fontId="7" fillId="0" borderId="3" xfId="1" applyNumberFormat="1" applyFont="1" applyFill="1" applyBorder="1" applyAlignment="1" applyProtection="1">
      <alignment horizontal="center" vertical="center" wrapText="1"/>
    </xf>
    <xf numFmtId="166" fontId="5" fillId="0" borderId="3" xfId="1" applyNumberFormat="1" applyFont="1" applyFill="1" applyBorder="1" applyAlignment="1" applyProtection="1">
      <alignment horizontal="right" vertical="center" wrapText="1"/>
    </xf>
    <xf numFmtId="0" fontId="12" fillId="0" borderId="3" xfId="0" applyFont="1" applyBorder="1" applyAlignment="1">
      <alignment horizontal="center" vertical="top" wrapText="1"/>
    </xf>
    <xf numFmtId="49" fontId="5" fillId="0" borderId="3" xfId="1" applyNumberFormat="1" applyFont="1" applyFill="1" applyBorder="1" applyAlignment="1" applyProtection="1">
      <alignment horizontal="center" vertical="center" wrapText="1"/>
    </xf>
    <xf numFmtId="49" fontId="2" fillId="0" borderId="3" xfId="1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horizontal="right" wrapText="1"/>
    </xf>
    <xf numFmtId="0" fontId="8" fillId="0" borderId="0" xfId="0" applyFont="1" applyAlignment="1">
      <alignment horizontal="right" wrapText="1"/>
    </xf>
    <xf numFmtId="0" fontId="10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vertical="center" wrapText="1"/>
    </xf>
    <xf numFmtId="0" fontId="0" fillId="0" borderId="3" xfId="0" applyFont="1" applyBorder="1" applyAlignment="1"/>
    <xf numFmtId="165" fontId="2" fillId="0" borderId="3" xfId="0" applyNumberFormat="1" applyFont="1" applyFill="1" applyBorder="1" applyAlignment="1">
      <alignment horizontal="center" vertical="center" wrapText="1"/>
    </xf>
    <xf numFmtId="165" fontId="2" fillId="0" borderId="11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0" fillId="0" borderId="5" xfId="0" applyFont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_Лист1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D36"/>
  <sheetViews>
    <sheetView tabSelected="1" topLeftCell="F33" zoomScale="69" zoomScaleNormal="69" workbookViewId="0">
      <selection activeCell="Z34" sqref="Z34"/>
    </sheetView>
  </sheetViews>
  <sheetFormatPr defaultRowHeight="14.4" x14ac:dyDescent="0.3"/>
  <cols>
    <col min="1" max="1" width="5.44140625" customWidth="1"/>
    <col min="2" max="2" width="29.6640625" customWidth="1"/>
    <col min="3" max="3" width="17" customWidth="1"/>
    <col min="4" max="4" width="11" customWidth="1"/>
    <col min="5" max="5" width="9.88671875" style="46" customWidth="1"/>
    <col min="6" max="6" width="10.33203125" style="46" customWidth="1"/>
    <col min="7" max="7" width="10.88671875" style="46" customWidth="1"/>
    <col min="8" max="8" width="10.33203125" style="46" customWidth="1"/>
    <col min="9" max="9" width="9.88671875" style="46" customWidth="1"/>
    <col min="10" max="10" width="9.5546875" customWidth="1"/>
    <col min="11" max="11" width="9.6640625" customWidth="1"/>
    <col min="12" max="12" width="9.5546875" customWidth="1"/>
    <col min="13" max="13" width="8.6640625" customWidth="1"/>
    <col min="14" max="14" width="9.109375" customWidth="1"/>
    <col min="15" max="15" width="10.44140625" customWidth="1"/>
    <col min="16" max="16" width="10" customWidth="1"/>
    <col min="17" max="17" width="9.33203125" customWidth="1"/>
    <col min="18" max="18" width="8.88671875" customWidth="1"/>
    <col min="19" max="19" width="8.5546875" customWidth="1"/>
    <col min="20" max="20" width="10.6640625" customWidth="1"/>
    <col min="21" max="21" width="10" customWidth="1"/>
    <col min="22" max="22" width="8.5546875" customWidth="1"/>
    <col min="23" max="23" width="9" customWidth="1"/>
    <col min="24" max="24" width="8.5546875" customWidth="1"/>
    <col min="25" max="25" width="10.77734375" customWidth="1"/>
    <col min="26" max="26" width="10.44140625" customWidth="1"/>
    <col min="27" max="28" width="9.33203125" bestFit="1" customWidth="1"/>
    <col min="29" max="29" width="8.6640625" customWidth="1"/>
    <col min="30" max="30" width="10.33203125" customWidth="1"/>
  </cols>
  <sheetData>
    <row r="2" spans="1:56" ht="15.6" x14ac:dyDescent="0.3">
      <c r="V2" s="59" t="s">
        <v>57</v>
      </c>
      <c r="W2" s="60"/>
      <c r="X2" s="60"/>
      <c r="Y2" s="60"/>
      <c r="Z2" s="60"/>
      <c r="AA2" s="60"/>
      <c r="AB2" s="60"/>
      <c r="AC2" s="60"/>
      <c r="AD2" s="60"/>
    </row>
    <row r="3" spans="1:56" ht="36" customHeight="1" x14ac:dyDescent="0.3">
      <c r="V3" s="61" t="s">
        <v>51</v>
      </c>
      <c r="W3" s="61"/>
      <c r="X3" s="61"/>
      <c r="Y3" s="61"/>
      <c r="Z3" s="61"/>
      <c r="AA3" s="61"/>
      <c r="AB3" s="61"/>
      <c r="AC3" s="61"/>
      <c r="AD3" s="61"/>
    </row>
    <row r="4" spans="1:56" ht="6" customHeight="1" x14ac:dyDescent="0.3">
      <c r="V4" s="43"/>
      <c r="W4" s="43"/>
      <c r="X4" s="43"/>
      <c r="Y4" s="43"/>
      <c r="Z4" s="43"/>
      <c r="AA4" s="43"/>
      <c r="AB4" s="43"/>
      <c r="AC4" s="43"/>
      <c r="AD4" s="43"/>
    </row>
    <row r="5" spans="1:56" ht="15.6" x14ac:dyDescent="0.3">
      <c r="AC5" s="44" t="s">
        <v>23</v>
      </c>
      <c r="AD5" s="42"/>
    </row>
    <row r="6" spans="1:56" ht="56.25" customHeight="1" x14ac:dyDescent="0.3">
      <c r="U6" s="61" t="s">
        <v>52</v>
      </c>
      <c r="V6" s="61"/>
      <c r="W6" s="61"/>
      <c r="X6" s="61"/>
      <c r="Y6" s="61"/>
      <c r="Z6" s="61"/>
      <c r="AA6" s="61"/>
      <c r="AB6" s="61"/>
      <c r="AC6" s="61"/>
      <c r="AD6" s="61"/>
    </row>
    <row r="7" spans="1:56" ht="18" x14ac:dyDescent="0.35">
      <c r="M7" s="22"/>
      <c r="N7" s="22"/>
      <c r="O7" s="64" t="s">
        <v>22</v>
      </c>
      <c r="P7" s="65"/>
      <c r="Q7" s="22"/>
      <c r="R7" s="22"/>
    </row>
    <row r="8" spans="1:56" ht="45.75" customHeight="1" x14ac:dyDescent="0.3">
      <c r="I8" s="62" t="s">
        <v>25</v>
      </c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</row>
    <row r="10" spans="1:56" s="3" customFormat="1" ht="20.25" customHeight="1" x14ac:dyDescent="0.3">
      <c r="A10" s="101" t="s">
        <v>0</v>
      </c>
      <c r="B10" s="103" t="s">
        <v>1</v>
      </c>
      <c r="C10" s="80" t="s">
        <v>18</v>
      </c>
      <c r="D10" s="89" t="s">
        <v>19</v>
      </c>
      <c r="E10" s="69" t="s">
        <v>2</v>
      </c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1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</row>
    <row r="11" spans="1:56" s="3" customFormat="1" ht="20.25" customHeight="1" x14ac:dyDescent="0.3">
      <c r="A11" s="101"/>
      <c r="B11" s="104"/>
      <c r="C11" s="81"/>
      <c r="D11" s="90"/>
      <c r="E11" s="93" t="s">
        <v>26</v>
      </c>
      <c r="F11" s="94"/>
      <c r="G11" s="94"/>
      <c r="H11" s="94"/>
      <c r="I11" s="95"/>
      <c r="J11" s="77" t="s">
        <v>27</v>
      </c>
      <c r="K11" s="78"/>
      <c r="L11" s="78"/>
      <c r="M11" s="78"/>
      <c r="N11" s="79"/>
      <c r="O11" s="66" t="s">
        <v>28</v>
      </c>
      <c r="P11" s="67"/>
      <c r="Q11" s="67"/>
      <c r="R11" s="67"/>
      <c r="S11" s="68"/>
      <c r="T11" s="66" t="s">
        <v>29</v>
      </c>
      <c r="U11" s="67"/>
      <c r="V11" s="67"/>
      <c r="W11" s="67"/>
      <c r="X11" s="68"/>
      <c r="Y11" s="66" t="s">
        <v>30</v>
      </c>
      <c r="Z11" s="67"/>
      <c r="AA11" s="67"/>
      <c r="AB11" s="67"/>
      <c r="AC11" s="68"/>
      <c r="AD11" s="72" t="s">
        <v>3</v>
      </c>
      <c r="AE11" s="1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</row>
    <row r="12" spans="1:56" s="3" customFormat="1" ht="20.25" customHeight="1" x14ac:dyDescent="0.35">
      <c r="A12" s="101"/>
      <c r="B12" s="104"/>
      <c r="C12" s="81"/>
      <c r="D12" s="90"/>
      <c r="E12" s="74" t="s">
        <v>4</v>
      </c>
      <c r="F12" s="85" t="s">
        <v>5</v>
      </c>
      <c r="G12" s="100" t="s">
        <v>6</v>
      </c>
      <c r="H12" s="100" t="s">
        <v>7</v>
      </c>
      <c r="I12" s="91" t="s">
        <v>21</v>
      </c>
      <c r="J12" s="74" t="s">
        <v>4</v>
      </c>
      <c r="K12" s="85" t="s">
        <v>5</v>
      </c>
      <c r="L12" s="100" t="s">
        <v>6</v>
      </c>
      <c r="M12" s="100" t="s">
        <v>7</v>
      </c>
      <c r="N12" s="91" t="s">
        <v>21</v>
      </c>
      <c r="O12" s="74" t="s">
        <v>4</v>
      </c>
      <c r="P12" s="85" t="s">
        <v>5</v>
      </c>
      <c r="Q12" s="100" t="s">
        <v>6</v>
      </c>
      <c r="R12" s="109" t="s">
        <v>7</v>
      </c>
      <c r="S12" s="80" t="s">
        <v>21</v>
      </c>
      <c r="T12" s="80" t="s">
        <v>4</v>
      </c>
      <c r="U12" s="80" t="s">
        <v>5</v>
      </c>
      <c r="V12" s="80" t="s">
        <v>6</v>
      </c>
      <c r="W12" s="82" t="s">
        <v>7</v>
      </c>
      <c r="X12" s="82" t="s">
        <v>21</v>
      </c>
      <c r="Y12" s="80" t="s">
        <v>4</v>
      </c>
      <c r="Z12" s="80" t="s">
        <v>5</v>
      </c>
      <c r="AA12" s="98" t="s">
        <v>6</v>
      </c>
      <c r="AB12" s="98" t="s">
        <v>7</v>
      </c>
      <c r="AC12" s="80" t="s">
        <v>21</v>
      </c>
      <c r="AD12" s="72"/>
      <c r="AE12" s="4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105"/>
      <c r="AX12" s="105"/>
      <c r="AY12" s="2"/>
      <c r="AZ12" s="2"/>
      <c r="BA12" s="2"/>
      <c r="BB12" s="2"/>
      <c r="BC12" s="2"/>
      <c r="BD12" s="2"/>
    </row>
    <row r="13" spans="1:56" s="3" customFormat="1" ht="20.25" customHeight="1" x14ac:dyDescent="0.35">
      <c r="A13" s="101"/>
      <c r="B13" s="104"/>
      <c r="C13" s="81"/>
      <c r="D13" s="90"/>
      <c r="E13" s="75"/>
      <c r="F13" s="86"/>
      <c r="G13" s="101"/>
      <c r="H13" s="101"/>
      <c r="I13" s="92"/>
      <c r="J13" s="75"/>
      <c r="K13" s="86"/>
      <c r="L13" s="101"/>
      <c r="M13" s="101"/>
      <c r="N13" s="96"/>
      <c r="O13" s="75"/>
      <c r="P13" s="86"/>
      <c r="Q13" s="101"/>
      <c r="R13" s="110"/>
      <c r="S13" s="81"/>
      <c r="T13" s="97"/>
      <c r="U13" s="97"/>
      <c r="V13" s="97"/>
      <c r="W13" s="82"/>
      <c r="X13" s="83"/>
      <c r="Y13" s="97"/>
      <c r="Z13" s="97"/>
      <c r="AA13" s="99"/>
      <c r="AB13" s="99"/>
      <c r="AC13" s="81"/>
      <c r="AD13" s="72"/>
      <c r="AE13" s="4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105"/>
      <c r="AX13" s="105"/>
      <c r="AY13" s="2"/>
      <c r="AZ13" s="2"/>
      <c r="BA13" s="2"/>
      <c r="BB13" s="2"/>
      <c r="BC13" s="2"/>
      <c r="BD13" s="2"/>
    </row>
    <row r="14" spans="1:56" s="3" customFormat="1" ht="20.25" customHeight="1" x14ac:dyDescent="0.35">
      <c r="A14" s="102"/>
      <c r="B14" s="104"/>
      <c r="C14" s="81"/>
      <c r="D14" s="90"/>
      <c r="E14" s="76"/>
      <c r="F14" s="87"/>
      <c r="G14" s="102"/>
      <c r="H14" s="102"/>
      <c r="I14" s="92"/>
      <c r="J14" s="76"/>
      <c r="K14" s="87"/>
      <c r="L14" s="102"/>
      <c r="M14" s="102"/>
      <c r="N14" s="96"/>
      <c r="O14" s="76"/>
      <c r="P14" s="87"/>
      <c r="Q14" s="102"/>
      <c r="R14" s="103"/>
      <c r="S14" s="81"/>
      <c r="T14" s="97"/>
      <c r="U14" s="97"/>
      <c r="V14" s="97"/>
      <c r="W14" s="80"/>
      <c r="X14" s="84"/>
      <c r="Y14" s="97"/>
      <c r="Z14" s="97"/>
      <c r="AA14" s="99"/>
      <c r="AB14" s="99"/>
      <c r="AC14" s="81"/>
      <c r="AD14" s="73"/>
      <c r="AE14" s="4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105"/>
      <c r="AX14" s="105"/>
      <c r="AY14" s="2"/>
      <c r="AZ14" s="2"/>
      <c r="BA14" s="2"/>
      <c r="BB14" s="2"/>
      <c r="BC14" s="2"/>
      <c r="BD14" s="2"/>
    </row>
    <row r="15" spans="1:56" s="3" customFormat="1" ht="20.25" customHeight="1" x14ac:dyDescent="0.35">
      <c r="A15" s="24">
        <v>1</v>
      </c>
      <c r="B15" s="24">
        <v>2</v>
      </c>
      <c r="C15" s="26">
        <v>3</v>
      </c>
      <c r="D15" s="26">
        <v>4</v>
      </c>
      <c r="E15" s="14">
        <v>5</v>
      </c>
      <c r="F15" s="45">
        <v>6</v>
      </c>
      <c r="G15" s="45">
        <v>7</v>
      </c>
      <c r="H15" s="45">
        <v>8</v>
      </c>
      <c r="I15" s="47">
        <v>9</v>
      </c>
      <c r="J15" s="14">
        <v>10</v>
      </c>
      <c r="K15" s="24">
        <v>11</v>
      </c>
      <c r="L15" s="24">
        <v>12</v>
      </c>
      <c r="M15" s="24">
        <v>13</v>
      </c>
      <c r="N15" s="26">
        <v>14</v>
      </c>
      <c r="O15" s="14">
        <v>15</v>
      </c>
      <c r="P15" s="24">
        <v>16</v>
      </c>
      <c r="Q15" s="24">
        <v>17</v>
      </c>
      <c r="R15" s="24">
        <v>18</v>
      </c>
      <c r="S15" s="26">
        <v>19</v>
      </c>
      <c r="T15" s="24">
        <v>20</v>
      </c>
      <c r="U15" s="24">
        <v>21</v>
      </c>
      <c r="V15" s="24">
        <v>22</v>
      </c>
      <c r="W15" s="24">
        <v>23</v>
      </c>
      <c r="X15" s="26">
        <v>24</v>
      </c>
      <c r="Y15" s="24">
        <v>25</v>
      </c>
      <c r="Z15" s="24">
        <v>26</v>
      </c>
      <c r="AA15" s="24">
        <v>27</v>
      </c>
      <c r="AB15" s="24">
        <v>28</v>
      </c>
      <c r="AC15" s="26">
        <v>29</v>
      </c>
      <c r="AD15" s="27">
        <v>30</v>
      </c>
      <c r="AE15" s="4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25"/>
      <c r="AX15" s="25"/>
      <c r="AY15" s="2"/>
      <c r="AZ15" s="2"/>
      <c r="BA15" s="2"/>
      <c r="BB15" s="2"/>
      <c r="BC15" s="2"/>
      <c r="BD15" s="2"/>
    </row>
    <row r="16" spans="1:56" s="3" customFormat="1" ht="32.25" customHeight="1" x14ac:dyDescent="0.3">
      <c r="A16" s="106" t="s">
        <v>8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8"/>
      <c r="AE16" s="6"/>
      <c r="AF16" s="6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</row>
    <row r="17" spans="1:56" s="12" customFormat="1" ht="28.5" customHeight="1" x14ac:dyDescent="0.3">
      <c r="A17" s="70" t="s">
        <v>36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</row>
    <row r="18" spans="1:56" s="3" customFormat="1" ht="64.5" customHeight="1" x14ac:dyDescent="0.3">
      <c r="A18" s="7" t="s">
        <v>9</v>
      </c>
      <c r="B18" s="15" t="s">
        <v>37</v>
      </c>
      <c r="C18" s="15" t="s">
        <v>20</v>
      </c>
      <c r="D18" s="15" t="s">
        <v>31</v>
      </c>
      <c r="E18" s="58">
        <v>14297.37</v>
      </c>
      <c r="F18" s="34">
        <v>14297.37</v>
      </c>
      <c r="G18" s="8">
        <v>0</v>
      </c>
      <c r="H18" s="8">
        <v>0</v>
      </c>
      <c r="I18" s="8">
        <v>0</v>
      </c>
      <c r="J18" s="50">
        <v>17356.75</v>
      </c>
      <c r="K18" s="50">
        <v>17356.75</v>
      </c>
      <c r="L18" s="53">
        <v>0</v>
      </c>
      <c r="M18" s="8">
        <v>0</v>
      </c>
      <c r="N18" s="8">
        <v>0</v>
      </c>
      <c r="O18" s="34">
        <v>18533.64</v>
      </c>
      <c r="P18" s="34">
        <v>18533.64</v>
      </c>
      <c r="Q18" s="8">
        <v>0</v>
      </c>
      <c r="R18" s="8">
        <v>0</v>
      </c>
      <c r="S18" s="8">
        <v>0</v>
      </c>
      <c r="T18" s="8">
        <v>18533.64</v>
      </c>
      <c r="U18" s="34">
        <v>18533.64</v>
      </c>
      <c r="V18" s="8">
        <v>0</v>
      </c>
      <c r="W18" s="8">
        <v>0</v>
      </c>
      <c r="X18" s="8">
        <v>0</v>
      </c>
      <c r="Y18" s="34">
        <v>18533.64</v>
      </c>
      <c r="Z18" s="34">
        <v>18533.64</v>
      </c>
      <c r="AA18" s="8">
        <v>0</v>
      </c>
      <c r="AB18" s="8">
        <v>0</v>
      </c>
      <c r="AC18" s="8">
        <v>0</v>
      </c>
      <c r="AD18" s="35">
        <f>E18+J18+O18+T18+Y18</f>
        <v>87255.039999999994</v>
      </c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</row>
    <row r="19" spans="1:56" s="3" customFormat="1" ht="16.5" customHeight="1" x14ac:dyDescent="0.3">
      <c r="A19" s="9"/>
      <c r="B19" s="17" t="s">
        <v>10</v>
      </c>
      <c r="C19" s="17"/>
      <c r="D19" s="17"/>
      <c r="E19" s="57">
        <f>F19+G19+H19+I19</f>
        <v>14297.37</v>
      </c>
      <c r="F19" s="36">
        <f>SUM(F18:F18)</f>
        <v>14297.37</v>
      </c>
      <c r="G19" s="52">
        <f>SUM(G18)</f>
        <v>0</v>
      </c>
      <c r="H19" s="52">
        <f>SUM(H18)</f>
        <v>0</v>
      </c>
      <c r="I19" s="52">
        <f>SUM(I18)</f>
        <v>0</v>
      </c>
      <c r="J19" s="57">
        <f>SUM(K19+L19+M19+N19)</f>
        <v>17356.75</v>
      </c>
      <c r="K19" s="51">
        <f>SUM(K18:K18)</f>
        <v>17356.75</v>
      </c>
      <c r="L19" s="20">
        <f>SUM(L18:L18)</f>
        <v>0</v>
      </c>
      <c r="M19" s="54">
        <v>0</v>
      </c>
      <c r="N19" s="54">
        <f>SUM(N18)</f>
        <v>0</v>
      </c>
      <c r="O19" s="36">
        <f>P19+Q19+R19+S19</f>
        <v>18533.64</v>
      </c>
      <c r="P19" s="36">
        <f>SUM(P18:P18)</f>
        <v>18533.64</v>
      </c>
      <c r="Q19" s="20">
        <f>SUM(Q18:Q18)</f>
        <v>0</v>
      </c>
      <c r="R19" s="20">
        <f>SUM(R18:R18)</f>
        <v>0</v>
      </c>
      <c r="S19" s="20">
        <f>SUM(S18)</f>
        <v>0</v>
      </c>
      <c r="T19" s="36">
        <f>U19+V19+W19+X19</f>
        <v>18533.64</v>
      </c>
      <c r="U19" s="36">
        <f>SUM(U18:U18)</f>
        <v>18533.64</v>
      </c>
      <c r="V19" s="20">
        <v>0</v>
      </c>
      <c r="W19" s="20">
        <v>0</v>
      </c>
      <c r="X19" s="20">
        <f>SUM(X18)</f>
        <v>0</v>
      </c>
      <c r="Y19" s="57">
        <f>Z19+AA19+AB19+AC19</f>
        <v>18533.64</v>
      </c>
      <c r="Z19" s="57">
        <f>SUM(Z18:Z18)</f>
        <v>18533.64</v>
      </c>
      <c r="AA19" s="20">
        <v>0</v>
      </c>
      <c r="AB19" s="20">
        <v>0</v>
      </c>
      <c r="AC19" s="20">
        <f>SUM(AC18)</f>
        <v>0</v>
      </c>
      <c r="AD19" s="37">
        <f>E19+J19+O19+T19+Y19</f>
        <v>87255.039999999994</v>
      </c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</row>
    <row r="20" spans="1:56" s="12" customFormat="1" ht="27.75" customHeight="1" x14ac:dyDescent="0.3">
      <c r="A20" s="70" t="s">
        <v>43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</row>
    <row r="21" spans="1:56" s="12" customFormat="1" ht="220.5" customHeight="1" x14ac:dyDescent="0.3">
      <c r="A21" s="7" t="s">
        <v>11</v>
      </c>
      <c r="B21" s="29" t="s">
        <v>41</v>
      </c>
      <c r="C21" s="15" t="s">
        <v>24</v>
      </c>
      <c r="D21" s="15" t="s">
        <v>34</v>
      </c>
      <c r="E21" s="34">
        <v>5139.38</v>
      </c>
      <c r="F21" s="34">
        <v>5139.38</v>
      </c>
      <c r="G21" s="8">
        <v>0</v>
      </c>
      <c r="H21" s="8">
        <v>0</v>
      </c>
      <c r="I21" s="8">
        <v>0</v>
      </c>
      <c r="J21" s="34">
        <v>5071.8100000000004</v>
      </c>
      <c r="K21" s="34">
        <v>5071.8100000000004</v>
      </c>
      <c r="L21" s="8">
        <v>0</v>
      </c>
      <c r="M21" s="8">
        <v>0</v>
      </c>
      <c r="N21" s="8">
        <v>0</v>
      </c>
      <c r="O21" s="34">
        <v>5222.9799999999996</v>
      </c>
      <c r="P21" s="34">
        <v>5222.9799999999996</v>
      </c>
      <c r="Q21" s="8">
        <v>0</v>
      </c>
      <c r="R21" s="8">
        <v>0</v>
      </c>
      <c r="S21" s="8">
        <v>0</v>
      </c>
      <c r="T21" s="34">
        <v>5222.9799999999996</v>
      </c>
      <c r="U21" s="34">
        <v>5222.9799999999996</v>
      </c>
      <c r="V21" s="8">
        <v>0</v>
      </c>
      <c r="W21" s="8">
        <v>0</v>
      </c>
      <c r="X21" s="8">
        <v>0</v>
      </c>
      <c r="Y21" s="34">
        <v>5222.9799999999996</v>
      </c>
      <c r="Z21" s="34">
        <v>5222.9799999999996</v>
      </c>
      <c r="AA21" s="8">
        <v>0</v>
      </c>
      <c r="AB21" s="8">
        <v>0</v>
      </c>
      <c r="AC21" s="8">
        <v>0</v>
      </c>
      <c r="AD21" s="35">
        <f>E21+J21+O21+T21+Y21</f>
        <v>25880.13</v>
      </c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</row>
    <row r="22" spans="1:56" s="12" customFormat="1" ht="160.5" customHeight="1" x14ac:dyDescent="0.3">
      <c r="A22" s="33" t="s">
        <v>40</v>
      </c>
      <c r="B22" s="15" t="s">
        <v>42</v>
      </c>
      <c r="C22" s="15" t="s">
        <v>24</v>
      </c>
      <c r="D22" s="15" t="s">
        <v>39</v>
      </c>
      <c r="E22" s="34">
        <f>F22+G22+H22+I22</f>
        <v>80.7</v>
      </c>
      <c r="F22" s="34">
        <v>80.7</v>
      </c>
      <c r="G22" s="8">
        <v>0</v>
      </c>
      <c r="H22" s="8">
        <v>0</v>
      </c>
      <c r="I22" s="8">
        <v>0</v>
      </c>
      <c r="J22" s="34">
        <v>162.01</v>
      </c>
      <c r="K22" s="34">
        <v>162.01</v>
      </c>
      <c r="L22" s="8">
        <v>0</v>
      </c>
      <c r="M22" s="8">
        <v>0</v>
      </c>
      <c r="N22" s="8">
        <v>0</v>
      </c>
      <c r="O22" s="34">
        <v>194.07</v>
      </c>
      <c r="P22" s="34">
        <v>194.07</v>
      </c>
      <c r="Q22" s="8">
        <v>0</v>
      </c>
      <c r="R22" s="8">
        <v>0</v>
      </c>
      <c r="S22" s="8">
        <v>0</v>
      </c>
      <c r="T22" s="34">
        <v>194.07</v>
      </c>
      <c r="U22" s="34">
        <v>194.07</v>
      </c>
      <c r="V22" s="8">
        <v>0</v>
      </c>
      <c r="W22" s="8">
        <v>0</v>
      </c>
      <c r="X22" s="8">
        <v>0</v>
      </c>
      <c r="Y22" s="34">
        <v>194.07</v>
      </c>
      <c r="Z22" s="34">
        <v>194.07</v>
      </c>
      <c r="AA22" s="8">
        <v>0</v>
      </c>
      <c r="AB22" s="8">
        <v>0</v>
      </c>
      <c r="AC22" s="8">
        <v>0</v>
      </c>
      <c r="AD22" s="35">
        <f>E22+J22+O22+T22+Y22</f>
        <v>824.91999999999985</v>
      </c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</row>
    <row r="23" spans="1:56" s="10" customFormat="1" ht="20.25" customHeight="1" x14ac:dyDescent="0.3">
      <c r="A23" s="9"/>
      <c r="B23" s="18" t="s">
        <v>12</v>
      </c>
      <c r="C23" s="18"/>
      <c r="D23" s="18"/>
      <c r="E23" s="36">
        <f>F23+G23+H23+I23</f>
        <v>5220.08</v>
      </c>
      <c r="F23" s="36">
        <f>F21+F22</f>
        <v>5220.08</v>
      </c>
      <c r="G23" s="55">
        <f>SUM(G21)</f>
        <v>0</v>
      </c>
      <c r="H23" s="20">
        <f>SUM(H21)</f>
        <v>0</v>
      </c>
      <c r="I23" s="20">
        <f>SUM(I21)</f>
        <v>0</v>
      </c>
      <c r="J23" s="36">
        <f>K23+L23+M23</f>
        <v>5233.8200000000006</v>
      </c>
      <c r="K23" s="36">
        <f>K21+K22</f>
        <v>5233.8200000000006</v>
      </c>
      <c r="L23" s="20">
        <f>L21</f>
        <v>0</v>
      </c>
      <c r="M23" s="20">
        <v>0</v>
      </c>
      <c r="N23" s="20">
        <f>SUM(N21)</f>
        <v>0</v>
      </c>
      <c r="O23" s="36">
        <f>P23+Q23+R23</f>
        <v>5417.0499999999993</v>
      </c>
      <c r="P23" s="36">
        <f>P21+P22</f>
        <v>5417.0499999999993</v>
      </c>
      <c r="Q23" s="20">
        <v>0</v>
      </c>
      <c r="R23" s="20">
        <v>0</v>
      </c>
      <c r="S23" s="20">
        <f>SUM(S21)</f>
        <v>0</v>
      </c>
      <c r="T23" s="36">
        <f>SUM(U23+V23+W23+X23)</f>
        <v>5417.0499999999993</v>
      </c>
      <c r="U23" s="36">
        <f>SUM(U21:U22)</f>
        <v>5417.0499999999993</v>
      </c>
      <c r="V23" s="20">
        <v>0</v>
      </c>
      <c r="W23" s="20">
        <v>0</v>
      </c>
      <c r="X23" s="20">
        <f>SUM(X21)</f>
        <v>0</v>
      </c>
      <c r="Y23" s="36">
        <f>SUM(Z23+AA23+AB23+AC23)</f>
        <v>5417.0499999999993</v>
      </c>
      <c r="Z23" s="36">
        <f>SUM(Z21:Z22)</f>
        <v>5417.0499999999993</v>
      </c>
      <c r="AA23" s="20">
        <v>0</v>
      </c>
      <c r="AB23" s="20">
        <v>0</v>
      </c>
      <c r="AC23" s="20">
        <f>SUM(AC21)</f>
        <v>0</v>
      </c>
      <c r="AD23" s="37">
        <f>E23+J23+O23+T23+Y23</f>
        <v>26705.05</v>
      </c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</row>
    <row r="24" spans="1:56" s="3" customFormat="1" ht="33.75" customHeight="1" x14ac:dyDescent="0.3">
      <c r="A24" s="70" t="s">
        <v>44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</row>
    <row r="25" spans="1:56" s="3" customFormat="1" ht="188.25" customHeight="1" x14ac:dyDescent="0.3">
      <c r="A25" s="23" t="s">
        <v>13</v>
      </c>
      <c r="B25" s="15" t="s">
        <v>55</v>
      </c>
      <c r="C25" s="15" t="s">
        <v>24</v>
      </c>
      <c r="D25" s="15" t="s">
        <v>34</v>
      </c>
      <c r="E25" s="16">
        <v>1303</v>
      </c>
      <c r="F25" s="16">
        <v>1303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>
        <f>E25+J25+O25+T25+Y25</f>
        <v>1303</v>
      </c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</row>
    <row r="26" spans="1:56" s="3" customFormat="1" ht="335.4" customHeight="1" x14ac:dyDescent="0.3">
      <c r="A26" s="28" t="s">
        <v>33</v>
      </c>
      <c r="B26" s="29" t="s">
        <v>56</v>
      </c>
      <c r="C26" s="15" t="s">
        <v>24</v>
      </c>
      <c r="D26" s="15" t="s">
        <v>34</v>
      </c>
      <c r="E26" s="34">
        <f>F26+G26+H26+I26</f>
        <v>5075.55</v>
      </c>
      <c r="F26" s="34">
        <v>5075.55</v>
      </c>
      <c r="G26" s="8">
        <v>0</v>
      </c>
      <c r="H26" s="8">
        <v>0</v>
      </c>
      <c r="I26" s="8">
        <v>0</v>
      </c>
      <c r="J26" s="34">
        <v>6172.95</v>
      </c>
      <c r="K26" s="34">
        <v>6172.95</v>
      </c>
      <c r="L26" s="8">
        <v>0</v>
      </c>
      <c r="M26" s="8">
        <v>0</v>
      </c>
      <c r="N26" s="8">
        <v>0</v>
      </c>
      <c r="O26" s="34">
        <v>6843.81</v>
      </c>
      <c r="P26" s="34">
        <v>6843.81</v>
      </c>
      <c r="Q26" s="8">
        <v>0</v>
      </c>
      <c r="R26" s="8">
        <v>0</v>
      </c>
      <c r="S26" s="8">
        <v>0</v>
      </c>
      <c r="T26" s="34">
        <v>6843.81</v>
      </c>
      <c r="U26" s="34">
        <v>6843.81</v>
      </c>
      <c r="V26" s="8">
        <v>0</v>
      </c>
      <c r="W26" s="8">
        <v>0</v>
      </c>
      <c r="X26" s="8">
        <v>0</v>
      </c>
      <c r="Y26" s="34">
        <v>6843.81</v>
      </c>
      <c r="Z26" s="34">
        <v>6843.81</v>
      </c>
      <c r="AA26" s="8">
        <v>0</v>
      </c>
      <c r="AB26" s="8">
        <v>0</v>
      </c>
      <c r="AC26" s="8">
        <v>0</v>
      </c>
      <c r="AD26" s="34">
        <f>E26+J26+O26+T26+Y26</f>
        <v>31779.930000000004</v>
      </c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</row>
    <row r="27" spans="1:56" s="3" customFormat="1" ht="114.6" customHeight="1" x14ac:dyDescent="0.3">
      <c r="A27" s="38" t="s">
        <v>48</v>
      </c>
      <c r="B27" s="39" t="s">
        <v>47</v>
      </c>
      <c r="C27" s="15" t="s">
        <v>20</v>
      </c>
      <c r="D27" s="15" t="s">
        <v>34</v>
      </c>
      <c r="E27" s="8">
        <v>0</v>
      </c>
      <c r="F27" s="8">
        <v>0</v>
      </c>
      <c r="G27" s="16">
        <v>0</v>
      </c>
      <c r="H27" s="16">
        <v>0</v>
      </c>
      <c r="I27" s="16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</row>
    <row r="28" spans="1:56" s="3" customFormat="1" ht="165" customHeight="1" x14ac:dyDescent="0.3">
      <c r="A28" s="41" t="s">
        <v>50</v>
      </c>
      <c r="B28" s="40" t="s">
        <v>49</v>
      </c>
      <c r="C28" s="15" t="s">
        <v>24</v>
      </c>
      <c r="D28" s="15" t="s">
        <v>34</v>
      </c>
      <c r="E28" s="8">
        <v>0</v>
      </c>
      <c r="F28" s="8">
        <v>0</v>
      </c>
      <c r="G28" s="16">
        <v>0</v>
      </c>
      <c r="H28" s="16">
        <v>0</v>
      </c>
      <c r="I28" s="16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</row>
    <row r="29" spans="1:56" s="12" customFormat="1" ht="19.5" customHeight="1" x14ac:dyDescent="0.3">
      <c r="A29" s="14"/>
      <c r="B29" s="17" t="s">
        <v>14</v>
      </c>
      <c r="C29" s="17"/>
      <c r="D29" s="17"/>
      <c r="E29" s="36">
        <f>F29+G29+H29+I29</f>
        <v>6378.55</v>
      </c>
      <c r="F29" s="36">
        <f>F25+F26</f>
        <v>6378.55</v>
      </c>
      <c r="G29" s="20">
        <f>SUM(G25:G25)</f>
        <v>0</v>
      </c>
      <c r="H29" s="20">
        <f>SUM(H25:H25)</f>
        <v>0</v>
      </c>
      <c r="I29" s="20">
        <f>SUM(I25:I25)</f>
        <v>0</v>
      </c>
      <c r="J29" s="51">
        <f>K29+L29+M29+N29</f>
        <v>6172.95</v>
      </c>
      <c r="K29" s="51">
        <f>K25+K26</f>
        <v>6172.95</v>
      </c>
      <c r="L29" s="21">
        <f>L25</f>
        <v>0</v>
      </c>
      <c r="M29" s="21">
        <f>SUM(M25:M25)</f>
        <v>0</v>
      </c>
      <c r="N29" s="21">
        <f>SUM(N25:N25)</f>
        <v>0</v>
      </c>
      <c r="O29" s="51">
        <f>P29+Q29+R29+S29</f>
        <v>6843.81</v>
      </c>
      <c r="P29" s="51">
        <f>P25+P26</f>
        <v>6843.81</v>
      </c>
      <c r="Q29" s="21">
        <f>SUM(Q25:Q25)</f>
        <v>0</v>
      </c>
      <c r="R29" s="21">
        <f>SUM(R25:R25)</f>
        <v>0</v>
      </c>
      <c r="S29" s="21">
        <f>SUM(S25:S25)</f>
        <v>0</v>
      </c>
      <c r="T29" s="51">
        <f>U29+V29+W29+X29</f>
        <v>6843.81</v>
      </c>
      <c r="U29" s="51">
        <f>U25+U26</f>
        <v>6843.81</v>
      </c>
      <c r="V29" s="21">
        <f>SUM(V25:V25)</f>
        <v>0</v>
      </c>
      <c r="W29" s="21">
        <f>SUM(W25:W25)</f>
        <v>0</v>
      </c>
      <c r="X29" s="21">
        <f>SUM(X25:X25)</f>
        <v>0</v>
      </c>
      <c r="Y29" s="36">
        <f>Z29+AA29+AB29+AC29</f>
        <v>6843.81</v>
      </c>
      <c r="Z29" s="36">
        <f>Z25+Z26</f>
        <v>6843.81</v>
      </c>
      <c r="AA29" s="36">
        <f>SUM(AA25:AA25)</f>
        <v>0</v>
      </c>
      <c r="AB29" s="36">
        <f>SUM(AB25:AB25)</f>
        <v>0</v>
      </c>
      <c r="AC29" s="36">
        <f>SUM(AC25:AC25)</f>
        <v>0</v>
      </c>
      <c r="AD29" s="37">
        <f>E29+J29+O29+T29+Y29</f>
        <v>33082.93</v>
      </c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</row>
    <row r="30" spans="1:56" s="30" customFormat="1" ht="29.25" customHeight="1" x14ac:dyDescent="0.3">
      <c r="A30" s="88" t="s">
        <v>45</v>
      </c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</row>
    <row r="31" spans="1:56" s="3" customFormat="1" ht="327.60000000000002" customHeight="1" x14ac:dyDescent="0.3">
      <c r="A31" s="7" t="s">
        <v>15</v>
      </c>
      <c r="B31" s="29" t="s">
        <v>38</v>
      </c>
      <c r="C31" s="15" t="s">
        <v>46</v>
      </c>
      <c r="D31" s="15" t="s">
        <v>31</v>
      </c>
      <c r="E31" s="8">
        <v>0</v>
      </c>
      <c r="F31" s="8">
        <v>0</v>
      </c>
      <c r="G31" s="16">
        <v>0</v>
      </c>
      <c r="H31" s="16">
        <v>0</v>
      </c>
      <c r="I31" s="16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8">
        <v>0</v>
      </c>
      <c r="AB31" s="8">
        <v>0</v>
      </c>
      <c r="AC31" s="8">
        <v>0</v>
      </c>
      <c r="AD31" s="8">
        <v>0</v>
      </c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</row>
    <row r="32" spans="1:56" s="3" customFormat="1" ht="262.8" customHeight="1" x14ac:dyDescent="0.3">
      <c r="A32" s="7" t="s">
        <v>32</v>
      </c>
      <c r="B32" s="29" t="s">
        <v>35</v>
      </c>
      <c r="C32" s="15" t="s">
        <v>20</v>
      </c>
      <c r="D32" s="15" t="s">
        <v>31</v>
      </c>
      <c r="E32" s="8">
        <v>0</v>
      </c>
      <c r="F32" s="8">
        <v>0</v>
      </c>
      <c r="G32" s="16">
        <v>0</v>
      </c>
      <c r="H32" s="16">
        <v>0</v>
      </c>
      <c r="I32" s="16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8">
        <v>0</v>
      </c>
      <c r="AB32" s="8">
        <v>0</v>
      </c>
      <c r="AC32" s="8">
        <v>0</v>
      </c>
      <c r="AD32" s="8">
        <v>0</v>
      </c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</row>
    <row r="33" spans="1:56" s="3" customFormat="1" ht="175.2" customHeight="1" x14ac:dyDescent="0.3">
      <c r="A33" s="49" t="s">
        <v>53</v>
      </c>
      <c r="B33" s="56" t="s">
        <v>54</v>
      </c>
      <c r="C33" s="15" t="s">
        <v>24</v>
      </c>
      <c r="D33" s="15" t="s">
        <v>31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50">
        <v>2414.48</v>
      </c>
      <c r="K33" s="50">
        <v>2414.48</v>
      </c>
      <c r="L33" s="16">
        <v>0</v>
      </c>
      <c r="M33" s="16">
        <v>0</v>
      </c>
      <c r="N33" s="16">
        <v>0</v>
      </c>
      <c r="O33" s="50">
        <v>2656.5</v>
      </c>
      <c r="P33" s="50">
        <v>2656.5</v>
      </c>
      <c r="Q33" s="16">
        <v>0</v>
      </c>
      <c r="R33" s="16">
        <v>0</v>
      </c>
      <c r="S33" s="16">
        <v>0</v>
      </c>
      <c r="T33" s="50">
        <v>2656.5</v>
      </c>
      <c r="U33" s="50">
        <v>2656.5</v>
      </c>
      <c r="V33" s="16">
        <v>0</v>
      </c>
      <c r="W33" s="16">
        <v>0</v>
      </c>
      <c r="X33" s="16">
        <v>0</v>
      </c>
      <c r="Y33" s="50">
        <v>2656.5</v>
      </c>
      <c r="Z33" s="50">
        <v>2656.5</v>
      </c>
      <c r="AA33" s="16">
        <v>0</v>
      </c>
      <c r="AB33" s="16">
        <v>0</v>
      </c>
      <c r="AC33" s="16">
        <v>0</v>
      </c>
      <c r="AD33" s="50">
        <f>J33+O33+T33+Y33</f>
        <v>10383.98</v>
      </c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</row>
    <row r="34" spans="1:56" s="3" customFormat="1" ht="21" customHeight="1" x14ac:dyDescent="0.3">
      <c r="A34" s="14"/>
      <c r="B34" s="17" t="s">
        <v>16</v>
      </c>
      <c r="C34" s="17"/>
      <c r="D34" s="17"/>
      <c r="E34" s="21">
        <f>E31+E32+E33</f>
        <v>0</v>
      </c>
      <c r="F34" s="21">
        <f>F31+F32+F33</f>
        <v>0</v>
      </c>
      <c r="G34" s="21">
        <f>SUM(G31:G32)</f>
        <v>0</v>
      </c>
      <c r="H34" s="21">
        <f>SUM(H31:H32)</f>
        <v>0</v>
      </c>
      <c r="I34" s="21">
        <f>SUM(I31:I32)</f>
        <v>0</v>
      </c>
      <c r="J34" s="51">
        <f>J31+J32+J33</f>
        <v>2414.48</v>
      </c>
      <c r="K34" s="51">
        <f>K31+K32+K33</f>
        <v>2414.48</v>
      </c>
      <c r="L34" s="21">
        <v>0</v>
      </c>
      <c r="M34" s="21">
        <v>0</v>
      </c>
      <c r="N34" s="21">
        <f>SUM(N31:N32)</f>
        <v>0</v>
      </c>
      <c r="O34" s="51">
        <f>O31+O32+O33</f>
        <v>2656.5</v>
      </c>
      <c r="P34" s="51">
        <f>P31+P32+P33</f>
        <v>2656.5</v>
      </c>
      <c r="Q34" s="21">
        <v>0</v>
      </c>
      <c r="R34" s="21">
        <v>0</v>
      </c>
      <c r="S34" s="21">
        <f>SUM(S31:S32)</f>
        <v>0</v>
      </c>
      <c r="T34" s="51">
        <f>T31+T32+T33</f>
        <v>2656.5</v>
      </c>
      <c r="U34" s="51">
        <f>U31+U32+U33</f>
        <v>2656.5</v>
      </c>
      <c r="V34" s="21">
        <v>0</v>
      </c>
      <c r="W34" s="21">
        <v>0</v>
      </c>
      <c r="X34" s="21">
        <f>SUM(X31:X32)</f>
        <v>0</v>
      </c>
      <c r="Y34" s="51">
        <f>Y31+Y32+Y33</f>
        <v>2656.5</v>
      </c>
      <c r="Z34" s="51">
        <f>Z31+Z32+Z33</f>
        <v>2656.5</v>
      </c>
      <c r="AA34" s="21">
        <v>0</v>
      </c>
      <c r="AB34" s="21">
        <v>0</v>
      </c>
      <c r="AC34" s="21">
        <f>SUM(AC31:AC32)</f>
        <v>0</v>
      </c>
      <c r="AD34" s="51">
        <f>J34+O34+T34+Y34</f>
        <v>10383.98</v>
      </c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</row>
    <row r="35" spans="1:56" s="3" customFormat="1" ht="33" customHeight="1" x14ac:dyDescent="0.3">
      <c r="A35" s="14"/>
      <c r="B35" s="17" t="s">
        <v>17</v>
      </c>
      <c r="C35" s="17"/>
      <c r="D35" s="17"/>
      <c r="E35" s="32">
        <f>E34+E29+E23+E19</f>
        <v>25896</v>
      </c>
      <c r="F35" s="32">
        <f>F34+F29+F23+F19</f>
        <v>25896</v>
      </c>
      <c r="G35" s="20">
        <f>SUM(+G19+G23+G29+G34)</f>
        <v>0</v>
      </c>
      <c r="H35" s="20">
        <f>SUM(H19+H23+H29)</f>
        <v>0</v>
      </c>
      <c r="I35" s="20">
        <v>0</v>
      </c>
      <c r="J35" s="20">
        <f>J34+J29+J23+J19</f>
        <v>31178</v>
      </c>
      <c r="K35" s="20">
        <f>K34+K29+K23+K19</f>
        <v>31178</v>
      </c>
      <c r="L35" s="20">
        <f>L34+L29+L23+L19</f>
        <v>0</v>
      </c>
      <c r="M35" s="20">
        <f>SUM(M19+M23+M29+M34)</f>
        <v>0</v>
      </c>
      <c r="N35" s="20">
        <v>0</v>
      </c>
      <c r="O35" s="20">
        <f>O34+O29+O23+O19</f>
        <v>33451</v>
      </c>
      <c r="P35" s="20">
        <f>P34+P29+P23+P19</f>
        <v>33451</v>
      </c>
      <c r="Q35" s="20">
        <f>SUM(Q19+Q23+Q29+Q34)</f>
        <v>0</v>
      </c>
      <c r="R35" s="20">
        <v>0</v>
      </c>
      <c r="S35" s="20">
        <v>0</v>
      </c>
      <c r="T35" s="20">
        <f>SUM(T19+T23+T29+T34)</f>
        <v>33451</v>
      </c>
      <c r="U35" s="20">
        <f>SUM(U19+U23+U29+U34)</f>
        <v>33451</v>
      </c>
      <c r="V35" s="20">
        <f>SUM(+V19+V23+V29+V34)</f>
        <v>0</v>
      </c>
      <c r="W35" s="20">
        <f>SUM(W19+W23+W29+W34)</f>
        <v>0</v>
      </c>
      <c r="X35" s="20">
        <v>0</v>
      </c>
      <c r="Y35" s="20">
        <f>SUM(Y19+Y23+Y29+Y34)</f>
        <v>33451</v>
      </c>
      <c r="Z35" s="20">
        <f>SUM(Z19+Z23+Z29+Z34)</f>
        <v>33451</v>
      </c>
      <c r="AA35" s="20">
        <f>SUM(AA19+AA23+AA29+AA34)</f>
        <v>0</v>
      </c>
      <c r="AB35" s="20">
        <f>SUM(AB19+AB23+AB29+AB34)</f>
        <v>0</v>
      </c>
      <c r="AC35" s="20">
        <v>0</v>
      </c>
      <c r="AD35" s="32">
        <f>AD34+AD29+AD23+AD19</f>
        <v>157427</v>
      </c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</row>
    <row r="36" spans="1:56" ht="15.6" x14ac:dyDescent="0.3">
      <c r="A36" s="19"/>
      <c r="B36" s="19"/>
      <c r="C36" s="19"/>
      <c r="D36" s="19"/>
      <c r="E36" s="48"/>
      <c r="F36" s="48"/>
      <c r="G36" s="48"/>
      <c r="H36" s="48"/>
      <c r="I36" s="48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</row>
  </sheetData>
  <mergeCells count="48">
    <mergeCell ref="AW12:AW14"/>
    <mergeCell ref="AX12:AX14"/>
    <mergeCell ref="A16:AD16"/>
    <mergeCell ref="R12:R14"/>
    <mergeCell ref="T12:T14"/>
    <mergeCell ref="U12:U14"/>
    <mergeCell ref="V12:V14"/>
    <mergeCell ref="W12:W14"/>
    <mergeCell ref="Y12:Y14"/>
    <mergeCell ref="K12:K14"/>
    <mergeCell ref="L12:L14"/>
    <mergeCell ref="M12:M14"/>
    <mergeCell ref="O12:O14"/>
    <mergeCell ref="P12:P14"/>
    <mergeCell ref="Q12:Q14"/>
    <mergeCell ref="A24:AD24"/>
    <mergeCell ref="A30:AD30"/>
    <mergeCell ref="C10:C14"/>
    <mergeCell ref="D10:D14"/>
    <mergeCell ref="I12:I14"/>
    <mergeCell ref="E11:I11"/>
    <mergeCell ref="N12:N14"/>
    <mergeCell ref="Z12:Z14"/>
    <mergeCell ref="AA12:AA14"/>
    <mergeCell ref="AB12:AB14"/>
    <mergeCell ref="G12:G14"/>
    <mergeCell ref="H12:H14"/>
    <mergeCell ref="J12:J14"/>
    <mergeCell ref="A10:A14"/>
    <mergeCell ref="B10:B14"/>
    <mergeCell ref="A17:AD17"/>
    <mergeCell ref="Y11:AC11"/>
    <mergeCell ref="E10:AD10"/>
    <mergeCell ref="A20:AD20"/>
    <mergeCell ref="AD11:AD14"/>
    <mergeCell ref="E12:E14"/>
    <mergeCell ref="J11:N11"/>
    <mergeCell ref="S12:S14"/>
    <mergeCell ref="O11:S11"/>
    <mergeCell ref="X12:X14"/>
    <mergeCell ref="T11:X11"/>
    <mergeCell ref="F12:F14"/>
    <mergeCell ref="AC12:AC14"/>
    <mergeCell ref="V2:AD2"/>
    <mergeCell ref="V3:AD3"/>
    <mergeCell ref="I8:W8"/>
    <mergeCell ref="O7:P7"/>
    <mergeCell ref="U6:AD6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мэрия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Елизарова Наталья Юрьевна</cp:lastModifiedBy>
  <cp:lastPrinted>2023-12-25T08:04:15Z</cp:lastPrinted>
  <dcterms:created xsi:type="dcterms:W3CDTF">2017-04-03T11:17:26Z</dcterms:created>
  <dcterms:modified xsi:type="dcterms:W3CDTF">2024-12-19T12:23:39Z</dcterms:modified>
</cp:coreProperties>
</file>