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 ОТДЕЛ ИНЖЕНЕРНОЙ ИНФРАСТУКТУРЫ\ПКР\2024-03-18 На сайт\"/>
    </mc:Choice>
  </mc:AlternateContent>
  <xr:revisionPtr revIDLastSave="0" documentId="13_ncr:1_{A20D3F6F-F52B-469C-9E68-D29506605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Электроснабжение" sheetId="1" r:id="rId1"/>
    <sheet name="Газоснабжение" sheetId="2" r:id="rId2"/>
    <sheet name="Водоснабжение" sheetId="3" r:id="rId3"/>
    <sheet name="Водоотведение" sheetId="4" r:id="rId4"/>
    <sheet name="Теплоснабжение" sheetId="5" r:id="rId5"/>
    <sheet name="ТКО" sheetId="6" r:id="rId6"/>
  </sheets>
  <definedNames>
    <definedName name="_xlnm._FilterDatabase" localSheetId="3" hidden="1">Водоотведение!$A$4:$Q$4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4" l="1"/>
  <c r="H83" i="4"/>
  <c r="I83" i="4"/>
  <c r="J83" i="4"/>
  <c r="J84" i="4" s="1"/>
  <c r="K83" i="4"/>
  <c r="L83" i="4"/>
  <c r="M83" i="4"/>
  <c r="N83" i="4"/>
  <c r="N84" i="4" s="1"/>
  <c r="O83" i="4"/>
  <c r="P83" i="4"/>
  <c r="G84" i="4"/>
  <c r="H84" i="4"/>
  <c r="I84" i="4"/>
  <c r="K84" i="4"/>
  <c r="L84" i="4"/>
  <c r="M84" i="4"/>
  <c r="O84" i="4"/>
  <c r="P84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33" i="4"/>
  <c r="Q83" i="4" s="1"/>
  <c r="Q9" i="4"/>
  <c r="Q8" i="4"/>
  <c r="Q7" i="4"/>
  <c r="Q6" i="4"/>
  <c r="Q5" i="4"/>
  <c r="P26" i="3"/>
  <c r="P25" i="3"/>
  <c r="P22" i="3"/>
  <c r="P21" i="3"/>
  <c r="P20" i="3"/>
  <c r="P19" i="3"/>
  <c r="P18" i="3"/>
  <c r="P17" i="3"/>
  <c r="P16" i="3"/>
  <c r="P15" i="3"/>
  <c r="P14" i="3"/>
  <c r="P12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7" i="3"/>
  <c r="P35" i="3"/>
  <c r="Q6" i="6"/>
  <c r="Q7" i="6" s="1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P67" i="3" l="1"/>
  <c r="Q44" i="5"/>
  <c r="P9" i="3"/>
  <c r="Q11" i="5" l="1"/>
  <c r="Q10" i="5"/>
  <c r="Q9" i="5"/>
  <c r="Q8" i="5"/>
  <c r="Q7" i="5"/>
  <c r="Q6" i="5"/>
  <c r="Q5" i="5"/>
  <c r="Q12" i="5" l="1"/>
  <c r="Q45" i="5" s="1"/>
  <c r="Q16" i="4"/>
  <c r="Q17" i="4" s="1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4" i="4"/>
  <c r="Q13" i="4"/>
  <c r="Q12" i="4"/>
  <c r="Q11" i="4"/>
  <c r="Q10" i="4"/>
  <c r="P31" i="3"/>
  <c r="P30" i="3"/>
  <c r="P32" i="3" s="1"/>
  <c r="P11" i="3"/>
  <c r="P10" i="3"/>
  <c r="P8" i="3"/>
  <c r="P7" i="3"/>
  <c r="P27" i="3" l="1"/>
  <c r="P68" i="3" s="1"/>
  <c r="Q15" i="4"/>
  <c r="Q32" i="4"/>
  <c r="Q5" i="2"/>
  <c r="Q6" i="2" s="1"/>
  <c r="Q84" i="4" l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 l="1"/>
  <c r="Q46" i="1" s="1"/>
  <c r="Q13" i="1"/>
  <c r="Q14" i="1" s="1"/>
  <c r="Q11" i="1" l="1"/>
  <c r="Q10" i="1"/>
  <c r="Q9" i="1"/>
  <c r="Q8" i="1"/>
  <c r="Q7" i="1" l="1"/>
  <c r="Q12" i="1" s="1"/>
  <c r="Q47" i="1" s="1"/>
</calcChain>
</file>

<file path=xl/sharedStrings.xml><?xml version="1.0" encoding="utf-8"?>
<sst xmlns="http://schemas.openxmlformats.org/spreadsheetml/2006/main" count="1046" uniqueCount="306">
  <si>
    <t>№ п/п</t>
  </si>
  <si>
    <t>Мероприятие</t>
  </si>
  <si>
    <t>Цель реализации</t>
  </si>
  <si>
    <t>Всего за период</t>
  </si>
  <si>
    <t>Объем финансирования по годам, млн. руб.</t>
  </si>
  <si>
    <t>Источники финансирования</t>
  </si>
  <si>
    <t>Монтаж и пуско-наладка автоматизированной информационно-измерительной  системы коммерческого учета электроэнергии  (АИИС КУЭ) (в части увеличения точек учета) потребителей в многоквартирных домах Автозаводского р-на г.о.Тольятти</t>
  </si>
  <si>
    <t>Целевое назначение - автоматизация процесса снятия показаний общедомовых и квартирных приборов учета для выставления счетов за потребленную электроэнергию бытовым потребителям, включая электроэнергию расходуемую на общедомовые нужды;                                                                                                        - снижение нагрузки в платежах добросовестных потребителей за электропотребление в местах общего пользования за счет исключения хищений и неучтенного и нерационального расхода электроэнергии;
- переход на расчет за потребленную электроэнергию с квитанций, заполняемых жильцами, на выписку счетов энергоснабжающей организацией, что сделает более прозрачными платежи за коммунальные услуги.</t>
  </si>
  <si>
    <t>средства, полученные от оказания услуг, реализации товаров по регулируемым государством ценам (тарифам)</t>
  </si>
  <si>
    <t>Приобретение системы хранения данных и источника бесперебойного питания</t>
  </si>
  <si>
    <t xml:space="preserve">На текущий момент в компании используются системы хранения данных, модернизированные более 5 лет назад. Ресурс этих систем хранения данных заполнен на 80%. С учетом текущих темпов увеличения количества хранимой информации, возросших требований к надежности хранения и быстродействию доступа к данным делают необходимым наращивание потенциала хранения данных.
При отсутствии ресурсов для хранения данных существует высокий риск:
• выхода из строя текущих систем хранения данных с полной или частичной потерей информации;
• полное заполнение доступного пространства хранения данных на имеющихся системах хранения данных и отсутствие места для хранения новой информации
</t>
  </si>
  <si>
    <t>Приобретение серверов для ЦОД</t>
  </si>
  <si>
    <t>На текущий момент CPU серверного оборудования при пиковых нагрузках нагружено не ниже, чем на 94%, а RAM не ниже, чем на 80%. 
Максимальный гарантийный срок эксплуатации оборудования входящего в состав существующего ЦОД – 2 года, нормативный срок эксплуатации - 4 года, предельный срок эксплуатации – 7 лет.
В 2025 году существующий ЦОД будет эксплуатироваться 7й год, что в свою очередь несет большой риск низкой отказоустойчивости, сохранности и доступности данных. Данные риски на прямую влияют на качество оказания услуг потребителям в зоне деятельности гарантирующего поставщик</t>
  </si>
  <si>
    <t>Приобретение автоматизированных рабочих мест и орг.техники</t>
  </si>
  <si>
    <t>Обновление парка автоматизированных рабочих мест пользователей и  оснащение 100% пользователей автоматизированными рабочими местами. Повышение скорости и качества массовой печати.</t>
  </si>
  <si>
    <t xml:space="preserve">Создание системы защиты информации объекта критической информационной инфраструктуры автоматизированной информационно-измерительной системы коммерческого учета электроэнергии  (АИИС КУЭ) </t>
  </si>
  <si>
    <t>1) предотвращение неправомерного доступа к информации, обрабатываемой значимым объектом критической информационной инфраструктуры, уничтожения такой информации, ее модифицирования, блокирования, копирования, предоставления и распространения, а также иных неправомерных действий в отношении такой информации;
2) недопущение воздействия на технические средства обработки информации, в результате которого может быть нарушено и (или) прекращено функционирование значимого объекта критической информационной инфраструктуры;
3) восстановление функционирования значимого объекта критической информационной инфраструктуры, обеспечиваемого в том числе за счет создания и хранения резервных копий необходимой для этого информации;
4) непрерывное взаимодействие с государственной системой обнаружения, предупреждения и ликвидации последствий компьютерных атак на информационные ресурсы Российской Федерации. 
В соответствии со ст. 11 Федерального закона № 187-ФЗ N 187-ФЗ от 26.07.2017г. требованиями по обеспечению безопасности значимых объектов критической информационной инфраструктуры предусматриваются:
5) планирование, разработка, совершенствование и осуществление внедрения мероприятий по обеспечению безопасности значимых объектов критической информационной инфраструктуры;
6) принятие организационных и технических мер для обеспечения безопасности значимых объектов критической информационной инфраструктуры;
7) установление параметров и характеристик программных и программно-аппаратных средств, применяемых для обеспечения безопасности значимых объектов критической информационной инфраструктуры.</t>
  </si>
  <si>
    <t>Наименование организации</t>
  </si>
  <si>
    <t>Категория</t>
  </si>
  <si>
    <t>АО "ТЭК"</t>
  </si>
  <si>
    <t>Электро-снабжение</t>
  </si>
  <si>
    <t>ЦСВ-5. Строительство насосной станции дождевой канализации (ЛНС-5) в районе детской многопрофильной больницы, для перекачки дождевых вод на очистные сооружения ПАО "КуйбышевАзот"</t>
  </si>
  <si>
    <t>АО «ПОКХ г.Тольятти»</t>
  </si>
  <si>
    <t>Водо-отведение</t>
  </si>
  <si>
    <t>ООО "ТЭС"</t>
  </si>
  <si>
    <t>Инвестиционная программа "Создание интеллектуальной автоматизированной информационно-измерительной системы коммерческого учёта электроэнергии (АИИС КУЭ) на розничных рынках в границах зоны деятельности Гарантирующего Поставщика ООО "ТольяттиЭнергоСбыт"".</t>
  </si>
  <si>
    <t>Автоматизация процесса снятия показаний общедомовых и квартирных приборов учета для выставления счетов за потребленную электроэнергию бытовым потребителям, включая электроэнергию расходуемую на общедомовые нужды.</t>
  </si>
  <si>
    <t>собственные средства</t>
  </si>
  <si>
    <t>ООО "СВГК"</t>
  </si>
  <si>
    <t>Региональная программа газификации жилищно-коммунального хозяйства, промышленных и иных организаций Самарской области  на 2022-2031 годы</t>
  </si>
  <si>
    <t>Газификация населения</t>
  </si>
  <si>
    <t>Средства специальной надбавки, а также средства Общества с ограниченной ответственностью «Газпром газификация» (единый оператор газификации), рассчитанные на догазификацию (исполнитель – ООО «Средневолжская газовая компания»)</t>
  </si>
  <si>
    <t>Газо-снабжение</t>
  </si>
  <si>
    <t>ЗАО "ЭиСС"</t>
  </si>
  <si>
    <t>Реконструкция ПС "НШ"</t>
  </si>
  <si>
    <t xml:space="preserve">Для повышения надежности  и качества электроснабжения </t>
  </si>
  <si>
    <t>Собственные средства</t>
  </si>
  <si>
    <t>Реконструкция распределительных сетей ПС "СК"</t>
  </si>
  <si>
    <t>Реконструкция распределительных сетей ПС "Северная"</t>
  </si>
  <si>
    <t>Реконструкция распределительных сетей ПС "ВС"</t>
  </si>
  <si>
    <t>Реконструкция распределительных сетей ПС "СБ"</t>
  </si>
  <si>
    <t>Реконструкция распределительных сетей ПС "ВАЗ-5"</t>
  </si>
  <si>
    <t>Реконструкция распределительных сетей ПС "Дачная"</t>
  </si>
  <si>
    <t>Реконструкция распределительных сетей ПС "ВАЗ-4"</t>
  </si>
  <si>
    <t>Реконструкция распределительных сетей ПС "Южная"</t>
  </si>
  <si>
    <t>Реконструкция распределительных сетей ПС "К2T"</t>
  </si>
  <si>
    <t>Реконструкция распределительных сетей ГПП "Автозаводская"</t>
  </si>
  <si>
    <t>Реконструкция распределительных сетей ПС "Технопарк"</t>
  </si>
  <si>
    <t>Распределительные сети ПС "Технопарк" для энергоснабжения мкр. "Солнечный"</t>
  </si>
  <si>
    <t>Улучшение качества и надежности электроснабжения существующих и планируемых бытовых и промышленных нагрузок</t>
  </si>
  <si>
    <t>Распределительные сети ПС "К2T" для энергоснабжения мкр. 8 "Северный"</t>
  </si>
  <si>
    <t>Реконструкция распределительных сетей ПС "НШ"</t>
  </si>
  <si>
    <t>Реконструкция распределительных сетей ПС "Комсомольская"</t>
  </si>
  <si>
    <t>Оборудование КТП и ЛЭП системами коммерческого учета электрической энергии</t>
  </si>
  <si>
    <t>Повышение надежности и расширение функциональных возможностей автоматизированной системы, телесигнализаций и телеуправления</t>
  </si>
  <si>
    <t>Создание систем телемеханики и связи</t>
  </si>
  <si>
    <t>Повышение качества и надежности электрической сети</t>
  </si>
  <si>
    <t>ПС 35/6 кВ  "Копылово"</t>
  </si>
  <si>
    <t>Повышение надежности электроснабжения существующих потребителей  и обеспечение технологического присоединения новых потребителей</t>
  </si>
  <si>
    <t>Реконструкция ПС 35/6 кВ  "Южная"</t>
  </si>
  <si>
    <t>Реконструкция ПС 35/6 кВ "Северная"</t>
  </si>
  <si>
    <t>Реконструкция ПС 35/6 кВ " Дачная"</t>
  </si>
  <si>
    <t>Реконструкция ПС "ВС"</t>
  </si>
  <si>
    <t>Покупка автомобилей повышенной проходимости для оперативно-выездных бригад</t>
  </si>
  <si>
    <t>Замена автомобильной и специальной техники с истекшим сроком эксплуатации</t>
  </si>
  <si>
    <t>Покупка автомобильного крана г/п 25т</t>
  </si>
  <si>
    <t>Покупка самоходного мульчера</t>
  </si>
  <si>
    <t>Реконструкция распределительных сетей</t>
  </si>
  <si>
    <t>Тепло-снабжение</t>
  </si>
  <si>
    <t xml:space="preserve">Монтаж узлов учета тепловой энергии на тепловых сетях (8 шт) </t>
  </si>
  <si>
    <t>Обеспечение учёта отпущенной тепловой энергии и теплоносителя. 
Снижение потерь тепловой энергии в тепловых сетях.</t>
  </si>
  <si>
    <t>Модернизация участка тепловой сети надземной прокладки от ТК-24А до ТК-36 Ду500 мм протяженностью 216,5 м в двухтрубном исчислении (замена на Д-325)</t>
  </si>
  <si>
    <t>Обеспечение надежности функционирования объектов тепловых сетей</t>
  </si>
  <si>
    <t>Модернизация участка тепловой сети надземной прокладки от ТК-36/ до ТК-37 Ду500 мм протяженностью 65 м в двухтрубном исчислении (замена на Д-273)</t>
  </si>
  <si>
    <t xml:space="preserve">Реконструкция тепловой сети Ø 300  на  Ø 100 от ТК-47 до ТК-47б , ( L-150м) )                              </t>
  </si>
  <si>
    <t>Монтаж узлов учета тепловой энергии ТК-47б      2шт.</t>
  </si>
  <si>
    <t>Реконструкция наружной тепловой сети Ø 400  на  Ø 273 от ТК-36 до ТК-37 , ( L-150м) )</t>
  </si>
  <si>
    <t>Реконструкция тепловых сетей, подлежащих замене в связи с исчерпанием эксплуатационногоресурса</t>
  </si>
  <si>
    <t>Для обеспечения нормативной надежности теплосбжения</t>
  </si>
  <si>
    <t>Обеспечение требований по качеству воды</t>
  </si>
  <si>
    <t>В целях лучшение экологической ситуации</t>
  </si>
  <si>
    <t>Водо-снабжение</t>
  </si>
  <si>
    <t>ООО "АВК"</t>
  </si>
  <si>
    <t>ООО "ВоКС"</t>
  </si>
  <si>
    <t>Модернизация насосных станций I и II подъема водозабора «Соцгородской» с внедрением системы АСУ ТП</t>
  </si>
  <si>
    <t xml:space="preserve"> - Повышение надежности и оперативной управляемости работы насосных станций;
- Снижение технологических потерь при эксплуатации насосных станций 1-ого подъема;
- повышение энергоэффективности работы оборудования</t>
  </si>
  <si>
    <t>Повышение надежности системы водоотведения  мелкооптового рынка по ул.Базовая, 12, стоки от объектов на территории которого  перекачивает КНС-МОР, за счет строительства 2-го напорного коллектора Д 315 мм с колодцем переключения</t>
  </si>
  <si>
    <t>тариф, ПДК</t>
  </si>
  <si>
    <t xml:space="preserve">Строительство 2-й нитки напорного коллектора Дн160мм от КНС-Химпоселок Центрального района </t>
  </si>
  <si>
    <t>Повышение надежности работы системы водоотведения территории пром.зоны Центрального района-«Хим.поселок», стоки от объектов на территории которого  перекачивает  КНС-Химпоселок, за счет строительства 2-го напорного коллектора Д 160мм с колодцем переключения</t>
  </si>
  <si>
    <t>Реконструкция КНС-"Хим.поселок" Центрального района</t>
  </si>
  <si>
    <t>Повышение надёжности водоотведения потребителей жилой зоны 
и экономия электроэнергии</t>
  </si>
  <si>
    <t>ПДК</t>
  </si>
  <si>
    <t>Реконструкция КНС-7 Комсомольского района</t>
  </si>
  <si>
    <t>Повышение надёжности водоотведения потребителей жилой зоны 
и экономия электроэнергии.</t>
  </si>
  <si>
    <t>ПДК, НВС</t>
  </si>
  <si>
    <t>Реконструкция КНС -5 Комсомольского района</t>
  </si>
  <si>
    <t>Реконструкция КНС-9 Центрального района (с заменой 3-х насосных агрегатов) (завершение работ, запланированных в ИП 2019-2022 гг.)</t>
  </si>
  <si>
    <t>Реконструкция КНС-8 Центрального района (с заменой 2-х насосных агрегатов) (завершение работ, запланированных в ИП 2019-2022 гг.)</t>
  </si>
  <si>
    <t>тариф</t>
  </si>
  <si>
    <t>Реконструкция КНС -3 Центрального района</t>
  </si>
  <si>
    <t xml:space="preserve">Повышение энергоэффективности оборудования и снижение эксплуатационных затрат.
</t>
  </si>
  <si>
    <t xml:space="preserve">Реконструкция внутренних инженерных коммуникаций и приемной камеры с установкой измельчителей мусора на КНС-125 Центрального района </t>
  </si>
  <si>
    <t>повышение надёжности приемной камеры стоков КНС-125и снижение риска возникновения аварийной ситуации</t>
  </si>
  <si>
    <t>тариф, НВС</t>
  </si>
  <si>
    <t xml:space="preserve">Модернизация самотечного канализационного коллектора Ду600 мм (ж/б) по ул. Энергетиков путем санации и замены материала труб на ПВХ </t>
  </si>
  <si>
    <t>Повышение надежности работы, снижение аварийности системы водоотведения в Комсомольском районе</t>
  </si>
  <si>
    <t>Модернизация самотечного канализационного коллектора Ду600мм(ж/б) в районе ж/д по ул.Чайкиной, 63 от КК-17 до КК-52 с  по ул. Чайкиной, 52 с заменой материала труб на ПВХ</t>
  </si>
  <si>
    <t>Модернизация внутриквартальных самотечных канализационных коллекторов Ду500мм (ж/б) и Ду600мм (ж/б) от  КК-13 в р-не ж/д по ул. Мурысева, 83  до К-195' на перересечении ул.Ярославской/ул.Чайкиной с заменой материала труб на ПВХ</t>
  </si>
  <si>
    <t xml:space="preserve">Устройство автономной системы внутренней связи для  контроля доступа на РНС-4 Комсомольского района </t>
  </si>
  <si>
    <t>Защита централизованных систем водоотведения и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</t>
  </si>
  <si>
    <t xml:space="preserve">Реконструкция внутренних инженерных коммуникаций и подводящих коллекторов с внедрением системы очистки выбросов  РНС-4 Комсомольского района </t>
  </si>
  <si>
    <t>Итого ООО "АВК":</t>
  </si>
  <si>
    <t>Итого ООО "ВоКС":</t>
  </si>
  <si>
    <t>Итого АО «ПОКХ г.Тольятти»:</t>
  </si>
  <si>
    <t>Итого АО "ТЭК":</t>
  </si>
  <si>
    <t>Итого ООО "ТЭС":</t>
  </si>
  <si>
    <t>Итого ЗАО "ЭиСС":</t>
  </si>
  <si>
    <t>ВСЕГО:</t>
  </si>
  <si>
    <t>Перечень мероприятий и целевых показателей системы водоснабжения</t>
  </si>
  <si>
    <t>Перечень мероприятий и целевых показателей системы газоснабжения</t>
  </si>
  <si>
    <t>Перечень мероприятий и целевых показателей системы электроснабжения</t>
  </si>
  <si>
    <t>Перечень мероприятий и целевых показателей системы водоотведения</t>
  </si>
  <si>
    <t>Перечень мероприятий и целевых показателей системы теплоснабжения</t>
  </si>
  <si>
    <t>АО"ТЕВИС"</t>
  </si>
  <si>
    <t>Обеспечение возможности подключения новых потребителей</t>
  </si>
  <si>
    <t>Итого АО "ТЕВИС":</t>
  </si>
  <si>
    <t>АО "ТЕВИС"</t>
  </si>
  <si>
    <t>Обеспечение надежности системы водоотведения</t>
  </si>
  <si>
    <t>Всего:</t>
  </si>
  <si>
    <t>Филиал "Самарский" ПАО "Т Плюс"</t>
  </si>
  <si>
    <t>Строительство участка теплотрассы для подключения объекта: жилой дом поз.
Л6.8 с инженерно-техническим обеспечением в составе 6 этапа строительства
комплекса зданий и сооружений жилищного и социального назначения, располо-
женный по адресу: г. Тольятти, Автозаводский район, восточнее ул. 40 лет Побе-
ды</t>
  </si>
  <si>
    <t xml:space="preserve">Строительство участка теплотрассы для подключения объекта: жилой дом поз.
Л2.2 с инженерно-техническим обеспечением в составе 4 этапа строительства
комплекса зданий и сооружений жилищного и социального назначения, располо-
женный по адресу: г.Тольятти, Автозаводский район, ул. 40 лет Победы
</t>
  </si>
  <si>
    <t>Строительство участка теплотрассы для подключения объекта: многоэтажный
жилой дом повышенной этажности со встроенными и пристроенными нежилыми
помещениями секции 1 и 2, расположенный по адресу: г. Тольятти, Комсомоль-
ский район, 11 квартал, ул. Гидротехническая, Шлюзовой жилой массив, располо-
женный на земельном участке с кадастровым номером 63:09:0201060:0085</t>
  </si>
  <si>
    <t>Строительство участка теплотрассы для подключения объекта: жилой дом поз.
Л6.4-МАГ с инженерно-техническим обеспечением в составе 6 этапа строитель-
ства комплекса зданий и сооружений жилищного и социального назначения, рас-
положенный по адресу: г.Тольятти, Автозаводский район, ул. 40 лет Победы</t>
  </si>
  <si>
    <t>Строительство участка теплотрассы для подключения объекта: жилой дом поз. Л
6.3Б с инженерно-техническим обеспечением в составе 6 этапа строительства
комплекса зданий и сооружений жилищного и социального назначения, располо-
женный по адресу: г. Тольятти, Автозаводский район, южнее ул. 40 лет Победы</t>
  </si>
  <si>
    <t>Строительство участка теплотрассы для подключения объекта: общественно-
бытовой корпус для размещения магазина, расположенный по адресу: г. Тольят-
ти, улица Льва Толстого,19.</t>
  </si>
  <si>
    <t xml:space="preserve">Строительство участка теплотрассы для подключения объекта: жилой дом поз.
Л3.1 с инженерно-техническим обеспечением в составе 3 этапа строительства
комплекса зданий и сооружений жилищного и социального назначения, располо-
женный по адресу: г. Тольятти, Автозаводский район, ул. 40 лет Победы.
</t>
  </si>
  <si>
    <t xml:space="preserve">Строительство участка теплотрассы для подключения объекта: жилой дом поз. Л
3.2 с инженерно-техническим обеспечением в составе 3 этапа строительства
комплекса зданий и сооружений жилищного и социального назначения, располо-
женный по адресу: г. Тольятти, Автозаводский район, улицы 40 лет Победы
</t>
  </si>
  <si>
    <t>Строительство участка теплотрассы для подключения объекта: жилой дом поз. Л
5.2 с инженерно-техническим обеспечением в составе 3 этапа строительства комплекса зданий и сооружений жилищного и социального назначения, располо-
женный по адресу: г. Тольятти, Автозаводский район, улицы 40 лет Победы</t>
  </si>
  <si>
    <t>Строительство участка теплотрассы для подключения объекта: нежилое здание Л
5-МАГ с инженерно-техническим обеспечением в составе 5 этапа строительства
комплекса зданий и сооружений жилищного и социального назначения, располо-
женное по адресу: г. Тольятти, Автозаводский р-н, восточнее ул. 40 лет Победы,
на земельном участке с КН 63:09:0101183:6065</t>
  </si>
  <si>
    <t>Строительство участка теплотрассы для подключения объекта: жилой дом поз. Л
2.3 с инженерно-техническим обеспечением в составе 4 этапа строительства
комплекса зданий и сооружений жилищного и социального назначения, располо-
женный по адресу: г. Тольятти, Автозаводский район, восточнее улицы 40 лет
Победы.</t>
  </si>
  <si>
    <t>Строительство участка теплотрассы для подключения объекта: жилой дом поз. Л
5.3 с инженерно-техническим обеспечением в составе 5 этапа строительства
комплекса зданий и сооружений жилищного и социального назначения, располо-
женный по адресу: г. Тольятти, Автозаводский район, улицы 40 лет Победы</t>
  </si>
  <si>
    <t xml:space="preserve">Строительство участка теплотрассы для подключения объекта: жилой дом поз. Л
2.1 с инженерно-техническим обеспечением в составе 4 этапа строительства
комплекса зданий и сооружений жилищного и социального назначения, располо-
женный по адресу: г. Тольятти, Автозаводский район, восточнее улицы 40 лет
Победы
</t>
  </si>
  <si>
    <t>Строительство участка теплотрассы для подключения объекта: жилой дом поз. Л
2.4 с инженерно-техническим обеспечением в составе 4 этапа строительства
комплекса зданий и сооружений жилищного и социального назначения, располо-
женный по адресу: г. Тольятти, Автозаводский район, восточнее улицы 40 лет
Победы</t>
  </si>
  <si>
    <t>Строительство участка теплотрассы для подключения объекта: МКД со встроен-
но - пристроенными помещениями, машиноместами: г.Тольятти, севернее дома
97 по ул. Голосова</t>
  </si>
  <si>
    <t>Строительство участка теплотрассы для подключения объекта: жилой дом поз.
Л6.3А с инженерно-техническим обеспечением в составе 6 этапа строительства
комплекса зданий и сооружений жилищного и социального назначения, располо-
женный по адресу: г.Тольятти, Автозаводский район, южнее ул. 40 лет Победы</t>
  </si>
  <si>
    <t>Строительство участка теплотрассы для подключения объекта: жилой дом поз. Л
2.3 с инженерно-техническим обеспечением в составе 4 этапа строительства
комплекса зданий и сооружений жилищного и социального назначения, располо-
женный по адресу: г. Тольятти, Автозаводский район, восточнее улицы 40 лет
Победы</t>
  </si>
  <si>
    <t>строительство т/сети от существующей тепловой камеры ТК-9 на тепловых сетях
2Ду200мм по ул. Базовой до границы земельного участка объекта «Производ-
ственное здание». производственные здание (склад), ул. Базовая, 6А</t>
  </si>
  <si>
    <t>строительство участка тепловой сети от новой тепловой камеры ТК-1 на маги-
стральных тепловых сетях от котельной №2 до границы земельного участка под-
ключаемого объекта; - строительство новой тепловой камеры ТК-1; «Объект тор-
говли», расположенный по адресу: г. Тольятти, ул. Куйбышева, 18Д</t>
  </si>
  <si>
    <t xml:space="preserve">строительство участка тепловой сети от Ут8 до границы с сетями инженерно-
технического обеспечения жилого дом. Многоквартирный многоэтажный дом с
подземной автостоянкой и встроенно-пристроенными помещениями для разме-
щения объектов обслуживания жилой застройки, г. Тольятти, Автозаводский рай-
он, ул. Фрунзе,2В
</t>
  </si>
  <si>
    <t xml:space="preserve">сети теплоснабжения от Ут-27 на проектируемой сети севернее объекта, 2ДУ
125мм – 25м.п до границы с сетями инженерно-технического обеспечения Объек-
та; МКД № 19: Тольятти, Автозаводский р-он, ул. Ботаническая
</t>
  </si>
  <si>
    <t>сети теплоснабжения от Ут-27 на проектируемой сети севернее объекта до про-
ектируемой камеры Ут-26 на проектируемой сети, 2ДУ 150мм – 75м.п; МКД № 19:
Тольятти, Автозаводский р-он, ул. Ботаническая</t>
  </si>
  <si>
    <t xml:space="preserve">сети теплоснабжения от проектируемой камеры Ут-26 до Ут-25 на существую-
щей сети 2Ду200мм северо-западнее объекта, 2ДУ 200мм – 80м.п. МКД № 19:
Тольятти, Автозаводский р-он, ул. Ботаническая
</t>
  </si>
  <si>
    <t xml:space="preserve">на границе с сетями инженерно-технического обеспечения жилого дома, подклю-
чаемого от проектируемой камеры Ут-27, присоединенной от Ут-25 на существу-
ющей сети 2Ду 200мм северо-западнее объекта (При условии выполнения меро-
приятий по подключению жилого дома № 19). МКД № 24: Тольятти, Автозавод-
ский р-он, ул. Ботаническая
</t>
  </si>
  <si>
    <t xml:space="preserve">на границе с сетями инженерно-технического обеспечения жилого дома, подклю-
чаемого от вновь построенного участка тепловой сети, присоединенного в Ут-1 на
существующей сети 2Ду 350мм восточнее объекта. МКД № 29: Тольятти, Автоза-
водский р-он, ул. Ботаническая
</t>
  </si>
  <si>
    <t>Новое строительство для обеспечения перспективных приростов тепловой нагрузки</t>
  </si>
  <si>
    <t>Обеспечение надежности теплоснабжения потребителей</t>
  </si>
  <si>
    <t xml:space="preserve"> Реконструкции тепловых сетей Автозаводского района</t>
  </si>
  <si>
    <t xml:space="preserve">Реконструкция магистральных тепловых сетей Автозаводского района </t>
  </si>
  <si>
    <t xml:space="preserve"> Реконструкции тепловых сетей Центрального района</t>
  </si>
  <si>
    <t xml:space="preserve">Реконструкция магистральных тепловых сетей Центрального района </t>
  </si>
  <si>
    <t>Реконструкция муниципальных и бесхозяйных тепловых сетей Центрального района</t>
  </si>
  <si>
    <t>Итого Филиал "Самарский" ПАО "Т Плюс":</t>
  </si>
  <si>
    <t>ООО «ЭкоРесурсПоволжье»</t>
  </si>
  <si>
    <t>Инвестиционная программа ООО «ЭкоРесурсПоволжье»</t>
  </si>
  <si>
    <t>ТКО</t>
  </si>
  <si>
    <t>Модернизации объекта «Универсальный производственный комплекс» путем реконструкции по адресу ул. Новозаводская, 2а</t>
  </si>
  <si>
    <t>Совершенствование системы обращения с ТКО</t>
  </si>
  <si>
    <t>Перечень мероприятий и целевых показателей системы обращения с ТКО</t>
  </si>
  <si>
    <t>Проектно-изыскательские работы по разработке мероприятий по подключению к централизованной системе холодного водоснабжения объектов на территории мкр. N 8 "Северный" и по ул. Веры, Надежды, Любви пос. Тимофеевка, расположенных в границах Центрального района г. Тольятти</t>
  </si>
  <si>
    <t>Строительство участка водопроводной сети от ВК-159а на сети Ду300 мм до ВК/ПГ-154а на сети Ду250 мм Д200 - 586 п. м</t>
  </si>
  <si>
    <t>МЕРОПРИЯТИЯ ПО СТРОИТЕЛЬСТВУ НОВЫХ ОБЪЕКТОВ ЦЕНТРАЛИЗОВАННЫХ СИСТЕМ ВОДОСНАБЖЕНИЯ, НЕ СВЯЗАННЫХ С ПОДКЛЮЧЕНИЕМ (ТЕХНОЛОГИЧЕСКИМ ПРИСОЕДИНЕНИЕМ) НОВЫХ ОБЪЕКТОВ КАПИТАЛЬНОГО СТРОИТЕЛЬСТВА АБОНЕНТОВ</t>
  </si>
  <si>
    <t>МЕРОПРИЯТИЯ ПО МОДЕРНИЗАЦИИ ИЛИ РЕКОНСТРУКЦИИ СУЩЕСТВУЮЩИХ ОБЪЕКТОВ ЦЕНТРАЛИЗОВАННЫХ СИСТЕМ ВОДОСНАБЖЕНИЯ В ЦЕЛЯХ СНИЖЕНИЯ УРОВНЯ ИЗНОСА СУЩЕСТВУЮЩИХ ОБЪЕКТОВ</t>
  </si>
  <si>
    <t>Модернизация или реконструкция существующих объектов централизованных систем водоснабжения</t>
  </si>
  <si>
    <t>МЕРОПРИЯТИЯ, НАПРАВЛЕННЫЕ НА ДОСТИЖЕНИЕ ПЛАНОВЫХ ЗНАЧЕНИЙ ПОКАЗАТЕЛЕЙ НАДЕЖНОСТИ, КАЧЕСТВА И ЭНЕРГОЭФФЕКТИВНОСТИ ОБЪЕКТОВ ЦЕНТРАЛИЗОВАННЫХ СИСТЕМ ВОДОСНАБЖЕНИЯ</t>
  </si>
  <si>
    <t>Обеспечение надежности системы водоснабжения</t>
  </si>
  <si>
    <t>Реконструкция водопроводной сети от ВК-8 (ПГ-22) до ВК-52, 1 кв. Д200 - 166,85 п. м Автозаводский район, 1 кв. от Московского пр-та до дома Московский, 33 (северо-восточная сторона)</t>
  </si>
  <si>
    <t>Реконструкция водопроводной сети от ВК-12 до ВК-6 (ПГ-4/23), 4 кв. Д150 - 370,35 п. м Автозаводский район, 4 кв. От дома Ст. Разина, 2 до дома N 1 по б-ру Курчатова</t>
  </si>
  <si>
    <t>Реконструкция водопроводной сети от врезки в коллекторе до дома 22-А, 12 кв. Д100 - 32,8 п. м Автозаводский район, 12 кв., б-р Гая, 2</t>
  </si>
  <si>
    <t>Реконструкция водопроводной сети от ВК-147а до ВК-390, СЗЗ выше 4 кв. Д700 - 245,85 п. м Автозаводский район, 4 кв. по ул. Дзержинского (северная сторона)</t>
  </si>
  <si>
    <t>Реконструкция водопроводной сети от ВК-14 до дома 23-А, 12 кв. Д150 - 58,3 п. м Автозаводский район, 12 кв., ул. Дзержинского, 17 (западный торец)</t>
  </si>
  <si>
    <t>Реконструкция водопроводной сети от ВК-363а (на стороне 13 кв.) до ВК-112 (на стороне м/г). Д400 - 617,8 п. м Автозаводский район, 13 кв., м/г. По ул. Свердлова через ул. 40 лет Победы и по 40 лет Победы до ООТ</t>
  </si>
  <si>
    <t>Реконструкция водопроводной сети от уз. 19-2-В до уз. 25-2-В, 14 кв. Д300, 540 м п. Автозаводский район, 14 кв. по ул. Автостроителей вдоль домов N 41, 53, 59</t>
  </si>
  <si>
    <t>Реконструкция водопроводной сети от ВК-40 (ПГ-52) до дома 1-К (ул. Революционная, 36), 1 кв. Д150 - 59,5 п. м Автозаводский район, 1 кв., ул. Революционная, 36 (западная сторона)</t>
  </si>
  <si>
    <t>Реконструкция водопроводной сети от ВК-71 до ВК-74, ПКЗ. Д500 - 250 п. м Автозаводский район, ПКЗ, по ул. Транспортной</t>
  </si>
  <si>
    <t>Реконструкция водопроводной сети от Ут. 10 у дома 29-И до Ут. 7 у дома 29-Е, 16 кв. Д150 - 210,32 п. м Автозаводский район, 16 кв. От дома по ул. Автостроителей, 27 до дома N 44 по ул. Дзержинского (внутрикварталка)</t>
  </si>
  <si>
    <t>Реконструкция водопроводной сети от дома 25-Ч до дома 25-О, 13 кв. Д100 - 40 п. м Автозаводский район, 13 кв. Между домами по ул. Ворошилова, 63 и 65</t>
  </si>
  <si>
    <t>Реконструкция водопроводной сети от ВК-33 до ВК-46, 1 кв. Д250 - 129,2 п. м Автозаводский район, 1 кв. Южнее дома по б-ру Баумана, 1</t>
  </si>
  <si>
    <t>Реконструкция водопроводной сети от т. Б до ВК-б/н, СБ (на территории ОАО "ЗАК"). Д2 x 200 - 667,5 п. м Автозаводский район, СБ по ул. Северной</t>
  </si>
  <si>
    <t>Реконструкция водопроводной сети от ВК-5 до ВК-6, ПКЗ. Д700 - 292 п. м Автозаводский район, ПКЗ. По ул. Коммунальной от ул. Борковской</t>
  </si>
  <si>
    <t>Реконструкция водопроводной сети от т. сужения до уз. 35-А, 4 кв. Д150 - 662,2 п. м Автозаводский район, 4 кв. От дома по ул. Свердлова, 54 вдоль дома по ул. Свердлова, 48 и до дома по ул. Свердлова, 44 (сев.-восточная сторона)</t>
  </si>
  <si>
    <t>Реконструкция водопроводной сети от уз. 25-2-В до ВК-365, 14 кв. Д300, 172,7 п. м Автозаводский район, 14 кв. по ул. Автостроителей, 61 (западная сторона)</t>
  </si>
  <si>
    <t>Реконструкция водопроводной сети от ВК-11 до 22-ДС-2, 12 кв. Д100 - 53,78 п. м Автозаводский район, 12 кв., б-р Гая, 8 (западная сторона)</t>
  </si>
  <si>
    <t>Реконструкция водопроводной сети от ПГ-51 до ПГ-52, СБ. Д400 - 99,5 п. м Автозаводский район, СБ, ул. Вокзальная, 72 (южная сторона)</t>
  </si>
  <si>
    <t>Реконструкция водопроводной сети от ВК-245а до ВК-243. СЗЗ выше 2 кв. Д700 - 339,6 п. м Автозаводский район, СЗЗ выше 2 кв. по ул. Дзержинского, 92 - 98</t>
  </si>
  <si>
    <t>Реконструкция водопроводной сети от ВК-46 до ВК-20а, 1 кв. Д300 - 500,75 п. м Автозаводский район, 1 кв. от дома по б-ру Баумана, 1 (южная сторона до ул. Революционной, 28 (юго-восточная сторона)</t>
  </si>
  <si>
    <t>Реконструкция водопроводной сети от ВК-256 (выше 10 кв.) до ВК-256а (выше 4 кв.). Через ул. Ботаническая. Д700 - 94,35 п. м Автозаводский район, СЗЗ выше 4 кв., ул. Дзержинского, 58 и выше 10 кв., ул. Дзержинского, 56</t>
  </si>
  <si>
    <t>Реконструкция водопроводной сети от ПГ-9/33 до ВК-248, 9 кв. Д150 - 556,4 п. м Автозаводский район, 9 кв. по внутреннему проезду от зд. 1а по б-ру Туполева до ул. Ворошилова, 24 (северо-восток)</t>
  </si>
  <si>
    <t>Реконструкция водопроводной сети от точки врезки в коллекторе до ВК-1 и до дома 23-Б, 12 кв. Д100 - 58,75 п. м Автозаводский район, 12 кв. На дом по ул. Дзержинского, 13</t>
  </si>
  <si>
    <t>Реконструкция водопроводной сети от ВК-1 до ВК-3, 12 кв. Д150 - 115,6 п. м Автозаводский район, 12 кв. От дома N 13 по ул. Дзержинского до дома N 78 по ул. Автостроителей</t>
  </si>
  <si>
    <t>Реконструкция водопроводной сети от ВК-6 до ВК-8, 3 кв. Д200 - 147,4 п. м Автозаводский район, 3 кв. Между домами по Ленинскому пр-ту, 27, 29, 31</t>
  </si>
  <si>
    <t>Реконструкция водопроводной сети от ВК-220 до т. сужения, 4 кв. Д200 - 87,5 п. м Автозаводский район, 4 кв. Юго-западнее дома N 54 по ул. Свердлова</t>
  </si>
  <si>
    <t>Реконструкция водопроводной сети от ВК-243 до ВК-32. СЗЗ выше 2 кв. Д700 - 556,7 п. м Автозаводский район, СЗЗ выше 2 кв. по ул. Дзержинского, 86 - 90</t>
  </si>
  <si>
    <t>Реконструкция водопроводной сети от ВК-256 до ВК-1. Выше 10 кв. Д700 - 318,75 п. м Автозаводский район, выше 10 кв. по ул. Дзержинского, 52 - 56</t>
  </si>
  <si>
    <t>Обеспечение централизованным холодным водоснабжением объектов мкр. N 8 "Северный" Центрального района</t>
  </si>
  <si>
    <t>Модернизация гасителей гидравлических ударов в КГГУ станции Водозабор</t>
  </si>
  <si>
    <t>Модернизация аварийного дренажного насоса в насосной станции 1-го подъема</t>
  </si>
  <si>
    <t>Модернизация запорной арматуры на сетях и сооружениях питьевой воды</t>
  </si>
  <si>
    <t>Модернизация насосной станции 2-го подъема с установкой аварийного насоса</t>
  </si>
  <si>
    <t>Модернизация насосной станции 2-го подъема с заменой насоса N 8</t>
  </si>
  <si>
    <t>Модернизация запорной арматуры на сетях и сооружениях технической воды От станции Водозабор (квартал 25) до Станции очистки воды (Автозаводский район, ул. Вокзальная, 116) согласно схеме трассировки</t>
  </si>
  <si>
    <t>Реконструкция станции Водозабор с внедрением установки хлорирования на водоводах речной воды с использованием гипохлорита</t>
  </si>
  <si>
    <t>Реконструкция горизонтальных отстойников</t>
  </si>
  <si>
    <t>Модернизация водоприемных оголовков</t>
  </si>
  <si>
    <t>Модернизация воздуходувных агрегатов</t>
  </si>
  <si>
    <t>Реконструкция станции дозирования коагулянта смесительной N 2</t>
  </si>
  <si>
    <t>Реконструкция схемы электроснабжения ТП фильтровальной станции</t>
  </si>
  <si>
    <t>Повышение уровня надежности централизованной системы водоснабжения</t>
  </si>
  <si>
    <t>ООО "АВТОГРАД-ВОДОКАНАЛ" (ООО "АВК")</t>
  </si>
  <si>
    <t>МЕРОПРИЯТИЯ, НАПРАВЛЕННЫЕ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ВОДОСНАБЖЕНИЯ, НЕ ВКЛЮЧЕННЫХ В ПРОЧИЕ ГРУППЫ МЕРОПРИЯТТИЙ</t>
  </si>
  <si>
    <t>Реконструкция системы вентиляции в лаборатории цеха ОСВАвтозаводский район, ул. Вокзальная, 116</t>
  </si>
  <si>
    <t>Повышение плановых показателей энергоэффективности</t>
  </si>
  <si>
    <t>Реконструкция сетей отопления, вентиляции и кондиционирования на станции Водозабор, квартал 25</t>
  </si>
  <si>
    <t>Приведение мощности системы отопления и вентиляции к требуемым значениям для экономии электрической энергии</t>
  </si>
  <si>
    <t>Реконструкция системы отопления на станции очистки воды Автозаводский район, ул. Вокзальная 116</t>
  </si>
  <si>
    <t>Приведение мощности системы отопления к требуемым значениям для экономии тепловой энергии</t>
  </si>
  <si>
    <t>ООО "Волжские коммунальные системы" (ООО "ВоКС")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</si>
  <si>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АВРИЙНЫХ СИТУАЦИЙ, СНИЖЕНИЮ РИСКА И СМЯГЧЕНИЮ ПОСЛЕДСТВИЙ ЧРЕЗВЫЧАЙНЫХ СИТУАЦИЙ</t>
  </si>
  <si>
    <t>Реконструкция станции Водозабор и станции очистки воды с внедрением системы автоматической пожарной сигнализации и системы оповещения и управления эвакуацией людей при пожаре. Станция Водозабор, квартал 25</t>
  </si>
  <si>
    <t>Модернизация объектов цеха ОСВ с внедрением комплексной системой безопасности. Станция Водозабор - квартал 25; СОВ - Автозаводский район, ул. Вокзальная, 116.</t>
  </si>
  <si>
    <t>Повышение уровня пожарной безопасности объектов</t>
  </si>
  <si>
    <t>Осуществление постоянного контроля, с целью предупреждения проникновения на территорию посторонних лиц с целью совершения действий, представляющих угрозу безопасности объекта</t>
  </si>
  <si>
    <t>МЕРОПРИЯТИЯ, НАПРАВЛЕННЫЕ НА ПОВЫШЕНИЕ ЭКОЛОГИЧЕСКОЙ ЭФФЕКТИВНОСТИ, ДОСТИЖЕНИЕ ПЛАНОВЫХ ЗНАЧЕНИЙ ПОКАЗАТЕЛЕЙ НАДЕЖНОСТИ, КАЧЕСТВА И ЭНЕРГОЭФФЕКТИВНОСТИ ОБЪЕКТОВ ЦЕНТРАЛИЗОВАННЫХ СИСТЕМ ВОДОСНАБЖЕНИЯ</t>
  </si>
  <si>
    <t>Собственные средства. Прибыль на кап. вложение, амортизация</t>
  </si>
  <si>
    <t>Собственные средства. Амортизация</t>
  </si>
  <si>
    <t>Модернизация запорной арматуры на сетях и сооружениях ливневой канализации</t>
  </si>
  <si>
    <t>Модернизация запорной арматуры на сетях и сооружениях хозбытовой канализации</t>
  </si>
  <si>
    <t>Повышение уровня надежности централизованной системы водоотведения</t>
  </si>
  <si>
    <t>Реконструкция здания решеток и песколовок 1-й очереди БОС ОСК</t>
  </si>
  <si>
    <t>Реконструкция БОС ОСК с внедрением технологии нитри-денитрификации и дефосфотации</t>
  </si>
  <si>
    <t>Улучшение экологической ситуации</t>
  </si>
  <si>
    <t>Строительство очистных сооружений ливневых и условно чистых сточных вод</t>
  </si>
  <si>
    <t>Мероприятия с целью достижения плановых значений показателей надежности</t>
  </si>
  <si>
    <t>Мероприятия с целью достижения плановых значений показателей энергоэффективности объектов централизованных систем водоотведения</t>
  </si>
  <si>
    <t>Прочие мероприятия с целью достижения плановых значений показателей надежности объектов централизованных систем водоотведения</t>
  </si>
  <si>
    <t>Мероприятия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</t>
  </si>
  <si>
    <t>Модернизация объектов цеха ОСК с внедрением комплексной системой безопасности</t>
  </si>
  <si>
    <t>4,835,</t>
  </si>
  <si>
    <t>Строительство 2-й нитки напорного коллектора Д315 мм от КНС-МОР Центрального района</t>
  </si>
  <si>
    <t>Отведение части поверхностных сточных вод с северной части Центрального района с целью снижения нагрузки на пруды-накопители в районе детской многопрофильной больницы и создание технической возможности подключения новых объектов к ЦСВ-N5</t>
  </si>
  <si>
    <t>Строительство перепускных линий с устройством КНС для отвода бытовых сточных вод с главного коллектора Ду1200 м в коллектор-дублер Ду1000 мм, расположенных по адресу: Самарская область, г. Тольятти, Автозаводский район, СЗЗ, напротив 2-го квартала</t>
  </si>
  <si>
    <t>Строительство перепускных линий со строительством ЛНС в районе водостока N 41, выше 10 кв.</t>
  </si>
  <si>
    <t>Обеспечение плотности отключения и снижение трудозатрат на обслуживание сетей</t>
  </si>
  <si>
    <t>Реконструкция ХБК в 6 кв.: стр. 6-А от КК-31 до КК-39, Ду150 мм - 167 п. м</t>
  </si>
  <si>
    <t>Реконструкция ХБК ж.д. 13-К от КК-30А до КК-24 ПНД, 9 кв., Ду400 мм - 309 п. м</t>
  </si>
  <si>
    <t>Реконструкция ХБК в 7 кв.: стр. 38 от КК-194 до КК-204, КК204-КК207, КК207-КК212, КК212-КК38, Ду150 мм - 125 п. м, Ду200 мм - 43 п. м, Ду250 мм - 58 п. м, Ду400 мм - 65 п. м</t>
  </si>
  <si>
    <t>Реконструкция ХБК стр. 6-С от КК-134 до КК-123, от КК-123 до КК-133, ПНД 300 - 218 п. м, ПНД 150 - 7 м 16 кв.</t>
  </si>
  <si>
    <t>Реконструкция ХБК в 6 кв.: стр. 6-Ж от КК-18 до КК-15, стр. 6-К КК1-КК-18, Ду150 мм - 70 п. м, Ду200 - 73 м</t>
  </si>
  <si>
    <t>Реконструкция ХБК в 6 кв.: стр. 6-Д от КК-1 до КК-40, КК40-КК8, Ду150 мм - 47 п. м, Ду200 мм - 98 п. м</t>
  </si>
  <si>
    <t>Реконструкция ХБК по ул. Дзержинского КК 8-12а, Ду300 мм - 202,5 п. м</t>
  </si>
  <si>
    <t>Реконструкция ХБК в 7 кв.: стр. 41 от КК-90-91, КК93-100, Ду150 мм - 239 п. м</t>
  </si>
  <si>
    <t>Реконструкция ХБК ж/д 1-Е от кк-9 до кк-65а ду150 215 м п.</t>
  </si>
  <si>
    <t>Реконструкция ХБК ж/д 2-Г от кк-291 до кк-311 ду150 239 м п., от кк-300 до кк-5 ду200 177 м п.</t>
  </si>
  <si>
    <t>Реконструкция ХБК 4-Т от кк-194 до кк-163 ду150 250 м п.</t>
  </si>
  <si>
    <t>Реконструкция ХБК коллектор по ул. Дзержинского от кк-8 до кк-1 Ду200 200 п. м</t>
  </si>
  <si>
    <t>Реконструкция ХБК 22-А от кк-22 до кк-14 ду200 250 м п.</t>
  </si>
  <si>
    <t>Реконструкция ХБК в 3 кв.: стр. 7-Б от КК-45 до ККб/н, Ду150 мм - 94 п. м, от ККб/н до КК-29 Ду300 мм - 208 п. м</t>
  </si>
  <si>
    <t>Реконструкция ХБК стр. 6-Н от КК-28 до КК-35, от КК-35 до КК-42, ПНД 160 - 99,4 п. м, ПНД 225 - 126,5 п. м, ПНД 315 - 50,1 п. м, 6 кв.</t>
  </si>
  <si>
    <t>Реконструкция ХБК ж/д стр. 10, от КК-46 до КК-54, Ду200 50 п. м, Ду400 91 п. м</t>
  </si>
  <si>
    <t>Реконструкция ХБК 13-ДМ-1 от кк-149 до кк-16 ду200 200 м п.</t>
  </si>
  <si>
    <t>Реконструкция ХБК в 4 кв. по ул. Дзержинского от КК-21 до КК-17, Ду800 мм - 195 п. м</t>
  </si>
  <si>
    <t>Реконструкция ХБК 13-ДС-3 от кк-1 до кк-2 ду150 50 м п.</t>
  </si>
  <si>
    <t>Реконструкция ХБК ж/д стр. 15, от КК-6 до КК-15, Ду150 50 п. м, Ду200 91 п. м</t>
  </si>
  <si>
    <t>Реконструкция ХБК в 12 кв. по ул. Дзержинского КК-28 до КК-8, Ду300 мм - 594,1 п. м</t>
  </si>
  <si>
    <t>Реконструкция ХБК ж/д 9-Ж, от КК-1 до КК-16, Ду150 181 п. м, Ду200 159 п. м</t>
  </si>
  <si>
    <t>Реконструкция ХБК ж/д 9-Л, от КК-1 до КК-18, Ду150 111 п. м, Ду200 111 п. м</t>
  </si>
  <si>
    <t>Реконструкция ХБК ж/д 10-Е, от КК-1 до КК-16, Ду250 323 п. м,</t>
  </si>
  <si>
    <t>Реконструкция ХБК ж/д стр. 9, от КК-25 до КК-19, Ду250 118 п. м,</t>
  </si>
  <si>
    <t>Реконструкция ХБК ж/д 1-К от кк-364 до кк-347 ду150 250 м п., от кк-523 до кк-347 ду150 170 м п.</t>
  </si>
  <si>
    <t>Реконструкция ХБК ж/д 1-Л, от КК-275 до КК-222, КК-329 - КК-513 Д200 - 864 п. м</t>
  </si>
  <si>
    <t>Реконструкция ХБК ж/д 27-А от кк-231 до кк-139 ду150 70 м п.</t>
  </si>
  <si>
    <t>Реконструкция ХБК в 1 кв.: стр. 2-А от КК-146 до КК-11а, Ду150 мм - 199,5 п. м, Ду200 мм - 117,96 п. м</t>
  </si>
  <si>
    <t>Реконструкция ХБК 16-К от кк-1 до кк-27 ду150 85,5 м п., 10 кв.</t>
  </si>
  <si>
    <t>Реконструкция Ливневая канализация ПТО от ЛК-6 до ЛК-14 ду300 111,4 м п.</t>
  </si>
  <si>
    <t>Реконструкция ЛК (кв-л 5) жилого дома 10-Б Д600 - 104,45 п. м ЛК1910-ЛК-22, Д800 - 119,9 п. м ЛК23-ЛК24</t>
  </si>
  <si>
    <t>Реконструкция ливневой канализации медгород, инфекционная больница, от ЛК-9 до ЛК-12, Ду400 мм - 128,5 п. м</t>
  </si>
  <si>
    <t>Реконструкция водостока N 44 в от ЛК-16 до ЛК-35 с увеличением диаметра трубы Ду600 мм на Ду1000 мм, 150 п. м, 17 кв.</t>
  </si>
  <si>
    <t>Реконструкция водостока N 24а ЛК5-ЛК7, Ду600 мм, L=100,2 м. Ул. Воскресенская</t>
  </si>
  <si>
    <t>Реконструкция верхнего строения колодцев установкой люков с железобетонной отмосткой на объектах водоотведения</t>
  </si>
  <si>
    <t>Реконструкция узла учета тепловой энергии и теплоносителя. КНС-2СБ, КНС-11 "Влада", КНС-3СБ, КНС-31 "Русь", КНС-ОУЦ. СМР, ПНР</t>
  </si>
  <si>
    <t>Реконструкция электроснабжения ЛНС-1 "Борковская". Замена ВРУ. СМР</t>
  </si>
  <si>
    <t>Реконструкция КНС ПКЗ. Монтаж системы автоматической пожарной сигнализации и оповещения людей о пожаре в здании КНС ПКЗ. СМР</t>
  </si>
  <si>
    <t>Реконструкция ЛНС ДКиТ. Монтаж пожарной сигнализации и оповещения людей о пожаре в здании ЛНС ДКиТ. СМР</t>
  </si>
  <si>
    <t>Реконструкция КНС. Замена насосного оборудования</t>
  </si>
  <si>
    <t>Реконструкция электроснабжения здания РММ БИС-1</t>
  </si>
  <si>
    <t>Реконструкция системы приточной вентиляции здания МДП-1.</t>
  </si>
  <si>
    <t>Реконструкция системы приточной вентиляции здания Лабораторного корпуса</t>
  </si>
  <si>
    <t>Реконструкция Лабораторного корпуса, лифт</t>
  </si>
  <si>
    <t>Реконструкция МДП-3. Монтаж системы автоматической установки пожарной сигнализации и системы оповещения и управления эвакуацией людей при пожаре на объекте МДП-3. СМР</t>
  </si>
  <si>
    <t>Реконструкция МДП-1. Расширение системы видеонаблюдения, контроля и управления доступом МДП-1. СМР, ПНР</t>
  </si>
  <si>
    <t>Модернизация ливневого коллектора по ул. Ботанической, ул. Офицерской и ул. Дзержинского (Водосток N 41а, N 41, N 40, N 11), ПИР, СМР (многоэтапное строительство). Строительство второй нитки трубопровода от ЛК-1 до ЛК-7</t>
  </si>
  <si>
    <t>Увеличение пропускной способности и обеспечения надежности ливневой канализации Автозаводского района</t>
  </si>
  <si>
    <t>Приложение №6</t>
  </si>
  <si>
    <t>Всего по городу:</t>
  </si>
  <si>
    <t>Сводный перечень мероприятий  и целевых показателей систем коммунальной инфраструктуры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</si>
</sst>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85" zoomScaleNormal="85" workbookViewId="0">
      <pane ySplit="6" topLeftCell="A7" activePane="bottomLeft" state="frozenSplit"/>
      <selection pane="bottomLeft" activeCell="O2" sqref="O2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25.85546875" style="1" customWidth="1"/>
    <col min="5" max="5" width="80.7109375" style="1" customWidth="1"/>
    <col min="6" max="6" width="15.7109375" style="1" customWidth="1"/>
    <col min="7" max="16" width="6.85546875" style="1" customWidth="1"/>
    <col min="17" max="16384" width="9.140625" style="1"/>
  </cols>
  <sheetData>
    <row r="1" spans="1:17" ht="20.25" x14ac:dyDescent="0.25">
      <c r="Q1" s="9" t="s">
        <v>303</v>
      </c>
    </row>
    <row r="2" spans="1:17" ht="45" customHeight="1" x14ac:dyDescent="0.25">
      <c r="B2" s="92" t="s">
        <v>305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Q2" s="9"/>
    </row>
    <row r="3" spans="1:17" ht="12.75" x14ac:dyDescent="0.25">
      <c r="A3" s="63" t="s">
        <v>121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 x14ac:dyDescent="0.25">
      <c r="A4" s="64" t="s">
        <v>0</v>
      </c>
      <c r="B4" s="66" t="s">
        <v>17</v>
      </c>
      <c r="C4" s="66" t="s">
        <v>18</v>
      </c>
      <c r="D4" s="65" t="s">
        <v>1</v>
      </c>
      <c r="E4" s="65" t="s">
        <v>2</v>
      </c>
      <c r="F4" s="64" t="s">
        <v>5</v>
      </c>
      <c r="G4" s="63" t="s">
        <v>4</v>
      </c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21" x14ac:dyDescent="0.25">
      <c r="A5" s="64"/>
      <c r="B5" s="67"/>
      <c r="C5" s="67"/>
      <c r="D5" s="65"/>
      <c r="E5" s="65"/>
      <c r="F5" s="64"/>
      <c r="G5" s="4">
        <v>2023</v>
      </c>
      <c r="H5" s="4">
        <v>2024</v>
      </c>
      <c r="I5" s="4">
        <v>2025</v>
      </c>
      <c r="J5" s="4">
        <v>2026</v>
      </c>
      <c r="K5" s="4">
        <v>2027</v>
      </c>
      <c r="L5" s="4">
        <v>2028</v>
      </c>
      <c r="M5" s="4">
        <v>2029</v>
      </c>
      <c r="N5" s="4">
        <v>2030</v>
      </c>
      <c r="O5" s="4">
        <v>2031</v>
      </c>
      <c r="P5" s="4">
        <v>2032</v>
      </c>
      <c r="Q5" s="3" t="s">
        <v>3</v>
      </c>
    </row>
    <row r="6" spans="1:17" x14ac:dyDescent="0.25">
      <c r="A6" s="2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</row>
    <row r="7" spans="1:17" ht="101.25" x14ac:dyDescent="0.25">
      <c r="A7" s="8">
        <v>1</v>
      </c>
      <c r="B7" s="8" t="s">
        <v>19</v>
      </c>
      <c r="C7" s="8" t="s">
        <v>20</v>
      </c>
      <c r="D7" s="6" t="s">
        <v>6</v>
      </c>
      <c r="E7" s="6" t="s">
        <v>7</v>
      </c>
      <c r="F7" s="6" t="s">
        <v>8</v>
      </c>
      <c r="G7" s="7">
        <v>104.82308872799999</v>
      </c>
      <c r="H7" s="7">
        <v>124.754522412</v>
      </c>
      <c r="I7" s="7">
        <v>87.114078935999999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f>SUM(G7:P7)</f>
        <v>316.69169007599999</v>
      </c>
    </row>
    <row r="8" spans="1:17" ht="101.25" x14ac:dyDescent="0.25">
      <c r="A8" s="8">
        <v>2</v>
      </c>
      <c r="B8" s="8" t="s">
        <v>19</v>
      </c>
      <c r="C8" s="8" t="s">
        <v>20</v>
      </c>
      <c r="D8" s="6" t="s">
        <v>9</v>
      </c>
      <c r="E8" s="6" t="s">
        <v>10</v>
      </c>
      <c r="F8" s="6" t="s">
        <v>8</v>
      </c>
      <c r="G8" s="7">
        <v>5.6987284560000004</v>
      </c>
      <c r="H8" s="7">
        <v>0</v>
      </c>
      <c r="I8" s="7">
        <v>5.932376316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ref="Q8:Q15" si="0">SUM(G8:P8)</f>
        <v>11.631104772</v>
      </c>
    </row>
    <row r="9" spans="1:17" ht="81.75" customHeight="1" x14ac:dyDescent="0.25">
      <c r="A9" s="8">
        <v>3</v>
      </c>
      <c r="B9" s="8" t="s">
        <v>19</v>
      </c>
      <c r="C9" s="8" t="s">
        <v>20</v>
      </c>
      <c r="D9" s="6" t="s">
        <v>11</v>
      </c>
      <c r="E9" s="6" t="s">
        <v>12</v>
      </c>
      <c r="F9" s="6" t="s">
        <v>8</v>
      </c>
      <c r="G9" s="7">
        <v>0</v>
      </c>
      <c r="H9" s="7">
        <v>0</v>
      </c>
      <c r="I9" s="7">
        <v>31.666329552000001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 t="shared" ref="Q9:Q11" si="1">SUM(G9:P9)</f>
        <v>31.666329552000001</v>
      </c>
    </row>
    <row r="10" spans="1:17" ht="78.75" x14ac:dyDescent="0.25">
      <c r="A10" s="8">
        <v>4</v>
      </c>
      <c r="B10" s="8" t="s">
        <v>19</v>
      </c>
      <c r="C10" s="8" t="s">
        <v>20</v>
      </c>
      <c r="D10" s="6" t="s">
        <v>13</v>
      </c>
      <c r="E10" s="6" t="s">
        <v>14</v>
      </c>
      <c r="F10" s="6" t="s">
        <v>8</v>
      </c>
      <c r="G10" s="7">
        <v>15.250699175999999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1"/>
        <v>15.250699175999999</v>
      </c>
    </row>
    <row r="11" spans="1:17" ht="208.5" customHeight="1" x14ac:dyDescent="0.25">
      <c r="A11" s="8">
        <v>5</v>
      </c>
      <c r="B11" s="8" t="s">
        <v>19</v>
      </c>
      <c r="C11" s="8" t="s">
        <v>20</v>
      </c>
      <c r="D11" s="6" t="s">
        <v>15</v>
      </c>
      <c r="E11" s="6" t="s">
        <v>16</v>
      </c>
      <c r="F11" s="6" t="s">
        <v>8</v>
      </c>
      <c r="G11" s="7">
        <v>14.099484</v>
      </c>
      <c r="H11" s="7">
        <v>15.117477588</v>
      </c>
      <c r="I11" s="7">
        <v>15.159215196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 t="shared" si="1"/>
        <v>44.376176784000002</v>
      </c>
    </row>
    <row r="12" spans="1:17" ht="15.75" customHeight="1" x14ac:dyDescent="0.25">
      <c r="A12" s="57" t="s">
        <v>115</v>
      </c>
      <c r="B12" s="58"/>
      <c r="C12" s="58"/>
      <c r="D12" s="59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14">
        <f>SUM(Q7:Q11)</f>
        <v>419.61600035999999</v>
      </c>
    </row>
    <row r="13" spans="1:17" ht="112.5" x14ac:dyDescent="0.25">
      <c r="A13" s="8">
        <v>10</v>
      </c>
      <c r="B13" s="8" t="s">
        <v>24</v>
      </c>
      <c r="C13" s="8" t="s">
        <v>20</v>
      </c>
      <c r="D13" s="6" t="s">
        <v>25</v>
      </c>
      <c r="E13" s="6" t="s">
        <v>26</v>
      </c>
      <c r="F13" s="6" t="s">
        <v>27</v>
      </c>
      <c r="G13" s="7">
        <v>20.7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20.7</v>
      </c>
    </row>
    <row r="14" spans="1:17" x14ac:dyDescent="0.25">
      <c r="A14" s="57" t="s">
        <v>116</v>
      </c>
      <c r="B14" s="58"/>
      <c r="C14" s="58"/>
      <c r="D14" s="59"/>
      <c r="E14" s="6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14">
        <f>SUM(Q13)</f>
        <v>20.7</v>
      </c>
    </row>
    <row r="15" spans="1:17" ht="22.5" x14ac:dyDescent="0.25">
      <c r="A15" s="8">
        <v>12</v>
      </c>
      <c r="B15" s="8" t="s">
        <v>33</v>
      </c>
      <c r="C15" s="8" t="s">
        <v>20</v>
      </c>
      <c r="D15" s="6" t="s">
        <v>34</v>
      </c>
      <c r="E15" s="6" t="s">
        <v>35</v>
      </c>
      <c r="F15" s="6" t="s">
        <v>36</v>
      </c>
      <c r="G15" s="7">
        <v>11.3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11.3</v>
      </c>
    </row>
    <row r="16" spans="1:17" ht="22.5" x14ac:dyDescent="0.25">
      <c r="A16" s="8">
        <v>13</v>
      </c>
      <c r="B16" s="8" t="s">
        <v>33</v>
      </c>
      <c r="C16" s="8" t="s">
        <v>20</v>
      </c>
      <c r="D16" s="6" t="s">
        <v>37</v>
      </c>
      <c r="E16" s="6" t="s">
        <v>35</v>
      </c>
      <c r="F16" s="6" t="s">
        <v>36</v>
      </c>
      <c r="G16" s="7">
        <v>7.25</v>
      </c>
      <c r="H16" s="7">
        <v>13.488</v>
      </c>
      <c r="I16" s="7">
        <v>16.559200000000001</v>
      </c>
      <c r="J16" s="7">
        <v>23.340004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ref="Q16:Q45" si="2">SUM(G16:P16)</f>
        <v>60.637204000000004</v>
      </c>
    </row>
    <row r="17" spans="1:17" ht="22.5" x14ac:dyDescent="0.25">
      <c r="A17" s="8">
        <v>14</v>
      </c>
      <c r="B17" s="8" t="s">
        <v>33</v>
      </c>
      <c r="C17" s="8" t="s">
        <v>20</v>
      </c>
      <c r="D17" s="6" t="s">
        <v>38</v>
      </c>
      <c r="E17" s="6" t="s">
        <v>35</v>
      </c>
      <c r="F17" s="6" t="s">
        <v>36</v>
      </c>
      <c r="G17" s="7">
        <v>17.95</v>
      </c>
      <c r="H17" s="7">
        <v>14.547600000000001</v>
      </c>
      <c r="I17" s="7">
        <v>16.68</v>
      </c>
      <c r="J17" s="7">
        <v>22.619195999999999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2"/>
        <v>71.796796000000001</v>
      </c>
    </row>
    <row r="18" spans="1:17" ht="22.5" x14ac:dyDescent="0.25">
      <c r="A18" s="8">
        <v>15</v>
      </c>
      <c r="B18" s="8" t="s">
        <v>33</v>
      </c>
      <c r="C18" s="8" t="s">
        <v>20</v>
      </c>
      <c r="D18" s="6" t="s">
        <v>39</v>
      </c>
      <c r="E18" s="6" t="s">
        <v>35</v>
      </c>
      <c r="F18" s="6" t="s">
        <v>36</v>
      </c>
      <c r="G18" s="7">
        <v>17.7</v>
      </c>
      <c r="H18" s="7">
        <v>20.567736</v>
      </c>
      <c r="I18" s="7">
        <v>24.978000000000002</v>
      </c>
      <c r="J18" s="7">
        <v>35.340000000000003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2"/>
        <v>98.585735999999997</v>
      </c>
    </row>
    <row r="19" spans="1:17" ht="22.5" x14ac:dyDescent="0.25">
      <c r="A19" s="8">
        <v>16</v>
      </c>
      <c r="B19" s="8" t="s">
        <v>33</v>
      </c>
      <c r="C19" s="8" t="s">
        <v>20</v>
      </c>
      <c r="D19" s="6" t="s">
        <v>40</v>
      </c>
      <c r="E19" s="6" t="s">
        <v>35</v>
      </c>
      <c r="F19" s="6" t="s">
        <v>36</v>
      </c>
      <c r="G19" s="7">
        <v>0</v>
      </c>
      <c r="H19" s="7">
        <v>21.734400000000001</v>
      </c>
      <c r="I19" s="7">
        <v>22.62</v>
      </c>
      <c r="J19" s="7">
        <v>34.932000000000002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2"/>
        <v>79.2864</v>
      </c>
    </row>
    <row r="20" spans="1:17" ht="22.5" x14ac:dyDescent="0.25">
      <c r="A20" s="8">
        <v>17</v>
      </c>
      <c r="B20" s="8" t="s">
        <v>33</v>
      </c>
      <c r="C20" s="8" t="s">
        <v>20</v>
      </c>
      <c r="D20" s="6"/>
      <c r="E20" s="6"/>
      <c r="F20" s="6" t="s">
        <v>36</v>
      </c>
      <c r="G20" s="7">
        <v>21.5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2"/>
        <v>21.5</v>
      </c>
    </row>
    <row r="21" spans="1:17" ht="22.5" x14ac:dyDescent="0.25">
      <c r="A21" s="8">
        <v>18</v>
      </c>
      <c r="B21" s="8" t="s">
        <v>33</v>
      </c>
      <c r="C21" s="8" t="s">
        <v>20</v>
      </c>
      <c r="D21" s="6" t="s">
        <v>41</v>
      </c>
      <c r="E21" s="6" t="s">
        <v>35</v>
      </c>
      <c r="F21" s="6" t="s">
        <v>36</v>
      </c>
      <c r="G21" s="7">
        <v>17.8</v>
      </c>
      <c r="H21" s="7">
        <v>13.570799999999998</v>
      </c>
      <c r="I21" s="7">
        <v>17.760000000000002</v>
      </c>
      <c r="J21" s="7">
        <v>23.16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2"/>
        <v>72.290800000000004</v>
      </c>
    </row>
    <row r="22" spans="1:17" ht="22.5" x14ac:dyDescent="0.25">
      <c r="A22" s="8">
        <v>19</v>
      </c>
      <c r="B22" s="8" t="s">
        <v>33</v>
      </c>
      <c r="C22" s="8" t="s">
        <v>20</v>
      </c>
      <c r="D22" s="6" t="s">
        <v>42</v>
      </c>
      <c r="E22" s="6" t="s">
        <v>35</v>
      </c>
      <c r="F22" s="6" t="s">
        <v>36</v>
      </c>
      <c r="G22" s="7">
        <v>0</v>
      </c>
      <c r="H22" s="7">
        <v>0</v>
      </c>
      <c r="I22" s="7">
        <v>6.529668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2"/>
        <v>6.529668</v>
      </c>
    </row>
    <row r="23" spans="1:17" ht="22.5" x14ac:dyDescent="0.25">
      <c r="A23" s="8">
        <v>20</v>
      </c>
      <c r="B23" s="8" t="s">
        <v>33</v>
      </c>
      <c r="C23" s="8" t="s">
        <v>20</v>
      </c>
      <c r="D23" s="6"/>
      <c r="E23" s="6"/>
      <c r="F23" s="6" t="s">
        <v>36</v>
      </c>
      <c r="G23" s="7">
        <v>1</v>
      </c>
      <c r="H23" s="7">
        <v>3.7751999999999999</v>
      </c>
      <c r="I23" s="7">
        <v>2.9131320000000001</v>
      </c>
      <c r="J23" s="7">
        <v>11.52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f t="shared" si="2"/>
        <v>19.208331999999999</v>
      </c>
    </row>
    <row r="24" spans="1:17" ht="22.5" x14ac:dyDescent="0.25">
      <c r="A24" s="8">
        <v>21</v>
      </c>
      <c r="B24" s="8" t="s">
        <v>33</v>
      </c>
      <c r="C24" s="8" t="s">
        <v>20</v>
      </c>
      <c r="D24" s="6" t="s">
        <v>43</v>
      </c>
      <c r="E24" s="6" t="s">
        <v>35</v>
      </c>
      <c r="F24" s="6" t="s">
        <v>36</v>
      </c>
      <c r="G24" s="7">
        <v>0</v>
      </c>
      <c r="H24" s="7">
        <v>13.335600000000001</v>
      </c>
      <c r="I24" s="7">
        <v>17.064</v>
      </c>
      <c r="J24" s="7">
        <v>22.692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2"/>
        <v>53.0916</v>
      </c>
    </row>
    <row r="25" spans="1:17" ht="22.5" x14ac:dyDescent="0.25">
      <c r="A25" s="8">
        <v>22</v>
      </c>
      <c r="B25" s="8" t="s">
        <v>33</v>
      </c>
      <c r="C25" s="8" t="s">
        <v>20</v>
      </c>
      <c r="D25" s="6" t="s">
        <v>44</v>
      </c>
      <c r="E25" s="6" t="s">
        <v>35</v>
      </c>
      <c r="F25" s="6" t="s">
        <v>36</v>
      </c>
      <c r="G25" s="7">
        <v>1.6</v>
      </c>
      <c r="H25" s="7">
        <v>4.056</v>
      </c>
      <c r="I25" s="7">
        <v>9.36</v>
      </c>
      <c r="J25" s="7">
        <v>10.219200000000001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2"/>
        <v>25.235199999999999</v>
      </c>
    </row>
    <row r="26" spans="1:17" ht="22.5" x14ac:dyDescent="0.25">
      <c r="A26" s="8">
        <v>23</v>
      </c>
      <c r="B26" s="8" t="s">
        <v>33</v>
      </c>
      <c r="C26" s="8" t="s">
        <v>20</v>
      </c>
      <c r="D26" s="6" t="s">
        <v>45</v>
      </c>
      <c r="E26" s="6" t="s">
        <v>35</v>
      </c>
      <c r="F26" s="6" t="s">
        <v>36</v>
      </c>
      <c r="G26" s="7">
        <v>0</v>
      </c>
      <c r="H26" s="7">
        <v>18.859596</v>
      </c>
      <c r="I26" s="7">
        <v>17.28</v>
      </c>
      <c r="J26" s="7">
        <v>24.36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2"/>
        <v>60.499595999999997</v>
      </c>
    </row>
    <row r="27" spans="1:17" ht="22.5" x14ac:dyDescent="0.25">
      <c r="A27" s="8">
        <v>24</v>
      </c>
      <c r="B27" s="8" t="s">
        <v>33</v>
      </c>
      <c r="C27" s="8" t="s">
        <v>20</v>
      </c>
      <c r="D27" s="6"/>
      <c r="E27" s="6"/>
      <c r="F27" s="6" t="s">
        <v>36</v>
      </c>
      <c r="G27" s="7">
        <v>6.2</v>
      </c>
      <c r="H27" s="7">
        <v>0.64040399999999997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2"/>
        <v>6.8404040000000004</v>
      </c>
    </row>
    <row r="28" spans="1:17" ht="22.5" x14ac:dyDescent="0.25">
      <c r="A28" s="8">
        <v>25</v>
      </c>
      <c r="B28" s="8" t="s">
        <v>33</v>
      </c>
      <c r="C28" s="8" t="s">
        <v>20</v>
      </c>
      <c r="D28" s="6" t="s">
        <v>46</v>
      </c>
      <c r="E28" s="6" t="s">
        <v>35</v>
      </c>
      <c r="F28" s="6" t="s">
        <v>36</v>
      </c>
      <c r="G28" s="7">
        <v>19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2"/>
        <v>19</v>
      </c>
    </row>
    <row r="29" spans="1:17" ht="22.5" x14ac:dyDescent="0.25">
      <c r="A29" s="8">
        <v>26</v>
      </c>
      <c r="B29" s="8" t="s">
        <v>33</v>
      </c>
      <c r="C29" s="8" t="s">
        <v>20</v>
      </c>
      <c r="D29" s="6" t="s">
        <v>47</v>
      </c>
      <c r="E29" s="6" t="s">
        <v>35</v>
      </c>
      <c r="F29" s="6" t="s">
        <v>36</v>
      </c>
      <c r="G29" s="7">
        <v>0</v>
      </c>
      <c r="H29" s="7">
        <v>21.830004000000002</v>
      </c>
      <c r="I29" s="7">
        <v>17.518331999999997</v>
      </c>
      <c r="J29" s="7">
        <v>4.8600000000000003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2"/>
        <v>44.208336000000003</v>
      </c>
    </row>
    <row r="30" spans="1:17" ht="22.5" x14ac:dyDescent="0.25">
      <c r="A30" s="8">
        <v>27</v>
      </c>
      <c r="B30" s="8" t="s">
        <v>33</v>
      </c>
      <c r="C30" s="8" t="s">
        <v>20</v>
      </c>
      <c r="D30" s="6"/>
      <c r="E30" s="6"/>
      <c r="F30" s="6" t="s">
        <v>36</v>
      </c>
      <c r="G30" s="7">
        <v>14.8</v>
      </c>
      <c r="H30" s="7">
        <v>0</v>
      </c>
      <c r="I30" s="7">
        <v>0</v>
      </c>
      <c r="J30" s="7">
        <v>16.368282000000001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2"/>
        <v>31.168282000000001</v>
      </c>
    </row>
    <row r="31" spans="1:17" ht="33.75" x14ac:dyDescent="0.25">
      <c r="A31" s="8">
        <v>28</v>
      </c>
      <c r="B31" s="8" t="s">
        <v>33</v>
      </c>
      <c r="C31" s="8" t="s">
        <v>20</v>
      </c>
      <c r="D31" s="6" t="s">
        <v>48</v>
      </c>
      <c r="E31" s="6" t="s">
        <v>49</v>
      </c>
      <c r="F31" s="6" t="s">
        <v>36</v>
      </c>
      <c r="G31" s="7">
        <v>19.285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2"/>
        <v>19.285</v>
      </c>
    </row>
    <row r="32" spans="1:17" ht="33.75" x14ac:dyDescent="0.25">
      <c r="A32" s="8">
        <v>29</v>
      </c>
      <c r="B32" s="8" t="s">
        <v>33</v>
      </c>
      <c r="C32" s="8" t="s">
        <v>20</v>
      </c>
      <c r="D32" s="6" t="s">
        <v>50</v>
      </c>
      <c r="E32" s="6" t="s">
        <v>49</v>
      </c>
      <c r="F32" s="6" t="s">
        <v>36</v>
      </c>
      <c r="G32" s="7">
        <v>39.466999999999999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2"/>
        <v>39.466999999999999</v>
      </c>
    </row>
    <row r="33" spans="1:17" ht="22.5" x14ac:dyDescent="0.25">
      <c r="A33" s="8">
        <v>30</v>
      </c>
      <c r="B33" s="8" t="s">
        <v>33</v>
      </c>
      <c r="C33" s="8" t="s">
        <v>20</v>
      </c>
      <c r="D33" s="6" t="s">
        <v>51</v>
      </c>
      <c r="E33" s="6" t="s">
        <v>35</v>
      </c>
      <c r="F33" s="6" t="s">
        <v>36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2"/>
        <v>1</v>
      </c>
    </row>
    <row r="34" spans="1:17" ht="22.5" x14ac:dyDescent="0.25">
      <c r="A34" s="8">
        <v>31</v>
      </c>
      <c r="B34" s="8" t="s">
        <v>33</v>
      </c>
      <c r="C34" s="8" t="s">
        <v>20</v>
      </c>
      <c r="D34" s="6" t="s">
        <v>52</v>
      </c>
      <c r="E34" s="6" t="s">
        <v>35</v>
      </c>
      <c r="F34" s="6" t="s">
        <v>36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2"/>
        <v>1</v>
      </c>
    </row>
    <row r="35" spans="1:17" ht="33.75" x14ac:dyDescent="0.25">
      <c r="A35" s="8">
        <v>32</v>
      </c>
      <c r="B35" s="8" t="s">
        <v>33</v>
      </c>
      <c r="C35" s="8" t="s">
        <v>20</v>
      </c>
      <c r="D35" s="6" t="s">
        <v>53</v>
      </c>
      <c r="E35" s="6" t="s">
        <v>54</v>
      </c>
      <c r="F35" s="6" t="s">
        <v>36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f t="shared" si="2"/>
        <v>1</v>
      </c>
    </row>
    <row r="36" spans="1:17" ht="22.5" x14ac:dyDescent="0.25">
      <c r="A36" s="8">
        <v>33</v>
      </c>
      <c r="B36" s="8" t="s">
        <v>33</v>
      </c>
      <c r="C36" s="8" t="s">
        <v>20</v>
      </c>
      <c r="D36" s="6" t="s">
        <v>55</v>
      </c>
      <c r="E36" s="6" t="s">
        <v>56</v>
      </c>
      <c r="F36" s="6" t="s">
        <v>36</v>
      </c>
      <c r="G36" s="7">
        <v>1.5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f t="shared" si="2"/>
        <v>1.5</v>
      </c>
    </row>
    <row r="37" spans="1:17" ht="22.5" x14ac:dyDescent="0.25">
      <c r="A37" s="8">
        <v>34</v>
      </c>
      <c r="B37" s="8" t="s">
        <v>33</v>
      </c>
      <c r="C37" s="8" t="s">
        <v>20</v>
      </c>
      <c r="D37" s="6" t="s">
        <v>57</v>
      </c>
      <c r="E37" s="6" t="s">
        <v>58</v>
      </c>
      <c r="F37" s="6" t="s">
        <v>36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f t="shared" si="2"/>
        <v>0</v>
      </c>
    </row>
    <row r="38" spans="1:17" ht="22.5" x14ac:dyDescent="0.25">
      <c r="A38" s="8">
        <v>35</v>
      </c>
      <c r="B38" s="8" t="s">
        <v>33</v>
      </c>
      <c r="C38" s="8" t="s">
        <v>20</v>
      </c>
      <c r="D38" s="6" t="s">
        <v>59</v>
      </c>
      <c r="E38" s="6" t="s">
        <v>58</v>
      </c>
      <c r="F38" s="6" t="s">
        <v>36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2"/>
        <v>0</v>
      </c>
    </row>
    <row r="39" spans="1:17" ht="22.5" x14ac:dyDescent="0.25">
      <c r="A39" s="8">
        <v>36</v>
      </c>
      <c r="B39" s="8" t="s">
        <v>33</v>
      </c>
      <c r="C39" s="8" t="s">
        <v>20</v>
      </c>
      <c r="D39" s="6" t="s">
        <v>60</v>
      </c>
      <c r="E39" s="6" t="s">
        <v>58</v>
      </c>
      <c r="F39" s="6" t="s">
        <v>36</v>
      </c>
      <c r="G39" s="7">
        <v>0</v>
      </c>
      <c r="H39" s="7">
        <v>67.2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f t="shared" si="2"/>
        <v>67.2</v>
      </c>
    </row>
    <row r="40" spans="1:17" ht="22.5" x14ac:dyDescent="0.25">
      <c r="A40" s="8">
        <v>37</v>
      </c>
      <c r="B40" s="8" t="s">
        <v>33</v>
      </c>
      <c r="C40" s="8" t="s">
        <v>20</v>
      </c>
      <c r="D40" s="6" t="s">
        <v>61</v>
      </c>
      <c r="E40" s="6" t="s">
        <v>58</v>
      </c>
      <c r="F40" s="6" t="s">
        <v>36</v>
      </c>
      <c r="G40" s="7">
        <v>0</v>
      </c>
      <c r="H40" s="7">
        <v>0</v>
      </c>
      <c r="I40" s="7">
        <v>67.2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f t="shared" si="2"/>
        <v>67.2</v>
      </c>
    </row>
    <row r="41" spans="1:17" ht="22.5" x14ac:dyDescent="0.25">
      <c r="A41" s="8">
        <v>38</v>
      </c>
      <c r="B41" s="8" t="s">
        <v>33</v>
      </c>
      <c r="C41" s="8" t="s">
        <v>20</v>
      </c>
      <c r="D41" s="6" t="s">
        <v>62</v>
      </c>
      <c r="E41" s="6" t="s">
        <v>58</v>
      </c>
      <c r="F41" s="6" t="s">
        <v>36</v>
      </c>
      <c r="G41" s="7">
        <v>3.4590000000000001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f t="shared" si="2"/>
        <v>3.4590000000000001</v>
      </c>
    </row>
    <row r="42" spans="1:17" ht="33.75" x14ac:dyDescent="0.25">
      <c r="A42" s="8">
        <v>39</v>
      </c>
      <c r="B42" s="8" t="s">
        <v>33</v>
      </c>
      <c r="C42" s="8" t="s">
        <v>20</v>
      </c>
      <c r="D42" s="6" t="s">
        <v>63</v>
      </c>
      <c r="E42" s="6" t="s">
        <v>64</v>
      </c>
      <c r="F42" s="6" t="s">
        <v>36</v>
      </c>
      <c r="G42" s="7">
        <v>9</v>
      </c>
      <c r="H42" s="7">
        <v>0</v>
      </c>
      <c r="I42" s="7">
        <v>3.6379999999999999</v>
      </c>
      <c r="J42" s="7">
        <v>3.8919999999999999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f t="shared" si="2"/>
        <v>16.53</v>
      </c>
    </row>
    <row r="43" spans="1:17" ht="22.5" x14ac:dyDescent="0.25">
      <c r="A43" s="8">
        <v>40</v>
      </c>
      <c r="B43" s="8" t="s">
        <v>33</v>
      </c>
      <c r="C43" s="8" t="s">
        <v>20</v>
      </c>
      <c r="D43" s="6" t="s">
        <v>65</v>
      </c>
      <c r="E43" s="6" t="s">
        <v>64</v>
      </c>
      <c r="F43" s="6" t="s">
        <v>36</v>
      </c>
      <c r="G43" s="7">
        <v>0</v>
      </c>
      <c r="H43" s="7">
        <v>0</v>
      </c>
      <c r="I43" s="7">
        <v>0</v>
      </c>
      <c r="J43" s="7">
        <v>7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f t="shared" si="2"/>
        <v>7</v>
      </c>
    </row>
    <row r="44" spans="1:17" ht="22.5" x14ac:dyDescent="0.25">
      <c r="A44" s="8">
        <v>41</v>
      </c>
      <c r="B44" s="8" t="s">
        <v>33</v>
      </c>
      <c r="C44" s="8" t="s">
        <v>20</v>
      </c>
      <c r="D44" s="6" t="s">
        <v>66</v>
      </c>
      <c r="E44" s="6" t="s">
        <v>64</v>
      </c>
      <c r="F44" s="6" t="s">
        <v>36</v>
      </c>
      <c r="G44" s="7">
        <v>0</v>
      </c>
      <c r="H44" s="7">
        <v>20.399999999999999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f t="shared" si="2"/>
        <v>20.399999999999999</v>
      </c>
    </row>
    <row r="45" spans="1:17" ht="22.5" x14ac:dyDescent="0.25">
      <c r="A45" s="8">
        <v>42</v>
      </c>
      <c r="B45" s="8" t="s">
        <v>33</v>
      </c>
      <c r="C45" s="8" t="s">
        <v>20</v>
      </c>
      <c r="D45" s="6" t="s">
        <v>67</v>
      </c>
      <c r="E45" s="6" t="s">
        <v>35</v>
      </c>
      <c r="F45" s="6" t="s">
        <v>36</v>
      </c>
      <c r="G45" s="7">
        <v>0</v>
      </c>
      <c r="H45" s="7">
        <v>0</v>
      </c>
      <c r="I45" s="7">
        <v>0</v>
      </c>
      <c r="J45" s="7">
        <v>0</v>
      </c>
      <c r="K45" s="7">
        <v>180.47068200000004</v>
      </c>
      <c r="L45" s="7">
        <v>184.79068200000003</v>
      </c>
      <c r="M45" s="7">
        <v>189.11068200000003</v>
      </c>
      <c r="N45" s="7">
        <v>193.43068200000002</v>
      </c>
      <c r="O45" s="7">
        <v>197.75068200000004</v>
      </c>
      <c r="P45" s="7">
        <v>202.07068200000003</v>
      </c>
      <c r="Q45" s="7">
        <f t="shared" si="2"/>
        <v>1147.6240920000002</v>
      </c>
    </row>
    <row r="46" spans="1:17" x14ac:dyDescent="0.25">
      <c r="A46" s="60" t="s">
        <v>117</v>
      </c>
      <c r="B46" s="61"/>
      <c r="C46" s="61"/>
      <c r="D46" s="6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>
        <f>SUM(Q15:Q45)</f>
        <v>2073.8434460000003</v>
      </c>
    </row>
    <row r="47" spans="1:17" x14ac:dyDescent="0.25">
      <c r="A47" s="60" t="s">
        <v>118</v>
      </c>
      <c r="B47" s="61"/>
      <c r="C47" s="61"/>
      <c r="D47" s="6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>
        <f>Q12+Q14+Q46</f>
        <v>2514.1594463600004</v>
      </c>
    </row>
  </sheetData>
  <mergeCells count="13">
    <mergeCell ref="B2:N2"/>
    <mergeCell ref="A12:D12"/>
    <mergeCell ref="A14:D14"/>
    <mergeCell ref="A46:D46"/>
    <mergeCell ref="A47:D47"/>
    <mergeCell ref="A3:Q3"/>
    <mergeCell ref="G4:Q4"/>
    <mergeCell ref="A4:A5"/>
    <mergeCell ref="D4:D5"/>
    <mergeCell ref="E4:E5"/>
    <mergeCell ref="F4:F5"/>
    <mergeCell ref="B4:B5"/>
    <mergeCell ref="C4:C5"/>
  </mergeCells>
  <pageMargins left="0.39370078740157483" right="0.39370078740157483" top="0.78740157480314965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"/>
  <sheetViews>
    <sheetView workbookViewId="0">
      <selection sqref="A1:XFD1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25.85546875" style="1" customWidth="1"/>
    <col min="5" max="5" width="80.7109375" style="1" customWidth="1"/>
    <col min="6" max="6" width="15.7109375" style="1" customWidth="1"/>
    <col min="7" max="16" width="6.85546875" style="1" customWidth="1"/>
    <col min="17" max="16384" width="9.140625" style="1"/>
  </cols>
  <sheetData>
    <row r="1" spans="1:17" ht="12.75" x14ac:dyDescent="0.25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 x14ac:dyDescent="0.25">
      <c r="A2" s="64" t="s">
        <v>0</v>
      </c>
      <c r="B2" s="66" t="s">
        <v>17</v>
      </c>
      <c r="C2" s="66" t="s">
        <v>18</v>
      </c>
      <c r="D2" s="65" t="s">
        <v>1</v>
      </c>
      <c r="E2" s="65" t="s">
        <v>2</v>
      </c>
      <c r="F2" s="64" t="s">
        <v>5</v>
      </c>
      <c r="G2" s="63" t="s">
        <v>4</v>
      </c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21" x14ac:dyDescent="0.25">
      <c r="A3" s="64"/>
      <c r="B3" s="67"/>
      <c r="C3" s="67"/>
      <c r="D3" s="65"/>
      <c r="E3" s="65"/>
      <c r="F3" s="64"/>
      <c r="G3" s="10">
        <v>2023</v>
      </c>
      <c r="H3" s="10">
        <v>2024</v>
      </c>
      <c r="I3" s="10">
        <v>2025</v>
      </c>
      <c r="J3" s="10">
        <v>2026</v>
      </c>
      <c r="K3" s="10">
        <v>2027</v>
      </c>
      <c r="L3" s="10">
        <v>2028</v>
      </c>
      <c r="M3" s="10">
        <v>2029</v>
      </c>
      <c r="N3" s="10">
        <v>2030</v>
      </c>
      <c r="O3" s="10">
        <v>2031</v>
      </c>
      <c r="P3" s="10">
        <v>2032</v>
      </c>
      <c r="Q3" s="11" t="s">
        <v>3</v>
      </c>
    </row>
    <row r="4" spans="1:17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</row>
    <row r="5" spans="1:17" ht="168.75" x14ac:dyDescent="0.25">
      <c r="A5" s="8">
        <v>1</v>
      </c>
      <c r="B5" s="8" t="s">
        <v>28</v>
      </c>
      <c r="C5" s="8" t="s">
        <v>32</v>
      </c>
      <c r="D5" s="6" t="s">
        <v>29</v>
      </c>
      <c r="E5" s="6" t="s">
        <v>30</v>
      </c>
      <c r="F5" s="6" t="s">
        <v>31</v>
      </c>
      <c r="G5" s="7">
        <v>1205.5</v>
      </c>
      <c r="H5" s="7">
        <v>743.23</v>
      </c>
      <c r="I5" s="7">
        <v>580.49</v>
      </c>
      <c r="J5" s="7">
        <v>500.35</v>
      </c>
      <c r="K5" s="7">
        <v>346.25</v>
      </c>
      <c r="L5" s="7">
        <v>399.25</v>
      </c>
      <c r="M5" s="7">
        <v>287.75</v>
      </c>
      <c r="N5" s="7">
        <v>311.75</v>
      </c>
      <c r="O5" s="7">
        <v>311.75</v>
      </c>
      <c r="P5" s="7">
        <v>0</v>
      </c>
      <c r="Q5" s="7">
        <f t="shared" ref="Q5" si="0">SUM(G5:P5)</f>
        <v>4686.32</v>
      </c>
    </row>
    <row r="6" spans="1:17" x14ac:dyDescent="0.25">
      <c r="A6" s="68"/>
      <c r="B6" s="69"/>
      <c r="C6" s="69"/>
      <c r="D6" s="70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SUM(Q5)</f>
        <v>4686.32</v>
      </c>
    </row>
  </sheetData>
  <mergeCells count="9">
    <mergeCell ref="A6:D6"/>
    <mergeCell ref="A1:Q1"/>
    <mergeCell ref="A2:A3"/>
    <mergeCell ref="B2:B3"/>
    <mergeCell ref="C2:C3"/>
    <mergeCell ref="D2:D3"/>
    <mergeCell ref="E2:E3"/>
    <mergeCell ref="F2:F3"/>
    <mergeCell ref="G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workbookViewId="0">
      <selection sqref="A1:XFD1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25.85546875" style="1" customWidth="1"/>
    <col min="5" max="5" width="80.7109375" style="1" customWidth="1"/>
    <col min="6" max="6" width="15.7109375" style="1" customWidth="1"/>
    <col min="7" max="7" width="8" style="1" customWidth="1"/>
    <col min="8" max="8" width="9" style="1" customWidth="1"/>
    <col min="9" max="11" width="7.7109375" style="1" customWidth="1"/>
    <col min="12" max="15" width="6.85546875" style="1" customWidth="1"/>
    <col min="16" max="16384" width="9.140625" style="1"/>
  </cols>
  <sheetData>
    <row r="1" spans="1:16" ht="12.75" x14ac:dyDescent="0.25">
      <c r="A1" s="63" t="s">
        <v>119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 x14ac:dyDescent="0.25">
      <c r="A2" s="64" t="s">
        <v>0</v>
      </c>
      <c r="B2" s="66" t="s">
        <v>17</v>
      </c>
      <c r="C2" s="66" t="s">
        <v>18</v>
      </c>
      <c r="D2" s="65" t="s">
        <v>1</v>
      </c>
      <c r="E2" s="65" t="s">
        <v>2</v>
      </c>
      <c r="F2" s="64" t="s">
        <v>5</v>
      </c>
      <c r="G2" s="63" t="s">
        <v>4</v>
      </c>
      <c r="H2" s="63"/>
      <c r="I2" s="63"/>
      <c r="J2" s="63"/>
      <c r="K2" s="63"/>
      <c r="L2" s="63"/>
      <c r="M2" s="63"/>
      <c r="N2" s="63"/>
      <c r="O2" s="63"/>
      <c r="P2" s="63"/>
    </row>
    <row r="3" spans="1:16" ht="21" x14ac:dyDescent="0.25">
      <c r="A3" s="64"/>
      <c r="B3" s="67"/>
      <c r="C3" s="67"/>
      <c r="D3" s="65"/>
      <c r="E3" s="65"/>
      <c r="F3" s="64"/>
      <c r="G3" s="10">
        <v>2024</v>
      </c>
      <c r="H3" s="10">
        <v>2025</v>
      </c>
      <c r="I3" s="10">
        <v>2026</v>
      </c>
      <c r="J3" s="10">
        <v>2027</v>
      </c>
      <c r="K3" s="10">
        <v>2028</v>
      </c>
      <c r="L3" s="10">
        <v>2029</v>
      </c>
      <c r="M3" s="10">
        <v>2030</v>
      </c>
      <c r="N3" s="10">
        <v>2031</v>
      </c>
      <c r="O3" s="10">
        <v>2032</v>
      </c>
      <c r="P3" s="11" t="s">
        <v>3</v>
      </c>
    </row>
    <row r="4" spans="1:16" x14ac:dyDescent="0.25">
      <c r="A4" s="12">
        <v>1</v>
      </c>
      <c r="B4" s="12">
        <v>2</v>
      </c>
      <c r="C4" s="12">
        <v>3</v>
      </c>
      <c r="D4" s="30">
        <v>4</v>
      </c>
      <c r="E4" s="12">
        <v>5</v>
      </c>
      <c r="F4" s="12">
        <v>6</v>
      </c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>
        <v>13</v>
      </c>
      <c r="M4" s="12">
        <v>14</v>
      </c>
      <c r="N4" s="12">
        <v>15</v>
      </c>
      <c r="O4" s="12">
        <v>16</v>
      </c>
      <c r="P4" s="12">
        <v>17</v>
      </c>
    </row>
    <row r="5" spans="1:16" ht="15" customHeight="1" x14ac:dyDescent="0.25">
      <c r="A5" s="77" t="s">
        <v>219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x14ac:dyDescent="0.25">
      <c r="A6" s="68" t="s">
        <v>173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33.75" x14ac:dyDescent="0.25">
      <c r="A7" s="8">
        <v>1</v>
      </c>
      <c r="B7" s="36" t="s">
        <v>82</v>
      </c>
      <c r="C7" s="36" t="s">
        <v>81</v>
      </c>
      <c r="D7" s="31" t="s">
        <v>206</v>
      </c>
      <c r="E7" s="6" t="s">
        <v>218</v>
      </c>
      <c r="F7" s="6" t="s">
        <v>36</v>
      </c>
      <c r="G7" s="7">
        <v>0</v>
      </c>
      <c r="H7" s="7">
        <v>22.2136</v>
      </c>
      <c r="I7" s="7">
        <v>9.7805499999999999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ref="P7:P11" si="0">SUM(G7:O7)</f>
        <v>31.994149999999998</v>
      </c>
    </row>
    <row r="8" spans="1:16" ht="33.75" x14ac:dyDescent="0.25">
      <c r="A8" s="8">
        <v>2</v>
      </c>
      <c r="B8" s="36" t="s">
        <v>82</v>
      </c>
      <c r="C8" s="36" t="s">
        <v>81</v>
      </c>
      <c r="D8" s="31" t="s">
        <v>207</v>
      </c>
      <c r="E8" s="6" t="s">
        <v>218</v>
      </c>
      <c r="F8" s="6" t="s">
        <v>36</v>
      </c>
      <c r="G8" s="7">
        <v>0</v>
      </c>
      <c r="H8" s="7">
        <v>0</v>
      </c>
      <c r="I8" s="7">
        <v>4.3520300000000001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4.3520300000000001</v>
      </c>
    </row>
    <row r="9" spans="1:16" ht="33.75" x14ac:dyDescent="0.25">
      <c r="A9" s="8">
        <v>3</v>
      </c>
      <c r="B9" s="36" t="s">
        <v>82</v>
      </c>
      <c r="C9" s="36" t="s">
        <v>81</v>
      </c>
      <c r="D9" s="31" t="s">
        <v>208</v>
      </c>
      <c r="E9" s="6" t="s">
        <v>218</v>
      </c>
      <c r="F9" s="6" t="s">
        <v>36</v>
      </c>
      <c r="G9" s="7">
        <v>23.746739999999999</v>
      </c>
      <c r="H9" s="7">
        <v>11.13367</v>
      </c>
      <c r="I9" s="7">
        <v>12.100149999999999</v>
      </c>
      <c r="J9" s="7">
        <v>4.1163999999999996</v>
      </c>
      <c r="K9" s="7">
        <v>4.1163999999999996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55.213359999999994</v>
      </c>
    </row>
    <row r="10" spans="1:16" ht="33.75" x14ac:dyDescent="0.25">
      <c r="A10" s="8">
        <v>4</v>
      </c>
      <c r="B10" s="36" t="s">
        <v>82</v>
      </c>
      <c r="C10" s="36" t="s">
        <v>81</v>
      </c>
      <c r="D10" s="31" t="s">
        <v>209</v>
      </c>
      <c r="E10" s="6" t="s">
        <v>218</v>
      </c>
      <c r="F10" s="6" t="s">
        <v>36</v>
      </c>
      <c r="G10" s="7">
        <v>0</v>
      </c>
      <c r="H10" s="7">
        <v>0</v>
      </c>
      <c r="I10" s="7">
        <v>0</v>
      </c>
      <c r="J10" s="7">
        <v>4.3097099999999999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4.3097099999999999</v>
      </c>
    </row>
    <row r="11" spans="1:16" ht="22.5" x14ac:dyDescent="0.25">
      <c r="A11" s="8">
        <v>5</v>
      </c>
      <c r="B11" s="36" t="s">
        <v>82</v>
      </c>
      <c r="C11" s="36" t="s">
        <v>81</v>
      </c>
      <c r="D11" s="31" t="s">
        <v>210</v>
      </c>
      <c r="E11" s="6" t="s">
        <v>218</v>
      </c>
      <c r="F11" s="6" t="s">
        <v>36</v>
      </c>
      <c r="G11" s="7">
        <v>0</v>
      </c>
      <c r="H11" s="7">
        <v>0</v>
      </c>
      <c r="I11" s="7">
        <v>5.57151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5.57151</v>
      </c>
    </row>
    <row r="12" spans="1:16" ht="78.75" customHeight="1" x14ac:dyDescent="0.25">
      <c r="A12" s="8">
        <v>6</v>
      </c>
      <c r="B12" s="36" t="s">
        <v>82</v>
      </c>
      <c r="C12" s="36" t="s">
        <v>81</v>
      </c>
      <c r="D12" s="31" t="s">
        <v>211</v>
      </c>
      <c r="E12" s="6" t="s">
        <v>218</v>
      </c>
      <c r="F12" s="6" t="s">
        <v>36</v>
      </c>
      <c r="G12" s="7">
        <v>5.6390000000000002</v>
      </c>
      <c r="H12" s="7">
        <v>2.08345</v>
      </c>
      <c r="I12" s="7">
        <v>2.4227099999999999</v>
      </c>
      <c r="J12" s="7">
        <v>0</v>
      </c>
      <c r="K12" s="7">
        <v>4.3873300000000004</v>
      </c>
      <c r="L12" s="7">
        <v>0</v>
      </c>
      <c r="M12" s="7">
        <v>0</v>
      </c>
      <c r="N12" s="7">
        <v>0</v>
      </c>
      <c r="O12" s="7">
        <v>0</v>
      </c>
      <c r="P12" s="7">
        <f>SUM(G12:O12)</f>
        <v>14.532490000000001</v>
      </c>
    </row>
    <row r="13" spans="1:16" ht="23.25" customHeight="1" x14ac:dyDescent="0.25">
      <c r="A13" s="74" t="s">
        <v>220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6" ht="46.5" customHeight="1" x14ac:dyDescent="0.25">
      <c r="A14" s="8">
        <v>7</v>
      </c>
      <c r="B14" s="36" t="s">
        <v>82</v>
      </c>
      <c r="C14" s="36" t="s">
        <v>81</v>
      </c>
      <c r="D14" s="31" t="s">
        <v>212</v>
      </c>
      <c r="E14" s="6" t="s">
        <v>79</v>
      </c>
      <c r="F14" s="6" t="s">
        <v>36</v>
      </c>
      <c r="G14" s="7">
        <v>0</v>
      </c>
      <c r="H14" s="7">
        <v>0</v>
      </c>
      <c r="I14" s="7">
        <v>0</v>
      </c>
      <c r="J14" s="7">
        <v>0</v>
      </c>
      <c r="K14" s="7">
        <v>10.050230000000001</v>
      </c>
      <c r="L14" s="7">
        <v>0</v>
      </c>
      <c r="M14" s="7">
        <v>0</v>
      </c>
      <c r="N14" s="7">
        <v>0</v>
      </c>
      <c r="O14" s="7">
        <v>0</v>
      </c>
      <c r="P14" s="7">
        <f t="shared" ref="P14:P22" si="1">SUM(G14:O14)</f>
        <v>10.050230000000001</v>
      </c>
    </row>
    <row r="15" spans="1:16" ht="22.5" x14ac:dyDescent="0.25">
      <c r="A15" s="8">
        <v>8</v>
      </c>
      <c r="B15" s="36" t="s">
        <v>82</v>
      </c>
      <c r="C15" s="36" t="s">
        <v>81</v>
      </c>
      <c r="D15" s="31" t="s">
        <v>213</v>
      </c>
      <c r="E15" s="6" t="s">
        <v>79</v>
      </c>
      <c r="F15" s="6" t="s">
        <v>36</v>
      </c>
      <c r="G15" s="7">
        <v>0</v>
      </c>
      <c r="H15" s="7">
        <v>0</v>
      </c>
      <c r="I15" s="7">
        <v>1.7011499999999999</v>
      </c>
      <c r="J15" s="7">
        <v>22.47401</v>
      </c>
      <c r="K15" s="7">
        <v>21.607189999999999</v>
      </c>
      <c r="L15" s="7">
        <v>0</v>
      </c>
      <c r="M15" s="7">
        <v>0</v>
      </c>
      <c r="N15" s="7">
        <v>0</v>
      </c>
      <c r="O15" s="7">
        <v>0</v>
      </c>
      <c r="P15" s="7">
        <f t="shared" si="1"/>
        <v>45.782349999999994</v>
      </c>
    </row>
    <row r="16" spans="1:16" ht="22.5" x14ac:dyDescent="0.25">
      <c r="A16" s="8">
        <v>9</v>
      </c>
      <c r="B16" s="36" t="s">
        <v>82</v>
      </c>
      <c r="C16" s="36" t="s">
        <v>81</v>
      </c>
      <c r="D16" s="31" t="s">
        <v>214</v>
      </c>
      <c r="E16" s="6" t="s">
        <v>79</v>
      </c>
      <c r="F16" s="6" t="s">
        <v>36</v>
      </c>
      <c r="G16" s="7">
        <v>0</v>
      </c>
      <c r="H16" s="7">
        <v>1.74431</v>
      </c>
      <c r="I16" s="7">
        <v>6.2759600000000004</v>
      </c>
      <c r="J16" s="7">
        <v>6.2759600000000004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1"/>
        <v>14.296230000000001</v>
      </c>
    </row>
    <row r="17" spans="1:16" ht="22.5" x14ac:dyDescent="0.25">
      <c r="A17" s="8">
        <v>10</v>
      </c>
      <c r="B17" s="36" t="s">
        <v>82</v>
      </c>
      <c r="C17" s="36" t="s">
        <v>81</v>
      </c>
      <c r="D17" s="31" t="s">
        <v>215</v>
      </c>
      <c r="E17" s="6" t="s">
        <v>218</v>
      </c>
      <c r="F17" s="6" t="s">
        <v>36</v>
      </c>
      <c r="G17" s="7">
        <v>0</v>
      </c>
      <c r="H17" s="7">
        <v>0</v>
      </c>
      <c r="I17" s="7">
        <v>5.16662</v>
      </c>
      <c r="J17" s="7">
        <v>5.16662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1"/>
        <v>10.33324</v>
      </c>
    </row>
    <row r="18" spans="1:16" ht="45" x14ac:dyDescent="0.25">
      <c r="A18" s="8">
        <v>11</v>
      </c>
      <c r="B18" s="36" t="s">
        <v>82</v>
      </c>
      <c r="C18" s="36" t="s">
        <v>81</v>
      </c>
      <c r="D18" s="31" t="s">
        <v>221</v>
      </c>
      <c r="E18" s="6" t="s">
        <v>222</v>
      </c>
      <c r="F18" s="6" t="s">
        <v>36</v>
      </c>
      <c r="G18" s="7">
        <v>6.9086800000000004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1"/>
        <v>6.9086800000000004</v>
      </c>
    </row>
    <row r="19" spans="1:16" ht="33.75" x14ac:dyDescent="0.25">
      <c r="A19" s="8">
        <v>12</v>
      </c>
      <c r="B19" s="36" t="s">
        <v>82</v>
      </c>
      <c r="C19" s="36" t="s">
        <v>81</v>
      </c>
      <c r="D19" s="31" t="s">
        <v>223</v>
      </c>
      <c r="E19" s="6" t="s">
        <v>224</v>
      </c>
      <c r="F19" s="6" t="s">
        <v>36</v>
      </c>
      <c r="G19" s="7">
        <v>8.2562099999999994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1"/>
        <v>8.2562099999999994</v>
      </c>
    </row>
    <row r="20" spans="1:16" ht="45" x14ac:dyDescent="0.25">
      <c r="A20" s="8">
        <v>13</v>
      </c>
      <c r="B20" s="36" t="s">
        <v>82</v>
      </c>
      <c r="C20" s="36" t="s">
        <v>81</v>
      </c>
      <c r="D20" s="31" t="s">
        <v>225</v>
      </c>
      <c r="E20" s="6" t="s">
        <v>226</v>
      </c>
      <c r="F20" s="6" t="s">
        <v>36</v>
      </c>
      <c r="G20" s="7">
        <v>0.30636999999999998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1"/>
        <v>0.30636999999999998</v>
      </c>
    </row>
    <row r="21" spans="1:16" ht="33.75" x14ac:dyDescent="0.25">
      <c r="A21" s="8">
        <v>14</v>
      </c>
      <c r="B21" s="36" t="s">
        <v>82</v>
      </c>
      <c r="C21" s="36" t="s">
        <v>81</v>
      </c>
      <c r="D21" s="31" t="s">
        <v>216</v>
      </c>
      <c r="E21" s="6" t="s">
        <v>79</v>
      </c>
      <c r="F21" s="6" t="s">
        <v>36</v>
      </c>
      <c r="G21" s="7">
        <v>1.2393400000000001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1"/>
        <v>1.2393400000000001</v>
      </c>
    </row>
    <row r="22" spans="1:16" ht="33.75" x14ac:dyDescent="0.25">
      <c r="A22" s="8">
        <v>15</v>
      </c>
      <c r="B22" s="36" t="s">
        <v>82</v>
      </c>
      <c r="C22" s="36" t="s">
        <v>81</v>
      </c>
      <c r="D22" s="31" t="s">
        <v>217</v>
      </c>
      <c r="E22" s="6" t="s">
        <v>218</v>
      </c>
      <c r="F22" s="6" t="s">
        <v>36</v>
      </c>
      <c r="G22" s="7">
        <v>1.27437</v>
      </c>
      <c r="H22" s="7">
        <v>0</v>
      </c>
      <c r="I22" s="7">
        <v>0</v>
      </c>
      <c r="J22" s="7">
        <v>5.0279999999999996</v>
      </c>
      <c r="K22" s="7">
        <v>5.0279999999999996</v>
      </c>
      <c r="L22" s="7">
        <v>0</v>
      </c>
      <c r="M22" s="7">
        <v>0</v>
      </c>
      <c r="N22" s="7">
        <v>0</v>
      </c>
      <c r="O22" s="7">
        <v>0</v>
      </c>
      <c r="P22" s="7">
        <f t="shared" si="1"/>
        <v>11.330369999999998</v>
      </c>
    </row>
    <row r="23" spans="1:16" x14ac:dyDescent="0.25">
      <c r="A23" s="83" t="s">
        <v>228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</row>
    <row r="24" spans="1:16" x14ac:dyDescent="0.25">
      <c r="A24" s="37"/>
      <c r="B24" s="38"/>
      <c r="C24" s="38"/>
      <c r="D24" s="39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90" x14ac:dyDescent="0.25">
      <c r="A25" s="40">
        <v>16</v>
      </c>
      <c r="B25" s="36" t="s">
        <v>82</v>
      </c>
      <c r="C25" s="36" t="s">
        <v>81</v>
      </c>
      <c r="D25" s="31" t="s">
        <v>229</v>
      </c>
      <c r="E25" s="6" t="s">
        <v>231</v>
      </c>
      <c r="F25" s="6" t="s">
        <v>36</v>
      </c>
      <c r="G25" s="7">
        <v>0</v>
      </c>
      <c r="H25" s="7">
        <v>0</v>
      </c>
      <c r="I25" s="7">
        <v>0</v>
      </c>
      <c r="J25" s="7">
        <v>0</v>
      </c>
      <c r="K25" s="7">
        <v>2.1815500000000001</v>
      </c>
      <c r="L25" s="7">
        <v>0</v>
      </c>
      <c r="M25" s="7">
        <v>0</v>
      </c>
      <c r="N25" s="7">
        <v>0</v>
      </c>
      <c r="O25" s="7">
        <v>0</v>
      </c>
      <c r="P25" s="41">
        <f>SUM(G25:O25)</f>
        <v>2.1815500000000001</v>
      </c>
    </row>
    <row r="26" spans="1:16" ht="61.5" customHeight="1" x14ac:dyDescent="0.25">
      <c r="A26" s="40">
        <v>17</v>
      </c>
      <c r="B26" s="36" t="s">
        <v>82</v>
      </c>
      <c r="C26" s="36" t="s">
        <v>81</v>
      </c>
      <c r="D26" s="31" t="s">
        <v>230</v>
      </c>
      <c r="E26" s="6" t="s">
        <v>232</v>
      </c>
      <c r="F26" s="6" t="s">
        <v>36</v>
      </c>
      <c r="G26" s="7">
        <v>0</v>
      </c>
      <c r="H26" s="7">
        <v>10.19566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>G26+H26+I26+J26+K26+L26+M26+N26+O26</f>
        <v>10.19566</v>
      </c>
    </row>
    <row r="27" spans="1:16" s="15" customFormat="1" ht="10.5" x14ac:dyDescent="0.25">
      <c r="A27" s="57" t="s">
        <v>112</v>
      </c>
      <c r="B27" s="58"/>
      <c r="C27" s="58"/>
      <c r="D27" s="59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>
        <f>P7+P8+P9+P10+P11+P12+P14+P15+P16+P17+P18+P19+P20+P21+P22+P25+P26</f>
        <v>236.85347999999996</v>
      </c>
    </row>
    <row r="28" spans="1:16" s="15" customFormat="1" ht="10.5" x14ac:dyDescent="0.25">
      <c r="A28" s="80" t="s">
        <v>227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  <row r="29" spans="1:16" s="15" customFormat="1" x14ac:dyDescent="0.25">
      <c r="A29" s="74" t="s">
        <v>233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6" ht="45" x14ac:dyDescent="0.25">
      <c r="A30" s="8">
        <v>18</v>
      </c>
      <c r="B30" s="24" t="s">
        <v>83</v>
      </c>
      <c r="C30" s="24" t="s">
        <v>81</v>
      </c>
      <c r="D30" s="6" t="s">
        <v>84</v>
      </c>
      <c r="E30" s="6" t="s">
        <v>85</v>
      </c>
      <c r="F30" s="6" t="s">
        <v>234</v>
      </c>
      <c r="G30" s="7">
        <v>12.923959999999999</v>
      </c>
      <c r="H30" s="7">
        <v>16.260000000000002</v>
      </c>
      <c r="I30" s="7">
        <v>16.53</v>
      </c>
      <c r="J30" s="7">
        <v>16.812000000000001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>SUM(G30:O30)</f>
        <v>62.525959999999998</v>
      </c>
    </row>
    <row r="31" spans="1:16" ht="105" customHeight="1" x14ac:dyDescent="0.25">
      <c r="A31" s="8">
        <v>19</v>
      </c>
      <c r="B31" s="24" t="s">
        <v>83</v>
      </c>
      <c r="C31" s="24" t="s">
        <v>81</v>
      </c>
      <c r="D31" s="31" t="s">
        <v>170</v>
      </c>
      <c r="E31" s="6" t="s">
        <v>205</v>
      </c>
      <c r="F31" s="6" t="s">
        <v>235</v>
      </c>
      <c r="G31" s="7">
        <v>3.0760000000000001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>SUM(G31:O31)</f>
        <v>3.0760000000000001</v>
      </c>
    </row>
    <row r="32" spans="1:16" x14ac:dyDescent="0.25">
      <c r="A32" s="60" t="s">
        <v>113</v>
      </c>
      <c r="B32" s="61"/>
      <c r="C32" s="61"/>
      <c r="D32" s="6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SUM(P30:P31)</f>
        <v>65.601959999999991</v>
      </c>
    </row>
    <row r="33" spans="1:16" x14ac:dyDescent="0.25">
      <c r="A33" s="27"/>
      <c r="B33" s="28"/>
      <c r="C33" s="28"/>
      <c r="D33" s="29"/>
      <c r="E33" s="30" t="s">
        <v>127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x14ac:dyDescent="0.25">
      <c r="A34" s="68" t="s">
        <v>172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</row>
    <row r="35" spans="1:16" ht="47.25" customHeight="1" x14ac:dyDescent="0.25">
      <c r="A35" s="16">
        <v>37</v>
      </c>
      <c r="B35" s="16" t="s">
        <v>124</v>
      </c>
      <c r="C35" s="8" t="s">
        <v>81</v>
      </c>
      <c r="D35" s="6" t="s">
        <v>171</v>
      </c>
      <c r="E35" s="6" t="s">
        <v>125</v>
      </c>
      <c r="F35" s="6" t="s">
        <v>235</v>
      </c>
      <c r="G35" s="33">
        <v>5.3380000000000001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f>SUM(G35:O35)</f>
        <v>5.3380000000000001</v>
      </c>
    </row>
    <row r="36" spans="1:16" ht="14.25" customHeight="1" x14ac:dyDescent="0.25">
      <c r="A36" s="68" t="s">
        <v>173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</row>
    <row r="37" spans="1:16" ht="45" x14ac:dyDescent="0.25">
      <c r="A37" s="16">
        <v>38</v>
      </c>
      <c r="B37" s="16" t="s">
        <v>124</v>
      </c>
      <c r="C37" s="8" t="s">
        <v>81</v>
      </c>
      <c r="D37" s="6" t="s">
        <v>174</v>
      </c>
      <c r="E37" s="6" t="s">
        <v>176</v>
      </c>
      <c r="F37" s="6" t="s">
        <v>235</v>
      </c>
      <c r="G37" s="33">
        <v>17.924489999999999</v>
      </c>
      <c r="H37" s="33">
        <v>4.0017699999999996</v>
      </c>
      <c r="I37" s="33">
        <v>1.30013</v>
      </c>
      <c r="J37" s="33">
        <v>1.52223</v>
      </c>
      <c r="K37" s="33">
        <v>2.7474699999999999</v>
      </c>
      <c r="L37" s="33">
        <v>0</v>
      </c>
      <c r="M37" s="33">
        <v>0</v>
      </c>
      <c r="N37" s="33">
        <v>0</v>
      </c>
      <c r="O37" s="33">
        <v>0</v>
      </c>
      <c r="P37" s="32">
        <f>SUM(G37:O37)</f>
        <v>27.496089999999999</v>
      </c>
    </row>
    <row r="38" spans="1:16" x14ac:dyDescent="0.25">
      <c r="A38" s="71" t="s">
        <v>175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</row>
    <row r="39" spans="1:16" ht="70.5" customHeight="1" x14ac:dyDescent="0.2">
      <c r="A39" s="16">
        <v>39</v>
      </c>
      <c r="B39" s="16" t="s">
        <v>124</v>
      </c>
      <c r="C39" s="8" t="s">
        <v>81</v>
      </c>
      <c r="D39" s="34" t="s">
        <v>177</v>
      </c>
      <c r="E39" s="6" t="s">
        <v>176</v>
      </c>
      <c r="F39" s="6" t="s">
        <v>235</v>
      </c>
      <c r="G39" s="33">
        <v>2.5822400000000001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2">
        <f t="shared" ref="P39:P66" si="2">SUM(G39:O39)</f>
        <v>2.5822400000000001</v>
      </c>
    </row>
    <row r="40" spans="1:16" ht="58.5" customHeight="1" x14ac:dyDescent="0.2">
      <c r="A40" s="16">
        <v>40</v>
      </c>
      <c r="B40" s="16" t="s">
        <v>124</v>
      </c>
      <c r="C40" s="8" t="s">
        <v>81</v>
      </c>
      <c r="D40" s="34" t="s">
        <v>178</v>
      </c>
      <c r="E40" s="6" t="s">
        <v>176</v>
      </c>
      <c r="F40" s="6" t="s">
        <v>235</v>
      </c>
      <c r="G40" s="33">
        <v>4.9805599999999997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2">
        <f t="shared" si="2"/>
        <v>4.9805599999999997</v>
      </c>
    </row>
    <row r="41" spans="1:16" ht="56.25" x14ac:dyDescent="0.2">
      <c r="A41" s="16">
        <v>41</v>
      </c>
      <c r="B41" s="16" t="s">
        <v>124</v>
      </c>
      <c r="C41" s="8" t="s">
        <v>81</v>
      </c>
      <c r="D41" s="34" t="s">
        <v>179</v>
      </c>
      <c r="E41" s="6" t="s">
        <v>176</v>
      </c>
      <c r="F41" s="6" t="s">
        <v>235</v>
      </c>
      <c r="G41" s="33">
        <v>0.45401999999999998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2">
        <f t="shared" si="2"/>
        <v>0.45401999999999998</v>
      </c>
    </row>
    <row r="42" spans="1:16" ht="58.5" customHeight="1" x14ac:dyDescent="0.2">
      <c r="A42" s="16"/>
      <c r="B42" s="16" t="s">
        <v>124</v>
      </c>
      <c r="C42" s="8" t="s">
        <v>81</v>
      </c>
      <c r="D42" s="34" t="s">
        <v>180</v>
      </c>
      <c r="E42" s="6" t="s">
        <v>176</v>
      </c>
      <c r="F42" s="6" t="s">
        <v>235</v>
      </c>
      <c r="G42" s="33">
        <v>13.15015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2">
        <f t="shared" si="2"/>
        <v>13.15015</v>
      </c>
    </row>
    <row r="43" spans="1:16" ht="58.5" customHeight="1" x14ac:dyDescent="0.2">
      <c r="A43" s="16"/>
      <c r="B43" s="16" t="s">
        <v>124</v>
      </c>
      <c r="C43" s="8" t="s">
        <v>81</v>
      </c>
      <c r="D43" s="34" t="s">
        <v>181</v>
      </c>
      <c r="E43" s="6" t="s">
        <v>176</v>
      </c>
      <c r="F43" s="6" t="s">
        <v>235</v>
      </c>
      <c r="G43" s="33">
        <v>0</v>
      </c>
      <c r="H43" s="33">
        <v>0.88688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2">
        <f t="shared" si="2"/>
        <v>0.88688</v>
      </c>
    </row>
    <row r="44" spans="1:16" ht="78" customHeight="1" x14ac:dyDescent="0.2">
      <c r="A44" s="16"/>
      <c r="B44" s="16" t="s">
        <v>124</v>
      </c>
      <c r="C44" s="8" t="s">
        <v>81</v>
      </c>
      <c r="D44" s="34" t="s">
        <v>182</v>
      </c>
      <c r="E44" s="6" t="s">
        <v>176</v>
      </c>
      <c r="F44" s="6" t="s">
        <v>235</v>
      </c>
      <c r="G44" s="33">
        <v>0</v>
      </c>
      <c r="H44" s="33">
        <v>15.03457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2">
        <f t="shared" si="2"/>
        <v>15.03457</v>
      </c>
    </row>
    <row r="45" spans="1:16" ht="56.25" customHeight="1" x14ac:dyDescent="0.2">
      <c r="A45" s="16"/>
      <c r="B45" s="16" t="s">
        <v>124</v>
      </c>
      <c r="C45" s="8" t="s">
        <v>81</v>
      </c>
      <c r="D45" s="34" t="s">
        <v>183</v>
      </c>
      <c r="E45" s="6" t="s">
        <v>176</v>
      </c>
      <c r="F45" s="6" t="s">
        <v>235</v>
      </c>
      <c r="G45" s="33">
        <v>0</v>
      </c>
      <c r="H45" s="33">
        <v>11.953889999999999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2">
        <f t="shared" si="2"/>
        <v>11.953889999999999</v>
      </c>
    </row>
    <row r="46" spans="1:16" ht="68.25" customHeight="1" x14ac:dyDescent="0.2">
      <c r="A46" s="16"/>
      <c r="B46" s="16" t="s">
        <v>124</v>
      </c>
      <c r="C46" s="8" t="s">
        <v>81</v>
      </c>
      <c r="D46" s="34" t="s">
        <v>184</v>
      </c>
      <c r="E46" s="6" t="s">
        <v>176</v>
      </c>
      <c r="F46" s="6" t="s">
        <v>235</v>
      </c>
      <c r="G46" s="33">
        <v>0</v>
      </c>
      <c r="H46" s="33">
        <v>0.93188000000000004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2">
        <f t="shared" si="2"/>
        <v>0.93188000000000004</v>
      </c>
    </row>
    <row r="47" spans="1:16" ht="45.75" customHeight="1" x14ac:dyDescent="0.2">
      <c r="A47" s="16"/>
      <c r="B47" s="16" t="s">
        <v>124</v>
      </c>
      <c r="C47" s="8" t="s">
        <v>81</v>
      </c>
      <c r="D47" s="34" t="s">
        <v>185</v>
      </c>
      <c r="E47" s="6" t="s">
        <v>176</v>
      </c>
      <c r="F47" s="6" t="s">
        <v>235</v>
      </c>
      <c r="G47" s="33">
        <v>0</v>
      </c>
      <c r="H47" s="33">
        <v>7.6657299999999999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2">
        <f t="shared" si="2"/>
        <v>7.6657299999999999</v>
      </c>
    </row>
    <row r="48" spans="1:16" ht="78" customHeight="1" x14ac:dyDescent="0.2">
      <c r="A48" s="16"/>
      <c r="B48" s="16" t="s">
        <v>124</v>
      </c>
      <c r="C48" s="8" t="s">
        <v>81</v>
      </c>
      <c r="D48" s="34" t="s">
        <v>186</v>
      </c>
      <c r="E48" s="6" t="s">
        <v>176</v>
      </c>
      <c r="F48" s="6" t="s">
        <v>235</v>
      </c>
      <c r="G48" s="33">
        <v>0</v>
      </c>
      <c r="H48" s="33">
        <v>3.5304099999999998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2">
        <f t="shared" si="2"/>
        <v>3.5304099999999998</v>
      </c>
    </row>
    <row r="49" spans="1:16" ht="54.75" customHeight="1" x14ac:dyDescent="0.2">
      <c r="A49" s="16"/>
      <c r="B49" s="16" t="s">
        <v>124</v>
      </c>
      <c r="C49" s="8" t="s">
        <v>81</v>
      </c>
      <c r="D49" s="34" t="s">
        <v>187</v>
      </c>
      <c r="E49" s="6" t="s">
        <v>176</v>
      </c>
      <c r="F49" s="6" t="s">
        <v>235</v>
      </c>
      <c r="G49" s="33">
        <v>0</v>
      </c>
      <c r="H49" s="33">
        <v>0</v>
      </c>
      <c r="I49" s="33">
        <v>0.58459000000000005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2">
        <f t="shared" si="2"/>
        <v>0.58459000000000005</v>
      </c>
    </row>
    <row r="50" spans="1:16" ht="45" customHeight="1" x14ac:dyDescent="0.2">
      <c r="A50" s="16"/>
      <c r="B50" s="16" t="s">
        <v>124</v>
      </c>
      <c r="C50" s="8" t="s">
        <v>81</v>
      </c>
      <c r="D50" s="34" t="s">
        <v>188</v>
      </c>
      <c r="E50" s="6" t="s">
        <v>176</v>
      </c>
      <c r="F50" s="6" t="s">
        <v>235</v>
      </c>
      <c r="G50" s="33">
        <v>0</v>
      </c>
      <c r="H50" s="33">
        <v>0</v>
      </c>
      <c r="I50" s="33">
        <v>2.45974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2">
        <f t="shared" si="2"/>
        <v>2.45974</v>
      </c>
    </row>
    <row r="51" spans="1:16" ht="55.5" customHeight="1" x14ac:dyDescent="0.2">
      <c r="A51" s="16"/>
      <c r="B51" s="16" t="s">
        <v>124</v>
      </c>
      <c r="C51" s="8" t="s">
        <v>81</v>
      </c>
      <c r="D51" s="34" t="s">
        <v>189</v>
      </c>
      <c r="E51" s="6" t="s">
        <v>176</v>
      </c>
      <c r="F51" s="6" t="s">
        <v>235</v>
      </c>
      <c r="G51" s="33">
        <v>0.13220000000000001</v>
      </c>
      <c r="H51" s="33">
        <v>0</v>
      </c>
      <c r="I51" s="33">
        <v>7.9733200000000002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2">
        <f t="shared" si="2"/>
        <v>8.1055200000000003</v>
      </c>
    </row>
    <row r="52" spans="1:16" ht="57.75" customHeight="1" x14ac:dyDescent="0.2">
      <c r="A52" s="16"/>
      <c r="B52" s="16" t="s">
        <v>124</v>
      </c>
      <c r="C52" s="8" t="s">
        <v>81</v>
      </c>
      <c r="D52" s="34" t="s">
        <v>190</v>
      </c>
      <c r="E52" s="6" t="s">
        <v>176</v>
      </c>
      <c r="F52" s="6" t="s">
        <v>235</v>
      </c>
      <c r="G52" s="33">
        <v>0.44681999999999999</v>
      </c>
      <c r="H52" s="33">
        <v>0</v>
      </c>
      <c r="I52" s="33">
        <v>14.38903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2">
        <f t="shared" si="2"/>
        <v>14.835850000000001</v>
      </c>
    </row>
    <row r="53" spans="1:16" ht="46.5" customHeight="1" x14ac:dyDescent="0.2">
      <c r="A53" s="16"/>
      <c r="B53" s="16" t="s">
        <v>124</v>
      </c>
      <c r="C53" s="8" t="s">
        <v>81</v>
      </c>
      <c r="D53" s="34" t="s">
        <v>191</v>
      </c>
      <c r="E53" s="6" t="s">
        <v>176</v>
      </c>
      <c r="F53" s="6" t="s">
        <v>235</v>
      </c>
      <c r="G53" s="33">
        <v>0.25901000000000002</v>
      </c>
      <c r="H53" s="33">
        <v>0</v>
      </c>
      <c r="I53" s="33">
        <v>10.057980000000001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2">
        <f t="shared" si="2"/>
        <v>10.316990000000001</v>
      </c>
    </row>
    <row r="54" spans="1:16" ht="67.5" x14ac:dyDescent="0.2">
      <c r="A54" s="16"/>
      <c r="B54" s="16" t="s">
        <v>124</v>
      </c>
      <c r="C54" s="8" t="s">
        <v>81</v>
      </c>
      <c r="D54" s="34" t="s">
        <v>192</v>
      </c>
      <c r="E54" s="6" t="s">
        <v>176</v>
      </c>
      <c r="F54" s="6" t="s">
        <v>235</v>
      </c>
      <c r="G54" s="33">
        <v>0</v>
      </c>
      <c r="H54" s="33">
        <v>0</v>
      </c>
      <c r="I54" s="33">
        <v>3.5906799999999999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2">
        <f t="shared" si="2"/>
        <v>3.5906799999999999</v>
      </c>
    </row>
    <row r="55" spans="1:16" ht="48.75" customHeight="1" x14ac:dyDescent="0.2">
      <c r="A55" s="16"/>
      <c r="B55" s="16" t="s">
        <v>124</v>
      </c>
      <c r="C55" s="8" t="s">
        <v>81</v>
      </c>
      <c r="D55" s="34" t="s">
        <v>193</v>
      </c>
      <c r="E55" s="6" t="s">
        <v>176</v>
      </c>
      <c r="F55" s="6" t="s">
        <v>235</v>
      </c>
      <c r="G55" s="33">
        <v>0</v>
      </c>
      <c r="H55" s="33">
        <v>0</v>
      </c>
      <c r="I55" s="33">
        <v>0.77383999999999997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2">
        <f t="shared" si="2"/>
        <v>0.77383999999999997</v>
      </c>
    </row>
    <row r="56" spans="1:16" ht="48" customHeight="1" x14ac:dyDescent="0.2">
      <c r="A56" s="16"/>
      <c r="B56" s="16" t="s">
        <v>124</v>
      </c>
      <c r="C56" s="8" t="s">
        <v>81</v>
      </c>
      <c r="D56" s="34" t="s">
        <v>194</v>
      </c>
      <c r="E56" s="6" t="s">
        <v>176</v>
      </c>
      <c r="F56" s="6" t="s">
        <v>235</v>
      </c>
      <c r="G56" s="33">
        <v>0</v>
      </c>
      <c r="H56" s="33">
        <v>0</v>
      </c>
      <c r="I56" s="33">
        <v>2.5476000000000001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2">
        <f t="shared" si="2"/>
        <v>2.5476000000000001</v>
      </c>
    </row>
    <row r="57" spans="1:16" ht="56.25" x14ac:dyDescent="0.2">
      <c r="A57" s="16"/>
      <c r="B57" s="16" t="s">
        <v>124</v>
      </c>
      <c r="C57" s="8" t="s">
        <v>81</v>
      </c>
      <c r="D57" s="34" t="s">
        <v>195</v>
      </c>
      <c r="E57" s="6" t="s">
        <v>176</v>
      </c>
      <c r="F57" s="6" t="s">
        <v>235</v>
      </c>
      <c r="G57" s="33">
        <v>0</v>
      </c>
      <c r="H57" s="33">
        <v>0.59248999999999996</v>
      </c>
      <c r="I57" s="33">
        <v>0</v>
      </c>
      <c r="J57" s="33">
        <v>18.955369999999998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2">
        <f t="shared" si="2"/>
        <v>19.54786</v>
      </c>
    </row>
    <row r="58" spans="1:16" ht="78.75" x14ac:dyDescent="0.2">
      <c r="A58" s="16"/>
      <c r="B58" s="16" t="s">
        <v>124</v>
      </c>
      <c r="C58" s="8" t="s">
        <v>81</v>
      </c>
      <c r="D58" s="34" t="s">
        <v>196</v>
      </c>
      <c r="E58" s="6" t="s">
        <v>176</v>
      </c>
      <c r="F58" s="6" t="s">
        <v>235</v>
      </c>
      <c r="G58" s="33">
        <v>0</v>
      </c>
      <c r="H58" s="33">
        <v>0.27855999999999997</v>
      </c>
      <c r="I58" s="33">
        <v>0</v>
      </c>
      <c r="J58" s="33">
        <v>9.7434799999999999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2">
        <f t="shared" si="2"/>
        <v>10.022040000000001</v>
      </c>
    </row>
    <row r="59" spans="1:16" ht="78.75" x14ac:dyDescent="0.2">
      <c r="A59" s="16"/>
      <c r="B59" s="16" t="s">
        <v>124</v>
      </c>
      <c r="C59" s="8" t="s">
        <v>81</v>
      </c>
      <c r="D59" s="34" t="s">
        <v>197</v>
      </c>
      <c r="E59" s="6" t="s">
        <v>176</v>
      </c>
      <c r="F59" s="6" t="s">
        <v>235</v>
      </c>
      <c r="G59" s="33">
        <v>0</v>
      </c>
      <c r="H59" s="33">
        <v>0.16461000000000001</v>
      </c>
      <c r="I59" s="33">
        <v>0</v>
      </c>
      <c r="J59" s="33">
        <v>5.0059899999999997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2">
        <f t="shared" si="2"/>
        <v>5.1705999999999994</v>
      </c>
    </row>
    <row r="60" spans="1:16" ht="69" customHeight="1" x14ac:dyDescent="0.2">
      <c r="A60" s="16"/>
      <c r="B60" s="16" t="s">
        <v>124</v>
      </c>
      <c r="C60" s="8" t="s">
        <v>81</v>
      </c>
      <c r="D60" s="34" t="s">
        <v>198</v>
      </c>
      <c r="E60" s="6" t="s">
        <v>176</v>
      </c>
      <c r="F60" s="6" t="s">
        <v>235</v>
      </c>
      <c r="G60" s="33">
        <v>0</v>
      </c>
      <c r="H60" s="33">
        <v>0.22764000000000001</v>
      </c>
      <c r="I60" s="33">
        <v>0</v>
      </c>
      <c r="J60" s="33">
        <v>7.8604500000000002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2">
        <f t="shared" si="2"/>
        <v>8.0880899999999993</v>
      </c>
    </row>
    <row r="61" spans="1:16" ht="59.25" customHeight="1" x14ac:dyDescent="0.2">
      <c r="A61" s="16"/>
      <c r="B61" s="16" t="s">
        <v>124</v>
      </c>
      <c r="C61" s="8" t="s">
        <v>81</v>
      </c>
      <c r="D61" s="34" t="s">
        <v>199</v>
      </c>
      <c r="E61" s="6" t="s">
        <v>176</v>
      </c>
      <c r="F61" s="6" t="s">
        <v>235</v>
      </c>
      <c r="G61" s="33">
        <v>0</v>
      </c>
      <c r="H61" s="33">
        <v>0</v>
      </c>
      <c r="I61" s="33">
        <v>0</v>
      </c>
      <c r="J61" s="33">
        <v>0.7349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2">
        <f t="shared" si="2"/>
        <v>0.7349</v>
      </c>
    </row>
    <row r="62" spans="1:16" ht="67.5" x14ac:dyDescent="0.2">
      <c r="A62" s="16"/>
      <c r="B62" s="16" t="s">
        <v>124</v>
      </c>
      <c r="C62" s="8" t="s">
        <v>81</v>
      </c>
      <c r="D62" s="34" t="s">
        <v>200</v>
      </c>
      <c r="E62" s="6" t="s">
        <v>176</v>
      </c>
      <c r="F62" s="6" t="s">
        <v>235</v>
      </c>
      <c r="G62" s="33">
        <v>0</v>
      </c>
      <c r="H62" s="33">
        <v>0</v>
      </c>
      <c r="I62" s="33">
        <v>0</v>
      </c>
      <c r="J62" s="33">
        <v>1.44601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2">
        <f t="shared" si="2"/>
        <v>1.44601</v>
      </c>
    </row>
    <row r="63" spans="1:16" ht="56.25" x14ac:dyDescent="0.2">
      <c r="A63" s="16"/>
      <c r="B63" s="16" t="s">
        <v>124</v>
      </c>
      <c r="C63" s="8" t="s">
        <v>81</v>
      </c>
      <c r="D63" s="34" t="s">
        <v>201</v>
      </c>
      <c r="E63" s="6" t="s">
        <v>176</v>
      </c>
      <c r="F63" s="6" t="s">
        <v>235</v>
      </c>
      <c r="G63" s="33">
        <v>0</v>
      </c>
      <c r="H63" s="33">
        <v>0</v>
      </c>
      <c r="I63" s="33">
        <v>0</v>
      </c>
      <c r="J63" s="33">
        <v>0</v>
      </c>
      <c r="K63" s="33">
        <v>2.3280599999999998</v>
      </c>
      <c r="L63" s="33">
        <v>0</v>
      </c>
      <c r="M63" s="33">
        <v>0</v>
      </c>
      <c r="N63" s="33">
        <v>0</v>
      </c>
      <c r="O63" s="33">
        <v>0</v>
      </c>
      <c r="P63" s="32">
        <f t="shared" si="2"/>
        <v>2.3280599999999998</v>
      </c>
    </row>
    <row r="64" spans="1:16" ht="56.25" x14ac:dyDescent="0.2">
      <c r="A64" s="16"/>
      <c r="B64" s="16" t="s">
        <v>124</v>
      </c>
      <c r="C64" s="8" t="s">
        <v>81</v>
      </c>
      <c r="D64" s="34" t="s">
        <v>202</v>
      </c>
      <c r="E64" s="6" t="s">
        <v>176</v>
      </c>
      <c r="F64" s="6" t="s">
        <v>235</v>
      </c>
      <c r="G64" s="33">
        <v>0</v>
      </c>
      <c r="H64" s="33">
        <v>0</v>
      </c>
      <c r="I64" s="33">
        <v>0</v>
      </c>
      <c r="J64" s="33">
        <v>0</v>
      </c>
      <c r="K64" s="33">
        <v>1.3819900000000001</v>
      </c>
      <c r="L64" s="33">
        <v>0</v>
      </c>
      <c r="M64" s="33">
        <v>0</v>
      </c>
      <c r="N64" s="33">
        <v>0</v>
      </c>
      <c r="O64" s="33">
        <v>0</v>
      </c>
      <c r="P64" s="32">
        <f t="shared" si="2"/>
        <v>1.3819900000000001</v>
      </c>
    </row>
    <row r="65" spans="1:16" ht="56.25" x14ac:dyDescent="0.2">
      <c r="A65" s="16"/>
      <c r="B65" s="16" t="s">
        <v>124</v>
      </c>
      <c r="C65" s="8" t="s">
        <v>81</v>
      </c>
      <c r="D65" s="34" t="s">
        <v>203</v>
      </c>
      <c r="E65" s="6" t="s">
        <v>176</v>
      </c>
      <c r="F65" s="6" t="s">
        <v>235</v>
      </c>
      <c r="G65" s="33">
        <v>0</v>
      </c>
      <c r="H65" s="33">
        <v>0</v>
      </c>
      <c r="I65" s="33">
        <v>1.0120400000000001</v>
      </c>
      <c r="J65" s="33">
        <v>0</v>
      </c>
      <c r="K65" s="33">
        <v>21.18845</v>
      </c>
      <c r="L65" s="33">
        <v>0</v>
      </c>
      <c r="M65" s="33">
        <v>0</v>
      </c>
      <c r="N65" s="33">
        <v>0</v>
      </c>
      <c r="O65" s="33">
        <v>0</v>
      </c>
      <c r="P65" s="32">
        <f t="shared" si="2"/>
        <v>22.200489999999999</v>
      </c>
    </row>
    <row r="66" spans="1:16" ht="56.25" x14ac:dyDescent="0.2">
      <c r="A66" s="16"/>
      <c r="B66" s="16" t="s">
        <v>124</v>
      </c>
      <c r="C66" s="8" t="s">
        <v>81</v>
      </c>
      <c r="D66" s="35" t="s">
        <v>204</v>
      </c>
      <c r="E66" s="6" t="s">
        <v>176</v>
      </c>
      <c r="F66" s="6" t="s">
        <v>235</v>
      </c>
      <c r="G66" s="33">
        <v>0</v>
      </c>
      <c r="H66" s="33">
        <v>0</v>
      </c>
      <c r="I66" s="33">
        <v>0.57947000000000004</v>
      </c>
      <c r="J66" s="33">
        <v>0</v>
      </c>
      <c r="K66" s="33">
        <v>17.62246</v>
      </c>
      <c r="L66" s="33">
        <v>0</v>
      </c>
      <c r="M66" s="33">
        <v>0</v>
      </c>
      <c r="N66" s="33">
        <v>0</v>
      </c>
      <c r="O66" s="33">
        <v>0</v>
      </c>
      <c r="P66" s="32">
        <f t="shared" si="2"/>
        <v>18.201930000000001</v>
      </c>
    </row>
    <row r="67" spans="1:16" x14ac:dyDescent="0.25">
      <c r="A67" s="60" t="s">
        <v>126</v>
      </c>
      <c r="B67" s="61"/>
      <c r="C67" s="61"/>
      <c r="D67" s="6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>
        <f>P35+P37+P39+P40+P41+P42+P43+P44+P45+P46+P47+P48+P49+P50+P51+P52+P53+P54+P55+P56+P57+P58+P59+P60+P61+P62+P63+P64+P65+P66</f>
        <v>226.34120000000001</v>
      </c>
    </row>
    <row r="68" spans="1:16" x14ac:dyDescent="0.25">
      <c r="A68" s="60" t="s">
        <v>118</v>
      </c>
      <c r="B68" s="61"/>
      <c r="C68" s="61"/>
      <c r="D68" s="6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>
        <f>P27+P32+P67</f>
        <v>528.79664000000002</v>
      </c>
    </row>
  </sheetData>
  <mergeCells count="21">
    <mergeCell ref="A5:P5"/>
    <mergeCell ref="A6:P6"/>
    <mergeCell ref="A13:P13"/>
    <mergeCell ref="A28:P28"/>
    <mergeCell ref="A23:P23"/>
    <mergeCell ref="A1:P1"/>
    <mergeCell ref="A2:A3"/>
    <mergeCell ref="B2:B3"/>
    <mergeCell ref="C2:C3"/>
    <mergeCell ref="D2:D3"/>
    <mergeCell ref="E2:E3"/>
    <mergeCell ref="F2:F3"/>
    <mergeCell ref="G2:P2"/>
    <mergeCell ref="A67:D67"/>
    <mergeCell ref="A68:D68"/>
    <mergeCell ref="A27:D27"/>
    <mergeCell ref="A32:D32"/>
    <mergeCell ref="A34:P34"/>
    <mergeCell ref="A36:P36"/>
    <mergeCell ref="A38:P38"/>
    <mergeCell ref="A29:P2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4"/>
  <sheetViews>
    <sheetView workbookViewId="0">
      <pane ySplit="4" topLeftCell="A5" activePane="bottomLeft" state="frozenSplit"/>
      <selection pane="bottomLeft" sqref="A1:XFD1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25.85546875" style="1" customWidth="1"/>
    <col min="5" max="5" width="48.28515625" style="1" customWidth="1"/>
    <col min="6" max="6" width="17.28515625" style="1" customWidth="1"/>
    <col min="7" max="8" width="8.7109375" style="1" customWidth="1"/>
    <col min="9" max="9" width="9.85546875" style="1" customWidth="1"/>
    <col min="10" max="10" width="9.5703125" style="1" customWidth="1"/>
    <col min="11" max="11" width="8.7109375" style="1" customWidth="1"/>
    <col min="12" max="12" width="9.28515625" style="1" customWidth="1"/>
    <col min="13" max="13" width="9.140625" style="1" customWidth="1"/>
    <col min="14" max="16" width="6.85546875" style="1" customWidth="1"/>
    <col min="17" max="17" width="10.42578125" style="1" customWidth="1"/>
    <col min="18" max="16384" width="9.140625" style="1"/>
  </cols>
  <sheetData>
    <row r="1" spans="1:17" ht="12.75" x14ac:dyDescent="0.25">
      <c r="A1" s="63" t="s">
        <v>122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 x14ac:dyDescent="0.25">
      <c r="A2" s="64" t="s">
        <v>0</v>
      </c>
      <c r="B2" s="66" t="s">
        <v>17</v>
      </c>
      <c r="C2" s="66" t="s">
        <v>18</v>
      </c>
      <c r="D2" s="65" t="s">
        <v>1</v>
      </c>
      <c r="E2" s="65" t="s">
        <v>2</v>
      </c>
      <c r="F2" s="64" t="s">
        <v>5</v>
      </c>
      <c r="G2" s="63" t="s">
        <v>4</v>
      </c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21" x14ac:dyDescent="0.25">
      <c r="A3" s="64"/>
      <c r="B3" s="67"/>
      <c r="C3" s="67"/>
      <c r="D3" s="65"/>
      <c r="E3" s="65"/>
      <c r="F3" s="64"/>
      <c r="G3" s="10">
        <v>2023</v>
      </c>
      <c r="H3" s="10">
        <v>2024</v>
      </c>
      <c r="I3" s="10">
        <v>2025</v>
      </c>
      <c r="J3" s="10">
        <v>2026</v>
      </c>
      <c r="K3" s="10">
        <v>2027</v>
      </c>
      <c r="L3" s="10">
        <v>2028</v>
      </c>
      <c r="M3" s="10">
        <v>2029</v>
      </c>
      <c r="N3" s="10">
        <v>2030</v>
      </c>
      <c r="O3" s="10">
        <v>2031</v>
      </c>
      <c r="P3" s="10">
        <v>2032</v>
      </c>
      <c r="Q3" s="11" t="s">
        <v>3</v>
      </c>
    </row>
    <row r="4" spans="1:17" x14ac:dyDescent="0.25">
      <c r="A4" s="12">
        <v>1</v>
      </c>
      <c r="B4" s="12">
        <v>2</v>
      </c>
      <c r="C4" s="12">
        <v>3</v>
      </c>
      <c r="D4" s="12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  <c r="O4" s="43">
        <v>15</v>
      </c>
      <c r="P4" s="43">
        <v>16</v>
      </c>
      <c r="Q4" s="43">
        <v>17</v>
      </c>
    </row>
    <row r="5" spans="1:17" ht="33.75" x14ac:dyDescent="0.25">
      <c r="A5" s="8">
        <v>1</v>
      </c>
      <c r="B5" s="8" t="s">
        <v>82</v>
      </c>
      <c r="C5" s="8" t="s">
        <v>23</v>
      </c>
      <c r="D5" s="6" t="s">
        <v>236</v>
      </c>
      <c r="E5" s="6" t="s">
        <v>238</v>
      </c>
      <c r="F5" s="6" t="s">
        <v>36</v>
      </c>
      <c r="G5" s="49">
        <v>0</v>
      </c>
      <c r="H5" s="24">
        <v>2.5670000000000002</v>
      </c>
      <c r="I5" s="24">
        <v>14.61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33">
        <f>SUM(H5:P5)</f>
        <v>17.177</v>
      </c>
    </row>
    <row r="6" spans="1:17" ht="33.75" x14ac:dyDescent="0.25">
      <c r="A6" s="8">
        <v>2</v>
      </c>
      <c r="B6" s="8" t="s">
        <v>82</v>
      </c>
      <c r="C6" s="8" t="s">
        <v>23</v>
      </c>
      <c r="D6" s="6" t="s">
        <v>237</v>
      </c>
      <c r="E6" s="6" t="s">
        <v>238</v>
      </c>
      <c r="F6" s="6" t="s">
        <v>36</v>
      </c>
      <c r="G6" s="49">
        <v>0</v>
      </c>
      <c r="H6" s="24">
        <v>5.6820000000000004</v>
      </c>
      <c r="I6" s="24">
        <v>35.621000000000002</v>
      </c>
      <c r="J6" s="24">
        <v>33.950000000000003</v>
      </c>
      <c r="K6" s="24">
        <v>35.636000000000003</v>
      </c>
      <c r="L6" s="24">
        <v>31.277000000000001</v>
      </c>
      <c r="M6" s="33">
        <v>0</v>
      </c>
      <c r="N6" s="33">
        <v>0</v>
      </c>
      <c r="O6" s="33">
        <v>0</v>
      </c>
      <c r="P6" s="33">
        <v>0</v>
      </c>
      <c r="Q6" s="33">
        <f>SUM(H6:P6)</f>
        <v>142.166</v>
      </c>
    </row>
    <row r="7" spans="1:17" ht="27" customHeight="1" x14ac:dyDescent="0.25">
      <c r="A7" s="8">
        <v>3</v>
      </c>
      <c r="B7" s="8" t="s">
        <v>82</v>
      </c>
      <c r="C7" s="8" t="s">
        <v>23</v>
      </c>
      <c r="D7" s="6" t="s">
        <v>239</v>
      </c>
      <c r="E7" s="91" t="s">
        <v>241</v>
      </c>
      <c r="F7" s="44" t="s">
        <v>36</v>
      </c>
      <c r="G7" s="49">
        <v>0</v>
      </c>
      <c r="H7" s="33">
        <v>0</v>
      </c>
      <c r="I7" s="33">
        <v>47.323999999999998</v>
      </c>
      <c r="J7" s="33">
        <v>47.323999999999998</v>
      </c>
      <c r="K7" s="33">
        <v>47.323999999999998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52">
        <f>SUM(I7:P7)</f>
        <v>141.97199999999998</v>
      </c>
    </row>
    <row r="8" spans="1:17" ht="42.75" customHeight="1" x14ac:dyDescent="0.2">
      <c r="A8" s="8">
        <v>4</v>
      </c>
      <c r="B8" s="8" t="s">
        <v>82</v>
      </c>
      <c r="C8" s="8" t="s">
        <v>23</v>
      </c>
      <c r="D8" s="90" t="s">
        <v>240</v>
      </c>
      <c r="E8" s="6" t="s">
        <v>241</v>
      </c>
      <c r="F8" s="6" t="s">
        <v>36</v>
      </c>
      <c r="G8" s="49">
        <v>0</v>
      </c>
      <c r="H8" s="33">
        <v>219.40299999999999</v>
      </c>
      <c r="I8" s="33">
        <v>165.33699999999999</v>
      </c>
      <c r="J8" s="33">
        <v>190.995</v>
      </c>
      <c r="K8" s="33">
        <v>193.584</v>
      </c>
      <c r="L8" s="33">
        <v>328.69200000000001</v>
      </c>
      <c r="M8" s="49">
        <v>0</v>
      </c>
      <c r="N8" s="49">
        <v>0</v>
      </c>
      <c r="O8" s="49">
        <v>0</v>
      </c>
      <c r="P8" s="49">
        <v>0</v>
      </c>
      <c r="Q8" s="33">
        <f>SUM(H8:P8)</f>
        <v>1098.011</v>
      </c>
    </row>
    <row r="9" spans="1:17" ht="33.75" x14ac:dyDescent="0.25">
      <c r="A9" s="8">
        <v>5</v>
      </c>
      <c r="B9" s="8" t="s">
        <v>82</v>
      </c>
      <c r="C9" s="8" t="s">
        <v>23</v>
      </c>
      <c r="D9" s="6" t="s">
        <v>242</v>
      </c>
      <c r="E9" s="6" t="s">
        <v>241</v>
      </c>
      <c r="F9" s="6" t="s">
        <v>36</v>
      </c>
      <c r="G9" s="49">
        <v>0</v>
      </c>
      <c r="H9" s="33">
        <v>6.056</v>
      </c>
      <c r="I9" s="33">
        <v>100.048</v>
      </c>
      <c r="J9" s="33">
        <v>100.048</v>
      </c>
      <c r="K9" s="33">
        <v>100.048</v>
      </c>
      <c r="L9" s="33">
        <v>324.964</v>
      </c>
      <c r="M9" s="33">
        <v>0</v>
      </c>
      <c r="N9" s="33">
        <v>0</v>
      </c>
      <c r="O9" s="33">
        <v>0</v>
      </c>
      <c r="P9" s="33">
        <v>0</v>
      </c>
      <c r="Q9" s="33">
        <f>SUM(H9:P9)</f>
        <v>631.16399999999999</v>
      </c>
    </row>
    <row r="10" spans="1:17" ht="33.75" x14ac:dyDescent="0.25">
      <c r="A10" s="8">
        <v>6</v>
      </c>
      <c r="B10" s="8" t="s">
        <v>82</v>
      </c>
      <c r="C10" s="8" t="s">
        <v>23</v>
      </c>
      <c r="D10" s="6" t="s">
        <v>243</v>
      </c>
      <c r="E10" s="6" t="s">
        <v>80</v>
      </c>
      <c r="F10" s="6" t="s">
        <v>36</v>
      </c>
      <c r="G10" s="49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f t="shared" ref="Q10:Q31" si="0">SUM(G10:P10)</f>
        <v>0</v>
      </c>
    </row>
    <row r="11" spans="1:17" ht="56.25" x14ac:dyDescent="0.25">
      <c r="A11" s="8">
        <v>7</v>
      </c>
      <c r="B11" s="8" t="s">
        <v>82</v>
      </c>
      <c r="C11" s="8" t="s">
        <v>23</v>
      </c>
      <c r="D11" s="6" t="s">
        <v>244</v>
      </c>
      <c r="E11" s="6" t="s">
        <v>80</v>
      </c>
      <c r="F11" s="6" t="s">
        <v>36</v>
      </c>
      <c r="G11" s="49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 t="shared" si="0"/>
        <v>0</v>
      </c>
    </row>
    <row r="12" spans="1:17" ht="56.25" x14ac:dyDescent="0.25">
      <c r="A12" s="8">
        <v>8</v>
      </c>
      <c r="B12" s="8" t="s">
        <v>82</v>
      </c>
      <c r="C12" s="8" t="s">
        <v>23</v>
      </c>
      <c r="D12" s="6" t="s">
        <v>245</v>
      </c>
      <c r="E12" s="6" t="s">
        <v>80</v>
      </c>
      <c r="F12" s="6" t="s">
        <v>36</v>
      </c>
      <c r="G12" s="49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f t="shared" si="0"/>
        <v>0</v>
      </c>
    </row>
    <row r="13" spans="1:17" ht="112.5" x14ac:dyDescent="0.2">
      <c r="A13" s="8">
        <v>9</v>
      </c>
      <c r="B13" s="8" t="s">
        <v>82</v>
      </c>
      <c r="C13" s="8" t="s">
        <v>23</v>
      </c>
      <c r="D13" s="47" t="s">
        <v>246</v>
      </c>
      <c r="E13" s="6"/>
      <c r="F13" s="6" t="s">
        <v>36</v>
      </c>
      <c r="G13" s="50">
        <v>0</v>
      </c>
      <c r="H13" s="33">
        <v>0</v>
      </c>
      <c r="I13" s="33">
        <v>4.835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f t="shared" si="0"/>
        <v>4.835</v>
      </c>
    </row>
    <row r="14" spans="1:17" ht="33.75" x14ac:dyDescent="0.25">
      <c r="A14" s="8">
        <v>10</v>
      </c>
      <c r="B14" s="8" t="s">
        <v>82</v>
      </c>
      <c r="C14" s="8" t="s">
        <v>23</v>
      </c>
      <c r="D14" s="6" t="s">
        <v>247</v>
      </c>
      <c r="E14" s="6"/>
      <c r="F14" s="6" t="s">
        <v>36</v>
      </c>
      <c r="G14" s="33">
        <v>0</v>
      </c>
      <c r="H14" s="33">
        <v>0</v>
      </c>
      <c r="I14" s="33" t="s">
        <v>248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 t="shared" si="0"/>
        <v>0</v>
      </c>
    </row>
    <row r="15" spans="1:17" x14ac:dyDescent="0.25">
      <c r="A15" s="57" t="s">
        <v>112</v>
      </c>
      <c r="B15" s="58"/>
      <c r="C15" s="58"/>
      <c r="D15" s="59"/>
      <c r="E15" s="6"/>
      <c r="F15" s="6"/>
      <c r="G15" s="45"/>
      <c r="H15" s="45"/>
      <c r="I15" s="7"/>
      <c r="J15" s="7"/>
      <c r="K15" s="7"/>
      <c r="L15" s="7"/>
      <c r="M15" s="7"/>
      <c r="N15" s="45"/>
      <c r="O15" s="45"/>
      <c r="P15" s="45"/>
      <c r="Q15" s="14">
        <f>SUM(Q5:Q14)</f>
        <v>2035.325</v>
      </c>
    </row>
    <row r="16" spans="1:17" ht="78.75" x14ac:dyDescent="0.25">
      <c r="A16" s="8">
        <v>11</v>
      </c>
      <c r="B16" s="8" t="s">
        <v>22</v>
      </c>
      <c r="C16" s="8" t="s">
        <v>23</v>
      </c>
      <c r="D16" s="6" t="s">
        <v>21</v>
      </c>
      <c r="E16" s="6" t="s">
        <v>250</v>
      </c>
      <c r="F16" s="6"/>
      <c r="G16" s="7">
        <v>14.561</v>
      </c>
      <c r="H16" s="7">
        <v>17.681999999999999</v>
      </c>
      <c r="I16" s="7">
        <v>95.813000000000002</v>
      </c>
      <c r="J16" s="7">
        <v>0</v>
      </c>
      <c r="K16" s="7">
        <v>0</v>
      </c>
      <c r="L16" s="7">
        <v>0</v>
      </c>
      <c r="M16" s="7">
        <v>0</v>
      </c>
      <c r="N16" s="48">
        <v>0</v>
      </c>
      <c r="O16" s="7">
        <v>0</v>
      </c>
      <c r="P16" s="7">
        <v>0</v>
      </c>
      <c r="Q16" s="7">
        <f t="shared" ref="Q16" si="1">SUM(G16:P16)</f>
        <v>128.05599999999998</v>
      </c>
    </row>
    <row r="17" spans="1:17" x14ac:dyDescent="0.25">
      <c r="A17" s="57" t="s">
        <v>114</v>
      </c>
      <c r="B17" s="58"/>
      <c r="C17" s="58"/>
      <c r="D17" s="59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14">
        <f>SUM(Q16)</f>
        <v>128.05599999999998</v>
      </c>
    </row>
    <row r="18" spans="1:17" ht="45" x14ac:dyDescent="0.25">
      <c r="A18" s="8">
        <v>12</v>
      </c>
      <c r="B18" s="8" t="s">
        <v>83</v>
      </c>
      <c r="C18" s="8" t="s">
        <v>23</v>
      </c>
      <c r="D18" s="6" t="s">
        <v>249</v>
      </c>
      <c r="E18" s="6" t="s">
        <v>86</v>
      </c>
      <c r="F18" s="6" t="s">
        <v>87</v>
      </c>
      <c r="G18" s="52">
        <v>0</v>
      </c>
      <c r="H18" s="52">
        <v>0</v>
      </c>
      <c r="I18" s="52">
        <v>0</v>
      </c>
      <c r="J18" s="52">
        <v>0</v>
      </c>
      <c r="K18" s="32">
        <v>23.385000000000002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0"/>
        <v>23.385000000000002</v>
      </c>
    </row>
    <row r="19" spans="1:17" ht="56.25" x14ac:dyDescent="0.25">
      <c r="A19" s="8">
        <v>13</v>
      </c>
      <c r="B19" s="8" t="s">
        <v>83</v>
      </c>
      <c r="C19" s="8" t="s">
        <v>23</v>
      </c>
      <c r="D19" s="6" t="s">
        <v>88</v>
      </c>
      <c r="E19" s="6" t="s">
        <v>89</v>
      </c>
      <c r="F19" s="6" t="s">
        <v>87</v>
      </c>
      <c r="G19" s="33">
        <v>10.738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f t="shared" si="0"/>
        <v>10.738</v>
      </c>
    </row>
    <row r="20" spans="1:17" ht="33.75" x14ac:dyDescent="0.25">
      <c r="A20" s="8">
        <v>14</v>
      </c>
      <c r="B20" s="8" t="s">
        <v>83</v>
      </c>
      <c r="C20" s="8" t="s">
        <v>23</v>
      </c>
      <c r="D20" s="6" t="s">
        <v>90</v>
      </c>
      <c r="E20" s="6" t="s">
        <v>91</v>
      </c>
      <c r="F20" s="6" t="s">
        <v>92</v>
      </c>
      <c r="G20" s="33">
        <v>0</v>
      </c>
      <c r="H20" s="33">
        <v>0</v>
      </c>
      <c r="I20" s="33">
        <v>0</v>
      </c>
      <c r="J20" s="53">
        <v>15.789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0"/>
        <v>15.789</v>
      </c>
    </row>
    <row r="21" spans="1:17" ht="22.5" x14ac:dyDescent="0.25">
      <c r="A21" s="8">
        <v>15</v>
      </c>
      <c r="B21" s="8" t="s">
        <v>83</v>
      </c>
      <c r="C21" s="8" t="s">
        <v>23</v>
      </c>
      <c r="D21" s="6" t="s">
        <v>93</v>
      </c>
      <c r="E21" s="6" t="s">
        <v>94</v>
      </c>
      <c r="F21" s="6" t="s">
        <v>95</v>
      </c>
      <c r="G21" s="33">
        <v>0</v>
      </c>
      <c r="H21" s="33">
        <v>0</v>
      </c>
      <c r="I21" s="33">
        <v>0</v>
      </c>
      <c r="J21" s="33">
        <v>0</v>
      </c>
      <c r="K21" s="33">
        <v>14.500999999999999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f t="shared" si="0"/>
        <v>14.500999999999999</v>
      </c>
    </row>
    <row r="22" spans="1:17" ht="22.5" x14ac:dyDescent="0.25">
      <c r="A22" s="8">
        <v>16</v>
      </c>
      <c r="B22" s="8" t="s">
        <v>83</v>
      </c>
      <c r="C22" s="8" t="s">
        <v>23</v>
      </c>
      <c r="D22" s="6" t="s">
        <v>96</v>
      </c>
      <c r="E22" s="6" t="s">
        <v>94</v>
      </c>
      <c r="F22" s="6" t="s">
        <v>92</v>
      </c>
      <c r="G22" s="33">
        <v>0</v>
      </c>
      <c r="H22" s="33">
        <v>0</v>
      </c>
      <c r="I22" s="33">
        <v>0</v>
      </c>
      <c r="J22" s="33">
        <v>0</v>
      </c>
      <c r="K22" s="53">
        <v>12.6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f t="shared" si="0"/>
        <v>12.6</v>
      </c>
    </row>
    <row r="23" spans="1:17" ht="67.5" x14ac:dyDescent="0.25">
      <c r="A23" s="8">
        <v>17</v>
      </c>
      <c r="B23" s="8" t="s">
        <v>83</v>
      </c>
      <c r="C23" s="8" t="s">
        <v>23</v>
      </c>
      <c r="D23" s="6" t="s">
        <v>97</v>
      </c>
      <c r="E23" s="6" t="s">
        <v>94</v>
      </c>
      <c r="F23" s="6" t="s">
        <v>95</v>
      </c>
      <c r="G23" s="33">
        <v>9.8089999999999993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f t="shared" si="0"/>
        <v>9.8089999999999993</v>
      </c>
    </row>
    <row r="24" spans="1:17" ht="67.5" x14ac:dyDescent="0.25">
      <c r="A24" s="8">
        <v>18</v>
      </c>
      <c r="B24" s="8" t="s">
        <v>83</v>
      </c>
      <c r="C24" s="8" t="s">
        <v>23</v>
      </c>
      <c r="D24" s="6" t="s">
        <v>98</v>
      </c>
      <c r="E24" s="6" t="s">
        <v>94</v>
      </c>
      <c r="F24" s="6" t="s">
        <v>87</v>
      </c>
      <c r="G24" s="33">
        <v>9.2309999999999999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f t="shared" si="0"/>
        <v>9.2309999999999999</v>
      </c>
    </row>
    <row r="25" spans="1:17" ht="33.75" x14ac:dyDescent="0.25">
      <c r="A25" s="8">
        <v>19</v>
      </c>
      <c r="B25" s="8" t="s">
        <v>83</v>
      </c>
      <c r="C25" s="8" t="s">
        <v>23</v>
      </c>
      <c r="D25" s="6" t="s">
        <v>100</v>
      </c>
      <c r="E25" s="6" t="s">
        <v>101</v>
      </c>
      <c r="F25" s="6" t="s">
        <v>92</v>
      </c>
      <c r="G25" s="33">
        <v>0.55400000000000005</v>
      </c>
      <c r="H25" s="33">
        <v>0</v>
      </c>
      <c r="I25" s="33">
        <v>0</v>
      </c>
      <c r="J25" s="33">
        <v>14.788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0"/>
        <v>15.342000000000001</v>
      </c>
    </row>
    <row r="26" spans="1:17" ht="56.25" x14ac:dyDescent="0.25">
      <c r="A26" s="8">
        <v>20</v>
      </c>
      <c r="B26" s="8" t="s">
        <v>83</v>
      </c>
      <c r="C26" s="8" t="s">
        <v>23</v>
      </c>
      <c r="D26" s="6" t="s">
        <v>102</v>
      </c>
      <c r="E26" s="6" t="s">
        <v>103</v>
      </c>
      <c r="F26" s="6" t="s">
        <v>104</v>
      </c>
      <c r="G26" s="33">
        <v>0</v>
      </c>
      <c r="H26" s="33">
        <v>30.541</v>
      </c>
      <c r="I26" s="33">
        <v>54.436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f t="shared" si="0"/>
        <v>84.977000000000004</v>
      </c>
    </row>
    <row r="27" spans="1:17" ht="56.25" x14ac:dyDescent="0.25">
      <c r="A27" s="8">
        <v>21</v>
      </c>
      <c r="B27" s="8" t="s">
        <v>83</v>
      </c>
      <c r="C27" s="8" t="s">
        <v>23</v>
      </c>
      <c r="D27" s="6" t="s">
        <v>105</v>
      </c>
      <c r="E27" s="6" t="s">
        <v>106</v>
      </c>
      <c r="F27" s="6" t="s">
        <v>95</v>
      </c>
      <c r="G27" s="33">
        <v>27.63</v>
      </c>
      <c r="H27" s="33">
        <v>19.443999999999999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f t="shared" si="0"/>
        <v>47.073999999999998</v>
      </c>
    </row>
    <row r="28" spans="1:17" ht="67.5" x14ac:dyDescent="0.25">
      <c r="A28" s="8">
        <v>22</v>
      </c>
      <c r="B28" s="8" t="s">
        <v>83</v>
      </c>
      <c r="C28" s="8" t="s">
        <v>23</v>
      </c>
      <c r="D28" s="6" t="s">
        <v>107</v>
      </c>
      <c r="E28" s="6" t="s">
        <v>106</v>
      </c>
      <c r="F28" s="6" t="s">
        <v>104</v>
      </c>
      <c r="G28" s="33">
        <v>0.49</v>
      </c>
      <c r="H28" s="33">
        <v>23.419</v>
      </c>
      <c r="I28" s="33">
        <v>11.362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f t="shared" si="0"/>
        <v>35.271000000000001</v>
      </c>
    </row>
    <row r="29" spans="1:17" ht="90" x14ac:dyDescent="0.25">
      <c r="A29" s="8">
        <v>23</v>
      </c>
      <c r="B29" s="8" t="s">
        <v>83</v>
      </c>
      <c r="C29" s="8" t="s">
        <v>23</v>
      </c>
      <c r="D29" s="6" t="s">
        <v>108</v>
      </c>
      <c r="E29" s="6" t="s">
        <v>106</v>
      </c>
      <c r="F29" s="6" t="s">
        <v>104</v>
      </c>
      <c r="G29" s="33">
        <v>0</v>
      </c>
      <c r="H29" s="33">
        <v>0.5</v>
      </c>
      <c r="I29" s="33">
        <v>0</v>
      </c>
      <c r="J29" s="33">
        <v>15.473000000000001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f t="shared" si="0"/>
        <v>15.973000000000001</v>
      </c>
    </row>
    <row r="30" spans="1:17" ht="56.25" x14ac:dyDescent="0.25">
      <c r="A30" s="8">
        <v>24</v>
      </c>
      <c r="B30" s="8" t="s">
        <v>83</v>
      </c>
      <c r="C30" s="8" t="s">
        <v>23</v>
      </c>
      <c r="D30" s="6" t="s">
        <v>109</v>
      </c>
      <c r="E30" s="6" t="s">
        <v>110</v>
      </c>
      <c r="F30" s="6" t="s">
        <v>99</v>
      </c>
      <c r="G30" s="33">
        <v>0.184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f t="shared" si="0"/>
        <v>0.184</v>
      </c>
    </row>
    <row r="31" spans="1:17" ht="67.5" x14ac:dyDescent="0.25">
      <c r="A31" s="8">
        <v>25</v>
      </c>
      <c r="B31" s="8" t="s">
        <v>83</v>
      </c>
      <c r="C31" s="8" t="s">
        <v>23</v>
      </c>
      <c r="D31" s="6" t="s">
        <v>111</v>
      </c>
      <c r="E31" s="6" t="s">
        <v>94</v>
      </c>
      <c r="F31" s="6" t="s">
        <v>99</v>
      </c>
      <c r="G31" s="33">
        <v>0</v>
      </c>
      <c r="H31" s="33">
        <v>0</v>
      </c>
      <c r="I31" s="33">
        <v>0</v>
      </c>
      <c r="J31" s="33">
        <v>25.530999999999999</v>
      </c>
      <c r="K31" s="33">
        <v>31.091999999999999</v>
      </c>
      <c r="L31" s="33">
        <v>5</v>
      </c>
      <c r="M31" s="33">
        <v>0</v>
      </c>
      <c r="N31" s="33">
        <v>0</v>
      </c>
      <c r="O31" s="33">
        <v>0</v>
      </c>
      <c r="P31" s="33">
        <v>0</v>
      </c>
      <c r="Q31" s="33">
        <f t="shared" si="0"/>
        <v>61.622999999999998</v>
      </c>
    </row>
    <row r="32" spans="1:17" x14ac:dyDescent="0.25">
      <c r="A32" s="87" t="s">
        <v>113</v>
      </c>
      <c r="B32" s="88"/>
      <c r="C32" s="88"/>
      <c r="D32" s="89"/>
      <c r="E32" s="46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>
        <f>SUM(Q18:Q31)</f>
        <v>356.49700000000007</v>
      </c>
    </row>
    <row r="33" spans="1:17" ht="108.75" customHeight="1" x14ac:dyDescent="0.25">
      <c r="A33" s="16">
        <v>26</v>
      </c>
      <c r="B33" s="16" t="s">
        <v>127</v>
      </c>
      <c r="C33" s="8" t="s">
        <v>23</v>
      </c>
      <c r="D33" s="51" t="s">
        <v>251</v>
      </c>
      <c r="E33" s="6" t="s">
        <v>253</v>
      </c>
      <c r="F33" s="6" t="s">
        <v>27</v>
      </c>
      <c r="G33" s="33">
        <v>0</v>
      </c>
      <c r="H33" s="33">
        <v>29.19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2">
        <f>SUM(G33:P33)</f>
        <v>29.19</v>
      </c>
    </row>
    <row r="34" spans="1:17" ht="33.75" x14ac:dyDescent="0.25">
      <c r="A34" s="16">
        <v>27</v>
      </c>
      <c r="B34" s="16" t="s">
        <v>127</v>
      </c>
      <c r="C34" s="8" t="s">
        <v>23</v>
      </c>
      <c r="D34" s="51" t="s">
        <v>252</v>
      </c>
      <c r="E34" s="6" t="s">
        <v>253</v>
      </c>
      <c r="F34" s="6" t="s">
        <v>27</v>
      </c>
      <c r="G34" s="33">
        <v>0</v>
      </c>
      <c r="H34" s="33">
        <v>16.844000000000001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2">
        <f t="shared" ref="Q34:Q82" si="2">SUM(G34:P34)</f>
        <v>16.844000000000001</v>
      </c>
    </row>
    <row r="35" spans="1:17" ht="33.75" x14ac:dyDescent="0.25">
      <c r="A35" s="16">
        <v>28</v>
      </c>
      <c r="B35" s="16" t="s">
        <v>127</v>
      </c>
      <c r="C35" s="8" t="s">
        <v>23</v>
      </c>
      <c r="D35" s="6" t="s">
        <v>254</v>
      </c>
      <c r="E35" s="6" t="s">
        <v>128</v>
      </c>
      <c r="F35" s="6" t="s">
        <v>27</v>
      </c>
      <c r="G35" s="33">
        <v>0</v>
      </c>
      <c r="H35" s="33">
        <v>2.9409999999999998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2">
        <f t="shared" si="2"/>
        <v>2.9409999999999998</v>
      </c>
    </row>
    <row r="36" spans="1:17" ht="33.75" x14ac:dyDescent="0.25">
      <c r="A36" s="16">
        <v>29</v>
      </c>
      <c r="B36" s="16" t="s">
        <v>127</v>
      </c>
      <c r="C36" s="8" t="s">
        <v>23</v>
      </c>
      <c r="D36" s="6" t="s">
        <v>255</v>
      </c>
      <c r="E36" s="6" t="s">
        <v>128</v>
      </c>
      <c r="F36" s="6" t="s">
        <v>27</v>
      </c>
      <c r="G36" s="33">
        <v>0</v>
      </c>
      <c r="H36" s="33">
        <v>0</v>
      </c>
      <c r="I36" s="33">
        <v>11.507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2">
        <f t="shared" si="2"/>
        <v>11.507</v>
      </c>
    </row>
    <row r="37" spans="1:17" ht="67.5" x14ac:dyDescent="0.25">
      <c r="A37" s="16">
        <v>30</v>
      </c>
      <c r="B37" s="16" t="s">
        <v>127</v>
      </c>
      <c r="C37" s="8" t="s">
        <v>23</v>
      </c>
      <c r="D37" s="6" t="s">
        <v>256</v>
      </c>
      <c r="E37" s="6" t="s">
        <v>128</v>
      </c>
      <c r="F37" s="6" t="s">
        <v>27</v>
      </c>
      <c r="G37" s="33">
        <v>0</v>
      </c>
      <c r="H37" s="33">
        <v>0</v>
      </c>
      <c r="I37" s="33">
        <v>7.548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2">
        <f t="shared" si="2"/>
        <v>7.548</v>
      </c>
    </row>
    <row r="38" spans="1:17" ht="45" x14ac:dyDescent="0.25">
      <c r="A38" s="16">
        <v>31</v>
      </c>
      <c r="B38" s="16" t="s">
        <v>127</v>
      </c>
      <c r="C38" s="8" t="s">
        <v>23</v>
      </c>
      <c r="D38" s="54" t="s">
        <v>257</v>
      </c>
      <c r="E38" s="6" t="s">
        <v>128</v>
      </c>
      <c r="F38" s="6" t="s">
        <v>27</v>
      </c>
      <c r="G38" s="33">
        <v>0</v>
      </c>
      <c r="H38" s="33">
        <v>0</v>
      </c>
      <c r="I38" s="16">
        <v>6.8289999999999997</v>
      </c>
      <c r="J38" s="49">
        <v>0</v>
      </c>
      <c r="K38" s="49">
        <v>0</v>
      </c>
      <c r="L38" s="49">
        <v>0</v>
      </c>
      <c r="M38" s="33">
        <v>0</v>
      </c>
      <c r="N38" s="33">
        <v>0</v>
      </c>
      <c r="O38" s="33">
        <v>0</v>
      </c>
      <c r="P38" s="33">
        <v>0</v>
      </c>
      <c r="Q38" s="32">
        <f t="shared" si="2"/>
        <v>6.8289999999999997</v>
      </c>
    </row>
    <row r="39" spans="1:17" ht="45" x14ac:dyDescent="0.25">
      <c r="A39" s="16">
        <v>32</v>
      </c>
      <c r="B39" s="16" t="s">
        <v>127</v>
      </c>
      <c r="C39" s="8" t="s">
        <v>23</v>
      </c>
      <c r="D39" s="54" t="s">
        <v>258</v>
      </c>
      <c r="E39" s="6" t="s">
        <v>128</v>
      </c>
      <c r="F39" s="6" t="s">
        <v>27</v>
      </c>
      <c r="G39" s="33">
        <v>0</v>
      </c>
      <c r="H39" s="33">
        <v>0</v>
      </c>
      <c r="I39" s="16">
        <v>2.915</v>
      </c>
      <c r="J39" s="49">
        <v>0</v>
      </c>
      <c r="K39" s="49">
        <v>0</v>
      </c>
      <c r="L39" s="49">
        <v>0</v>
      </c>
      <c r="M39" s="33">
        <v>0</v>
      </c>
      <c r="N39" s="33">
        <v>0</v>
      </c>
      <c r="O39" s="33">
        <v>0</v>
      </c>
      <c r="P39" s="33">
        <v>0</v>
      </c>
      <c r="Q39" s="32">
        <f t="shared" si="2"/>
        <v>2.915</v>
      </c>
    </row>
    <row r="40" spans="1:17" ht="45" x14ac:dyDescent="0.25">
      <c r="A40" s="16">
        <v>33</v>
      </c>
      <c r="B40" s="16" t="s">
        <v>127</v>
      </c>
      <c r="C40" s="8" t="s">
        <v>23</v>
      </c>
      <c r="D40" s="54" t="s">
        <v>259</v>
      </c>
      <c r="E40" s="6" t="s">
        <v>128</v>
      </c>
      <c r="F40" s="6" t="s">
        <v>27</v>
      </c>
      <c r="G40" s="33">
        <v>0</v>
      </c>
      <c r="H40" s="33">
        <v>0</v>
      </c>
      <c r="I40" s="16">
        <v>3.0830000000000002</v>
      </c>
      <c r="J40" s="49">
        <v>0</v>
      </c>
      <c r="K40" s="49">
        <v>0</v>
      </c>
      <c r="L40" s="49">
        <v>0</v>
      </c>
      <c r="M40" s="33">
        <v>0</v>
      </c>
      <c r="N40" s="33">
        <v>0</v>
      </c>
      <c r="O40" s="33">
        <v>0</v>
      </c>
      <c r="P40" s="33">
        <v>0</v>
      </c>
      <c r="Q40" s="32">
        <f t="shared" si="2"/>
        <v>3.0830000000000002</v>
      </c>
    </row>
    <row r="41" spans="1:17" ht="33.75" x14ac:dyDescent="0.25">
      <c r="A41" s="16">
        <v>34</v>
      </c>
      <c r="B41" s="16" t="s">
        <v>127</v>
      </c>
      <c r="C41" s="8" t="s">
        <v>23</v>
      </c>
      <c r="D41" s="54" t="s">
        <v>260</v>
      </c>
      <c r="E41" s="6" t="s">
        <v>128</v>
      </c>
      <c r="F41" s="6" t="s">
        <v>27</v>
      </c>
      <c r="G41" s="33">
        <v>0</v>
      </c>
      <c r="H41" s="16">
        <v>0.157</v>
      </c>
      <c r="I41" s="16">
        <v>0</v>
      </c>
      <c r="J41" s="16">
        <v>4.952</v>
      </c>
      <c r="K41" s="16">
        <v>0</v>
      </c>
      <c r="L41" s="16">
        <v>0</v>
      </c>
      <c r="M41" s="33">
        <v>0</v>
      </c>
      <c r="N41" s="33">
        <v>0</v>
      </c>
      <c r="O41" s="33">
        <v>0</v>
      </c>
      <c r="P41" s="33">
        <v>0</v>
      </c>
      <c r="Q41" s="32">
        <f t="shared" si="2"/>
        <v>5.109</v>
      </c>
    </row>
    <row r="42" spans="1:17" ht="33.75" x14ac:dyDescent="0.25">
      <c r="A42" s="16">
        <v>35</v>
      </c>
      <c r="B42" s="16" t="s">
        <v>127</v>
      </c>
      <c r="C42" s="8" t="s">
        <v>23</v>
      </c>
      <c r="D42" s="54" t="s">
        <v>261</v>
      </c>
      <c r="E42" s="6" t="s">
        <v>128</v>
      </c>
      <c r="F42" s="6" t="s">
        <v>27</v>
      </c>
      <c r="G42" s="33">
        <v>0</v>
      </c>
      <c r="H42" s="16">
        <v>0.128</v>
      </c>
      <c r="I42" s="16">
        <v>0</v>
      </c>
      <c r="J42" s="16">
        <v>4.617</v>
      </c>
      <c r="K42" s="16">
        <v>0</v>
      </c>
      <c r="L42" s="16">
        <v>0</v>
      </c>
      <c r="M42" s="33">
        <v>0</v>
      </c>
      <c r="N42" s="33">
        <v>0</v>
      </c>
      <c r="O42" s="33">
        <v>0</v>
      </c>
      <c r="P42" s="33">
        <v>0</v>
      </c>
      <c r="Q42" s="32">
        <f t="shared" si="2"/>
        <v>4.7450000000000001</v>
      </c>
    </row>
    <row r="43" spans="1:17" ht="22.5" x14ac:dyDescent="0.25">
      <c r="A43" s="16">
        <v>36</v>
      </c>
      <c r="B43" s="16" t="s">
        <v>127</v>
      </c>
      <c r="C43" s="8" t="s">
        <v>23</v>
      </c>
      <c r="D43" s="54" t="s">
        <v>262</v>
      </c>
      <c r="E43" s="6" t="s">
        <v>128</v>
      </c>
      <c r="F43" s="6" t="s">
        <v>27</v>
      </c>
      <c r="G43" s="33">
        <v>0</v>
      </c>
      <c r="H43" s="16">
        <v>0</v>
      </c>
      <c r="I43" s="16">
        <v>0</v>
      </c>
      <c r="J43" s="16">
        <v>3.472</v>
      </c>
      <c r="K43" s="16">
        <v>0</v>
      </c>
      <c r="L43" s="16">
        <v>0</v>
      </c>
      <c r="M43" s="33">
        <v>0</v>
      </c>
      <c r="N43" s="33">
        <v>0</v>
      </c>
      <c r="O43" s="33">
        <v>0</v>
      </c>
      <c r="P43" s="33">
        <v>0</v>
      </c>
      <c r="Q43" s="32">
        <f t="shared" si="2"/>
        <v>3.472</v>
      </c>
    </row>
    <row r="44" spans="1:17" ht="33.75" x14ac:dyDescent="0.25">
      <c r="A44" s="16">
        <v>37</v>
      </c>
      <c r="B44" s="16" t="s">
        <v>127</v>
      </c>
      <c r="C44" s="8" t="s">
        <v>23</v>
      </c>
      <c r="D44" s="54" t="s">
        <v>263</v>
      </c>
      <c r="E44" s="6" t="s">
        <v>128</v>
      </c>
      <c r="F44" s="6" t="s">
        <v>27</v>
      </c>
      <c r="G44" s="33">
        <v>0</v>
      </c>
      <c r="H44" s="16">
        <v>0.21099999999999999</v>
      </c>
      <c r="I44" s="16">
        <v>0</v>
      </c>
      <c r="J44" s="16">
        <v>6.4950000000000001</v>
      </c>
      <c r="K44" s="16">
        <v>0</v>
      </c>
      <c r="L44" s="16">
        <v>0</v>
      </c>
      <c r="M44" s="33">
        <v>0</v>
      </c>
      <c r="N44" s="33">
        <v>0</v>
      </c>
      <c r="O44" s="33">
        <v>0</v>
      </c>
      <c r="P44" s="33">
        <v>0</v>
      </c>
      <c r="Q44" s="32">
        <f t="shared" si="2"/>
        <v>6.7060000000000004</v>
      </c>
    </row>
    <row r="45" spans="1:17" ht="22.5" x14ac:dyDescent="0.25">
      <c r="A45" s="16">
        <v>38</v>
      </c>
      <c r="B45" s="16" t="s">
        <v>127</v>
      </c>
      <c r="C45" s="8" t="s">
        <v>23</v>
      </c>
      <c r="D45" s="54" t="s">
        <v>264</v>
      </c>
      <c r="E45" s="6" t="s">
        <v>128</v>
      </c>
      <c r="F45" s="6" t="s">
        <v>27</v>
      </c>
      <c r="G45" s="33">
        <v>0</v>
      </c>
      <c r="H45" s="16">
        <v>0</v>
      </c>
      <c r="I45" s="16">
        <v>0</v>
      </c>
      <c r="J45" s="16">
        <v>4.0369999999999999</v>
      </c>
      <c r="K45" s="16">
        <v>0</v>
      </c>
      <c r="L45" s="16">
        <v>0</v>
      </c>
      <c r="M45" s="33">
        <v>0</v>
      </c>
      <c r="N45" s="33">
        <v>0</v>
      </c>
      <c r="O45" s="33">
        <v>0</v>
      </c>
      <c r="P45" s="33">
        <v>0</v>
      </c>
      <c r="Q45" s="32">
        <f t="shared" si="2"/>
        <v>4.0369999999999999</v>
      </c>
    </row>
    <row r="46" spans="1:17" ht="33.75" x14ac:dyDescent="0.25">
      <c r="A46" s="16">
        <v>39</v>
      </c>
      <c r="B46" s="16" t="s">
        <v>127</v>
      </c>
      <c r="C46" s="8" t="s">
        <v>23</v>
      </c>
      <c r="D46" s="54" t="s">
        <v>265</v>
      </c>
      <c r="E46" s="6" t="s">
        <v>128</v>
      </c>
      <c r="F46" s="6" t="s">
        <v>27</v>
      </c>
      <c r="G46" s="33">
        <v>0</v>
      </c>
      <c r="H46" s="16">
        <v>0</v>
      </c>
      <c r="I46" s="16">
        <v>0</v>
      </c>
      <c r="J46" s="16">
        <v>2.9769999999999999</v>
      </c>
      <c r="K46" s="16">
        <v>0</v>
      </c>
      <c r="L46" s="16">
        <v>0</v>
      </c>
      <c r="M46" s="33">
        <v>0</v>
      </c>
      <c r="N46" s="33">
        <v>0</v>
      </c>
      <c r="O46" s="33">
        <v>0</v>
      </c>
      <c r="P46" s="33">
        <v>0</v>
      </c>
      <c r="Q46" s="32">
        <f t="shared" si="2"/>
        <v>2.9769999999999999</v>
      </c>
    </row>
    <row r="47" spans="1:17" ht="22.5" x14ac:dyDescent="0.25">
      <c r="A47" s="16">
        <v>40</v>
      </c>
      <c r="B47" s="16" t="s">
        <v>127</v>
      </c>
      <c r="C47" s="8" t="s">
        <v>23</v>
      </c>
      <c r="D47" s="54" t="s">
        <v>266</v>
      </c>
      <c r="E47" s="6" t="s">
        <v>128</v>
      </c>
      <c r="F47" s="6" t="s">
        <v>27</v>
      </c>
      <c r="G47" s="33">
        <v>0</v>
      </c>
      <c r="H47" s="16">
        <v>0.13100000000000001</v>
      </c>
      <c r="I47" s="16">
        <v>0</v>
      </c>
      <c r="J47" s="16">
        <v>3.7210000000000001</v>
      </c>
      <c r="K47" s="16">
        <v>0</v>
      </c>
      <c r="L47" s="16">
        <v>0</v>
      </c>
      <c r="M47" s="33">
        <v>0</v>
      </c>
      <c r="N47" s="33">
        <v>0</v>
      </c>
      <c r="O47" s="33">
        <v>0</v>
      </c>
      <c r="P47" s="33">
        <v>0</v>
      </c>
      <c r="Q47" s="32">
        <f t="shared" si="2"/>
        <v>3.8520000000000003</v>
      </c>
    </row>
    <row r="48" spans="1:17" ht="45" x14ac:dyDescent="0.25">
      <c r="A48" s="16">
        <v>41</v>
      </c>
      <c r="B48" s="16" t="s">
        <v>127</v>
      </c>
      <c r="C48" s="8" t="s">
        <v>23</v>
      </c>
      <c r="D48" s="54" t="s">
        <v>267</v>
      </c>
      <c r="E48" s="6" t="s">
        <v>128</v>
      </c>
      <c r="F48" s="6" t="s">
        <v>27</v>
      </c>
      <c r="G48" s="33">
        <v>0</v>
      </c>
      <c r="H48" s="16">
        <v>0.20799999999999999</v>
      </c>
      <c r="I48" s="16">
        <v>0</v>
      </c>
      <c r="J48" s="16">
        <v>0</v>
      </c>
      <c r="K48" s="16">
        <v>8.7010000000000005</v>
      </c>
      <c r="L48" s="16">
        <v>0</v>
      </c>
      <c r="M48" s="33">
        <v>0</v>
      </c>
      <c r="N48" s="33">
        <v>0</v>
      </c>
      <c r="O48" s="33">
        <v>0</v>
      </c>
      <c r="P48" s="33">
        <v>0</v>
      </c>
      <c r="Q48" s="32">
        <f t="shared" si="2"/>
        <v>8.9090000000000007</v>
      </c>
    </row>
    <row r="49" spans="1:17" ht="56.25" x14ac:dyDescent="0.25">
      <c r="A49" s="16">
        <v>42</v>
      </c>
      <c r="B49" s="16" t="s">
        <v>127</v>
      </c>
      <c r="C49" s="8" t="s">
        <v>23</v>
      </c>
      <c r="D49" s="54" t="s">
        <v>268</v>
      </c>
      <c r="E49" s="6" t="s">
        <v>128</v>
      </c>
      <c r="F49" s="6" t="s">
        <v>27</v>
      </c>
      <c r="G49" s="33">
        <v>0</v>
      </c>
      <c r="H49" s="33">
        <v>0</v>
      </c>
      <c r="I49" s="16">
        <v>0.28899999999999998</v>
      </c>
      <c r="J49" s="16">
        <v>0</v>
      </c>
      <c r="K49" s="16">
        <v>6.335</v>
      </c>
      <c r="L49" s="16">
        <v>0</v>
      </c>
      <c r="M49" s="33">
        <v>0</v>
      </c>
      <c r="N49" s="33">
        <v>0</v>
      </c>
      <c r="O49" s="33">
        <v>0</v>
      </c>
      <c r="P49" s="33">
        <v>0</v>
      </c>
      <c r="Q49" s="32">
        <f t="shared" si="2"/>
        <v>6.6239999999999997</v>
      </c>
    </row>
    <row r="50" spans="1:17" ht="33.75" x14ac:dyDescent="0.25">
      <c r="A50" s="16">
        <v>43</v>
      </c>
      <c r="B50" s="16" t="s">
        <v>127</v>
      </c>
      <c r="C50" s="8" t="s">
        <v>23</v>
      </c>
      <c r="D50" s="54" t="s">
        <v>269</v>
      </c>
      <c r="E50" s="6" t="s">
        <v>128</v>
      </c>
      <c r="F50" s="6" t="s">
        <v>27</v>
      </c>
      <c r="G50" s="33">
        <v>0</v>
      </c>
      <c r="H50" s="33">
        <v>0</v>
      </c>
      <c r="I50" s="16">
        <v>0</v>
      </c>
      <c r="J50" s="16">
        <v>0</v>
      </c>
      <c r="K50" s="16">
        <v>2.5270000000000001</v>
      </c>
      <c r="L50" s="16">
        <v>0</v>
      </c>
      <c r="M50" s="33">
        <v>0</v>
      </c>
      <c r="N50" s="33">
        <v>0</v>
      </c>
      <c r="O50" s="33">
        <v>0</v>
      </c>
      <c r="P50" s="33">
        <v>0</v>
      </c>
      <c r="Q50" s="32">
        <f t="shared" si="2"/>
        <v>2.5270000000000001</v>
      </c>
    </row>
    <row r="51" spans="1:17" ht="22.5" x14ac:dyDescent="0.25">
      <c r="A51" s="16">
        <v>44</v>
      </c>
      <c r="B51" s="16" t="s">
        <v>127</v>
      </c>
      <c r="C51" s="8" t="s">
        <v>23</v>
      </c>
      <c r="D51" s="54" t="s">
        <v>270</v>
      </c>
      <c r="E51" s="6" t="s">
        <v>128</v>
      </c>
      <c r="F51" s="6" t="s">
        <v>27</v>
      </c>
      <c r="G51" s="33">
        <v>0</v>
      </c>
      <c r="H51" s="33">
        <v>0</v>
      </c>
      <c r="I51" s="16">
        <v>0</v>
      </c>
      <c r="J51" s="16">
        <v>0</v>
      </c>
      <c r="K51" s="16">
        <v>3.097</v>
      </c>
      <c r="L51" s="16">
        <v>0</v>
      </c>
      <c r="M51" s="33">
        <v>0</v>
      </c>
      <c r="N51" s="33">
        <v>0</v>
      </c>
      <c r="O51" s="33">
        <v>0</v>
      </c>
      <c r="P51" s="33">
        <v>0</v>
      </c>
      <c r="Q51" s="32">
        <f t="shared" si="2"/>
        <v>3.097</v>
      </c>
    </row>
    <row r="52" spans="1:17" ht="33.75" x14ac:dyDescent="0.25">
      <c r="A52" s="16">
        <v>45</v>
      </c>
      <c r="B52" s="16" t="s">
        <v>127</v>
      </c>
      <c r="C52" s="8" t="s">
        <v>23</v>
      </c>
      <c r="D52" s="54" t="s">
        <v>271</v>
      </c>
      <c r="E52" s="6" t="s">
        <v>128</v>
      </c>
      <c r="F52" s="6" t="s">
        <v>27</v>
      </c>
      <c r="G52" s="33">
        <v>0</v>
      </c>
      <c r="H52" s="33">
        <v>0</v>
      </c>
      <c r="I52" s="16">
        <v>0.28799999999999998</v>
      </c>
      <c r="J52" s="16">
        <v>0</v>
      </c>
      <c r="K52" s="16">
        <v>18.407</v>
      </c>
      <c r="L52" s="16">
        <v>0</v>
      </c>
      <c r="M52" s="33">
        <v>0</v>
      </c>
      <c r="N52" s="33">
        <v>0</v>
      </c>
      <c r="O52" s="33">
        <v>0</v>
      </c>
      <c r="P52" s="33">
        <v>0</v>
      </c>
      <c r="Q52" s="32">
        <f t="shared" si="2"/>
        <v>18.695</v>
      </c>
    </row>
    <row r="53" spans="1:17" ht="22.5" x14ac:dyDescent="0.25">
      <c r="A53" s="16">
        <v>46</v>
      </c>
      <c r="B53" s="16" t="s">
        <v>127</v>
      </c>
      <c r="C53" s="8" t="s">
        <v>23</v>
      </c>
      <c r="D53" s="54" t="s">
        <v>272</v>
      </c>
      <c r="E53" s="6" t="s">
        <v>128</v>
      </c>
      <c r="F53" s="6" t="s">
        <v>27</v>
      </c>
      <c r="G53" s="33">
        <v>0</v>
      </c>
      <c r="H53" s="33">
        <v>0</v>
      </c>
      <c r="I53" s="16">
        <v>0</v>
      </c>
      <c r="J53" s="16">
        <v>0</v>
      </c>
      <c r="K53" s="16">
        <v>0</v>
      </c>
      <c r="L53" s="16">
        <v>0.876</v>
      </c>
      <c r="M53" s="33">
        <v>0</v>
      </c>
      <c r="N53" s="33">
        <v>0</v>
      </c>
      <c r="O53" s="33">
        <v>0</v>
      </c>
      <c r="P53" s="33">
        <v>0</v>
      </c>
      <c r="Q53" s="32">
        <f t="shared" si="2"/>
        <v>0.876</v>
      </c>
    </row>
    <row r="54" spans="1:17" ht="33.75" x14ac:dyDescent="0.25">
      <c r="A54" s="16">
        <v>47</v>
      </c>
      <c r="B54" s="16" t="s">
        <v>127</v>
      </c>
      <c r="C54" s="8" t="s">
        <v>23</v>
      </c>
      <c r="D54" s="54" t="s">
        <v>273</v>
      </c>
      <c r="E54" s="6" t="s">
        <v>128</v>
      </c>
      <c r="F54" s="6" t="s">
        <v>27</v>
      </c>
      <c r="G54" s="33">
        <v>0</v>
      </c>
      <c r="H54" s="33">
        <v>0</v>
      </c>
      <c r="I54" s="16">
        <v>0</v>
      </c>
      <c r="J54" s="16">
        <v>0</v>
      </c>
      <c r="K54" s="16">
        <v>2.2450000000000001</v>
      </c>
      <c r="L54" s="16">
        <v>0</v>
      </c>
      <c r="M54" s="33">
        <v>0</v>
      </c>
      <c r="N54" s="33">
        <v>0</v>
      </c>
      <c r="O54" s="33">
        <v>0</v>
      </c>
      <c r="P54" s="33">
        <v>0</v>
      </c>
      <c r="Q54" s="32">
        <f t="shared" si="2"/>
        <v>2.2450000000000001</v>
      </c>
    </row>
    <row r="55" spans="1:17" ht="33.75" x14ac:dyDescent="0.25">
      <c r="A55" s="16">
        <v>48</v>
      </c>
      <c r="B55" s="16" t="s">
        <v>127</v>
      </c>
      <c r="C55" s="8" t="s">
        <v>23</v>
      </c>
      <c r="D55" s="54" t="s">
        <v>274</v>
      </c>
      <c r="E55" s="6" t="s">
        <v>128</v>
      </c>
      <c r="F55" s="6" t="s">
        <v>27</v>
      </c>
      <c r="G55" s="33">
        <v>0</v>
      </c>
      <c r="H55" s="33">
        <v>0</v>
      </c>
      <c r="I55" s="16">
        <v>0</v>
      </c>
      <c r="J55" s="16">
        <v>0.223</v>
      </c>
      <c r="K55" s="16">
        <v>0</v>
      </c>
      <c r="L55" s="16">
        <v>16.577999999999999</v>
      </c>
      <c r="M55" s="33">
        <v>0</v>
      </c>
      <c r="N55" s="33">
        <v>0</v>
      </c>
      <c r="O55" s="33">
        <v>0</v>
      </c>
      <c r="P55" s="33">
        <v>0</v>
      </c>
      <c r="Q55" s="32">
        <f t="shared" si="2"/>
        <v>16.800999999999998</v>
      </c>
    </row>
    <row r="56" spans="1:17" ht="33.75" x14ac:dyDescent="0.25">
      <c r="A56" s="16">
        <v>49</v>
      </c>
      <c r="B56" s="16" t="s">
        <v>127</v>
      </c>
      <c r="C56" s="8" t="s">
        <v>23</v>
      </c>
      <c r="D56" s="54" t="s">
        <v>275</v>
      </c>
      <c r="E56" s="6" t="s">
        <v>128</v>
      </c>
      <c r="F56" s="6" t="s">
        <v>27</v>
      </c>
      <c r="G56" s="33">
        <v>0</v>
      </c>
      <c r="H56" s="33">
        <v>0</v>
      </c>
      <c r="I56" s="16">
        <v>0</v>
      </c>
      <c r="J56" s="16">
        <v>0.25600000000000001</v>
      </c>
      <c r="K56" s="16">
        <v>0</v>
      </c>
      <c r="L56" s="16">
        <v>5.7190000000000003</v>
      </c>
      <c r="M56" s="33">
        <v>0</v>
      </c>
      <c r="N56" s="33">
        <v>0</v>
      </c>
      <c r="O56" s="33">
        <v>0</v>
      </c>
      <c r="P56" s="33">
        <v>0</v>
      </c>
      <c r="Q56" s="32">
        <f t="shared" si="2"/>
        <v>5.9750000000000005</v>
      </c>
    </row>
    <row r="57" spans="1:17" ht="33.75" x14ac:dyDescent="0.25">
      <c r="A57" s="16">
        <v>50</v>
      </c>
      <c r="B57" s="16" t="s">
        <v>127</v>
      </c>
      <c r="C57" s="8" t="s">
        <v>23</v>
      </c>
      <c r="D57" s="54" t="s">
        <v>276</v>
      </c>
      <c r="E57" s="6" t="s">
        <v>128</v>
      </c>
      <c r="F57" s="6" t="s">
        <v>27</v>
      </c>
      <c r="G57" s="33">
        <v>0</v>
      </c>
      <c r="H57" s="33">
        <v>0</v>
      </c>
      <c r="I57" s="16">
        <v>0</v>
      </c>
      <c r="J57" s="16">
        <v>0</v>
      </c>
      <c r="K57" s="16">
        <v>0</v>
      </c>
      <c r="L57" s="16">
        <v>3.7250000000000001</v>
      </c>
      <c r="M57" s="33">
        <v>0</v>
      </c>
      <c r="N57" s="33">
        <v>0</v>
      </c>
      <c r="O57" s="33">
        <v>0</v>
      </c>
      <c r="P57" s="33">
        <v>0</v>
      </c>
      <c r="Q57" s="32">
        <f t="shared" si="2"/>
        <v>3.7250000000000001</v>
      </c>
    </row>
    <row r="58" spans="1:17" ht="22.5" x14ac:dyDescent="0.25">
      <c r="A58" s="16">
        <v>51</v>
      </c>
      <c r="B58" s="16" t="s">
        <v>127</v>
      </c>
      <c r="C58" s="8" t="s">
        <v>23</v>
      </c>
      <c r="D58" s="54" t="s">
        <v>277</v>
      </c>
      <c r="E58" s="6" t="s">
        <v>128</v>
      </c>
      <c r="F58" s="6" t="s">
        <v>27</v>
      </c>
      <c r="G58" s="33">
        <v>0</v>
      </c>
      <c r="H58" s="33">
        <v>0</v>
      </c>
      <c r="I58" s="16">
        <v>0</v>
      </c>
      <c r="J58" s="16">
        <v>0.16300000000000001</v>
      </c>
      <c r="K58" s="16">
        <v>0</v>
      </c>
      <c r="L58" s="16">
        <v>5.4290000000000003</v>
      </c>
      <c r="M58" s="33">
        <v>0</v>
      </c>
      <c r="N58" s="33">
        <v>0</v>
      </c>
      <c r="O58" s="33">
        <v>0</v>
      </c>
      <c r="P58" s="33">
        <v>0</v>
      </c>
      <c r="Q58" s="32">
        <f t="shared" si="2"/>
        <v>5.5920000000000005</v>
      </c>
    </row>
    <row r="59" spans="1:17" ht="22.5" x14ac:dyDescent="0.25">
      <c r="A59" s="16">
        <v>52</v>
      </c>
      <c r="B59" s="16" t="s">
        <v>127</v>
      </c>
      <c r="C59" s="8" t="s">
        <v>23</v>
      </c>
      <c r="D59" s="54" t="s">
        <v>278</v>
      </c>
      <c r="E59" s="6" t="s">
        <v>128</v>
      </c>
      <c r="F59" s="6" t="s">
        <v>27</v>
      </c>
      <c r="G59" s="33">
        <v>0</v>
      </c>
      <c r="H59" s="33">
        <v>0</v>
      </c>
      <c r="I59" s="16">
        <v>0</v>
      </c>
      <c r="J59" s="16">
        <v>0</v>
      </c>
      <c r="K59" s="16">
        <v>0</v>
      </c>
      <c r="L59" s="16">
        <v>1.9830000000000001</v>
      </c>
      <c r="M59" s="33">
        <v>0</v>
      </c>
      <c r="N59" s="33">
        <v>0</v>
      </c>
      <c r="O59" s="33">
        <v>0</v>
      </c>
      <c r="P59" s="33">
        <v>0</v>
      </c>
      <c r="Q59" s="32">
        <f t="shared" si="2"/>
        <v>1.9830000000000001</v>
      </c>
    </row>
    <row r="60" spans="1:17" ht="33.75" x14ac:dyDescent="0.25">
      <c r="A60" s="16">
        <v>53</v>
      </c>
      <c r="B60" s="16" t="s">
        <v>127</v>
      </c>
      <c r="C60" s="8" t="s">
        <v>23</v>
      </c>
      <c r="D60" s="54" t="s">
        <v>279</v>
      </c>
      <c r="E60" s="6" t="s">
        <v>128</v>
      </c>
      <c r="F60" s="6" t="s">
        <v>27</v>
      </c>
      <c r="G60" s="33">
        <v>0</v>
      </c>
      <c r="H60" s="33">
        <v>0</v>
      </c>
      <c r="I60" s="16">
        <v>0</v>
      </c>
      <c r="J60" s="16">
        <v>0.19</v>
      </c>
      <c r="K60" s="16">
        <v>0</v>
      </c>
      <c r="L60" s="16">
        <v>7.3650000000000002</v>
      </c>
      <c r="M60" s="33">
        <v>0</v>
      </c>
      <c r="N60" s="33">
        <v>0</v>
      </c>
      <c r="O60" s="33">
        <v>0</v>
      </c>
      <c r="P60" s="33">
        <v>0</v>
      </c>
      <c r="Q60" s="32">
        <f t="shared" si="2"/>
        <v>7.5550000000000006</v>
      </c>
    </row>
    <row r="61" spans="1:17" ht="33.75" x14ac:dyDescent="0.25">
      <c r="A61" s="16">
        <v>54</v>
      </c>
      <c r="B61" s="16" t="s">
        <v>127</v>
      </c>
      <c r="C61" s="8" t="s">
        <v>23</v>
      </c>
      <c r="D61" s="54" t="s">
        <v>280</v>
      </c>
      <c r="E61" s="6" t="s">
        <v>128</v>
      </c>
      <c r="F61" s="6" t="s">
        <v>27</v>
      </c>
      <c r="G61" s="33">
        <v>0</v>
      </c>
      <c r="H61" s="33">
        <v>0</v>
      </c>
      <c r="I61" s="16">
        <v>0</v>
      </c>
      <c r="J61" s="16">
        <v>0</v>
      </c>
      <c r="K61" s="16">
        <v>0.26300000000000001</v>
      </c>
      <c r="L61" s="16">
        <v>0</v>
      </c>
      <c r="M61" s="33">
        <v>0</v>
      </c>
      <c r="N61" s="33">
        <v>0</v>
      </c>
      <c r="O61" s="33">
        <v>0</v>
      </c>
      <c r="P61" s="33">
        <v>0</v>
      </c>
      <c r="Q61" s="32">
        <f t="shared" si="2"/>
        <v>0.26300000000000001</v>
      </c>
    </row>
    <row r="62" spans="1:17" ht="22.5" x14ac:dyDescent="0.25">
      <c r="A62" s="16">
        <v>55</v>
      </c>
      <c r="B62" s="16" t="s">
        <v>127</v>
      </c>
      <c r="C62" s="8" t="s">
        <v>23</v>
      </c>
      <c r="D62" s="54" t="s">
        <v>281</v>
      </c>
      <c r="E62" s="6" t="s">
        <v>128</v>
      </c>
      <c r="F62" s="6" t="s">
        <v>27</v>
      </c>
      <c r="G62" s="33">
        <v>0</v>
      </c>
      <c r="H62" s="33">
        <v>0</v>
      </c>
      <c r="I62" s="16">
        <v>0</v>
      </c>
      <c r="J62" s="16">
        <v>0</v>
      </c>
      <c r="K62" s="16">
        <v>9.9000000000000005E-2</v>
      </c>
      <c r="L62" s="16">
        <v>0</v>
      </c>
      <c r="M62" s="33">
        <v>0</v>
      </c>
      <c r="N62" s="33">
        <v>0</v>
      </c>
      <c r="O62" s="33">
        <v>0</v>
      </c>
      <c r="P62" s="33">
        <v>0</v>
      </c>
      <c r="Q62" s="32">
        <f t="shared" si="2"/>
        <v>9.9000000000000005E-2</v>
      </c>
    </row>
    <row r="63" spans="1:17" ht="45" x14ac:dyDescent="0.25">
      <c r="A63" s="16">
        <v>56</v>
      </c>
      <c r="B63" s="16" t="s">
        <v>127</v>
      </c>
      <c r="C63" s="8" t="s">
        <v>23</v>
      </c>
      <c r="D63" s="54" t="s">
        <v>282</v>
      </c>
      <c r="E63" s="6" t="s">
        <v>128</v>
      </c>
      <c r="F63" s="6" t="s">
        <v>27</v>
      </c>
      <c r="G63" s="33">
        <v>0</v>
      </c>
      <c r="H63" s="33">
        <v>0</v>
      </c>
      <c r="I63" s="16">
        <v>0</v>
      </c>
      <c r="J63" s="16">
        <v>4.9550000000000001</v>
      </c>
      <c r="K63" s="16">
        <v>0</v>
      </c>
      <c r="L63" s="16">
        <v>0</v>
      </c>
      <c r="M63" s="33">
        <v>0</v>
      </c>
      <c r="N63" s="33">
        <v>0</v>
      </c>
      <c r="O63" s="33">
        <v>0</v>
      </c>
      <c r="P63" s="33">
        <v>0</v>
      </c>
      <c r="Q63" s="32">
        <f t="shared" si="2"/>
        <v>4.9550000000000001</v>
      </c>
    </row>
    <row r="64" spans="1:17" ht="22.5" x14ac:dyDescent="0.25">
      <c r="A64" s="16">
        <v>57</v>
      </c>
      <c r="B64" s="16" t="s">
        <v>127</v>
      </c>
      <c r="C64" s="8" t="s">
        <v>23</v>
      </c>
      <c r="D64" s="54" t="s">
        <v>283</v>
      </c>
      <c r="E64" s="6" t="s">
        <v>128</v>
      </c>
      <c r="F64" s="6" t="s">
        <v>27</v>
      </c>
      <c r="G64" s="33">
        <v>0</v>
      </c>
      <c r="H64" s="33">
        <v>0</v>
      </c>
      <c r="I64" s="16">
        <v>0</v>
      </c>
      <c r="J64" s="16">
        <v>1.3720000000000001</v>
      </c>
      <c r="K64" s="16">
        <v>0</v>
      </c>
      <c r="L64" s="16">
        <v>0</v>
      </c>
      <c r="M64" s="33">
        <v>0</v>
      </c>
      <c r="N64" s="33">
        <v>0</v>
      </c>
      <c r="O64" s="33">
        <v>0</v>
      </c>
      <c r="P64" s="33">
        <v>0</v>
      </c>
      <c r="Q64" s="32">
        <f t="shared" si="2"/>
        <v>1.3720000000000001</v>
      </c>
    </row>
    <row r="65" spans="1:17" ht="33.75" x14ac:dyDescent="0.25">
      <c r="A65" s="16">
        <v>58</v>
      </c>
      <c r="B65" s="16" t="s">
        <v>127</v>
      </c>
      <c r="C65" s="8" t="s">
        <v>23</v>
      </c>
      <c r="D65" s="54" t="s">
        <v>284</v>
      </c>
      <c r="E65" s="6" t="s">
        <v>128</v>
      </c>
      <c r="F65" s="6" t="s">
        <v>27</v>
      </c>
      <c r="G65" s="33">
        <v>0</v>
      </c>
      <c r="H65" s="16">
        <v>1.752</v>
      </c>
      <c r="I65" s="16">
        <v>0</v>
      </c>
      <c r="J65" s="16">
        <v>0</v>
      </c>
      <c r="K65" s="16">
        <v>0</v>
      </c>
      <c r="L65" s="16">
        <v>0</v>
      </c>
      <c r="M65" s="33">
        <v>0</v>
      </c>
      <c r="N65" s="33">
        <v>0</v>
      </c>
      <c r="O65" s="33">
        <v>0</v>
      </c>
      <c r="P65" s="33">
        <v>0</v>
      </c>
      <c r="Q65" s="32">
        <f t="shared" si="2"/>
        <v>1.752</v>
      </c>
    </row>
    <row r="66" spans="1:17" ht="45" x14ac:dyDescent="0.25">
      <c r="A66" s="16">
        <v>59</v>
      </c>
      <c r="B66" s="16" t="s">
        <v>127</v>
      </c>
      <c r="C66" s="8" t="s">
        <v>23</v>
      </c>
      <c r="D66" s="54" t="s">
        <v>285</v>
      </c>
      <c r="E66" s="6" t="s">
        <v>128</v>
      </c>
      <c r="F66" s="6" t="s">
        <v>27</v>
      </c>
      <c r="G66" s="33">
        <v>0</v>
      </c>
      <c r="H66" s="16">
        <v>0</v>
      </c>
      <c r="I66" s="16">
        <v>7.7510000000000003</v>
      </c>
      <c r="J66" s="16">
        <v>0</v>
      </c>
      <c r="K66" s="16">
        <v>0</v>
      </c>
      <c r="L66" s="16">
        <v>0</v>
      </c>
      <c r="M66" s="33">
        <v>0</v>
      </c>
      <c r="N66" s="33">
        <v>0</v>
      </c>
      <c r="O66" s="33">
        <v>0</v>
      </c>
      <c r="P66" s="33">
        <v>0</v>
      </c>
      <c r="Q66" s="32">
        <f t="shared" si="2"/>
        <v>7.7510000000000003</v>
      </c>
    </row>
    <row r="67" spans="1:17" ht="45" x14ac:dyDescent="0.25">
      <c r="A67" s="16">
        <v>60</v>
      </c>
      <c r="B67" s="16" t="s">
        <v>127</v>
      </c>
      <c r="C67" s="8" t="s">
        <v>23</v>
      </c>
      <c r="D67" s="54" t="s">
        <v>286</v>
      </c>
      <c r="E67" s="6" t="s">
        <v>128</v>
      </c>
      <c r="F67" s="6" t="s">
        <v>27</v>
      </c>
      <c r="G67" s="33">
        <v>0</v>
      </c>
      <c r="H67" s="16">
        <v>0.161</v>
      </c>
      <c r="I67" s="16">
        <v>0</v>
      </c>
      <c r="J67" s="16">
        <v>2.2210000000000001</v>
      </c>
      <c r="K67" s="16">
        <v>0</v>
      </c>
      <c r="L67" s="16">
        <v>0</v>
      </c>
      <c r="M67" s="33">
        <v>0</v>
      </c>
      <c r="N67" s="33">
        <v>0</v>
      </c>
      <c r="O67" s="33">
        <v>0</v>
      </c>
      <c r="P67" s="33">
        <v>0</v>
      </c>
      <c r="Q67" s="32">
        <f t="shared" si="2"/>
        <v>2.3820000000000001</v>
      </c>
    </row>
    <row r="68" spans="1:17" ht="45" x14ac:dyDescent="0.25">
      <c r="A68" s="16">
        <v>61</v>
      </c>
      <c r="B68" s="16" t="s">
        <v>127</v>
      </c>
      <c r="C68" s="8" t="s">
        <v>23</v>
      </c>
      <c r="D68" s="54" t="s">
        <v>287</v>
      </c>
      <c r="E68" s="6" t="s">
        <v>128</v>
      </c>
      <c r="F68" s="6" t="s">
        <v>27</v>
      </c>
      <c r="G68" s="33">
        <v>0</v>
      </c>
      <c r="H68" s="16">
        <v>0.79800000000000004</v>
      </c>
      <c r="I68" s="16">
        <v>0</v>
      </c>
      <c r="J68" s="16">
        <v>0</v>
      </c>
      <c r="K68" s="16">
        <v>0</v>
      </c>
      <c r="L68" s="16">
        <v>0</v>
      </c>
      <c r="M68" s="33">
        <v>0</v>
      </c>
      <c r="N68" s="33">
        <v>0</v>
      </c>
      <c r="O68" s="33">
        <v>0</v>
      </c>
      <c r="P68" s="33">
        <v>0</v>
      </c>
      <c r="Q68" s="32">
        <f t="shared" si="2"/>
        <v>0.79800000000000004</v>
      </c>
    </row>
    <row r="69" spans="1:17" ht="33.75" x14ac:dyDescent="0.25">
      <c r="A69" s="16">
        <v>62</v>
      </c>
      <c r="B69" s="16" t="s">
        <v>127</v>
      </c>
      <c r="C69" s="8" t="s">
        <v>23</v>
      </c>
      <c r="D69" s="54" t="s">
        <v>288</v>
      </c>
      <c r="E69" s="6" t="s">
        <v>128</v>
      </c>
      <c r="F69" s="6" t="s">
        <v>27</v>
      </c>
      <c r="G69" s="33">
        <v>0</v>
      </c>
      <c r="H69" s="16">
        <v>0.308</v>
      </c>
      <c r="I69" s="16">
        <v>0</v>
      </c>
      <c r="J69" s="16">
        <v>0</v>
      </c>
      <c r="K69" s="16">
        <v>0</v>
      </c>
      <c r="L69" s="16">
        <v>0</v>
      </c>
      <c r="M69" s="33">
        <v>0</v>
      </c>
      <c r="N69" s="33">
        <v>0</v>
      </c>
      <c r="O69" s="33">
        <v>0</v>
      </c>
      <c r="P69" s="33">
        <v>0</v>
      </c>
      <c r="Q69" s="32">
        <f t="shared" si="2"/>
        <v>0.308</v>
      </c>
    </row>
    <row r="70" spans="1:17" ht="45" x14ac:dyDescent="0.25">
      <c r="A70" s="16">
        <v>63</v>
      </c>
      <c r="B70" s="16" t="s">
        <v>127</v>
      </c>
      <c r="C70" s="8" t="s">
        <v>23</v>
      </c>
      <c r="D70" s="24" t="s">
        <v>289</v>
      </c>
      <c r="E70" s="6" t="s">
        <v>128</v>
      </c>
      <c r="F70" s="6" t="s">
        <v>27</v>
      </c>
      <c r="G70" s="33">
        <v>0</v>
      </c>
      <c r="H70" s="16">
        <v>0.41599999999999998</v>
      </c>
      <c r="I70" s="16">
        <v>0.504</v>
      </c>
      <c r="J70" s="16">
        <v>1.0409999999999999</v>
      </c>
      <c r="K70" s="16">
        <v>0</v>
      </c>
      <c r="L70" s="16">
        <v>0</v>
      </c>
      <c r="M70" s="33">
        <v>0</v>
      </c>
      <c r="N70" s="33">
        <v>0</v>
      </c>
      <c r="O70" s="33">
        <v>0</v>
      </c>
      <c r="P70" s="33">
        <v>0</v>
      </c>
      <c r="Q70" s="32">
        <f t="shared" si="2"/>
        <v>1.9609999999999999</v>
      </c>
    </row>
    <row r="71" spans="1:17" ht="56.25" x14ac:dyDescent="0.25">
      <c r="A71" s="16">
        <v>64</v>
      </c>
      <c r="B71" s="16" t="s">
        <v>127</v>
      </c>
      <c r="C71" s="8" t="s">
        <v>23</v>
      </c>
      <c r="D71" s="24" t="s">
        <v>290</v>
      </c>
      <c r="E71" s="6" t="s">
        <v>128</v>
      </c>
      <c r="F71" s="6" t="s">
        <v>27</v>
      </c>
      <c r="G71" s="33">
        <v>0</v>
      </c>
      <c r="H71" s="16">
        <v>0.224</v>
      </c>
      <c r="I71" s="16">
        <v>0</v>
      </c>
      <c r="J71" s="16">
        <v>0.97899999999999998</v>
      </c>
      <c r="K71" s="16">
        <v>0</v>
      </c>
      <c r="L71" s="16">
        <v>0</v>
      </c>
      <c r="M71" s="33">
        <v>0</v>
      </c>
      <c r="N71" s="33">
        <v>0</v>
      </c>
      <c r="O71" s="33">
        <v>0</v>
      </c>
      <c r="P71" s="33">
        <v>0</v>
      </c>
      <c r="Q71" s="32">
        <f t="shared" si="2"/>
        <v>1.2030000000000001</v>
      </c>
    </row>
    <row r="72" spans="1:17" ht="33.75" x14ac:dyDescent="0.25">
      <c r="A72" s="16">
        <v>65</v>
      </c>
      <c r="B72" s="16" t="s">
        <v>127</v>
      </c>
      <c r="C72" s="8" t="s">
        <v>23</v>
      </c>
      <c r="D72" s="24" t="s">
        <v>291</v>
      </c>
      <c r="E72" s="6" t="s">
        <v>128</v>
      </c>
      <c r="F72" s="6" t="s">
        <v>27</v>
      </c>
      <c r="G72" s="33">
        <v>0</v>
      </c>
      <c r="H72" s="16">
        <v>0.97199999999999998</v>
      </c>
      <c r="I72" s="16">
        <v>0</v>
      </c>
      <c r="J72" s="16">
        <v>0</v>
      </c>
      <c r="K72" s="16">
        <v>0</v>
      </c>
      <c r="L72" s="16">
        <v>0</v>
      </c>
      <c r="M72" s="33">
        <v>0</v>
      </c>
      <c r="N72" s="33">
        <v>0</v>
      </c>
      <c r="O72" s="33">
        <v>0</v>
      </c>
      <c r="P72" s="33">
        <v>0</v>
      </c>
      <c r="Q72" s="32">
        <f t="shared" si="2"/>
        <v>0.97199999999999998</v>
      </c>
    </row>
    <row r="73" spans="1:17" ht="56.25" x14ac:dyDescent="0.25">
      <c r="A73" s="16">
        <v>66</v>
      </c>
      <c r="B73" s="16" t="s">
        <v>127</v>
      </c>
      <c r="C73" s="8" t="s">
        <v>23</v>
      </c>
      <c r="D73" s="24" t="s">
        <v>292</v>
      </c>
      <c r="E73" s="6" t="s">
        <v>128</v>
      </c>
      <c r="F73" s="6" t="s">
        <v>27</v>
      </c>
      <c r="G73" s="33">
        <v>0</v>
      </c>
      <c r="H73" s="16">
        <v>0.23300000000000001</v>
      </c>
      <c r="I73" s="16">
        <v>0</v>
      </c>
      <c r="J73" s="16">
        <v>0</v>
      </c>
      <c r="K73" s="16">
        <v>0</v>
      </c>
      <c r="L73" s="16">
        <v>0</v>
      </c>
      <c r="M73" s="33">
        <v>0</v>
      </c>
      <c r="N73" s="33">
        <v>0</v>
      </c>
      <c r="O73" s="33">
        <v>0</v>
      </c>
      <c r="P73" s="33">
        <v>0</v>
      </c>
      <c r="Q73" s="32">
        <f t="shared" si="2"/>
        <v>0.23300000000000001</v>
      </c>
    </row>
    <row r="74" spans="1:17" ht="45" x14ac:dyDescent="0.25">
      <c r="A74" s="16">
        <v>67</v>
      </c>
      <c r="B74" s="16" t="s">
        <v>127</v>
      </c>
      <c r="C74" s="8" t="s">
        <v>23</v>
      </c>
      <c r="D74" s="24" t="s">
        <v>293</v>
      </c>
      <c r="E74" s="6" t="s">
        <v>128</v>
      </c>
      <c r="F74" s="6" t="s">
        <v>27</v>
      </c>
      <c r="G74" s="33">
        <v>0</v>
      </c>
      <c r="H74" s="16">
        <v>0.20200000000000001</v>
      </c>
      <c r="I74" s="16">
        <v>0</v>
      </c>
      <c r="J74" s="16">
        <v>0</v>
      </c>
      <c r="K74" s="16">
        <v>0</v>
      </c>
      <c r="L74" s="16">
        <v>0</v>
      </c>
      <c r="M74" s="33">
        <v>0</v>
      </c>
      <c r="N74" s="33">
        <v>0</v>
      </c>
      <c r="O74" s="33">
        <v>0</v>
      </c>
      <c r="P74" s="33">
        <v>0</v>
      </c>
      <c r="Q74" s="32">
        <f t="shared" si="2"/>
        <v>0.20200000000000001</v>
      </c>
    </row>
    <row r="75" spans="1:17" ht="22.5" x14ac:dyDescent="0.25">
      <c r="A75" s="16">
        <v>68</v>
      </c>
      <c r="B75" s="16" t="s">
        <v>127</v>
      </c>
      <c r="C75" s="8" t="s">
        <v>23</v>
      </c>
      <c r="D75" s="24" t="s">
        <v>294</v>
      </c>
      <c r="E75" s="6" t="s">
        <v>128</v>
      </c>
      <c r="F75" s="6" t="s">
        <v>27</v>
      </c>
      <c r="G75" s="33">
        <v>0</v>
      </c>
      <c r="H75" s="16">
        <v>1.337</v>
      </c>
      <c r="I75" s="16">
        <v>0</v>
      </c>
      <c r="J75" s="16">
        <v>0</v>
      </c>
      <c r="K75" s="16">
        <v>0</v>
      </c>
      <c r="L75" s="16">
        <v>0</v>
      </c>
      <c r="M75" s="33">
        <v>0</v>
      </c>
      <c r="N75" s="33">
        <v>0</v>
      </c>
      <c r="O75" s="33">
        <v>0</v>
      </c>
      <c r="P75" s="33">
        <v>0</v>
      </c>
      <c r="Q75" s="32">
        <f t="shared" si="2"/>
        <v>1.337</v>
      </c>
    </row>
    <row r="76" spans="1:17" ht="22.5" x14ac:dyDescent="0.25">
      <c r="A76" s="16">
        <v>69</v>
      </c>
      <c r="B76" s="16" t="s">
        <v>127</v>
      </c>
      <c r="C76" s="8" t="s">
        <v>23</v>
      </c>
      <c r="D76" s="24" t="s">
        <v>295</v>
      </c>
      <c r="E76" s="6" t="s">
        <v>128</v>
      </c>
      <c r="F76" s="6" t="s">
        <v>27</v>
      </c>
      <c r="G76" s="33">
        <v>0</v>
      </c>
      <c r="H76" s="16">
        <v>5.3120000000000003</v>
      </c>
      <c r="I76" s="16">
        <v>0</v>
      </c>
      <c r="J76" s="16">
        <v>0</v>
      </c>
      <c r="K76" s="16">
        <v>0</v>
      </c>
      <c r="L76" s="16">
        <v>0</v>
      </c>
      <c r="M76" s="33">
        <v>0</v>
      </c>
      <c r="N76" s="33">
        <v>0</v>
      </c>
      <c r="O76" s="33">
        <v>0</v>
      </c>
      <c r="P76" s="33">
        <v>0</v>
      </c>
      <c r="Q76" s="32">
        <f t="shared" si="2"/>
        <v>5.3120000000000003</v>
      </c>
    </row>
    <row r="77" spans="1:17" ht="33.75" x14ac:dyDescent="0.25">
      <c r="A77" s="16">
        <v>70</v>
      </c>
      <c r="B77" s="16" t="s">
        <v>127</v>
      </c>
      <c r="C77" s="8" t="s">
        <v>23</v>
      </c>
      <c r="D77" s="24" t="s">
        <v>296</v>
      </c>
      <c r="E77" s="6" t="s">
        <v>128</v>
      </c>
      <c r="F77" s="6" t="s">
        <v>27</v>
      </c>
      <c r="G77" s="33">
        <v>0</v>
      </c>
      <c r="H77" s="16">
        <v>5.7779999999999996</v>
      </c>
      <c r="I77" s="16">
        <v>0</v>
      </c>
      <c r="J77" s="16">
        <v>0</v>
      </c>
      <c r="K77" s="16">
        <v>0</v>
      </c>
      <c r="L77" s="16">
        <v>0</v>
      </c>
      <c r="M77" s="33">
        <v>0</v>
      </c>
      <c r="N77" s="33">
        <v>0</v>
      </c>
      <c r="O77" s="33">
        <v>0</v>
      </c>
      <c r="P77" s="33">
        <v>0</v>
      </c>
      <c r="Q77" s="32">
        <f t="shared" si="2"/>
        <v>5.7779999999999996</v>
      </c>
    </row>
    <row r="78" spans="1:17" ht="33.75" x14ac:dyDescent="0.25">
      <c r="A78" s="16">
        <v>71</v>
      </c>
      <c r="B78" s="16" t="s">
        <v>127</v>
      </c>
      <c r="C78" s="8" t="s">
        <v>23</v>
      </c>
      <c r="D78" s="24" t="s">
        <v>297</v>
      </c>
      <c r="E78" s="6" t="s">
        <v>128</v>
      </c>
      <c r="F78" s="6" t="s">
        <v>27</v>
      </c>
      <c r="G78" s="33">
        <v>0</v>
      </c>
      <c r="H78" s="16">
        <v>4.2670000000000003</v>
      </c>
      <c r="I78" s="16">
        <v>0</v>
      </c>
      <c r="J78" s="16">
        <v>0</v>
      </c>
      <c r="K78" s="16">
        <v>0</v>
      </c>
      <c r="L78" s="16">
        <v>0</v>
      </c>
      <c r="M78" s="33">
        <v>0</v>
      </c>
      <c r="N78" s="33">
        <v>0</v>
      </c>
      <c r="O78" s="33">
        <v>0</v>
      </c>
      <c r="P78" s="33">
        <v>0</v>
      </c>
      <c r="Q78" s="32">
        <f t="shared" si="2"/>
        <v>4.2670000000000003</v>
      </c>
    </row>
    <row r="79" spans="1:17" ht="22.5" x14ac:dyDescent="0.25">
      <c r="A79" s="16">
        <v>72</v>
      </c>
      <c r="B79" s="16" t="s">
        <v>127</v>
      </c>
      <c r="C79" s="8" t="s">
        <v>23</v>
      </c>
      <c r="D79" s="24" t="s">
        <v>298</v>
      </c>
      <c r="E79" s="6" t="s">
        <v>128</v>
      </c>
      <c r="F79" s="6" t="s">
        <v>27</v>
      </c>
      <c r="G79" s="33">
        <v>0</v>
      </c>
      <c r="H79" s="16">
        <v>0</v>
      </c>
      <c r="I79" s="16">
        <v>3.4580000000000002</v>
      </c>
      <c r="J79" s="16">
        <v>0</v>
      </c>
      <c r="K79" s="16">
        <v>0</v>
      </c>
      <c r="L79" s="16">
        <v>0</v>
      </c>
      <c r="M79" s="33">
        <v>0</v>
      </c>
      <c r="N79" s="33">
        <v>0</v>
      </c>
      <c r="O79" s="33">
        <v>0</v>
      </c>
      <c r="P79" s="33">
        <v>0</v>
      </c>
      <c r="Q79" s="32">
        <f t="shared" si="2"/>
        <v>3.4580000000000002</v>
      </c>
    </row>
    <row r="80" spans="1:17" ht="67.5" x14ac:dyDescent="0.25">
      <c r="A80" s="16">
        <v>73</v>
      </c>
      <c r="B80" s="16" t="s">
        <v>127</v>
      </c>
      <c r="C80" s="8" t="s">
        <v>23</v>
      </c>
      <c r="D80" s="24" t="s">
        <v>299</v>
      </c>
      <c r="E80" s="6" t="s">
        <v>128</v>
      </c>
      <c r="F80" s="6" t="s">
        <v>27</v>
      </c>
      <c r="G80" s="33">
        <v>0</v>
      </c>
      <c r="H80" s="16">
        <v>1.0269999999999999</v>
      </c>
      <c r="I80" s="16">
        <v>0</v>
      </c>
      <c r="J80" s="16">
        <v>0</v>
      </c>
      <c r="K80" s="16">
        <v>0</v>
      </c>
      <c r="L80" s="16">
        <v>0</v>
      </c>
      <c r="M80" s="33">
        <v>0</v>
      </c>
      <c r="N80" s="33">
        <v>0</v>
      </c>
      <c r="O80" s="33">
        <v>0</v>
      </c>
      <c r="P80" s="33">
        <v>0</v>
      </c>
      <c r="Q80" s="32">
        <f t="shared" si="2"/>
        <v>1.0269999999999999</v>
      </c>
    </row>
    <row r="81" spans="1:17" ht="56.25" x14ac:dyDescent="0.25">
      <c r="A81" s="16">
        <v>74</v>
      </c>
      <c r="B81" s="16" t="s">
        <v>127</v>
      </c>
      <c r="C81" s="8" t="s">
        <v>23</v>
      </c>
      <c r="D81" s="24" t="s">
        <v>300</v>
      </c>
      <c r="E81" s="6" t="s">
        <v>128</v>
      </c>
      <c r="F81" s="6" t="s">
        <v>27</v>
      </c>
      <c r="G81" s="33">
        <v>0</v>
      </c>
      <c r="H81" s="16">
        <v>0</v>
      </c>
      <c r="I81" s="16">
        <v>1.159</v>
      </c>
      <c r="J81" s="16">
        <v>0</v>
      </c>
      <c r="K81" s="16">
        <v>0</v>
      </c>
      <c r="L81" s="16">
        <v>0</v>
      </c>
      <c r="M81" s="33">
        <v>0</v>
      </c>
      <c r="N81" s="33">
        <v>0</v>
      </c>
      <c r="O81" s="33">
        <v>0</v>
      </c>
      <c r="P81" s="33">
        <v>0</v>
      </c>
      <c r="Q81" s="32">
        <f t="shared" si="2"/>
        <v>1.159</v>
      </c>
    </row>
    <row r="82" spans="1:17" ht="90" x14ac:dyDescent="0.25">
      <c r="A82" s="16">
        <v>75</v>
      </c>
      <c r="B82" s="16" t="s">
        <v>127</v>
      </c>
      <c r="C82" s="8" t="s">
        <v>23</v>
      </c>
      <c r="D82" s="24" t="s">
        <v>301</v>
      </c>
      <c r="E82" s="6" t="s">
        <v>302</v>
      </c>
      <c r="F82" s="6" t="s">
        <v>27</v>
      </c>
      <c r="G82" s="33">
        <v>0</v>
      </c>
      <c r="H82" s="16">
        <v>59.284999999999997</v>
      </c>
      <c r="I82" s="16">
        <v>0</v>
      </c>
      <c r="J82" s="16">
        <v>0</v>
      </c>
      <c r="K82" s="16">
        <v>0</v>
      </c>
      <c r="L82" s="16">
        <v>0</v>
      </c>
      <c r="M82" s="33">
        <v>0</v>
      </c>
      <c r="N82" s="33">
        <v>0</v>
      </c>
      <c r="O82" s="33">
        <v>0</v>
      </c>
      <c r="P82" s="33">
        <v>0</v>
      </c>
      <c r="Q82" s="32">
        <f t="shared" si="2"/>
        <v>59.284999999999997</v>
      </c>
    </row>
    <row r="83" spans="1:17" x14ac:dyDescent="0.25">
      <c r="A83" s="86" t="s">
        <v>126</v>
      </c>
      <c r="B83" s="86"/>
      <c r="C83" s="86"/>
      <c r="D83" s="86"/>
      <c r="E83" s="16"/>
      <c r="F83" s="16"/>
      <c r="G83" s="32">
        <f t="shared" ref="G83:P83" si="3">SUM(G33:G82)</f>
        <v>0</v>
      </c>
      <c r="H83" s="32">
        <f t="shared" si="3"/>
        <v>131.88200000000001</v>
      </c>
      <c r="I83" s="32">
        <f t="shared" si="3"/>
        <v>45.330999999999989</v>
      </c>
      <c r="J83" s="32">
        <f t="shared" si="3"/>
        <v>41.670999999999992</v>
      </c>
      <c r="K83" s="32">
        <f t="shared" si="3"/>
        <v>41.673999999999999</v>
      </c>
      <c r="L83" s="32">
        <f t="shared" si="3"/>
        <v>41.675000000000004</v>
      </c>
      <c r="M83" s="32">
        <f t="shared" si="3"/>
        <v>0</v>
      </c>
      <c r="N83" s="32">
        <f t="shared" si="3"/>
        <v>0</v>
      </c>
      <c r="O83" s="32">
        <f t="shared" si="3"/>
        <v>0</v>
      </c>
      <c r="P83" s="32">
        <f t="shared" si="3"/>
        <v>0</v>
      </c>
      <c r="Q83" s="32">
        <f>SUM(Q33:Q82)</f>
        <v>302.23300000000006</v>
      </c>
    </row>
    <row r="84" spans="1:17" x14ac:dyDescent="0.25">
      <c r="A84" s="86" t="s">
        <v>304</v>
      </c>
      <c r="B84" s="86"/>
      <c r="C84" s="86"/>
      <c r="D84" s="86"/>
      <c r="E84" s="16"/>
      <c r="F84" s="16"/>
      <c r="G84" s="17">
        <f t="shared" ref="G84:P84" si="4">G15+G17+G32+G83</f>
        <v>0</v>
      </c>
      <c r="H84" s="17">
        <f t="shared" si="4"/>
        <v>131.88200000000001</v>
      </c>
      <c r="I84" s="17">
        <f t="shared" si="4"/>
        <v>45.330999999999989</v>
      </c>
      <c r="J84" s="17">
        <f t="shared" si="4"/>
        <v>41.670999999999992</v>
      </c>
      <c r="K84" s="17">
        <f t="shared" si="4"/>
        <v>41.673999999999999</v>
      </c>
      <c r="L84" s="17">
        <f t="shared" si="4"/>
        <v>41.675000000000004</v>
      </c>
      <c r="M84" s="17">
        <f t="shared" si="4"/>
        <v>0</v>
      </c>
      <c r="N84" s="17">
        <f t="shared" si="4"/>
        <v>0</v>
      </c>
      <c r="O84" s="17">
        <f t="shared" si="4"/>
        <v>0</v>
      </c>
      <c r="P84" s="17">
        <f t="shared" si="4"/>
        <v>0</v>
      </c>
      <c r="Q84" s="17">
        <f>Q15+Q17+Q32+Q83</f>
        <v>2822.1109999999999</v>
      </c>
    </row>
  </sheetData>
  <autoFilter ref="A4:Q4" xr:uid="{00000000-0001-0000-0300-000000000000}"/>
  <mergeCells count="13">
    <mergeCell ref="A1:Q1"/>
    <mergeCell ref="A2:A3"/>
    <mergeCell ref="B2:B3"/>
    <mergeCell ref="C2:C3"/>
    <mergeCell ref="D2:D3"/>
    <mergeCell ref="E2:E3"/>
    <mergeCell ref="F2:F3"/>
    <mergeCell ref="G2:Q2"/>
    <mergeCell ref="A83:D83"/>
    <mergeCell ref="A84:D84"/>
    <mergeCell ref="A15:D15"/>
    <mergeCell ref="A32:D32"/>
    <mergeCell ref="A17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workbookViewId="0">
      <selection sqref="A1:XFD1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34.28515625" style="1" customWidth="1"/>
    <col min="5" max="5" width="56.5703125" style="1" customWidth="1"/>
    <col min="6" max="6" width="15.7109375" style="1" customWidth="1"/>
    <col min="7" max="10" width="6.85546875" style="1" customWidth="1"/>
    <col min="11" max="11" width="8.140625" style="1" customWidth="1"/>
    <col min="12" max="12" width="7.5703125" style="1" customWidth="1"/>
    <col min="13" max="14" width="8.28515625" style="1" customWidth="1"/>
    <col min="15" max="15" width="8" style="1" customWidth="1"/>
    <col min="16" max="16" width="8.28515625" style="1" customWidth="1"/>
    <col min="17" max="16384" width="9.140625" style="1"/>
  </cols>
  <sheetData>
    <row r="1" spans="1:17" ht="12.75" x14ac:dyDescent="0.2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 x14ac:dyDescent="0.25">
      <c r="A2" s="64" t="s">
        <v>0</v>
      </c>
      <c r="B2" s="66" t="s">
        <v>17</v>
      </c>
      <c r="C2" s="66" t="s">
        <v>18</v>
      </c>
      <c r="D2" s="65" t="s">
        <v>1</v>
      </c>
      <c r="E2" s="65" t="s">
        <v>2</v>
      </c>
      <c r="F2" s="64" t="s">
        <v>5</v>
      </c>
      <c r="G2" s="63" t="s">
        <v>4</v>
      </c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21" x14ac:dyDescent="0.25">
      <c r="A3" s="64"/>
      <c r="B3" s="67"/>
      <c r="C3" s="67"/>
      <c r="D3" s="65"/>
      <c r="E3" s="65"/>
      <c r="F3" s="64"/>
      <c r="G3" s="10">
        <v>2023</v>
      </c>
      <c r="H3" s="10">
        <v>2024</v>
      </c>
      <c r="I3" s="10">
        <v>2025</v>
      </c>
      <c r="J3" s="10">
        <v>2026</v>
      </c>
      <c r="K3" s="10">
        <v>2027</v>
      </c>
      <c r="L3" s="10">
        <v>2028</v>
      </c>
      <c r="M3" s="10">
        <v>2029</v>
      </c>
      <c r="N3" s="10">
        <v>2030</v>
      </c>
      <c r="O3" s="10">
        <v>2031</v>
      </c>
      <c r="P3" s="10">
        <v>2032</v>
      </c>
      <c r="Q3" s="11" t="s">
        <v>3</v>
      </c>
    </row>
    <row r="4" spans="1:17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</row>
    <row r="5" spans="1:17" ht="22.5" x14ac:dyDescent="0.25">
      <c r="A5" s="8">
        <v>1</v>
      </c>
      <c r="B5" s="8" t="s">
        <v>33</v>
      </c>
      <c r="C5" s="8" t="s">
        <v>68</v>
      </c>
      <c r="D5" s="6" t="s">
        <v>69</v>
      </c>
      <c r="E5" s="6" t="s">
        <v>70</v>
      </c>
      <c r="F5" s="6" t="s">
        <v>36</v>
      </c>
      <c r="G5" s="7">
        <v>4.6491119999999988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ref="Q5:Q11" si="0">SUM(G5:P5)</f>
        <v>4.6491119999999988</v>
      </c>
    </row>
    <row r="6" spans="1:17" ht="45" x14ac:dyDescent="0.25">
      <c r="A6" s="8">
        <v>2</v>
      </c>
      <c r="B6" s="8" t="s">
        <v>33</v>
      </c>
      <c r="C6" s="8" t="s">
        <v>68</v>
      </c>
      <c r="D6" s="6" t="s">
        <v>71</v>
      </c>
      <c r="E6" s="6" t="s">
        <v>72</v>
      </c>
      <c r="F6" s="6" t="s">
        <v>36</v>
      </c>
      <c r="G6" s="26">
        <v>0</v>
      </c>
      <c r="H6" s="26">
        <v>3021.2040000000002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f t="shared" si="0"/>
        <v>3021.2040000000002</v>
      </c>
    </row>
    <row r="7" spans="1:17" ht="45" x14ac:dyDescent="0.25">
      <c r="A7" s="8">
        <v>3</v>
      </c>
      <c r="B7" s="8" t="s">
        <v>33</v>
      </c>
      <c r="C7" s="8" t="s">
        <v>68</v>
      </c>
      <c r="D7" s="6" t="s">
        <v>73</v>
      </c>
      <c r="E7" s="6" t="s">
        <v>72</v>
      </c>
      <c r="F7" s="6" t="s">
        <v>36</v>
      </c>
      <c r="G7" s="26">
        <v>0</v>
      </c>
      <c r="H7" s="26">
        <v>1.8281639999999997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f t="shared" si="0"/>
        <v>1.8281639999999997</v>
      </c>
    </row>
    <row r="8" spans="1:17" ht="22.5" x14ac:dyDescent="0.25">
      <c r="A8" s="8">
        <v>4</v>
      </c>
      <c r="B8" s="8" t="s">
        <v>33</v>
      </c>
      <c r="C8" s="8" t="s">
        <v>68</v>
      </c>
      <c r="D8" s="6" t="s">
        <v>74</v>
      </c>
      <c r="E8" s="6" t="s">
        <v>72</v>
      </c>
      <c r="F8" s="6" t="s">
        <v>36</v>
      </c>
      <c r="G8" s="26">
        <v>0</v>
      </c>
      <c r="H8" s="26">
        <v>0</v>
      </c>
      <c r="I8" s="26">
        <v>3107.0520000000001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f t="shared" si="0"/>
        <v>3107.0520000000001</v>
      </c>
    </row>
    <row r="9" spans="1:17" ht="22.5" x14ac:dyDescent="0.25">
      <c r="A9" s="8">
        <v>5</v>
      </c>
      <c r="B9" s="8" t="s">
        <v>33</v>
      </c>
      <c r="C9" s="8" t="s">
        <v>68</v>
      </c>
      <c r="D9" s="6" t="s">
        <v>75</v>
      </c>
      <c r="E9" s="6" t="s">
        <v>70</v>
      </c>
      <c r="F9" s="6" t="s">
        <v>36</v>
      </c>
      <c r="G9" s="26">
        <v>0</v>
      </c>
      <c r="H9" s="26">
        <v>0</v>
      </c>
      <c r="I9" s="26">
        <v>1.8969719999999999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f t="shared" si="0"/>
        <v>1.8969719999999999</v>
      </c>
    </row>
    <row r="10" spans="1:17" ht="22.5" x14ac:dyDescent="0.25">
      <c r="A10" s="8">
        <v>6</v>
      </c>
      <c r="B10" s="8" t="s">
        <v>33</v>
      </c>
      <c r="C10" s="8" t="s">
        <v>68</v>
      </c>
      <c r="D10" s="6" t="s">
        <v>76</v>
      </c>
      <c r="E10" s="6" t="s">
        <v>72</v>
      </c>
      <c r="F10" s="6" t="s">
        <v>36</v>
      </c>
      <c r="G10" s="26">
        <v>0</v>
      </c>
      <c r="H10" s="26">
        <v>0</v>
      </c>
      <c r="I10" s="26">
        <v>0</v>
      </c>
      <c r="J10" s="26">
        <v>5.1968279999999991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f t="shared" si="0"/>
        <v>5.1968279999999991</v>
      </c>
    </row>
    <row r="11" spans="1:17" ht="33.75" x14ac:dyDescent="0.25">
      <c r="A11" s="8">
        <v>7</v>
      </c>
      <c r="B11" s="8" t="s">
        <v>33</v>
      </c>
      <c r="C11" s="8" t="s">
        <v>68</v>
      </c>
      <c r="D11" s="6" t="s">
        <v>77</v>
      </c>
      <c r="E11" s="6" t="s">
        <v>78</v>
      </c>
      <c r="F11" s="6" t="s">
        <v>36</v>
      </c>
      <c r="G11" s="26">
        <v>0</v>
      </c>
      <c r="H11" s="26">
        <v>0</v>
      </c>
      <c r="I11" s="26">
        <v>0</v>
      </c>
      <c r="J11" s="26">
        <v>0</v>
      </c>
      <c r="K11" s="26">
        <v>5.4047000000000001</v>
      </c>
      <c r="L11" s="26">
        <v>5.6208879999999999</v>
      </c>
      <c r="M11" s="26">
        <v>5.8457235200000008</v>
      </c>
      <c r="N11" s="26">
        <v>6.0795524608000004</v>
      </c>
      <c r="O11" s="26">
        <v>6.3227345592320008</v>
      </c>
      <c r="P11" s="26">
        <v>6.5756439416012809</v>
      </c>
      <c r="Q11" s="26">
        <f t="shared" si="0"/>
        <v>35.849242481633283</v>
      </c>
    </row>
    <row r="12" spans="1:17" x14ac:dyDescent="0.25">
      <c r="A12" s="60" t="s">
        <v>117</v>
      </c>
      <c r="B12" s="61"/>
      <c r="C12" s="61"/>
      <c r="D12" s="6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f>SUM(Q5:Q11)</f>
        <v>6177.6763184816336</v>
      </c>
    </row>
    <row r="13" spans="1:17" ht="101.25" x14ac:dyDescent="0.25">
      <c r="A13" s="16">
        <v>8</v>
      </c>
      <c r="B13" s="8" t="s">
        <v>130</v>
      </c>
      <c r="C13" s="8" t="s">
        <v>68</v>
      </c>
      <c r="D13" s="6" t="s">
        <v>131</v>
      </c>
      <c r="E13" s="6" t="s">
        <v>156</v>
      </c>
      <c r="F13" s="16"/>
      <c r="G13" s="16">
        <v>4.9939999999999998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6">
        <f t="shared" ref="Q13:Q34" si="1">SUM(G13:P13)</f>
        <v>4.9939999999999998</v>
      </c>
    </row>
    <row r="14" spans="1:17" ht="101.25" x14ac:dyDescent="0.25">
      <c r="A14" s="16">
        <v>9</v>
      </c>
      <c r="B14" s="8" t="s">
        <v>130</v>
      </c>
      <c r="C14" s="8" t="s">
        <v>68</v>
      </c>
      <c r="D14" s="8" t="s">
        <v>132</v>
      </c>
      <c r="E14" s="6" t="s">
        <v>156</v>
      </c>
      <c r="F14" s="16"/>
      <c r="G14" s="16">
        <v>2.3780000000000001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16">
        <f t="shared" si="1"/>
        <v>2.3780000000000001</v>
      </c>
    </row>
    <row r="15" spans="1:17" ht="112.5" x14ac:dyDescent="0.25">
      <c r="A15" s="16">
        <v>10</v>
      </c>
      <c r="B15" s="8" t="s">
        <v>130</v>
      </c>
      <c r="C15" s="8" t="s">
        <v>68</v>
      </c>
      <c r="D15" s="8" t="s">
        <v>133</v>
      </c>
      <c r="E15" s="6" t="s">
        <v>156</v>
      </c>
      <c r="F15" s="16"/>
      <c r="G15" s="16">
        <v>2.4500000000000002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16">
        <f t="shared" si="1"/>
        <v>2.4500000000000002</v>
      </c>
    </row>
    <row r="16" spans="1:17" ht="90" x14ac:dyDescent="0.25">
      <c r="A16" s="16">
        <v>11</v>
      </c>
      <c r="B16" s="8" t="s">
        <v>130</v>
      </c>
      <c r="C16" s="8" t="s">
        <v>68</v>
      </c>
      <c r="D16" s="8" t="s">
        <v>134</v>
      </c>
      <c r="E16" s="6" t="s">
        <v>156</v>
      </c>
      <c r="F16" s="16"/>
      <c r="G16" s="16">
        <v>6.0259999999999998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16">
        <f t="shared" si="1"/>
        <v>6.0259999999999998</v>
      </c>
    </row>
    <row r="17" spans="1:17" ht="90" x14ac:dyDescent="0.25">
      <c r="A17" s="16">
        <v>12</v>
      </c>
      <c r="B17" s="8" t="s">
        <v>130</v>
      </c>
      <c r="C17" s="8" t="s">
        <v>68</v>
      </c>
      <c r="D17" s="8" t="s">
        <v>135</v>
      </c>
      <c r="E17" s="6" t="s">
        <v>156</v>
      </c>
      <c r="F17" s="16"/>
      <c r="G17" s="16">
        <v>3.528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16">
        <f t="shared" si="1"/>
        <v>3.528</v>
      </c>
    </row>
    <row r="18" spans="1:17" ht="56.25" x14ac:dyDescent="0.25">
      <c r="A18" s="16">
        <v>13</v>
      </c>
      <c r="B18" s="8" t="s">
        <v>130</v>
      </c>
      <c r="C18" s="8" t="s">
        <v>68</v>
      </c>
      <c r="D18" s="8" t="s">
        <v>136</v>
      </c>
      <c r="E18" s="6" t="s">
        <v>156</v>
      </c>
      <c r="F18" s="16"/>
      <c r="G18" s="16">
        <v>0.46400000000000002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16">
        <f t="shared" si="1"/>
        <v>0.46400000000000002</v>
      </c>
    </row>
    <row r="19" spans="1:17" ht="112.5" x14ac:dyDescent="0.25">
      <c r="A19" s="16">
        <v>14</v>
      </c>
      <c r="B19" s="8" t="s">
        <v>130</v>
      </c>
      <c r="C19" s="8"/>
      <c r="D19" s="8" t="s">
        <v>140</v>
      </c>
      <c r="E19" s="6" t="s">
        <v>156</v>
      </c>
      <c r="F19" s="16"/>
      <c r="G19" s="16">
        <v>21.15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16">
        <f t="shared" si="1"/>
        <v>21.15</v>
      </c>
    </row>
    <row r="20" spans="1:17" ht="101.25" x14ac:dyDescent="0.25">
      <c r="A20" s="16">
        <v>15</v>
      </c>
      <c r="B20" s="8" t="s">
        <v>130</v>
      </c>
      <c r="C20" s="8" t="s">
        <v>68</v>
      </c>
      <c r="D20" s="8" t="s">
        <v>137</v>
      </c>
      <c r="E20" s="6" t="s">
        <v>156</v>
      </c>
      <c r="F20" s="16"/>
      <c r="G20" s="16">
        <v>4.9560000000000004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16">
        <f t="shared" si="1"/>
        <v>4.9560000000000004</v>
      </c>
    </row>
    <row r="21" spans="1:17" ht="101.25" x14ac:dyDescent="0.25">
      <c r="A21" s="16">
        <v>16</v>
      </c>
      <c r="B21" s="8" t="s">
        <v>130</v>
      </c>
      <c r="C21" s="8" t="s">
        <v>68</v>
      </c>
      <c r="D21" s="8" t="s">
        <v>138</v>
      </c>
      <c r="E21" s="6" t="s">
        <v>156</v>
      </c>
      <c r="F21" s="16"/>
      <c r="G21" s="16">
        <v>2.4119999999999999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16">
        <f t="shared" si="1"/>
        <v>2.4119999999999999</v>
      </c>
    </row>
    <row r="22" spans="1:17" ht="90" x14ac:dyDescent="0.25">
      <c r="A22" s="16">
        <v>17</v>
      </c>
      <c r="B22" s="8" t="s">
        <v>130</v>
      </c>
      <c r="C22" s="8" t="s">
        <v>68</v>
      </c>
      <c r="D22" s="8" t="s">
        <v>139</v>
      </c>
      <c r="E22" s="6" t="s">
        <v>156</v>
      </c>
      <c r="F22" s="16"/>
      <c r="G22" s="16">
        <v>4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16">
        <f t="shared" si="1"/>
        <v>4</v>
      </c>
    </row>
    <row r="23" spans="1:17" ht="101.25" x14ac:dyDescent="0.25">
      <c r="A23" s="16">
        <v>18</v>
      </c>
      <c r="B23" s="8" t="s">
        <v>130</v>
      </c>
      <c r="C23" s="8" t="s">
        <v>68</v>
      </c>
      <c r="D23" s="8" t="s">
        <v>141</v>
      </c>
      <c r="E23" s="6" t="s">
        <v>156</v>
      </c>
      <c r="F23" s="16"/>
      <c r="G23" s="16">
        <v>0.41399999999999998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6">
        <f t="shared" si="1"/>
        <v>0.41399999999999998</v>
      </c>
    </row>
    <row r="24" spans="1:17" ht="90" x14ac:dyDescent="0.25">
      <c r="A24" s="16">
        <v>19</v>
      </c>
      <c r="B24" s="8" t="s">
        <v>130</v>
      </c>
      <c r="C24" s="8" t="s">
        <v>68</v>
      </c>
      <c r="D24" s="8" t="s">
        <v>142</v>
      </c>
      <c r="E24" s="6" t="s">
        <v>156</v>
      </c>
      <c r="F24" s="16"/>
      <c r="G24" s="16">
        <v>5.5609999999999999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6">
        <f t="shared" si="1"/>
        <v>5.5609999999999999</v>
      </c>
    </row>
    <row r="25" spans="1:17" ht="112.5" x14ac:dyDescent="0.25">
      <c r="A25" s="16">
        <v>20</v>
      </c>
      <c r="B25" s="8" t="s">
        <v>130</v>
      </c>
      <c r="C25" s="8" t="s">
        <v>68</v>
      </c>
      <c r="D25" s="8" t="s">
        <v>143</v>
      </c>
      <c r="E25" s="6" t="s">
        <v>156</v>
      </c>
      <c r="F25" s="16"/>
      <c r="G25" s="16">
        <v>0.33800000000000002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16">
        <f t="shared" si="1"/>
        <v>0.33800000000000002</v>
      </c>
    </row>
    <row r="26" spans="1:17" ht="101.25" x14ac:dyDescent="0.25">
      <c r="A26" s="16">
        <v>21</v>
      </c>
      <c r="B26" s="8" t="s">
        <v>130</v>
      </c>
      <c r="C26" s="8" t="s">
        <v>68</v>
      </c>
      <c r="D26" s="8" t="s">
        <v>144</v>
      </c>
      <c r="E26" s="6" t="s">
        <v>156</v>
      </c>
      <c r="F26" s="16"/>
      <c r="G26" s="16">
        <v>0.33500000000000002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16">
        <f t="shared" si="1"/>
        <v>0.33500000000000002</v>
      </c>
    </row>
    <row r="27" spans="1:17" ht="56.25" x14ac:dyDescent="0.25">
      <c r="A27" s="16">
        <v>22</v>
      </c>
      <c r="B27" s="8" t="s">
        <v>130</v>
      </c>
      <c r="C27" s="8" t="s">
        <v>68</v>
      </c>
      <c r="D27" s="8" t="s">
        <v>145</v>
      </c>
      <c r="E27" s="6" t="s">
        <v>156</v>
      </c>
      <c r="F27" s="16"/>
      <c r="G27" s="16">
        <v>1.534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16">
        <f t="shared" si="1"/>
        <v>1.534</v>
      </c>
    </row>
    <row r="28" spans="1:17" ht="90" x14ac:dyDescent="0.25">
      <c r="A28" s="16">
        <v>23</v>
      </c>
      <c r="B28" s="8" t="s">
        <v>130</v>
      </c>
      <c r="C28" s="8" t="s">
        <v>68</v>
      </c>
      <c r="D28" s="8" t="s">
        <v>146</v>
      </c>
      <c r="E28" s="6" t="s">
        <v>156</v>
      </c>
      <c r="F28" s="16"/>
      <c r="G28" s="16">
        <v>7.3710000000000004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16">
        <f t="shared" si="1"/>
        <v>7.3710000000000004</v>
      </c>
    </row>
    <row r="29" spans="1:17" ht="101.25" x14ac:dyDescent="0.25">
      <c r="A29" s="16">
        <v>24</v>
      </c>
      <c r="B29" s="8" t="s">
        <v>130</v>
      </c>
      <c r="C29" s="8" t="s">
        <v>68</v>
      </c>
      <c r="D29" s="8" t="s">
        <v>147</v>
      </c>
      <c r="E29" s="6" t="s">
        <v>156</v>
      </c>
      <c r="F29" s="16"/>
      <c r="G29" s="16">
        <v>2.6110000000000002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16">
        <f t="shared" si="1"/>
        <v>2.6110000000000002</v>
      </c>
    </row>
    <row r="30" spans="1:17" ht="101.25" x14ac:dyDescent="0.25">
      <c r="A30" s="16">
        <v>25</v>
      </c>
      <c r="B30" s="8" t="s">
        <v>130</v>
      </c>
      <c r="C30" s="8" t="s">
        <v>68</v>
      </c>
      <c r="D30" s="24" t="s">
        <v>144</v>
      </c>
      <c r="E30" s="6" t="s">
        <v>156</v>
      </c>
      <c r="F30" s="16"/>
      <c r="G30" s="16">
        <v>2.1139999999999999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16">
        <f t="shared" si="1"/>
        <v>2.1139999999999999</v>
      </c>
    </row>
    <row r="31" spans="1:17" ht="67.5" x14ac:dyDescent="0.25">
      <c r="A31" s="16">
        <v>26</v>
      </c>
      <c r="B31" s="8" t="s">
        <v>130</v>
      </c>
      <c r="C31" s="8" t="s">
        <v>68</v>
      </c>
      <c r="D31" s="24" t="s">
        <v>148</v>
      </c>
      <c r="E31" s="6" t="s">
        <v>156</v>
      </c>
      <c r="F31" s="16"/>
      <c r="G31" s="16">
        <v>0.59499999999999997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16">
        <f t="shared" si="1"/>
        <v>0.59499999999999997</v>
      </c>
    </row>
    <row r="32" spans="1:17" ht="90" x14ac:dyDescent="0.25">
      <c r="A32" s="16">
        <v>27</v>
      </c>
      <c r="B32" s="8" t="s">
        <v>130</v>
      </c>
      <c r="C32" s="8" t="s">
        <v>68</v>
      </c>
      <c r="D32" s="24" t="s">
        <v>149</v>
      </c>
      <c r="E32" s="6" t="s">
        <v>156</v>
      </c>
      <c r="F32" s="16"/>
      <c r="G32" s="16">
        <v>0.77300000000000002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6">
        <f t="shared" si="1"/>
        <v>0.77300000000000002</v>
      </c>
    </row>
    <row r="33" spans="1:17" ht="112.5" x14ac:dyDescent="0.25">
      <c r="A33" s="16">
        <v>28</v>
      </c>
      <c r="B33" s="8" t="s">
        <v>130</v>
      </c>
      <c r="C33" s="8" t="s">
        <v>68</v>
      </c>
      <c r="D33" s="24" t="s">
        <v>150</v>
      </c>
      <c r="E33" s="6" t="s">
        <v>156</v>
      </c>
      <c r="F33" s="16"/>
      <c r="G33" s="26">
        <v>0</v>
      </c>
      <c r="H33" s="16">
        <v>6.0209999999999999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16">
        <f t="shared" si="1"/>
        <v>6.0209999999999999</v>
      </c>
    </row>
    <row r="34" spans="1:17" ht="78.75" x14ac:dyDescent="0.25">
      <c r="A34" s="16">
        <v>29</v>
      </c>
      <c r="B34" s="8" t="s">
        <v>130</v>
      </c>
      <c r="C34" s="8" t="s">
        <v>68</v>
      </c>
      <c r="D34" s="24" t="s">
        <v>151</v>
      </c>
      <c r="E34" s="6" t="s">
        <v>156</v>
      </c>
      <c r="F34" s="16"/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6">
        <v>3.2330000000000001</v>
      </c>
      <c r="O34" s="26">
        <v>0</v>
      </c>
      <c r="P34" s="26">
        <v>0</v>
      </c>
      <c r="Q34" s="16">
        <f t="shared" si="1"/>
        <v>3.2330000000000001</v>
      </c>
    </row>
    <row r="35" spans="1:17" ht="67.5" x14ac:dyDescent="0.25">
      <c r="A35" s="16">
        <v>30</v>
      </c>
      <c r="B35" s="8" t="s">
        <v>130</v>
      </c>
      <c r="C35" s="8" t="s">
        <v>68</v>
      </c>
      <c r="D35" s="24" t="s">
        <v>152</v>
      </c>
      <c r="E35" s="6" t="s">
        <v>156</v>
      </c>
      <c r="F35" s="16"/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6">
        <v>0.86499999999999999</v>
      </c>
      <c r="O35" s="26">
        <v>0</v>
      </c>
      <c r="P35" s="26">
        <v>0</v>
      </c>
      <c r="Q35" s="16">
        <f>SUM(N35:P35)</f>
        <v>0.86499999999999999</v>
      </c>
    </row>
    <row r="36" spans="1:17" ht="69" customHeight="1" x14ac:dyDescent="0.25">
      <c r="A36" s="16">
        <v>31</v>
      </c>
      <c r="B36" s="8" t="s">
        <v>130</v>
      </c>
      <c r="C36" s="8" t="s">
        <v>68</v>
      </c>
      <c r="D36" s="24" t="s">
        <v>153</v>
      </c>
      <c r="E36" s="6" t="s">
        <v>156</v>
      </c>
      <c r="F36" s="16"/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6">
        <v>0.94399999999999995</v>
      </c>
      <c r="O36" s="26">
        <v>0</v>
      </c>
      <c r="P36" s="26">
        <v>0</v>
      </c>
      <c r="Q36" s="16">
        <f>SUM(N36:P36)</f>
        <v>0.94399999999999995</v>
      </c>
    </row>
    <row r="37" spans="1:17" ht="112.5" x14ac:dyDescent="0.25">
      <c r="A37" s="16">
        <v>32</v>
      </c>
      <c r="B37" s="8" t="s">
        <v>130</v>
      </c>
      <c r="C37" s="8" t="s">
        <v>68</v>
      </c>
      <c r="D37" s="24" t="s">
        <v>154</v>
      </c>
      <c r="E37" s="6" t="s">
        <v>156</v>
      </c>
      <c r="F37" s="16"/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6">
        <v>0.33500000000000002</v>
      </c>
      <c r="O37" s="26">
        <v>0</v>
      </c>
      <c r="P37" s="26">
        <v>0</v>
      </c>
      <c r="Q37" s="16">
        <f>SUM(N37:P37)</f>
        <v>0.33500000000000002</v>
      </c>
    </row>
    <row r="38" spans="1:17" ht="84" customHeight="1" x14ac:dyDescent="0.25">
      <c r="A38" s="16">
        <v>33</v>
      </c>
      <c r="B38" s="8" t="s">
        <v>130</v>
      </c>
      <c r="C38" s="8" t="s">
        <v>68</v>
      </c>
      <c r="D38" s="24" t="s">
        <v>155</v>
      </c>
      <c r="E38" s="6" t="s">
        <v>156</v>
      </c>
      <c r="F38" s="16"/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6">
        <v>0.439</v>
      </c>
      <c r="O38" s="26">
        <v>0</v>
      </c>
      <c r="P38" s="26">
        <v>0</v>
      </c>
      <c r="Q38" s="16">
        <f>SUM(N38:P38)</f>
        <v>0.439</v>
      </c>
    </row>
    <row r="39" spans="1:17" ht="33.75" x14ac:dyDescent="0.25">
      <c r="A39" s="16">
        <v>34</v>
      </c>
      <c r="B39" s="8" t="s">
        <v>130</v>
      </c>
      <c r="C39" s="8" t="s">
        <v>68</v>
      </c>
      <c r="D39" s="6" t="s">
        <v>158</v>
      </c>
      <c r="E39" s="6" t="s">
        <v>157</v>
      </c>
      <c r="F39" s="16"/>
      <c r="G39" s="16">
        <v>198.042</v>
      </c>
      <c r="H39" s="16">
        <v>176.63</v>
      </c>
      <c r="I39" s="16">
        <v>111.792</v>
      </c>
      <c r="J39" s="16">
        <v>111.791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16">
        <f>SUM(G39:P39)</f>
        <v>598.25500000000011</v>
      </c>
    </row>
    <row r="40" spans="1:17" ht="33.75" x14ac:dyDescent="0.25">
      <c r="A40" s="16">
        <v>35</v>
      </c>
      <c r="B40" s="8" t="s">
        <v>130</v>
      </c>
      <c r="C40" s="8" t="s">
        <v>68</v>
      </c>
      <c r="D40" s="6" t="s">
        <v>159</v>
      </c>
      <c r="E40" s="6" t="s">
        <v>157</v>
      </c>
      <c r="F40" s="16"/>
      <c r="G40" s="26">
        <v>0</v>
      </c>
      <c r="H40" s="26">
        <v>0</v>
      </c>
      <c r="I40" s="26">
        <v>0</v>
      </c>
      <c r="J40" s="26">
        <v>0</v>
      </c>
      <c r="K40" s="16">
        <v>111.792</v>
      </c>
      <c r="L40" s="16">
        <v>111.792</v>
      </c>
      <c r="M40" s="16">
        <v>111.792</v>
      </c>
      <c r="N40" s="16">
        <v>111.792</v>
      </c>
      <c r="O40" s="16">
        <v>111.792</v>
      </c>
      <c r="P40" s="16">
        <v>111.792</v>
      </c>
      <c r="Q40" s="16">
        <f>SUM(G40:P40)</f>
        <v>670.75200000000007</v>
      </c>
    </row>
    <row r="41" spans="1:17" ht="33.75" x14ac:dyDescent="0.25">
      <c r="A41" s="16">
        <v>36</v>
      </c>
      <c r="B41" s="8" t="s">
        <v>130</v>
      </c>
      <c r="C41" s="8" t="s">
        <v>68</v>
      </c>
      <c r="D41" s="6" t="s">
        <v>160</v>
      </c>
      <c r="E41" s="6" t="s">
        <v>157</v>
      </c>
      <c r="F41" s="16"/>
      <c r="G41" s="1">
        <v>130.66499999999999</v>
      </c>
      <c r="H41" s="16">
        <v>124.571</v>
      </c>
      <c r="I41" s="16">
        <v>148.97300000000001</v>
      </c>
      <c r="J41" s="16">
        <v>109.374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16">
        <f>SUM(G41:P41)</f>
        <v>513.58299999999997</v>
      </c>
    </row>
    <row r="42" spans="1:17" ht="33.75" x14ac:dyDescent="0.25">
      <c r="A42" s="16">
        <v>37</v>
      </c>
      <c r="B42" s="8" t="s">
        <v>130</v>
      </c>
      <c r="C42" s="8" t="s">
        <v>68</v>
      </c>
      <c r="D42" s="6" t="s">
        <v>161</v>
      </c>
      <c r="E42" s="6" t="s">
        <v>157</v>
      </c>
      <c r="F42" s="16"/>
      <c r="G42" s="26">
        <v>0</v>
      </c>
      <c r="H42" s="26">
        <v>0</v>
      </c>
      <c r="I42" s="26">
        <v>0</v>
      </c>
      <c r="J42" s="26">
        <v>0</v>
      </c>
      <c r="K42" s="16">
        <v>109.374</v>
      </c>
      <c r="L42" s="16">
        <v>109.374</v>
      </c>
      <c r="M42" s="16">
        <v>109.374</v>
      </c>
      <c r="N42" s="16">
        <v>109.374</v>
      </c>
      <c r="O42" s="16">
        <v>109.374</v>
      </c>
      <c r="P42" s="16">
        <v>109.374</v>
      </c>
      <c r="Q42" s="16">
        <f>SUM(G42:P42)</f>
        <v>656.24400000000003</v>
      </c>
    </row>
    <row r="43" spans="1:17" ht="33.75" x14ac:dyDescent="0.25">
      <c r="A43" s="16">
        <v>38</v>
      </c>
      <c r="B43" s="8" t="s">
        <v>130</v>
      </c>
      <c r="C43" s="8" t="s">
        <v>68</v>
      </c>
      <c r="D43" s="6" t="s">
        <v>162</v>
      </c>
      <c r="E43" s="6" t="s">
        <v>157</v>
      </c>
      <c r="F43" s="16"/>
      <c r="G43" s="16">
        <v>598.16700000000003</v>
      </c>
      <c r="H43" s="16">
        <v>599.37300000000005</v>
      </c>
      <c r="I43" s="16">
        <v>478.34300000000002</v>
      </c>
      <c r="J43" s="16">
        <v>526.90599999999995</v>
      </c>
      <c r="K43" s="25">
        <v>1085.924</v>
      </c>
      <c r="L43" s="25">
        <v>1265.605</v>
      </c>
      <c r="M43" s="25">
        <v>1452.31</v>
      </c>
      <c r="N43" s="25">
        <v>1645.6010000000001</v>
      </c>
      <c r="O43" s="25">
        <v>1837.0889999999999</v>
      </c>
      <c r="P43" s="25">
        <v>1930.4970000000001</v>
      </c>
      <c r="Q43" s="16">
        <f>SUM(G43:P43)</f>
        <v>11419.814999999999</v>
      </c>
    </row>
    <row r="44" spans="1:17" x14ac:dyDescent="0.25">
      <c r="A44" s="60" t="s">
        <v>163</v>
      </c>
      <c r="B44" s="61"/>
      <c r="C44" s="61"/>
      <c r="D44" s="6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0">
        <f>SUM(Q13:Q43)</f>
        <v>13944.489999999998</v>
      </c>
    </row>
    <row r="45" spans="1:17" x14ac:dyDescent="0.25">
      <c r="A45" s="60" t="s">
        <v>129</v>
      </c>
      <c r="B45" s="61"/>
      <c r="C45" s="61"/>
      <c r="D45" s="6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>
        <f>Q12+Q44</f>
        <v>20122.166318481632</v>
      </c>
    </row>
  </sheetData>
  <mergeCells count="11">
    <mergeCell ref="A44:D44"/>
    <mergeCell ref="A45:D45"/>
    <mergeCell ref="A12:D12"/>
    <mergeCell ref="A1:Q1"/>
    <mergeCell ref="A2:A3"/>
    <mergeCell ref="B2:B3"/>
    <mergeCell ref="C2:C3"/>
    <mergeCell ref="D2:D3"/>
    <mergeCell ref="E2:E3"/>
    <mergeCell ref="F2:F3"/>
    <mergeCell ref="G2:Q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"/>
  <sheetViews>
    <sheetView workbookViewId="0">
      <selection activeCell="F29" sqref="F29"/>
    </sheetView>
  </sheetViews>
  <sheetFormatPr defaultColWidth="9.140625" defaultRowHeight="11.25" x14ac:dyDescent="0.25"/>
  <cols>
    <col min="1" max="1" width="3.5703125" style="1" customWidth="1"/>
    <col min="2" max="2" width="13.28515625" style="1" customWidth="1"/>
    <col min="3" max="3" width="9.85546875" style="1" customWidth="1"/>
    <col min="4" max="4" width="25.85546875" style="1" customWidth="1"/>
    <col min="5" max="5" width="80.7109375" style="1" customWidth="1"/>
    <col min="6" max="6" width="15.7109375" style="1" customWidth="1"/>
    <col min="7" max="16" width="6.85546875" style="1" customWidth="1"/>
    <col min="17" max="16384" width="9.140625" style="1"/>
  </cols>
  <sheetData>
    <row r="1" spans="1:17" ht="20.25" x14ac:dyDescent="0.25">
      <c r="Q1" s="9" t="s">
        <v>303</v>
      </c>
    </row>
    <row r="2" spans="1:17" ht="12.75" x14ac:dyDescent="0.25">
      <c r="A2" s="63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 x14ac:dyDescent="0.25">
      <c r="A3" s="64" t="s">
        <v>0</v>
      </c>
      <c r="B3" s="66" t="s">
        <v>17</v>
      </c>
      <c r="C3" s="66" t="s">
        <v>18</v>
      </c>
      <c r="D3" s="65" t="s">
        <v>1</v>
      </c>
      <c r="E3" s="65" t="s">
        <v>2</v>
      </c>
      <c r="F3" s="64" t="s">
        <v>5</v>
      </c>
      <c r="G3" s="63" t="s">
        <v>4</v>
      </c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21" x14ac:dyDescent="0.25">
      <c r="A4" s="64"/>
      <c r="B4" s="67"/>
      <c r="C4" s="67"/>
      <c r="D4" s="65"/>
      <c r="E4" s="65"/>
      <c r="F4" s="64"/>
      <c r="G4" s="21">
        <v>2023</v>
      </c>
      <c r="H4" s="21">
        <v>2024</v>
      </c>
      <c r="I4" s="21">
        <v>2025</v>
      </c>
      <c r="J4" s="21">
        <v>2026</v>
      </c>
      <c r="K4" s="21">
        <v>2027</v>
      </c>
      <c r="L4" s="21">
        <v>2028</v>
      </c>
      <c r="M4" s="21">
        <v>2029</v>
      </c>
      <c r="N4" s="21">
        <v>2030</v>
      </c>
      <c r="O4" s="21">
        <v>2031</v>
      </c>
      <c r="P4" s="21">
        <v>2032</v>
      </c>
      <c r="Q4" s="22" t="s">
        <v>3</v>
      </c>
    </row>
    <row r="5" spans="1:17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</row>
    <row r="6" spans="1:17" ht="56.25" x14ac:dyDescent="0.25">
      <c r="A6" s="8">
        <v>1</v>
      </c>
      <c r="B6" s="8" t="s">
        <v>164</v>
      </c>
      <c r="C6" s="8" t="s">
        <v>166</v>
      </c>
      <c r="D6" s="6" t="s">
        <v>167</v>
      </c>
      <c r="E6" s="6" t="s">
        <v>168</v>
      </c>
      <c r="F6" s="6" t="s">
        <v>165</v>
      </c>
      <c r="G6" s="7">
        <v>1600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ref="Q6" si="0">SUM(G6:P6)</f>
        <v>1600</v>
      </c>
    </row>
    <row r="7" spans="1:17" x14ac:dyDescent="0.25">
      <c r="A7" s="68"/>
      <c r="B7" s="69"/>
      <c r="C7" s="69"/>
      <c r="D7" s="70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>
        <f>SUM(Q6)</f>
        <v>1600</v>
      </c>
    </row>
    <row r="9" spans="1:17" x14ac:dyDescent="0.25">
      <c r="E9" s="42"/>
    </row>
  </sheetData>
  <mergeCells count="9">
    <mergeCell ref="A7:D7"/>
    <mergeCell ref="A2:Q2"/>
    <mergeCell ref="A3:A4"/>
    <mergeCell ref="B3:B4"/>
    <mergeCell ref="C3:C4"/>
    <mergeCell ref="D3:D4"/>
    <mergeCell ref="E3:E4"/>
    <mergeCell ref="F3:F4"/>
    <mergeCell ref="G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Электроснабжение</vt:lpstr>
      <vt:lpstr>Газоснабжение</vt:lpstr>
      <vt:lpstr>Водоснабжение</vt:lpstr>
      <vt:lpstr>Водоотведение</vt:lpstr>
      <vt:lpstr>Теплоснабжение</vt:lpstr>
      <vt:lpstr>ТКО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Шишкин</dc:creator>
  <cp:lastModifiedBy>PalS</cp:lastModifiedBy>
  <cp:lastPrinted>2023-04-21T05:28:19Z</cp:lastPrinted>
  <dcterms:created xsi:type="dcterms:W3CDTF">2015-06-05T18:19:34Z</dcterms:created>
  <dcterms:modified xsi:type="dcterms:W3CDTF">2024-03-18T13:29:58Z</dcterms:modified>
</cp:coreProperties>
</file>