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5180" windowHeight="8865" tabRatio="601" activeTab="0"/>
  </bookViews>
  <sheets>
    <sheet name="2015" sheetId="1" r:id="rId1"/>
  </sheets>
  <definedNames>
    <definedName name="_xlnm._FilterDatabase" localSheetId="0" hidden="1">'2015'!$A$4:$G$81</definedName>
    <definedName name="_xlnm.Print_Titles" localSheetId="0">'2015'!$4:$4</definedName>
    <definedName name="_xlnm.Print_Area" localSheetId="0">'2015'!$A$1:$U$81</definedName>
  </definedNames>
  <calcPr fullCalcOnLoad="1"/>
</workbook>
</file>

<file path=xl/sharedStrings.xml><?xml version="1.0" encoding="utf-8"?>
<sst xmlns="http://schemas.openxmlformats.org/spreadsheetml/2006/main" count="362" uniqueCount="89">
  <si>
    <t>07</t>
  </si>
  <si>
    <t>Департамент образования мэрии городского округа Тольятти</t>
  </si>
  <si>
    <t>09</t>
  </si>
  <si>
    <t>06</t>
  </si>
  <si>
    <t>Общее образование</t>
  </si>
  <si>
    <t>Другие вопросы в области образования</t>
  </si>
  <si>
    <t>Дошкольное образование</t>
  </si>
  <si>
    <t>Другие вопросы в области социальной политики</t>
  </si>
  <si>
    <t>070 00 00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</si>
  <si>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</si>
  <si>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</si>
  <si>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10</t>
  </si>
  <si>
    <t>ЦСР</t>
  </si>
  <si>
    <t>ВР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</si>
  <si>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</si>
  <si>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</si>
  <si>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</si>
  <si>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</si>
  <si>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</si>
  <si>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</si>
  <si>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100 00 00</t>
  </si>
  <si>
    <t>Мероприятия в установленной сфере деятельности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</si>
  <si>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</si>
  <si>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</si>
  <si>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</si>
  <si>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</si>
  <si>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</si>
  <si>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«Дети городского округа Тольятти» на 2014-2016 годы</t>
  </si>
  <si>
    <t>070 04 00</t>
  </si>
  <si>
    <t>Организации дополнительного образования</t>
  </si>
  <si>
    <t>Мероприятия в сфере дополнительного образования</t>
  </si>
  <si>
    <t>Выплаты компенсационного характера</t>
  </si>
  <si>
    <t>Выплаты компенсационного характера в сфере дополнительного образования</t>
  </si>
  <si>
    <t>Мероприятия по энергосбережению и повышению энергетической эффективности</t>
  </si>
  <si>
    <t>100 04 00</t>
  </si>
  <si>
    <t>990 06 00</t>
  </si>
  <si>
    <t>990 05 00</t>
  </si>
  <si>
    <t>990 05 28</t>
  </si>
  <si>
    <t>Иные бюджетные ассигнования</t>
  </si>
  <si>
    <t>800</t>
  </si>
  <si>
    <t>Субсидии не в рамках программных расходов</t>
  </si>
  <si>
    <t>990 03 00</t>
  </si>
  <si>
    <t>Дошкольные образовательные организации</t>
  </si>
  <si>
    <t>Мероприятия в сфере дошкольного образования</t>
  </si>
  <si>
    <t>Выплаты компенсационного характера в сфере дошкольного образования</t>
  </si>
  <si>
    <t>070 02 00</t>
  </si>
  <si>
    <t>070 02 26</t>
  </si>
  <si>
    <t>070 04 26</t>
  </si>
  <si>
    <t>990 03 01</t>
  </si>
  <si>
    <t>990 05 26</t>
  </si>
  <si>
    <t>Мероприятия в общеобразовательных организациях</t>
  </si>
  <si>
    <t>Общеобразовательные организации</t>
  </si>
  <si>
    <t>Выплаты компенсационного характера в общеобразовательных организациях</t>
  </si>
  <si>
    <t>Выплаты компенсационного характера в организациях, осуществляющих профессиональную ориентацию и подготовку обучающихся</t>
  </si>
  <si>
    <t>060 00 00</t>
  </si>
  <si>
    <t>060 04 00</t>
  </si>
  <si>
    <t>060 04 27</t>
  </si>
  <si>
    <t>070 02 27</t>
  </si>
  <si>
    <t>070 02 28</t>
  </si>
  <si>
    <t>070 02 29</t>
  </si>
  <si>
    <t>070 04 27</t>
  </si>
  <si>
    <t>070 04 28</t>
  </si>
  <si>
    <t>990 03 02</t>
  </si>
  <si>
    <t>990 05 27</t>
  </si>
  <si>
    <t>990 05 29</t>
  </si>
  <si>
    <t>990 06 27</t>
  </si>
  <si>
    <t>Организации, осуществляющие обеспечение образовательной деятельности</t>
  </si>
  <si>
    <t>Мероприятия в организациях, осуществляющих обеспечение образовательной деятельности</t>
  </si>
  <si>
    <t>Выплаты компенсационного характера в организациях, осуществляющих обеспечение образовательной деятельности</t>
  </si>
  <si>
    <t>Муниципальная программа мер по профилактике наркомании населения городского округа Тольятти на 2013 - 2015 годы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</si>
  <si>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</si>
  <si>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Организации, осуществляющие профессиональную ориентацию и подготовку обучающихся</t>
  </si>
  <si>
    <t>Мероприятия по энергосбережению и повышению энергетической эффективности в общеобразовательных учреждениях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</si>
  <si>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</si>
  <si>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050 00 00</t>
  </si>
  <si>
    <t>050 04 00</t>
  </si>
  <si>
    <t>070 02 30</t>
  </si>
  <si>
    <t>070 04 30</t>
  </si>
  <si>
    <t>100 04 30</t>
  </si>
  <si>
    <t>990 05 30</t>
  </si>
  <si>
    <t>050 04 27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</si>
  <si>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 на финансовое обеспечение (возмещение) нормативных затрат на оплату коммунальных услуг</t>
  </si>
  <si>
    <t>Изменения</t>
  </si>
  <si>
    <t>Субсидии некоммерческим организациям (за исключением субсидий муниципальным учреждениям) на финансовое обеспечение (возмещение) затрат, связанных с обеспечением  дошкольного образования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</si>
  <si>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плановый период 2015  года</t>
  </si>
  <si>
    <t>тыс.руб.</t>
  </si>
  <si>
    <t>КОСГУ</t>
  </si>
  <si>
    <t>241</t>
  </si>
  <si>
    <t>242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</si>
</sst>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3" fontId="9" fillId="0" borderId="12" xfId="59" applyNumberFormat="1" applyFont="1" applyFill="1" applyBorder="1" applyAlignment="1">
      <alignment horizontal="center"/>
    </xf>
    <xf numFmtId="3" fontId="5" fillId="0" borderId="12" xfId="59" applyNumberFormat="1" applyFont="1" applyFill="1" applyBorder="1" applyAlignment="1">
      <alignment horizontal="center"/>
    </xf>
    <xf numFmtId="3" fontId="7" fillId="0" borderId="12" xfId="59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3" fontId="5" fillId="0" borderId="0" xfId="59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3" fontId="9" fillId="0" borderId="0" xfId="59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7" fillId="0" borderId="0" xfId="5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9" fontId="7" fillId="0" borderId="14" xfId="55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showZeros="0" tabSelected="1" view="pageBreakPreview" zoomScale="70" zoomScaleNormal="87" zoomScaleSheetLayoutView="70" workbookViewId="0" topLeftCell="B1">
      <selection activeCell="B1" sqref="B1"/>
    </sheetView>
  </sheetViews>
  <sheetFormatPr defaultColWidth="9.00390625" defaultRowHeight="12.75"/>
  <cols>
    <col min="1" max="1" width="10.875" style="10" hidden="1" customWidth="1"/>
    <col min="2" max="2" width="64.875" style="49" customWidth="1"/>
    <col min="3" max="3" width="11.75390625" style="29" customWidth="1"/>
    <col min="4" max="4" width="10.25390625" style="10" customWidth="1"/>
    <col min="5" max="5" width="8.125" style="10" customWidth="1"/>
    <col min="6" max="6" width="15.00390625" style="30" customWidth="1"/>
    <col min="7" max="7" width="10.875" style="29" customWidth="1"/>
    <col min="8" max="8" width="17.00390625" style="15" hidden="1" customWidth="1"/>
    <col min="9" max="9" width="16.375" style="16" hidden="1" customWidth="1"/>
    <col min="10" max="10" width="16.875" style="16" hidden="1" customWidth="1"/>
    <col min="11" max="11" width="17.75390625" style="16" hidden="1" customWidth="1"/>
    <col min="12" max="12" width="14.375" style="32" hidden="1" customWidth="1"/>
    <col min="13" max="13" width="11.75390625" style="32" hidden="1" customWidth="1"/>
    <col min="14" max="14" width="12.375" style="45" hidden="1" customWidth="1"/>
    <col min="15" max="15" width="10.75390625" style="45" hidden="1" customWidth="1"/>
    <col min="16" max="16" width="15.00390625" style="32" hidden="1" customWidth="1"/>
    <col min="17" max="17" width="15.875" style="32" hidden="1" customWidth="1"/>
    <col min="18" max="18" width="11.00390625" style="16" hidden="1" customWidth="1"/>
    <col min="19" max="19" width="9.75390625" style="16" hidden="1" customWidth="1"/>
    <col min="20" max="20" width="12.375" style="16" customWidth="1"/>
    <col min="21" max="21" width="19.125" style="16" customWidth="1"/>
    <col min="22" max="16384" width="9.125" style="16" customWidth="1"/>
  </cols>
  <sheetData>
    <row r="1" spans="1:21" ht="18.75">
      <c r="A1" s="3"/>
      <c r="B1" s="48"/>
      <c r="C1" s="3"/>
      <c r="D1" s="3"/>
      <c r="E1" s="3"/>
      <c r="F1" s="3"/>
      <c r="G1" s="3"/>
      <c r="H1" s="3"/>
      <c r="I1" s="3"/>
      <c r="J1" s="3"/>
      <c r="K1" s="3"/>
      <c r="L1" s="46"/>
      <c r="M1" s="46"/>
      <c r="U1" s="32"/>
    </row>
    <row r="2" spans="1:21" ht="147" customHeight="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21" thickBot="1">
      <c r="A3" s="4"/>
      <c r="B3" s="54"/>
      <c r="C3" s="11"/>
      <c r="D3" s="27"/>
      <c r="E3" s="27"/>
      <c r="F3" s="27"/>
      <c r="G3" s="27"/>
      <c r="U3" s="61" t="s">
        <v>85</v>
      </c>
    </row>
    <row r="4" spans="1:21" ht="124.5" customHeight="1" thickBot="1">
      <c r="A4" s="55" t="s">
        <v>15</v>
      </c>
      <c r="B4" s="56" t="s">
        <v>9</v>
      </c>
      <c r="C4" s="57" t="s">
        <v>15</v>
      </c>
      <c r="D4" s="58" t="s">
        <v>16</v>
      </c>
      <c r="E4" s="58" t="s">
        <v>17</v>
      </c>
      <c r="F4" s="59" t="s">
        <v>12</v>
      </c>
      <c r="G4" s="60" t="s">
        <v>13</v>
      </c>
      <c r="H4" s="66" t="s">
        <v>10</v>
      </c>
      <c r="I4" s="66"/>
      <c r="J4" s="66" t="s">
        <v>82</v>
      </c>
      <c r="K4" s="66"/>
      <c r="L4" s="66" t="s">
        <v>10</v>
      </c>
      <c r="M4" s="66"/>
      <c r="N4" s="65" t="s">
        <v>82</v>
      </c>
      <c r="O4" s="65"/>
      <c r="P4" s="64" t="s">
        <v>10</v>
      </c>
      <c r="Q4" s="64"/>
      <c r="R4" s="65" t="s">
        <v>82</v>
      </c>
      <c r="S4" s="65"/>
      <c r="T4" s="63" t="s">
        <v>86</v>
      </c>
      <c r="U4" s="62">
        <v>2015</v>
      </c>
    </row>
    <row r="5" spans="1:21" s="2" customFormat="1" ht="45" customHeight="1">
      <c r="A5" s="6">
        <v>913</v>
      </c>
      <c r="B5" s="18" t="s">
        <v>1</v>
      </c>
      <c r="C5" s="19">
        <v>913</v>
      </c>
      <c r="D5" s="21"/>
      <c r="E5" s="21"/>
      <c r="F5" s="20"/>
      <c r="G5" s="21"/>
      <c r="H5" s="41">
        <f aca="true" t="shared" si="0" ref="H5:M5">H6+H21+H53+H60+H76</f>
        <v>1921640</v>
      </c>
      <c r="I5" s="41">
        <f t="shared" si="0"/>
        <v>1921640</v>
      </c>
      <c r="J5" s="41" t="e">
        <f t="shared" si="0"/>
        <v>#REF!</v>
      </c>
      <c r="K5" s="41" t="e">
        <f t="shared" si="0"/>
        <v>#REF!</v>
      </c>
      <c r="L5" s="41" t="e">
        <f t="shared" si="0"/>
        <v>#REF!</v>
      </c>
      <c r="M5" s="41" t="e">
        <f t="shared" si="0"/>
        <v>#REF!</v>
      </c>
      <c r="N5" s="45"/>
      <c r="O5" s="17"/>
      <c r="P5" s="41" t="e">
        <f>P6+P21+P53+P60+P76</f>
        <v>#REF!</v>
      </c>
      <c r="Q5" s="41" t="e">
        <f>Q6+Q21+Q53+Q60+Q76</f>
        <v>#REF!</v>
      </c>
      <c r="R5" s="47"/>
      <c r="S5" s="17"/>
      <c r="T5" s="21"/>
      <c r="U5" s="53">
        <f>U6+U21+U53+U60+U76</f>
        <v>1908552</v>
      </c>
    </row>
    <row r="6" spans="1:21" s="1" customFormat="1" ht="18.75">
      <c r="A6" s="8"/>
      <c r="B6" s="36" t="s">
        <v>6</v>
      </c>
      <c r="C6" s="39">
        <v>913</v>
      </c>
      <c r="D6" s="37" t="s">
        <v>0</v>
      </c>
      <c r="E6" s="37" t="s">
        <v>18</v>
      </c>
      <c r="F6" s="38"/>
      <c r="G6" s="37"/>
      <c r="H6" s="39">
        <f aca="true" t="shared" si="1" ref="H6:M6">H7+H14</f>
        <v>679325</v>
      </c>
      <c r="I6" s="39">
        <f t="shared" si="1"/>
        <v>679325</v>
      </c>
      <c r="J6" s="39">
        <f t="shared" si="1"/>
        <v>0</v>
      </c>
      <c r="K6" s="39">
        <f t="shared" si="1"/>
        <v>0</v>
      </c>
      <c r="L6" s="39">
        <f t="shared" si="1"/>
        <v>679325</v>
      </c>
      <c r="M6" s="39">
        <f t="shared" si="1"/>
        <v>679325</v>
      </c>
      <c r="N6" s="45"/>
      <c r="O6" s="17"/>
      <c r="P6" s="39">
        <f>P7+P14</f>
        <v>679325</v>
      </c>
      <c r="Q6" s="39">
        <f>Q7+Q14</f>
        <v>679325</v>
      </c>
      <c r="R6" s="47"/>
      <c r="S6" s="17"/>
      <c r="T6" s="37"/>
      <c r="U6" s="51">
        <f>U7+U14</f>
        <v>679325</v>
      </c>
    </row>
    <row r="7" spans="1:21" ht="33">
      <c r="A7" s="5"/>
      <c r="B7" s="12" t="s">
        <v>27</v>
      </c>
      <c r="C7" s="13">
        <f aca="true" t="shared" si="2" ref="C7:C33">C6</f>
        <v>913</v>
      </c>
      <c r="D7" s="13" t="s">
        <v>0</v>
      </c>
      <c r="E7" s="13" t="s">
        <v>18</v>
      </c>
      <c r="F7" s="14" t="s">
        <v>8</v>
      </c>
      <c r="G7" s="13"/>
      <c r="H7" s="17">
        <f aca="true" t="shared" si="3" ref="H7:M7">H8+H11</f>
        <v>580864</v>
      </c>
      <c r="I7" s="17">
        <f t="shared" si="3"/>
        <v>580864</v>
      </c>
      <c r="J7" s="17">
        <f t="shared" si="3"/>
        <v>0</v>
      </c>
      <c r="K7" s="17">
        <f t="shared" si="3"/>
        <v>0</v>
      </c>
      <c r="L7" s="17">
        <f t="shared" si="3"/>
        <v>580864</v>
      </c>
      <c r="M7" s="17">
        <f t="shared" si="3"/>
        <v>580864</v>
      </c>
      <c r="O7" s="17"/>
      <c r="P7" s="17">
        <f>P8+P11</f>
        <v>580864</v>
      </c>
      <c r="Q7" s="17">
        <f>Q8+Q11</f>
        <v>580864</v>
      </c>
      <c r="R7" s="47"/>
      <c r="S7" s="17"/>
      <c r="T7" s="13"/>
      <c r="U7" s="52">
        <f>U8+U11</f>
        <v>580864</v>
      </c>
    </row>
    <row r="8" spans="1:21" ht="33">
      <c r="A8" s="5"/>
      <c r="B8" s="12" t="s">
        <v>24</v>
      </c>
      <c r="C8" s="13">
        <f t="shared" si="2"/>
        <v>913</v>
      </c>
      <c r="D8" s="13" t="s">
        <v>0</v>
      </c>
      <c r="E8" s="13" t="s">
        <v>18</v>
      </c>
      <c r="F8" s="14" t="s">
        <v>45</v>
      </c>
      <c r="G8" s="13"/>
      <c r="H8" s="17">
        <f>H9</f>
        <v>580789</v>
      </c>
      <c r="I8" s="17">
        <f aca="true" t="shared" si="4" ref="I8:K9">I9</f>
        <v>580789</v>
      </c>
      <c r="J8" s="17">
        <f t="shared" si="4"/>
        <v>0</v>
      </c>
      <c r="K8" s="17">
        <f t="shared" si="4"/>
        <v>0</v>
      </c>
      <c r="L8" s="17">
        <f>L9</f>
        <v>580789</v>
      </c>
      <c r="M8" s="17">
        <f>M9</f>
        <v>580789</v>
      </c>
      <c r="O8" s="17"/>
      <c r="P8" s="17">
        <f>P9</f>
        <v>580789</v>
      </c>
      <c r="Q8" s="17">
        <f>Q9</f>
        <v>580789</v>
      </c>
      <c r="R8" s="47"/>
      <c r="S8" s="17"/>
      <c r="T8" s="13"/>
      <c r="U8" s="52">
        <f>U9</f>
        <v>580789</v>
      </c>
    </row>
    <row r="9" spans="1:21" ht="16.5">
      <c r="A9" s="5"/>
      <c r="B9" s="12" t="s">
        <v>42</v>
      </c>
      <c r="C9" s="13">
        <f t="shared" si="2"/>
        <v>913</v>
      </c>
      <c r="D9" s="13" t="s">
        <v>0</v>
      </c>
      <c r="E9" s="13" t="s">
        <v>18</v>
      </c>
      <c r="F9" s="14" t="s">
        <v>46</v>
      </c>
      <c r="G9" s="13"/>
      <c r="H9" s="17">
        <f>H10</f>
        <v>580789</v>
      </c>
      <c r="I9" s="17">
        <f t="shared" si="4"/>
        <v>580789</v>
      </c>
      <c r="J9" s="17">
        <f t="shared" si="4"/>
        <v>0</v>
      </c>
      <c r="K9" s="17">
        <f t="shared" si="4"/>
        <v>0</v>
      </c>
      <c r="L9" s="17">
        <f>L10</f>
        <v>580789</v>
      </c>
      <c r="M9" s="17">
        <f>M10</f>
        <v>580789</v>
      </c>
      <c r="O9" s="17"/>
      <c r="P9" s="17">
        <f>P10</f>
        <v>580789</v>
      </c>
      <c r="Q9" s="17">
        <f>Q10</f>
        <v>580789</v>
      </c>
      <c r="R9" s="47"/>
      <c r="S9" s="17"/>
      <c r="T9" s="13"/>
      <c r="U9" s="52">
        <f>U10</f>
        <v>580789</v>
      </c>
    </row>
    <row r="10" spans="1:21" ht="33">
      <c r="A10" s="5"/>
      <c r="B10" s="12" t="s">
        <v>25</v>
      </c>
      <c r="C10" s="13">
        <f t="shared" si="2"/>
        <v>913</v>
      </c>
      <c r="D10" s="13" t="s">
        <v>0</v>
      </c>
      <c r="E10" s="13" t="s">
        <v>18</v>
      </c>
      <c r="F10" s="14" t="s">
        <v>46</v>
      </c>
      <c r="G10" s="13" t="s">
        <v>26</v>
      </c>
      <c r="H10" s="17">
        <f>609222-28433</f>
        <v>580789</v>
      </c>
      <c r="I10" s="17">
        <f>609222-28433</f>
        <v>580789</v>
      </c>
      <c r="K10" s="43"/>
      <c r="L10" s="40">
        <f>H10+J10</f>
        <v>580789</v>
      </c>
      <c r="M10" s="40">
        <f>I10+K10</f>
        <v>580789</v>
      </c>
      <c r="O10" s="17"/>
      <c r="P10" s="40">
        <f>L10+N10</f>
        <v>580789</v>
      </c>
      <c r="Q10" s="40">
        <f>M10+O10</f>
        <v>580789</v>
      </c>
      <c r="R10" s="47"/>
      <c r="S10" s="17"/>
      <c r="T10" s="13" t="s">
        <v>87</v>
      </c>
      <c r="U10" s="44">
        <f>P10+R10</f>
        <v>580789</v>
      </c>
    </row>
    <row r="11" spans="1:21" ht="16.5">
      <c r="A11" s="5"/>
      <c r="B11" s="12" t="s">
        <v>21</v>
      </c>
      <c r="C11" s="13">
        <f t="shared" si="2"/>
        <v>913</v>
      </c>
      <c r="D11" s="13" t="s">
        <v>0</v>
      </c>
      <c r="E11" s="13" t="s">
        <v>18</v>
      </c>
      <c r="F11" s="42" t="s">
        <v>28</v>
      </c>
      <c r="G11" s="13"/>
      <c r="H11" s="17">
        <f>H12</f>
        <v>75</v>
      </c>
      <c r="I11" s="17">
        <f aca="true" t="shared" si="5" ref="I11:K12">I12</f>
        <v>75</v>
      </c>
      <c r="J11" s="17">
        <f t="shared" si="5"/>
        <v>0</v>
      </c>
      <c r="K11" s="17">
        <f t="shared" si="5"/>
        <v>0</v>
      </c>
      <c r="L11" s="17">
        <f>L12</f>
        <v>75</v>
      </c>
      <c r="M11" s="17">
        <f>M12</f>
        <v>75</v>
      </c>
      <c r="O11" s="17"/>
      <c r="P11" s="17">
        <f>P12</f>
        <v>75</v>
      </c>
      <c r="Q11" s="17">
        <f>Q12</f>
        <v>75</v>
      </c>
      <c r="R11" s="47"/>
      <c r="S11" s="17"/>
      <c r="T11" s="13"/>
      <c r="U11" s="52">
        <f>U12</f>
        <v>75</v>
      </c>
    </row>
    <row r="12" spans="1:21" ht="16.5">
      <c r="A12" s="5"/>
      <c r="B12" s="12" t="s">
        <v>43</v>
      </c>
      <c r="C12" s="13">
        <f t="shared" si="2"/>
        <v>913</v>
      </c>
      <c r="D12" s="13" t="s">
        <v>0</v>
      </c>
      <c r="E12" s="13" t="s">
        <v>18</v>
      </c>
      <c r="F12" s="42" t="s">
        <v>47</v>
      </c>
      <c r="G12" s="13"/>
      <c r="H12" s="17">
        <f>H13</f>
        <v>75</v>
      </c>
      <c r="I12" s="17">
        <f t="shared" si="5"/>
        <v>75</v>
      </c>
      <c r="J12" s="17">
        <f t="shared" si="5"/>
        <v>0</v>
      </c>
      <c r="K12" s="17">
        <f t="shared" si="5"/>
        <v>0</v>
      </c>
      <c r="L12" s="17">
        <f>L13</f>
        <v>75</v>
      </c>
      <c r="M12" s="17">
        <f>M13</f>
        <v>75</v>
      </c>
      <c r="O12" s="17"/>
      <c r="P12" s="17">
        <f>P13</f>
        <v>75</v>
      </c>
      <c r="Q12" s="17">
        <f>Q13</f>
        <v>75</v>
      </c>
      <c r="R12" s="47"/>
      <c r="S12" s="17"/>
      <c r="T12" s="13"/>
      <c r="U12" s="52">
        <f>U13</f>
        <v>75</v>
      </c>
    </row>
    <row r="13" spans="1:21" ht="33">
      <c r="A13" s="5"/>
      <c r="B13" s="12" t="s">
        <v>25</v>
      </c>
      <c r="C13" s="13">
        <f t="shared" si="2"/>
        <v>913</v>
      </c>
      <c r="D13" s="13" t="s">
        <v>0</v>
      </c>
      <c r="E13" s="13" t="s">
        <v>18</v>
      </c>
      <c r="F13" s="42" t="s">
        <v>47</v>
      </c>
      <c r="G13" s="13" t="s">
        <v>26</v>
      </c>
      <c r="H13" s="17">
        <v>75</v>
      </c>
      <c r="I13" s="17">
        <v>75</v>
      </c>
      <c r="K13" s="43"/>
      <c r="L13" s="40">
        <f>H13+J13</f>
        <v>75</v>
      </c>
      <c r="M13" s="40">
        <f>I13+K13</f>
        <v>75</v>
      </c>
      <c r="O13" s="17"/>
      <c r="P13" s="40">
        <f>L13+N13</f>
        <v>75</v>
      </c>
      <c r="Q13" s="40">
        <f>M13+O13</f>
        <v>75</v>
      </c>
      <c r="R13" s="47"/>
      <c r="S13" s="17"/>
      <c r="T13" s="13" t="s">
        <v>87</v>
      </c>
      <c r="U13" s="44">
        <f>P13+R13</f>
        <v>75</v>
      </c>
    </row>
    <row r="14" spans="1:21" ht="16.5">
      <c r="A14" s="5"/>
      <c r="B14" s="12" t="s">
        <v>22</v>
      </c>
      <c r="C14" s="13">
        <f t="shared" si="2"/>
        <v>913</v>
      </c>
      <c r="D14" s="13" t="s">
        <v>0</v>
      </c>
      <c r="E14" s="13" t="s">
        <v>18</v>
      </c>
      <c r="F14" s="14" t="s">
        <v>23</v>
      </c>
      <c r="G14" s="13"/>
      <c r="H14" s="17">
        <f aca="true" t="shared" si="6" ref="H14:M14">H15+H18</f>
        <v>98461</v>
      </c>
      <c r="I14" s="17">
        <f t="shared" si="6"/>
        <v>98461</v>
      </c>
      <c r="J14" s="17">
        <f t="shared" si="6"/>
        <v>0</v>
      </c>
      <c r="K14" s="17">
        <f t="shared" si="6"/>
        <v>0</v>
      </c>
      <c r="L14" s="17">
        <f t="shared" si="6"/>
        <v>98461</v>
      </c>
      <c r="M14" s="17">
        <f t="shared" si="6"/>
        <v>98461</v>
      </c>
      <c r="O14" s="17"/>
      <c r="P14" s="17">
        <f>P15+P18</f>
        <v>98461</v>
      </c>
      <c r="Q14" s="17">
        <f>Q15+Q18</f>
        <v>98461</v>
      </c>
      <c r="R14" s="47"/>
      <c r="S14" s="17"/>
      <c r="T14" s="13"/>
      <c r="U14" s="52">
        <f>U15+U18</f>
        <v>98461</v>
      </c>
    </row>
    <row r="15" spans="1:21" ht="16.5">
      <c r="A15" s="5"/>
      <c r="B15" s="12" t="s">
        <v>40</v>
      </c>
      <c r="C15" s="13">
        <f t="shared" si="2"/>
        <v>913</v>
      </c>
      <c r="D15" s="13" t="s">
        <v>0</v>
      </c>
      <c r="E15" s="13" t="s">
        <v>18</v>
      </c>
      <c r="F15" s="14" t="s">
        <v>41</v>
      </c>
      <c r="G15" s="13"/>
      <c r="H15" s="17">
        <f>H16</f>
        <v>96640</v>
      </c>
      <c r="I15" s="17">
        <f aca="true" t="shared" si="7" ref="I15:K16">I16</f>
        <v>96640</v>
      </c>
      <c r="J15" s="17">
        <f t="shared" si="7"/>
        <v>0</v>
      </c>
      <c r="K15" s="17">
        <f t="shared" si="7"/>
        <v>0</v>
      </c>
      <c r="L15" s="17">
        <f>L16</f>
        <v>96640</v>
      </c>
      <c r="M15" s="17">
        <f>M16</f>
        <v>96640</v>
      </c>
      <c r="O15" s="17"/>
      <c r="P15" s="17">
        <f>P16</f>
        <v>96640</v>
      </c>
      <c r="Q15" s="17">
        <f>Q16</f>
        <v>96640</v>
      </c>
      <c r="R15" s="47"/>
      <c r="S15" s="17"/>
      <c r="T15" s="13"/>
      <c r="U15" s="52">
        <f>U16</f>
        <v>96640</v>
      </c>
    </row>
    <row r="16" spans="1:21" ht="75.75" customHeight="1">
      <c r="A16" s="5"/>
      <c r="B16" s="12" t="s">
        <v>83</v>
      </c>
      <c r="C16" s="13">
        <f t="shared" si="2"/>
        <v>913</v>
      </c>
      <c r="D16" s="13" t="s">
        <v>0</v>
      </c>
      <c r="E16" s="13" t="s">
        <v>18</v>
      </c>
      <c r="F16" s="14" t="s">
        <v>48</v>
      </c>
      <c r="G16" s="13"/>
      <c r="H16" s="17">
        <f>H17</f>
        <v>96640</v>
      </c>
      <c r="I16" s="17">
        <f t="shared" si="7"/>
        <v>96640</v>
      </c>
      <c r="J16" s="17">
        <f t="shared" si="7"/>
        <v>0</v>
      </c>
      <c r="K16" s="17">
        <f t="shared" si="7"/>
        <v>0</v>
      </c>
      <c r="L16" s="17">
        <f>L17</f>
        <v>96640</v>
      </c>
      <c r="M16" s="17">
        <f>M17</f>
        <v>96640</v>
      </c>
      <c r="O16" s="17"/>
      <c r="P16" s="17">
        <f>P17</f>
        <v>96640</v>
      </c>
      <c r="Q16" s="17">
        <f>Q17</f>
        <v>96640</v>
      </c>
      <c r="R16" s="47"/>
      <c r="S16" s="17"/>
      <c r="T16" s="13"/>
      <c r="U16" s="52">
        <f>U17</f>
        <v>96640</v>
      </c>
    </row>
    <row r="17" spans="1:21" ht="16.5">
      <c r="A17" s="5"/>
      <c r="B17" s="12" t="s">
        <v>38</v>
      </c>
      <c r="C17" s="13">
        <f t="shared" si="2"/>
        <v>913</v>
      </c>
      <c r="D17" s="13" t="s">
        <v>0</v>
      </c>
      <c r="E17" s="13" t="s">
        <v>18</v>
      </c>
      <c r="F17" s="14" t="s">
        <v>48</v>
      </c>
      <c r="G17" s="13" t="s">
        <v>39</v>
      </c>
      <c r="H17" s="17">
        <f>396640-300000</f>
        <v>96640</v>
      </c>
      <c r="I17" s="17">
        <f>396640-300000</f>
        <v>96640</v>
      </c>
      <c r="K17" s="43"/>
      <c r="L17" s="40">
        <f>H17+J17</f>
        <v>96640</v>
      </c>
      <c r="M17" s="40">
        <f>I17+K17</f>
        <v>96640</v>
      </c>
      <c r="O17" s="17"/>
      <c r="P17" s="40">
        <f>L17+N17</f>
        <v>96640</v>
      </c>
      <c r="Q17" s="40">
        <f>M17+O17</f>
        <v>96640</v>
      </c>
      <c r="R17" s="47"/>
      <c r="S17" s="17"/>
      <c r="T17" s="13" t="s">
        <v>88</v>
      </c>
      <c r="U17" s="44">
        <f>P17+R17</f>
        <v>96640</v>
      </c>
    </row>
    <row r="18" spans="1:21" ht="16.5">
      <c r="A18" s="5"/>
      <c r="B18" s="12" t="s">
        <v>31</v>
      </c>
      <c r="C18" s="13">
        <f t="shared" si="2"/>
        <v>913</v>
      </c>
      <c r="D18" s="13" t="s">
        <v>0</v>
      </c>
      <c r="E18" s="13" t="s">
        <v>18</v>
      </c>
      <c r="F18" s="14" t="s">
        <v>36</v>
      </c>
      <c r="G18" s="13"/>
      <c r="H18" s="17">
        <f>H19</f>
        <v>1821</v>
      </c>
      <c r="I18" s="17">
        <f aca="true" t="shared" si="8" ref="I18:K19">I19</f>
        <v>1821</v>
      </c>
      <c r="J18" s="17">
        <f t="shared" si="8"/>
        <v>0</v>
      </c>
      <c r="K18" s="17">
        <f t="shared" si="8"/>
        <v>0</v>
      </c>
      <c r="L18" s="17">
        <f>L19</f>
        <v>1821</v>
      </c>
      <c r="M18" s="17">
        <f>M19</f>
        <v>1821</v>
      </c>
      <c r="O18" s="17"/>
      <c r="P18" s="17">
        <f>P19</f>
        <v>1821</v>
      </c>
      <c r="Q18" s="17">
        <f>Q19</f>
        <v>1821</v>
      </c>
      <c r="R18" s="47"/>
      <c r="S18" s="17"/>
      <c r="T18" s="13"/>
      <c r="U18" s="52">
        <f>U19</f>
        <v>1821</v>
      </c>
    </row>
    <row r="19" spans="1:21" ht="33">
      <c r="A19" s="5"/>
      <c r="B19" s="12" t="s">
        <v>44</v>
      </c>
      <c r="C19" s="13">
        <f t="shared" si="2"/>
        <v>913</v>
      </c>
      <c r="D19" s="13" t="s">
        <v>0</v>
      </c>
      <c r="E19" s="13" t="s">
        <v>18</v>
      </c>
      <c r="F19" s="14" t="s">
        <v>49</v>
      </c>
      <c r="G19" s="13"/>
      <c r="H19" s="17">
        <f>H20</f>
        <v>1821</v>
      </c>
      <c r="I19" s="17">
        <f t="shared" si="8"/>
        <v>1821</v>
      </c>
      <c r="J19" s="17">
        <f t="shared" si="8"/>
        <v>0</v>
      </c>
      <c r="K19" s="17">
        <f t="shared" si="8"/>
        <v>0</v>
      </c>
      <c r="L19" s="17">
        <f>L20</f>
        <v>1821</v>
      </c>
      <c r="M19" s="17">
        <f>M20</f>
        <v>1821</v>
      </c>
      <c r="O19" s="17"/>
      <c r="P19" s="17">
        <f>P20</f>
        <v>1821</v>
      </c>
      <c r="Q19" s="17">
        <f>Q20</f>
        <v>1821</v>
      </c>
      <c r="R19" s="47"/>
      <c r="S19" s="17"/>
      <c r="T19" s="13"/>
      <c r="U19" s="52">
        <f>U20</f>
        <v>1821</v>
      </c>
    </row>
    <row r="20" spans="1:21" ht="33">
      <c r="A20" s="5"/>
      <c r="B20" s="12" t="s">
        <v>25</v>
      </c>
      <c r="C20" s="13">
        <f t="shared" si="2"/>
        <v>913</v>
      </c>
      <c r="D20" s="13" t="s">
        <v>0</v>
      </c>
      <c r="E20" s="13" t="s">
        <v>18</v>
      </c>
      <c r="F20" s="14" t="s">
        <v>49</v>
      </c>
      <c r="G20" s="13" t="s">
        <v>26</v>
      </c>
      <c r="H20" s="17">
        <v>1821</v>
      </c>
      <c r="I20" s="17">
        <v>1821</v>
      </c>
      <c r="K20" s="43"/>
      <c r="L20" s="40">
        <f>H20+J20</f>
        <v>1821</v>
      </c>
      <c r="M20" s="40">
        <f>I20+K20</f>
        <v>1821</v>
      </c>
      <c r="O20" s="17"/>
      <c r="P20" s="40">
        <f>L20+N20</f>
        <v>1821</v>
      </c>
      <c r="Q20" s="40">
        <f>M20+O20</f>
        <v>1821</v>
      </c>
      <c r="R20" s="47"/>
      <c r="S20" s="17"/>
      <c r="T20" s="13" t="s">
        <v>87</v>
      </c>
      <c r="U20" s="44">
        <f>P20+R20</f>
        <v>1821</v>
      </c>
    </row>
    <row r="21" spans="1:21" ht="18.75">
      <c r="A21" s="5"/>
      <c r="B21" s="36" t="s">
        <v>4</v>
      </c>
      <c r="C21" s="37">
        <f t="shared" si="2"/>
        <v>913</v>
      </c>
      <c r="D21" s="37" t="s">
        <v>0</v>
      </c>
      <c r="E21" s="37" t="s">
        <v>19</v>
      </c>
      <c r="F21" s="38"/>
      <c r="G21" s="37"/>
      <c r="H21" s="39">
        <f aca="true" t="shared" si="9" ref="H21:M21">H22+H26+H39</f>
        <v>1075468</v>
      </c>
      <c r="I21" s="39">
        <f t="shared" si="9"/>
        <v>1075468</v>
      </c>
      <c r="J21" s="39" t="e">
        <f t="shared" si="9"/>
        <v>#REF!</v>
      </c>
      <c r="K21" s="39" t="e">
        <f t="shared" si="9"/>
        <v>#REF!</v>
      </c>
      <c r="L21" s="39" t="e">
        <f t="shared" si="9"/>
        <v>#REF!</v>
      </c>
      <c r="M21" s="39" t="e">
        <f t="shared" si="9"/>
        <v>#REF!</v>
      </c>
      <c r="O21" s="17"/>
      <c r="P21" s="39" t="e">
        <f>P22+P26+P39</f>
        <v>#REF!</v>
      </c>
      <c r="Q21" s="39" t="e">
        <f>Q22+Q26+Q39</f>
        <v>#REF!</v>
      </c>
      <c r="R21" s="47"/>
      <c r="S21" s="17"/>
      <c r="T21" s="37"/>
      <c r="U21" s="51">
        <f>U22+U26+U39</f>
        <v>1062380</v>
      </c>
    </row>
    <row r="22" spans="1:21" ht="33">
      <c r="A22" s="5"/>
      <c r="B22" s="12" t="s">
        <v>69</v>
      </c>
      <c r="C22" s="13">
        <f t="shared" si="2"/>
        <v>913</v>
      </c>
      <c r="D22" s="13" t="s">
        <v>0</v>
      </c>
      <c r="E22" s="13" t="s">
        <v>19</v>
      </c>
      <c r="F22" s="14" t="s">
        <v>54</v>
      </c>
      <c r="G22" s="13"/>
      <c r="H22" s="17">
        <f aca="true" t="shared" si="10" ref="H22:K24">H23</f>
        <v>572</v>
      </c>
      <c r="I22" s="17">
        <f t="shared" si="10"/>
        <v>572</v>
      </c>
      <c r="J22" s="17">
        <f t="shared" si="10"/>
        <v>0</v>
      </c>
      <c r="K22" s="17">
        <f t="shared" si="10"/>
        <v>-572</v>
      </c>
      <c r="L22" s="17">
        <f aca="true" t="shared" si="11" ref="L22:M24">L23</f>
        <v>572</v>
      </c>
      <c r="M22" s="17">
        <f t="shared" si="11"/>
        <v>0</v>
      </c>
      <c r="O22" s="17"/>
      <c r="P22" s="17">
        <f aca="true" t="shared" si="12" ref="P22:Q24">P23</f>
        <v>572</v>
      </c>
      <c r="Q22" s="17">
        <f t="shared" si="12"/>
        <v>0</v>
      </c>
      <c r="R22" s="47"/>
      <c r="S22" s="17"/>
      <c r="T22" s="13"/>
      <c r="U22" s="52">
        <f>U23</f>
        <v>572</v>
      </c>
    </row>
    <row r="23" spans="1:21" ht="16.5">
      <c r="A23" s="5"/>
      <c r="B23" s="12" t="s">
        <v>21</v>
      </c>
      <c r="C23" s="13">
        <f t="shared" si="2"/>
        <v>913</v>
      </c>
      <c r="D23" s="13" t="s">
        <v>0</v>
      </c>
      <c r="E23" s="13" t="s">
        <v>19</v>
      </c>
      <c r="F23" s="14" t="s">
        <v>55</v>
      </c>
      <c r="G23" s="13"/>
      <c r="H23" s="17">
        <f t="shared" si="10"/>
        <v>572</v>
      </c>
      <c r="I23" s="17">
        <f t="shared" si="10"/>
        <v>572</v>
      </c>
      <c r="J23" s="17">
        <f t="shared" si="10"/>
        <v>0</v>
      </c>
      <c r="K23" s="17">
        <f t="shared" si="10"/>
        <v>-572</v>
      </c>
      <c r="L23" s="17">
        <f t="shared" si="11"/>
        <v>572</v>
      </c>
      <c r="M23" s="17">
        <f t="shared" si="11"/>
        <v>0</v>
      </c>
      <c r="O23" s="17"/>
      <c r="P23" s="17">
        <f t="shared" si="12"/>
        <v>572</v>
      </c>
      <c r="Q23" s="17">
        <f t="shared" si="12"/>
        <v>0</v>
      </c>
      <c r="R23" s="47"/>
      <c r="S23" s="17"/>
      <c r="T23" s="13"/>
      <c r="U23" s="52">
        <f>U24</f>
        <v>572</v>
      </c>
    </row>
    <row r="24" spans="1:21" ht="16.5">
      <c r="A24" s="5"/>
      <c r="B24" s="12" t="s">
        <v>50</v>
      </c>
      <c r="C24" s="13">
        <f t="shared" si="2"/>
        <v>913</v>
      </c>
      <c r="D24" s="13" t="s">
        <v>0</v>
      </c>
      <c r="E24" s="13" t="s">
        <v>19</v>
      </c>
      <c r="F24" s="14" t="s">
        <v>56</v>
      </c>
      <c r="G24" s="13"/>
      <c r="H24" s="17">
        <f t="shared" si="10"/>
        <v>572</v>
      </c>
      <c r="I24" s="17">
        <f t="shared" si="10"/>
        <v>572</v>
      </c>
      <c r="J24" s="17">
        <f t="shared" si="10"/>
        <v>0</v>
      </c>
      <c r="K24" s="17">
        <f t="shared" si="10"/>
        <v>-572</v>
      </c>
      <c r="L24" s="17">
        <f t="shared" si="11"/>
        <v>572</v>
      </c>
      <c r="M24" s="17">
        <f t="shared" si="11"/>
        <v>0</v>
      </c>
      <c r="O24" s="17"/>
      <c r="P24" s="17">
        <f t="shared" si="12"/>
        <v>572</v>
      </c>
      <c r="Q24" s="17">
        <f t="shared" si="12"/>
        <v>0</v>
      </c>
      <c r="R24" s="47"/>
      <c r="S24" s="17"/>
      <c r="T24" s="13"/>
      <c r="U24" s="52">
        <f>U25</f>
        <v>572</v>
      </c>
    </row>
    <row r="25" spans="1:21" ht="33">
      <c r="A25" s="5"/>
      <c r="B25" s="12" t="s">
        <v>25</v>
      </c>
      <c r="C25" s="13">
        <f t="shared" si="2"/>
        <v>913</v>
      </c>
      <c r="D25" s="13" t="s">
        <v>0</v>
      </c>
      <c r="E25" s="13" t="s">
        <v>19</v>
      </c>
      <c r="F25" s="14" t="s">
        <v>56</v>
      </c>
      <c r="G25" s="13" t="s">
        <v>26</v>
      </c>
      <c r="H25" s="17">
        <v>572</v>
      </c>
      <c r="I25" s="17">
        <v>572</v>
      </c>
      <c r="K25" s="17">
        <v>-572</v>
      </c>
      <c r="L25" s="17">
        <f>H25+J25</f>
        <v>572</v>
      </c>
      <c r="M25" s="40">
        <f>I25+K25</f>
        <v>0</v>
      </c>
      <c r="O25" s="17"/>
      <c r="P25" s="17">
        <f>L25+N25</f>
        <v>572</v>
      </c>
      <c r="Q25" s="40">
        <f>M25+O25</f>
        <v>0</v>
      </c>
      <c r="R25" s="47"/>
      <c r="S25" s="17"/>
      <c r="T25" s="13" t="s">
        <v>87</v>
      </c>
      <c r="U25" s="52">
        <f>P25+R25</f>
        <v>572</v>
      </c>
    </row>
    <row r="26" spans="1:21" ht="33">
      <c r="A26" s="5"/>
      <c r="B26" s="12" t="s">
        <v>27</v>
      </c>
      <c r="C26" s="13">
        <f t="shared" si="2"/>
        <v>913</v>
      </c>
      <c r="D26" s="13" t="s">
        <v>0</v>
      </c>
      <c r="E26" s="13" t="s">
        <v>19</v>
      </c>
      <c r="F26" s="14" t="s">
        <v>8</v>
      </c>
      <c r="G26" s="13"/>
      <c r="H26" s="17">
        <f aca="true" t="shared" si="13" ref="H26:M26">H27+H34</f>
        <v>1066773</v>
      </c>
      <c r="I26" s="17">
        <f t="shared" si="13"/>
        <v>1066773</v>
      </c>
      <c r="J26" s="17">
        <f t="shared" si="13"/>
        <v>-13088</v>
      </c>
      <c r="K26" s="17">
        <f t="shared" si="13"/>
        <v>0</v>
      </c>
      <c r="L26" s="17">
        <f t="shared" si="13"/>
        <v>1053685</v>
      </c>
      <c r="M26" s="17">
        <f t="shared" si="13"/>
        <v>1066773</v>
      </c>
      <c r="O26" s="17"/>
      <c r="P26" s="17">
        <f>P27+P34</f>
        <v>1053685</v>
      </c>
      <c r="Q26" s="17">
        <f>Q27+Q34</f>
        <v>1066773</v>
      </c>
      <c r="R26" s="47"/>
      <c r="S26" s="17"/>
      <c r="T26" s="13"/>
      <c r="U26" s="52">
        <f>U27+U34</f>
        <v>1053685</v>
      </c>
    </row>
    <row r="27" spans="1:21" ht="33">
      <c r="A27" s="5"/>
      <c r="B27" s="12" t="s">
        <v>24</v>
      </c>
      <c r="C27" s="13">
        <f t="shared" si="2"/>
        <v>913</v>
      </c>
      <c r="D27" s="13" t="s">
        <v>0</v>
      </c>
      <c r="E27" s="13" t="s">
        <v>19</v>
      </c>
      <c r="F27" s="14" t="s">
        <v>45</v>
      </c>
      <c r="G27" s="13"/>
      <c r="H27" s="17">
        <f aca="true" t="shared" si="14" ref="H27:M27">H28+H30+H32</f>
        <v>1065600</v>
      </c>
      <c r="I27" s="17">
        <f t="shared" si="14"/>
        <v>1065600</v>
      </c>
      <c r="J27" s="17">
        <f t="shared" si="14"/>
        <v>-13088</v>
      </c>
      <c r="K27" s="17">
        <f t="shared" si="14"/>
        <v>0</v>
      </c>
      <c r="L27" s="17">
        <f t="shared" si="14"/>
        <v>1052512</v>
      </c>
      <c r="M27" s="17">
        <f t="shared" si="14"/>
        <v>1065600</v>
      </c>
      <c r="O27" s="17"/>
      <c r="P27" s="17">
        <f>P28+P30+P32</f>
        <v>1052512</v>
      </c>
      <c r="Q27" s="17">
        <f>Q28+Q30+Q32</f>
        <v>1065600</v>
      </c>
      <c r="R27" s="47"/>
      <c r="S27" s="17"/>
      <c r="T27" s="13"/>
      <c r="U27" s="52">
        <f>U28+U30+U32</f>
        <v>1052512</v>
      </c>
    </row>
    <row r="28" spans="1:21" ht="16.5">
      <c r="A28" s="5"/>
      <c r="B28" s="12" t="s">
        <v>51</v>
      </c>
      <c r="C28" s="13">
        <f t="shared" si="2"/>
        <v>913</v>
      </c>
      <c r="D28" s="13" t="s">
        <v>0</v>
      </c>
      <c r="E28" s="13" t="s">
        <v>19</v>
      </c>
      <c r="F28" s="14" t="s">
        <v>57</v>
      </c>
      <c r="G28" s="13"/>
      <c r="H28" s="17">
        <f aca="true" t="shared" si="15" ref="H28:M28">H29</f>
        <v>719816</v>
      </c>
      <c r="I28" s="17">
        <f t="shared" si="15"/>
        <v>719816</v>
      </c>
      <c r="J28" s="17">
        <f t="shared" si="15"/>
        <v>-13088</v>
      </c>
      <c r="K28" s="17">
        <f t="shared" si="15"/>
        <v>0</v>
      </c>
      <c r="L28" s="17">
        <f t="shared" si="15"/>
        <v>706728</v>
      </c>
      <c r="M28" s="17">
        <f t="shared" si="15"/>
        <v>719816</v>
      </c>
      <c r="O28" s="17"/>
      <c r="P28" s="17">
        <f>P29</f>
        <v>706728</v>
      </c>
      <c r="Q28" s="17">
        <f>Q29</f>
        <v>719816</v>
      </c>
      <c r="R28" s="47"/>
      <c r="S28" s="17"/>
      <c r="T28" s="13"/>
      <c r="U28" s="52">
        <f>U29</f>
        <v>706728</v>
      </c>
    </row>
    <row r="29" spans="1:21" s="1" customFormat="1" ht="33.75">
      <c r="A29" s="8"/>
      <c r="B29" s="12" t="s">
        <v>25</v>
      </c>
      <c r="C29" s="13">
        <f t="shared" si="2"/>
        <v>913</v>
      </c>
      <c r="D29" s="13" t="s">
        <v>0</v>
      </c>
      <c r="E29" s="13" t="s">
        <v>19</v>
      </c>
      <c r="F29" s="14" t="s">
        <v>57</v>
      </c>
      <c r="G29" s="13" t="s">
        <v>26</v>
      </c>
      <c r="H29" s="17">
        <v>719816</v>
      </c>
      <c r="I29" s="17">
        <v>719816</v>
      </c>
      <c r="J29" s="17">
        <v>-13088</v>
      </c>
      <c r="K29" s="17"/>
      <c r="L29" s="40">
        <f>H29+J29</f>
        <v>706728</v>
      </c>
      <c r="M29" s="40">
        <f>I29+K29</f>
        <v>719816</v>
      </c>
      <c r="N29" s="45"/>
      <c r="O29" s="17"/>
      <c r="P29" s="40">
        <f>L29+N29</f>
        <v>706728</v>
      </c>
      <c r="Q29" s="40">
        <f>M29+O29</f>
        <v>719816</v>
      </c>
      <c r="R29" s="47"/>
      <c r="S29" s="17"/>
      <c r="T29" s="13" t="s">
        <v>87</v>
      </c>
      <c r="U29" s="44">
        <f>P29+R29</f>
        <v>706728</v>
      </c>
    </row>
    <row r="30" spans="1:21" ht="16.5">
      <c r="A30" s="5"/>
      <c r="B30" s="12" t="s">
        <v>29</v>
      </c>
      <c r="C30" s="13">
        <f t="shared" si="2"/>
        <v>913</v>
      </c>
      <c r="D30" s="13" t="s">
        <v>0</v>
      </c>
      <c r="E30" s="13" t="s">
        <v>19</v>
      </c>
      <c r="F30" s="14" t="s">
        <v>58</v>
      </c>
      <c r="G30" s="13"/>
      <c r="H30" s="17">
        <f aca="true" t="shared" si="16" ref="H30:M30">H31</f>
        <v>335571</v>
      </c>
      <c r="I30" s="17">
        <f t="shared" si="16"/>
        <v>335571</v>
      </c>
      <c r="J30" s="17">
        <f t="shared" si="16"/>
        <v>0</v>
      </c>
      <c r="K30" s="17">
        <f t="shared" si="16"/>
        <v>0</v>
      </c>
      <c r="L30" s="17">
        <f t="shared" si="16"/>
        <v>335571</v>
      </c>
      <c r="M30" s="17">
        <f t="shared" si="16"/>
        <v>335571</v>
      </c>
      <c r="O30" s="17"/>
      <c r="P30" s="17">
        <f>P31</f>
        <v>335571</v>
      </c>
      <c r="Q30" s="17">
        <f>Q31</f>
        <v>335571</v>
      </c>
      <c r="R30" s="47"/>
      <c r="S30" s="17"/>
      <c r="T30" s="13"/>
      <c r="U30" s="52">
        <f>U31</f>
        <v>335571</v>
      </c>
    </row>
    <row r="31" spans="1:21" ht="33">
      <c r="A31" s="5"/>
      <c r="B31" s="12" t="s">
        <v>25</v>
      </c>
      <c r="C31" s="13">
        <f t="shared" si="2"/>
        <v>913</v>
      </c>
      <c r="D31" s="13" t="s">
        <v>0</v>
      </c>
      <c r="E31" s="13" t="s">
        <v>19</v>
      </c>
      <c r="F31" s="14" t="s">
        <v>58</v>
      </c>
      <c r="G31" s="13" t="s">
        <v>26</v>
      </c>
      <c r="H31" s="17">
        <f>340558-4987</f>
        <v>335571</v>
      </c>
      <c r="I31" s="17">
        <f>340558-4987</f>
        <v>335571</v>
      </c>
      <c r="K31" s="43"/>
      <c r="L31" s="40">
        <f>H31+J31</f>
        <v>335571</v>
      </c>
      <c r="M31" s="40">
        <f>I31+K31</f>
        <v>335571</v>
      </c>
      <c r="O31" s="17"/>
      <c r="P31" s="40">
        <f>L31+N31</f>
        <v>335571</v>
      </c>
      <c r="Q31" s="40">
        <f>M31+O31</f>
        <v>335571</v>
      </c>
      <c r="R31" s="47"/>
      <c r="S31" s="17"/>
      <c r="T31" s="13" t="s">
        <v>87</v>
      </c>
      <c r="U31" s="44">
        <f>P31+R31</f>
        <v>335571</v>
      </c>
    </row>
    <row r="32" spans="1:21" ht="33">
      <c r="A32" s="5"/>
      <c r="B32" s="12" t="s">
        <v>71</v>
      </c>
      <c r="C32" s="13">
        <f t="shared" si="2"/>
        <v>913</v>
      </c>
      <c r="D32" s="13" t="s">
        <v>0</v>
      </c>
      <c r="E32" s="13" t="s">
        <v>19</v>
      </c>
      <c r="F32" s="14" t="s">
        <v>59</v>
      </c>
      <c r="G32" s="13"/>
      <c r="H32" s="17">
        <f aca="true" t="shared" si="17" ref="H32:M32">H33</f>
        <v>10213</v>
      </c>
      <c r="I32" s="17">
        <f t="shared" si="17"/>
        <v>10213</v>
      </c>
      <c r="J32" s="17">
        <f t="shared" si="17"/>
        <v>0</v>
      </c>
      <c r="K32" s="17">
        <f t="shared" si="17"/>
        <v>0</v>
      </c>
      <c r="L32" s="17">
        <f t="shared" si="17"/>
        <v>10213</v>
      </c>
      <c r="M32" s="17">
        <f t="shared" si="17"/>
        <v>10213</v>
      </c>
      <c r="O32" s="17"/>
      <c r="P32" s="17">
        <f>P33</f>
        <v>10213</v>
      </c>
      <c r="Q32" s="17">
        <f>Q33</f>
        <v>10213</v>
      </c>
      <c r="R32" s="47"/>
      <c r="S32" s="17"/>
      <c r="T32" s="13"/>
      <c r="U32" s="52">
        <f>U33</f>
        <v>10213</v>
      </c>
    </row>
    <row r="33" spans="1:21" ht="33">
      <c r="A33" s="5"/>
      <c r="B33" s="12" t="s">
        <v>25</v>
      </c>
      <c r="C33" s="13">
        <f t="shared" si="2"/>
        <v>913</v>
      </c>
      <c r="D33" s="13" t="s">
        <v>0</v>
      </c>
      <c r="E33" s="13" t="s">
        <v>19</v>
      </c>
      <c r="F33" s="14" t="s">
        <v>59</v>
      </c>
      <c r="G33" s="13" t="s">
        <v>26</v>
      </c>
      <c r="H33" s="17">
        <f>10421-208</f>
        <v>10213</v>
      </c>
      <c r="I33" s="17">
        <f>10421-208</f>
        <v>10213</v>
      </c>
      <c r="K33" s="43"/>
      <c r="L33" s="40">
        <f>H33+J33</f>
        <v>10213</v>
      </c>
      <c r="M33" s="40">
        <f>I33+K33</f>
        <v>10213</v>
      </c>
      <c r="O33" s="17"/>
      <c r="P33" s="40">
        <f>L33+N33</f>
        <v>10213</v>
      </c>
      <c r="Q33" s="40">
        <f>M33+O33</f>
        <v>10213</v>
      </c>
      <c r="R33" s="47"/>
      <c r="S33" s="17"/>
      <c r="T33" s="13" t="s">
        <v>87</v>
      </c>
      <c r="U33" s="44">
        <f>P33+R33</f>
        <v>10213</v>
      </c>
    </row>
    <row r="34" spans="1:21" s="1" customFormat="1" ht="18.75">
      <c r="A34" s="8"/>
      <c r="B34" s="12" t="s">
        <v>21</v>
      </c>
      <c r="C34" s="13">
        <f aca="true" t="shared" si="18" ref="C34:C65">C33</f>
        <v>913</v>
      </c>
      <c r="D34" s="13" t="s">
        <v>0</v>
      </c>
      <c r="E34" s="13" t="s">
        <v>19</v>
      </c>
      <c r="F34" s="14" t="s">
        <v>28</v>
      </c>
      <c r="G34" s="13"/>
      <c r="H34" s="17">
        <f aca="true" t="shared" si="19" ref="H34:M34">H35+H37</f>
        <v>1173</v>
      </c>
      <c r="I34" s="17">
        <f t="shared" si="19"/>
        <v>1173</v>
      </c>
      <c r="J34" s="17">
        <f t="shared" si="19"/>
        <v>0</v>
      </c>
      <c r="K34" s="17">
        <f t="shared" si="19"/>
        <v>0</v>
      </c>
      <c r="L34" s="17">
        <f t="shared" si="19"/>
        <v>1173</v>
      </c>
      <c r="M34" s="17">
        <f t="shared" si="19"/>
        <v>1173</v>
      </c>
      <c r="N34" s="45"/>
      <c r="O34" s="17"/>
      <c r="P34" s="17">
        <f>P35+P37</f>
        <v>1173</v>
      </c>
      <c r="Q34" s="17">
        <f>Q35+Q37</f>
        <v>1173</v>
      </c>
      <c r="R34" s="47"/>
      <c r="S34" s="17"/>
      <c r="T34" s="13"/>
      <c r="U34" s="52">
        <f>U35+U37</f>
        <v>1173</v>
      </c>
    </row>
    <row r="35" spans="1:21" ht="16.5">
      <c r="A35" s="5"/>
      <c r="B35" s="12" t="s">
        <v>50</v>
      </c>
      <c r="C35" s="13">
        <f t="shared" si="18"/>
        <v>913</v>
      </c>
      <c r="D35" s="13" t="s">
        <v>0</v>
      </c>
      <c r="E35" s="13" t="s">
        <v>19</v>
      </c>
      <c r="F35" s="14" t="s">
        <v>60</v>
      </c>
      <c r="G35" s="13"/>
      <c r="H35" s="17">
        <f aca="true" t="shared" si="20" ref="H35:M35">H36</f>
        <v>78</v>
      </c>
      <c r="I35" s="17">
        <f t="shared" si="20"/>
        <v>78</v>
      </c>
      <c r="J35" s="17">
        <f t="shared" si="20"/>
        <v>0</v>
      </c>
      <c r="K35" s="17">
        <f t="shared" si="20"/>
        <v>0</v>
      </c>
      <c r="L35" s="17">
        <f t="shared" si="20"/>
        <v>78</v>
      </c>
      <c r="M35" s="17">
        <f t="shared" si="20"/>
        <v>78</v>
      </c>
      <c r="O35" s="17"/>
      <c r="P35" s="17">
        <f>P36</f>
        <v>78</v>
      </c>
      <c r="Q35" s="17">
        <f>Q36</f>
        <v>78</v>
      </c>
      <c r="R35" s="47"/>
      <c r="S35" s="17"/>
      <c r="T35" s="13"/>
      <c r="U35" s="52">
        <f>U36</f>
        <v>78</v>
      </c>
    </row>
    <row r="36" spans="1:21" ht="33">
      <c r="A36" s="5"/>
      <c r="B36" s="12" t="s">
        <v>25</v>
      </c>
      <c r="C36" s="13">
        <f t="shared" si="18"/>
        <v>913</v>
      </c>
      <c r="D36" s="13" t="s">
        <v>0</v>
      </c>
      <c r="E36" s="13" t="s">
        <v>19</v>
      </c>
      <c r="F36" s="14" t="s">
        <v>60</v>
      </c>
      <c r="G36" s="13" t="s">
        <v>26</v>
      </c>
      <c r="H36" s="17">
        <v>78</v>
      </c>
      <c r="I36" s="17">
        <v>78</v>
      </c>
      <c r="K36" s="43"/>
      <c r="L36" s="40">
        <f>H36+J36</f>
        <v>78</v>
      </c>
      <c r="M36" s="40">
        <f>I36+K36</f>
        <v>78</v>
      </c>
      <c r="O36" s="17"/>
      <c r="P36" s="40">
        <f>L36+N36</f>
        <v>78</v>
      </c>
      <c r="Q36" s="40">
        <f>M36+O36</f>
        <v>78</v>
      </c>
      <c r="R36" s="47"/>
      <c r="S36" s="17"/>
      <c r="T36" s="13" t="s">
        <v>87</v>
      </c>
      <c r="U36" s="44">
        <f>P36+R36</f>
        <v>78</v>
      </c>
    </row>
    <row r="37" spans="1:21" ht="16.5">
      <c r="A37" s="5"/>
      <c r="B37" s="12" t="s">
        <v>30</v>
      </c>
      <c r="C37" s="13">
        <f t="shared" si="18"/>
        <v>913</v>
      </c>
      <c r="D37" s="13" t="s">
        <v>0</v>
      </c>
      <c r="E37" s="13" t="s">
        <v>19</v>
      </c>
      <c r="F37" s="14" t="s">
        <v>61</v>
      </c>
      <c r="G37" s="13"/>
      <c r="H37" s="17">
        <f aca="true" t="shared" si="21" ref="H37:M37">H38</f>
        <v>1095</v>
      </c>
      <c r="I37" s="17">
        <f t="shared" si="21"/>
        <v>1095</v>
      </c>
      <c r="J37" s="17">
        <f t="shared" si="21"/>
        <v>0</v>
      </c>
      <c r="K37" s="17">
        <f t="shared" si="21"/>
        <v>0</v>
      </c>
      <c r="L37" s="17">
        <f t="shared" si="21"/>
        <v>1095</v>
      </c>
      <c r="M37" s="17">
        <f t="shared" si="21"/>
        <v>1095</v>
      </c>
      <c r="O37" s="17"/>
      <c r="P37" s="17">
        <f>P38</f>
        <v>1095</v>
      </c>
      <c r="Q37" s="17">
        <f>Q38</f>
        <v>1095</v>
      </c>
      <c r="R37" s="47"/>
      <c r="S37" s="17"/>
      <c r="T37" s="13"/>
      <c r="U37" s="52">
        <f>U38</f>
        <v>1095</v>
      </c>
    </row>
    <row r="38" spans="1:21" ht="33">
      <c r="A38" s="5"/>
      <c r="B38" s="12" t="s">
        <v>25</v>
      </c>
      <c r="C38" s="13">
        <f t="shared" si="18"/>
        <v>913</v>
      </c>
      <c r="D38" s="13" t="s">
        <v>0</v>
      </c>
      <c r="E38" s="13" t="s">
        <v>19</v>
      </c>
      <c r="F38" s="14" t="s">
        <v>61</v>
      </c>
      <c r="G38" s="13" t="s">
        <v>26</v>
      </c>
      <c r="H38" s="17">
        <v>1095</v>
      </c>
      <c r="I38" s="17">
        <v>1095</v>
      </c>
      <c r="K38" s="43"/>
      <c r="L38" s="40">
        <f>H38+J38</f>
        <v>1095</v>
      </c>
      <c r="M38" s="40">
        <f>I38+K38</f>
        <v>1095</v>
      </c>
      <c r="O38" s="17"/>
      <c r="P38" s="40">
        <f>L38+N38</f>
        <v>1095</v>
      </c>
      <c r="Q38" s="40">
        <f>M38+O38</f>
        <v>1095</v>
      </c>
      <c r="R38" s="47"/>
      <c r="S38" s="17"/>
      <c r="T38" s="13" t="s">
        <v>87</v>
      </c>
      <c r="U38" s="44">
        <f>P38+R38</f>
        <v>1095</v>
      </c>
    </row>
    <row r="39" spans="1:21" ht="16.5">
      <c r="A39" s="7"/>
      <c r="B39" s="12" t="s">
        <v>22</v>
      </c>
      <c r="C39" s="13">
        <f t="shared" si="18"/>
        <v>913</v>
      </c>
      <c r="D39" s="13" t="s">
        <v>0</v>
      </c>
      <c r="E39" s="13" t="s">
        <v>19</v>
      </c>
      <c r="F39" s="14" t="s">
        <v>23</v>
      </c>
      <c r="G39" s="13"/>
      <c r="H39" s="17">
        <f>H40+H43+H50</f>
        <v>8123</v>
      </c>
      <c r="I39" s="17">
        <f>I40+I43+I50</f>
        <v>8123</v>
      </c>
      <c r="J39" s="17" t="e">
        <f>J40+J43+J50+#REF!</f>
        <v>#REF!</v>
      </c>
      <c r="K39" s="17" t="e">
        <f>K40+K43+K50+#REF!</f>
        <v>#REF!</v>
      </c>
      <c r="L39" s="17" t="e">
        <f>L40+L43+L50+#REF!</f>
        <v>#REF!</v>
      </c>
      <c r="M39" s="17" t="e">
        <f>M40+M43+M50+#REF!</f>
        <v>#REF!</v>
      </c>
      <c r="O39" s="17"/>
      <c r="P39" s="17" t="e">
        <f>P40+P43+P50+#REF!</f>
        <v>#REF!</v>
      </c>
      <c r="Q39" s="17" t="e">
        <f>Q40+Q43+Q50+#REF!</f>
        <v>#REF!</v>
      </c>
      <c r="R39" s="47"/>
      <c r="S39" s="17"/>
      <c r="T39" s="13"/>
      <c r="U39" s="52">
        <f>U40+U43+U50</f>
        <v>8123</v>
      </c>
    </row>
    <row r="40" spans="1:21" ht="16.5">
      <c r="A40" s="7"/>
      <c r="B40" s="12" t="s">
        <v>40</v>
      </c>
      <c r="C40" s="13">
        <f t="shared" si="18"/>
        <v>913</v>
      </c>
      <c r="D40" s="13" t="s">
        <v>0</v>
      </c>
      <c r="E40" s="13" t="s">
        <v>19</v>
      </c>
      <c r="F40" s="14" t="s">
        <v>41</v>
      </c>
      <c r="G40" s="13"/>
      <c r="H40" s="17">
        <f>H41</f>
        <v>3637</v>
      </c>
      <c r="I40" s="17">
        <f aca="true" t="shared" si="22" ref="I40:K41">I41</f>
        <v>3637</v>
      </c>
      <c r="J40" s="17">
        <f t="shared" si="22"/>
        <v>0</v>
      </c>
      <c r="K40" s="17">
        <f t="shared" si="22"/>
        <v>0</v>
      </c>
      <c r="L40" s="17">
        <f>L41</f>
        <v>3637</v>
      </c>
      <c r="M40" s="17">
        <f>M41</f>
        <v>3637</v>
      </c>
      <c r="O40" s="17"/>
      <c r="P40" s="17">
        <f>P41</f>
        <v>3637</v>
      </c>
      <c r="Q40" s="17">
        <f>Q41</f>
        <v>3637</v>
      </c>
      <c r="R40" s="47"/>
      <c r="S40" s="17"/>
      <c r="T40" s="13"/>
      <c r="U40" s="52">
        <f>U41</f>
        <v>3637</v>
      </c>
    </row>
    <row r="41" spans="1:21" ht="99">
      <c r="A41" s="7"/>
      <c r="B41" s="12" t="s">
        <v>81</v>
      </c>
      <c r="C41" s="13">
        <f t="shared" si="18"/>
        <v>913</v>
      </c>
      <c r="D41" s="13" t="s">
        <v>0</v>
      </c>
      <c r="E41" s="13" t="s">
        <v>19</v>
      </c>
      <c r="F41" s="14" t="s">
        <v>62</v>
      </c>
      <c r="G41" s="13"/>
      <c r="H41" s="17">
        <f>H42</f>
        <v>3637</v>
      </c>
      <c r="I41" s="17">
        <f t="shared" si="22"/>
        <v>3637</v>
      </c>
      <c r="J41" s="17">
        <f t="shared" si="22"/>
        <v>0</v>
      </c>
      <c r="K41" s="17">
        <f t="shared" si="22"/>
        <v>0</v>
      </c>
      <c r="L41" s="17">
        <f>L42</f>
        <v>3637</v>
      </c>
      <c r="M41" s="17">
        <f>M42</f>
        <v>3637</v>
      </c>
      <c r="O41" s="17"/>
      <c r="P41" s="17">
        <f>P42</f>
        <v>3637</v>
      </c>
      <c r="Q41" s="17">
        <f>Q42</f>
        <v>3637</v>
      </c>
      <c r="R41" s="47"/>
      <c r="S41" s="17"/>
      <c r="T41" s="13"/>
      <c r="U41" s="52">
        <f>U42</f>
        <v>3637</v>
      </c>
    </row>
    <row r="42" spans="1:21" ht="33">
      <c r="A42" s="7"/>
      <c r="B42" s="12" t="s">
        <v>25</v>
      </c>
      <c r="C42" s="13">
        <f t="shared" si="18"/>
        <v>913</v>
      </c>
      <c r="D42" s="13" t="s">
        <v>0</v>
      </c>
      <c r="E42" s="13" t="s">
        <v>19</v>
      </c>
      <c r="F42" s="14" t="s">
        <v>62</v>
      </c>
      <c r="G42" s="13" t="s">
        <v>26</v>
      </c>
      <c r="H42" s="17">
        <v>3637</v>
      </c>
      <c r="I42" s="17">
        <v>3637</v>
      </c>
      <c r="K42" s="43"/>
      <c r="L42" s="40">
        <f>H42+J42</f>
        <v>3637</v>
      </c>
      <c r="M42" s="40">
        <f>I42+K42</f>
        <v>3637</v>
      </c>
      <c r="O42" s="17"/>
      <c r="P42" s="40">
        <f>L42+N42</f>
        <v>3637</v>
      </c>
      <c r="Q42" s="40">
        <f>M42+O42</f>
        <v>3637</v>
      </c>
      <c r="R42" s="47"/>
      <c r="S42" s="17"/>
      <c r="T42" s="13" t="s">
        <v>88</v>
      </c>
      <c r="U42" s="44">
        <f>P42+R42</f>
        <v>3637</v>
      </c>
    </row>
    <row r="43" spans="1:21" ht="16.5">
      <c r="A43" s="5"/>
      <c r="B43" s="12" t="s">
        <v>31</v>
      </c>
      <c r="C43" s="13">
        <f t="shared" si="18"/>
        <v>913</v>
      </c>
      <c r="D43" s="13" t="s">
        <v>0</v>
      </c>
      <c r="E43" s="13" t="s">
        <v>19</v>
      </c>
      <c r="F43" s="14" t="s">
        <v>36</v>
      </c>
      <c r="G43" s="13"/>
      <c r="H43" s="17">
        <f aca="true" t="shared" si="23" ref="H43:M43">H44+H46+H48</f>
        <v>2186</v>
      </c>
      <c r="I43" s="17">
        <f t="shared" si="23"/>
        <v>2186</v>
      </c>
      <c r="J43" s="17">
        <f t="shared" si="23"/>
        <v>0</v>
      </c>
      <c r="K43" s="17">
        <f t="shared" si="23"/>
        <v>0</v>
      </c>
      <c r="L43" s="17">
        <f t="shared" si="23"/>
        <v>2186</v>
      </c>
      <c r="M43" s="17">
        <f t="shared" si="23"/>
        <v>2186</v>
      </c>
      <c r="O43" s="17"/>
      <c r="P43" s="17">
        <f>P44+P46+P48</f>
        <v>2186</v>
      </c>
      <c r="Q43" s="17">
        <f>Q44+Q46+Q48</f>
        <v>2186</v>
      </c>
      <c r="R43" s="47"/>
      <c r="S43" s="17"/>
      <c r="T43" s="13"/>
      <c r="U43" s="52">
        <f>U44+U46+U48</f>
        <v>2186</v>
      </c>
    </row>
    <row r="44" spans="1:21" ht="33">
      <c r="A44" s="5"/>
      <c r="B44" s="12" t="s">
        <v>52</v>
      </c>
      <c r="C44" s="13">
        <f t="shared" si="18"/>
        <v>913</v>
      </c>
      <c r="D44" s="13" t="s">
        <v>0</v>
      </c>
      <c r="E44" s="13" t="s">
        <v>19</v>
      </c>
      <c r="F44" s="14" t="s">
        <v>63</v>
      </c>
      <c r="G44" s="13"/>
      <c r="H44" s="17">
        <f aca="true" t="shared" si="24" ref="H44:M44">H45</f>
        <v>1909</v>
      </c>
      <c r="I44" s="17">
        <f t="shared" si="24"/>
        <v>1909</v>
      </c>
      <c r="J44" s="17">
        <f t="shared" si="24"/>
        <v>0</v>
      </c>
      <c r="K44" s="17">
        <f t="shared" si="24"/>
        <v>0</v>
      </c>
      <c r="L44" s="17">
        <f t="shared" si="24"/>
        <v>1909</v>
      </c>
      <c r="M44" s="17">
        <f t="shared" si="24"/>
        <v>1909</v>
      </c>
      <c r="O44" s="17"/>
      <c r="P44" s="17">
        <f>P45</f>
        <v>1909</v>
      </c>
      <c r="Q44" s="17">
        <f>Q45</f>
        <v>1909</v>
      </c>
      <c r="R44" s="47"/>
      <c r="S44" s="17"/>
      <c r="T44" s="13"/>
      <c r="U44" s="52">
        <f>U45</f>
        <v>1909</v>
      </c>
    </row>
    <row r="45" spans="1:21" ht="33">
      <c r="A45" s="5"/>
      <c r="B45" s="12" t="s">
        <v>25</v>
      </c>
      <c r="C45" s="13">
        <f t="shared" si="18"/>
        <v>913</v>
      </c>
      <c r="D45" s="13" t="s">
        <v>0</v>
      </c>
      <c r="E45" s="13" t="s">
        <v>19</v>
      </c>
      <c r="F45" s="14" t="s">
        <v>63</v>
      </c>
      <c r="G45" s="13" t="s">
        <v>26</v>
      </c>
      <c r="H45" s="17">
        <v>1909</v>
      </c>
      <c r="I45" s="17">
        <v>1909</v>
      </c>
      <c r="K45" s="43"/>
      <c r="L45" s="40">
        <f>H45+J45</f>
        <v>1909</v>
      </c>
      <c r="M45" s="40">
        <f>I45+K45</f>
        <v>1909</v>
      </c>
      <c r="O45" s="17"/>
      <c r="P45" s="40">
        <f>L45+N45</f>
        <v>1909</v>
      </c>
      <c r="Q45" s="40">
        <f>M45+O45</f>
        <v>1909</v>
      </c>
      <c r="R45" s="47"/>
      <c r="S45" s="17"/>
      <c r="T45" s="13" t="s">
        <v>87</v>
      </c>
      <c r="U45" s="44">
        <f>P45+R45</f>
        <v>1909</v>
      </c>
    </row>
    <row r="46" spans="1:21" ht="33">
      <c r="A46" s="7"/>
      <c r="B46" s="12" t="s">
        <v>32</v>
      </c>
      <c r="C46" s="13">
        <f t="shared" si="18"/>
        <v>913</v>
      </c>
      <c r="D46" s="13" t="s">
        <v>0</v>
      </c>
      <c r="E46" s="13" t="s">
        <v>19</v>
      </c>
      <c r="F46" s="14" t="s">
        <v>37</v>
      </c>
      <c r="G46" s="13"/>
      <c r="H46" s="17">
        <f aca="true" t="shared" si="25" ref="H46:M46">H47</f>
        <v>249</v>
      </c>
      <c r="I46" s="17">
        <f t="shared" si="25"/>
        <v>249</v>
      </c>
      <c r="J46" s="17">
        <f t="shared" si="25"/>
        <v>0</v>
      </c>
      <c r="K46" s="17">
        <f t="shared" si="25"/>
        <v>0</v>
      </c>
      <c r="L46" s="17">
        <f t="shared" si="25"/>
        <v>249</v>
      </c>
      <c r="M46" s="17">
        <f t="shared" si="25"/>
        <v>249</v>
      </c>
      <c r="O46" s="17"/>
      <c r="P46" s="17">
        <f>P47</f>
        <v>249</v>
      </c>
      <c r="Q46" s="17">
        <f>Q47</f>
        <v>249</v>
      </c>
      <c r="R46" s="47"/>
      <c r="S46" s="17"/>
      <c r="T46" s="13"/>
      <c r="U46" s="52">
        <f>U47</f>
        <v>249</v>
      </c>
    </row>
    <row r="47" spans="1:21" ht="33">
      <c r="A47" s="7"/>
      <c r="B47" s="12" t="s">
        <v>25</v>
      </c>
      <c r="C47" s="13">
        <f t="shared" si="18"/>
        <v>913</v>
      </c>
      <c r="D47" s="13" t="s">
        <v>0</v>
      </c>
      <c r="E47" s="13" t="s">
        <v>19</v>
      </c>
      <c r="F47" s="14" t="s">
        <v>37</v>
      </c>
      <c r="G47" s="13" t="s">
        <v>26</v>
      </c>
      <c r="H47" s="17">
        <v>249</v>
      </c>
      <c r="I47" s="17">
        <v>249</v>
      </c>
      <c r="K47" s="43"/>
      <c r="L47" s="40">
        <f>H47+J47</f>
        <v>249</v>
      </c>
      <c r="M47" s="40">
        <f>I47+K47</f>
        <v>249</v>
      </c>
      <c r="O47" s="17"/>
      <c r="P47" s="40">
        <f>L47+N47</f>
        <v>249</v>
      </c>
      <c r="Q47" s="40">
        <f>M47+O47</f>
        <v>249</v>
      </c>
      <c r="R47" s="47"/>
      <c r="S47" s="17"/>
      <c r="T47" s="13" t="s">
        <v>87</v>
      </c>
      <c r="U47" s="44">
        <f>P47+R47</f>
        <v>249</v>
      </c>
    </row>
    <row r="48" spans="1:21" ht="49.5">
      <c r="A48" s="7"/>
      <c r="B48" s="12" t="s">
        <v>53</v>
      </c>
      <c r="C48" s="13">
        <f t="shared" si="18"/>
        <v>913</v>
      </c>
      <c r="D48" s="13" t="s">
        <v>0</v>
      </c>
      <c r="E48" s="13" t="s">
        <v>19</v>
      </c>
      <c r="F48" s="14" t="s">
        <v>64</v>
      </c>
      <c r="G48" s="13"/>
      <c r="H48" s="17">
        <f aca="true" t="shared" si="26" ref="H48:M48">H49</f>
        <v>28</v>
      </c>
      <c r="I48" s="17">
        <f t="shared" si="26"/>
        <v>28</v>
      </c>
      <c r="J48" s="17">
        <f t="shared" si="26"/>
        <v>0</v>
      </c>
      <c r="K48" s="17">
        <f t="shared" si="26"/>
        <v>0</v>
      </c>
      <c r="L48" s="17">
        <f t="shared" si="26"/>
        <v>28</v>
      </c>
      <c r="M48" s="17">
        <f t="shared" si="26"/>
        <v>28</v>
      </c>
      <c r="O48" s="17"/>
      <c r="P48" s="17">
        <f>P49</f>
        <v>28</v>
      </c>
      <c r="Q48" s="17">
        <f>Q49</f>
        <v>28</v>
      </c>
      <c r="R48" s="47"/>
      <c r="S48" s="17"/>
      <c r="T48" s="13"/>
      <c r="U48" s="52">
        <f>U49</f>
        <v>28</v>
      </c>
    </row>
    <row r="49" spans="1:21" ht="33">
      <c r="A49" s="7"/>
      <c r="B49" s="12" t="s">
        <v>25</v>
      </c>
      <c r="C49" s="13">
        <f t="shared" si="18"/>
        <v>913</v>
      </c>
      <c r="D49" s="13" t="s">
        <v>0</v>
      </c>
      <c r="E49" s="13" t="s">
        <v>19</v>
      </c>
      <c r="F49" s="14" t="s">
        <v>64</v>
      </c>
      <c r="G49" s="13" t="s">
        <v>26</v>
      </c>
      <c r="H49" s="17">
        <v>28</v>
      </c>
      <c r="I49" s="17">
        <v>28</v>
      </c>
      <c r="K49" s="43"/>
      <c r="L49" s="40">
        <f>H49+J49</f>
        <v>28</v>
      </c>
      <c r="M49" s="40">
        <f>I49+K49</f>
        <v>28</v>
      </c>
      <c r="O49" s="17"/>
      <c r="P49" s="40">
        <f>L49+N49</f>
        <v>28</v>
      </c>
      <c r="Q49" s="40">
        <f>M49+O49</f>
        <v>28</v>
      </c>
      <c r="R49" s="47"/>
      <c r="S49" s="17"/>
      <c r="T49" s="13" t="s">
        <v>87</v>
      </c>
      <c r="U49" s="44">
        <f>P49+R49</f>
        <v>28</v>
      </c>
    </row>
    <row r="50" spans="1:21" ht="33">
      <c r="A50" s="5"/>
      <c r="B50" s="12" t="s">
        <v>33</v>
      </c>
      <c r="C50" s="13">
        <f t="shared" si="18"/>
        <v>913</v>
      </c>
      <c r="D50" s="13" t="s">
        <v>0</v>
      </c>
      <c r="E50" s="13" t="s">
        <v>19</v>
      </c>
      <c r="F50" s="14" t="s">
        <v>35</v>
      </c>
      <c r="G50" s="13"/>
      <c r="H50" s="17">
        <f>H51</f>
        <v>2300</v>
      </c>
      <c r="I50" s="17">
        <f aca="true" t="shared" si="27" ref="I50:K51">I51</f>
        <v>2300</v>
      </c>
      <c r="J50" s="17">
        <f t="shared" si="27"/>
        <v>0</v>
      </c>
      <c r="K50" s="17">
        <f t="shared" si="27"/>
        <v>0</v>
      </c>
      <c r="L50" s="17">
        <f>L51</f>
        <v>2300</v>
      </c>
      <c r="M50" s="17">
        <f>M51</f>
        <v>2300</v>
      </c>
      <c r="O50" s="17"/>
      <c r="P50" s="17">
        <f>P51</f>
        <v>2300</v>
      </c>
      <c r="Q50" s="17">
        <f>Q51</f>
        <v>2300</v>
      </c>
      <c r="R50" s="47"/>
      <c r="S50" s="17"/>
      <c r="T50" s="13"/>
      <c r="U50" s="52">
        <f>U51</f>
        <v>2300</v>
      </c>
    </row>
    <row r="51" spans="1:21" ht="49.5">
      <c r="A51" s="5"/>
      <c r="B51" s="12" t="s">
        <v>72</v>
      </c>
      <c r="C51" s="13">
        <f t="shared" si="18"/>
        <v>913</v>
      </c>
      <c r="D51" s="13" t="s">
        <v>0</v>
      </c>
      <c r="E51" s="13" t="s">
        <v>19</v>
      </c>
      <c r="F51" s="14" t="s">
        <v>65</v>
      </c>
      <c r="G51" s="13"/>
      <c r="H51" s="17">
        <f>H52</f>
        <v>2300</v>
      </c>
      <c r="I51" s="17">
        <f t="shared" si="27"/>
        <v>2300</v>
      </c>
      <c r="J51" s="17">
        <f t="shared" si="27"/>
        <v>0</v>
      </c>
      <c r="K51" s="17">
        <f t="shared" si="27"/>
        <v>0</v>
      </c>
      <c r="L51" s="17">
        <f>L52</f>
        <v>2300</v>
      </c>
      <c r="M51" s="17">
        <f>M52</f>
        <v>2300</v>
      </c>
      <c r="O51" s="17"/>
      <c r="P51" s="17">
        <f>P52</f>
        <v>2300</v>
      </c>
      <c r="Q51" s="17">
        <f>Q52</f>
        <v>2300</v>
      </c>
      <c r="R51" s="47"/>
      <c r="S51" s="17"/>
      <c r="T51" s="13"/>
      <c r="U51" s="52">
        <f>U52</f>
        <v>2300</v>
      </c>
    </row>
    <row r="52" spans="1:21" ht="33">
      <c r="A52" s="5"/>
      <c r="B52" s="12" t="s">
        <v>25</v>
      </c>
      <c r="C52" s="13">
        <f t="shared" si="18"/>
        <v>913</v>
      </c>
      <c r="D52" s="13" t="s">
        <v>0</v>
      </c>
      <c r="E52" s="13" t="s">
        <v>19</v>
      </c>
      <c r="F52" s="14" t="s">
        <v>65</v>
      </c>
      <c r="G52" s="13" t="s">
        <v>26</v>
      </c>
      <c r="H52" s="17">
        <v>2300</v>
      </c>
      <c r="I52" s="17">
        <v>2300</v>
      </c>
      <c r="K52" s="43"/>
      <c r="L52" s="40">
        <f>H52+J52</f>
        <v>2300</v>
      </c>
      <c r="M52" s="40">
        <f>I52+K52</f>
        <v>2300</v>
      </c>
      <c r="O52" s="17"/>
      <c r="P52" s="40">
        <f>L52+N52</f>
        <v>2300</v>
      </c>
      <c r="Q52" s="40">
        <f>M52+O52</f>
        <v>2300</v>
      </c>
      <c r="R52" s="47"/>
      <c r="S52" s="17"/>
      <c r="T52" s="13" t="s">
        <v>87</v>
      </c>
      <c r="U52" s="44">
        <f>P52+R52</f>
        <v>2300</v>
      </c>
    </row>
    <row r="53" spans="1:21" ht="18.75">
      <c r="A53" s="5"/>
      <c r="B53" s="36" t="s">
        <v>14</v>
      </c>
      <c r="C53" s="37">
        <f>C52</f>
        <v>913</v>
      </c>
      <c r="D53" s="37" t="s">
        <v>0</v>
      </c>
      <c r="E53" s="37" t="s">
        <v>0</v>
      </c>
      <c r="F53" s="38"/>
      <c r="G53" s="37"/>
      <c r="H53" s="39">
        <f>H54</f>
        <v>9538</v>
      </c>
      <c r="I53" s="39">
        <f aca="true" t="shared" si="28" ref="I53:K54">I54</f>
        <v>9538</v>
      </c>
      <c r="J53" s="39">
        <f t="shared" si="28"/>
        <v>0</v>
      </c>
      <c r="K53" s="39">
        <f t="shared" si="28"/>
        <v>0</v>
      </c>
      <c r="L53" s="39">
        <f>L54</f>
        <v>9538</v>
      </c>
      <c r="M53" s="39">
        <f>M54</f>
        <v>9538</v>
      </c>
      <c r="O53" s="17"/>
      <c r="P53" s="39">
        <f>P54</f>
        <v>9538</v>
      </c>
      <c r="Q53" s="39">
        <f>Q54</f>
        <v>9538</v>
      </c>
      <c r="R53" s="47"/>
      <c r="S53" s="17"/>
      <c r="T53" s="37"/>
      <c r="U53" s="51">
        <f>U54</f>
        <v>9538</v>
      </c>
    </row>
    <row r="54" spans="1:21" ht="33">
      <c r="A54" s="5"/>
      <c r="B54" s="12" t="s">
        <v>27</v>
      </c>
      <c r="C54" s="13">
        <f t="shared" si="18"/>
        <v>913</v>
      </c>
      <c r="D54" s="13" t="s">
        <v>0</v>
      </c>
      <c r="E54" s="13" t="s">
        <v>0</v>
      </c>
      <c r="F54" s="14" t="s">
        <v>8</v>
      </c>
      <c r="G54" s="13"/>
      <c r="H54" s="17">
        <f>H55</f>
        <v>9538</v>
      </c>
      <c r="I54" s="17">
        <f t="shared" si="28"/>
        <v>9538</v>
      </c>
      <c r="J54" s="17">
        <f t="shared" si="28"/>
        <v>0</v>
      </c>
      <c r="K54" s="17">
        <f t="shared" si="28"/>
        <v>0</v>
      </c>
      <c r="L54" s="17">
        <f>L55</f>
        <v>9538</v>
      </c>
      <c r="M54" s="17">
        <f>M55</f>
        <v>9538</v>
      </c>
      <c r="O54" s="17"/>
      <c r="P54" s="17">
        <f>P55</f>
        <v>9538</v>
      </c>
      <c r="Q54" s="17">
        <f>Q55</f>
        <v>9538</v>
      </c>
      <c r="R54" s="47"/>
      <c r="S54" s="17"/>
      <c r="T54" s="13"/>
      <c r="U54" s="52">
        <f>U55</f>
        <v>9538</v>
      </c>
    </row>
    <row r="55" spans="1:21" ht="33">
      <c r="A55" s="5"/>
      <c r="B55" s="12" t="s">
        <v>24</v>
      </c>
      <c r="C55" s="13">
        <f t="shared" si="18"/>
        <v>913</v>
      </c>
      <c r="D55" s="13" t="s">
        <v>0</v>
      </c>
      <c r="E55" s="13" t="s">
        <v>0</v>
      </c>
      <c r="F55" s="14" t="s">
        <v>45</v>
      </c>
      <c r="G55" s="13"/>
      <c r="H55" s="17">
        <f aca="true" t="shared" si="29" ref="H55:M55">H56+H58</f>
        <v>9538</v>
      </c>
      <c r="I55" s="17">
        <f t="shared" si="29"/>
        <v>9538</v>
      </c>
      <c r="J55" s="17">
        <f t="shared" si="29"/>
        <v>0</v>
      </c>
      <c r="K55" s="17">
        <f t="shared" si="29"/>
        <v>0</v>
      </c>
      <c r="L55" s="17">
        <f t="shared" si="29"/>
        <v>9538</v>
      </c>
      <c r="M55" s="17">
        <f t="shared" si="29"/>
        <v>9538</v>
      </c>
      <c r="O55" s="17"/>
      <c r="P55" s="17">
        <f>P56+P58</f>
        <v>9538</v>
      </c>
      <c r="Q55" s="17">
        <f>Q56+Q58</f>
        <v>9538</v>
      </c>
      <c r="R55" s="47"/>
      <c r="S55" s="17"/>
      <c r="T55" s="13"/>
      <c r="U55" s="52">
        <f>U56+U58</f>
        <v>9538</v>
      </c>
    </row>
    <row r="56" spans="1:21" ht="16.5">
      <c r="A56" s="5"/>
      <c r="B56" s="12" t="s">
        <v>51</v>
      </c>
      <c r="C56" s="13">
        <f t="shared" si="18"/>
        <v>913</v>
      </c>
      <c r="D56" s="13" t="s">
        <v>0</v>
      </c>
      <c r="E56" s="13" t="s">
        <v>0</v>
      </c>
      <c r="F56" s="14" t="s">
        <v>57</v>
      </c>
      <c r="G56" s="13"/>
      <c r="H56" s="17">
        <f aca="true" t="shared" si="30" ref="H56:M56">H57</f>
        <v>6919</v>
      </c>
      <c r="I56" s="17">
        <f t="shared" si="30"/>
        <v>6919</v>
      </c>
      <c r="J56" s="17">
        <f t="shared" si="30"/>
        <v>0</v>
      </c>
      <c r="K56" s="17">
        <f t="shared" si="30"/>
        <v>0</v>
      </c>
      <c r="L56" s="17">
        <f t="shared" si="30"/>
        <v>6919</v>
      </c>
      <c r="M56" s="17">
        <f t="shared" si="30"/>
        <v>6919</v>
      </c>
      <c r="O56" s="17"/>
      <c r="P56" s="17">
        <f>P57</f>
        <v>6919</v>
      </c>
      <c r="Q56" s="17">
        <f>Q57</f>
        <v>6919</v>
      </c>
      <c r="R56" s="47"/>
      <c r="S56" s="17"/>
      <c r="T56" s="13"/>
      <c r="U56" s="52">
        <f>U57</f>
        <v>6919</v>
      </c>
    </row>
    <row r="57" spans="1:21" ht="33">
      <c r="A57" s="5"/>
      <c r="B57" s="12" t="s">
        <v>25</v>
      </c>
      <c r="C57" s="13">
        <f t="shared" si="18"/>
        <v>913</v>
      </c>
      <c r="D57" s="13" t="s">
        <v>0</v>
      </c>
      <c r="E57" s="13" t="s">
        <v>0</v>
      </c>
      <c r="F57" s="22" t="s">
        <v>57</v>
      </c>
      <c r="G57" s="13" t="s">
        <v>26</v>
      </c>
      <c r="H57" s="17">
        <v>6919</v>
      </c>
      <c r="I57" s="17">
        <v>6919</v>
      </c>
      <c r="K57" s="43"/>
      <c r="L57" s="40">
        <f>H57+J57</f>
        <v>6919</v>
      </c>
      <c r="M57" s="40">
        <f>I57+K57</f>
        <v>6919</v>
      </c>
      <c r="O57" s="17"/>
      <c r="P57" s="40">
        <f>L57+N57</f>
        <v>6919</v>
      </c>
      <c r="Q57" s="40">
        <f>M57+O57</f>
        <v>6919</v>
      </c>
      <c r="R57" s="47"/>
      <c r="S57" s="17"/>
      <c r="T57" s="13" t="s">
        <v>87</v>
      </c>
      <c r="U57" s="44">
        <f>P57+R57</f>
        <v>6919</v>
      </c>
    </row>
    <row r="58" spans="1:21" ht="16.5">
      <c r="A58" s="7"/>
      <c r="B58" s="12" t="s">
        <v>29</v>
      </c>
      <c r="C58" s="13">
        <f t="shared" si="18"/>
        <v>913</v>
      </c>
      <c r="D58" s="13" t="s">
        <v>0</v>
      </c>
      <c r="E58" s="13" t="s">
        <v>0</v>
      </c>
      <c r="F58" s="22" t="s">
        <v>58</v>
      </c>
      <c r="G58" s="13"/>
      <c r="H58" s="17">
        <f aca="true" t="shared" si="31" ref="H58:M58">H59</f>
        <v>2619</v>
      </c>
      <c r="I58" s="17">
        <f t="shared" si="31"/>
        <v>2619</v>
      </c>
      <c r="J58" s="17">
        <f t="shared" si="31"/>
        <v>0</v>
      </c>
      <c r="K58" s="17">
        <f t="shared" si="31"/>
        <v>0</v>
      </c>
      <c r="L58" s="17">
        <f t="shared" si="31"/>
        <v>2619</v>
      </c>
      <c r="M58" s="17">
        <f t="shared" si="31"/>
        <v>2619</v>
      </c>
      <c r="O58" s="17"/>
      <c r="P58" s="17">
        <f>P59</f>
        <v>2619</v>
      </c>
      <c r="Q58" s="17">
        <f>Q59</f>
        <v>2619</v>
      </c>
      <c r="R58" s="47"/>
      <c r="S58" s="17"/>
      <c r="T58" s="13"/>
      <c r="U58" s="52">
        <f>U59</f>
        <v>2619</v>
      </c>
    </row>
    <row r="59" spans="1:21" ht="33">
      <c r="A59" s="7"/>
      <c r="B59" s="12" t="s">
        <v>25</v>
      </c>
      <c r="C59" s="13">
        <f t="shared" si="18"/>
        <v>913</v>
      </c>
      <c r="D59" s="13" t="s">
        <v>0</v>
      </c>
      <c r="E59" s="13" t="s">
        <v>0</v>
      </c>
      <c r="F59" s="22" t="s">
        <v>58</v>
      </c>
      <c r="G59" s="13" t="s">
        <v>26</v>
      </c>
      <c r="H59" s="17">
        <v>2619</v>
      </c>
      <c r="I59" s="17">
        <v>2619</v>
      </c>
      <c r="K59" s="43"/>
      <c r="L59" s="40">
        <f>H59+J59</f>
        <v>2619</v>
      </c>
      <c r="M59" s="40">
        <f>I59+K59</f>
        <v>2619</v>
      </c>
      <c r="O59" s="17"/>
      <c r="P59" s="40">
        <f>L59+N59</f>
        <v>2619</v>
      </c>
      <c r="Q59" s="40">
        <f>M59+O59</f>
        <v>2619</v>
      </c>
      <c r="R59" s="47"/>
      <c r="S59" s="17"/>
      <c r="T59" s="13" t="s">
        <v>87</v>
      </c>
      <c r="U59" s="44">
        <f>P59+R59</f>
        <v>2619</v>
      </c>
    </row>
    <row r="60" spans="1:21" ht="18.75">
      <c r="A60" s="7"/>
      <c r="B60" s="36" t="s">
        <v>5</v>
      </c>
      <c r="C60" s="37">
        <f t="shared" si="18"/>
        <v>913</v>
      </c>
      <c r="D60" s="37" t="s">
        <v>0</v>
      </c>
      <c r="E60" s="37" t="s">
        <v>2</v>
      </c>
      <c r="F60" s="38"/>
      <c r="G60" s="37"/>
      <c r="H60" s="39">
        <f aca="true" t="shared" si="32" ref="H60:M60">H61+H68+H72</f>
        <v>77543</v>
      </c>
      <c r="I60" s="39">
        <f t="shared" si="32"/>
        <v>77543</v>
      </c>
      <c r="J60" s="39">
        <f t="shared" si="32"/>
        <v>0</v>
      </c>
      <c r="K60" s="39">
        <f t="shared" si="32"/>
        <v>0</v>
      </c>
      <c r="L60" s="39">
        <f t="shared" si="32"/>
        <v>77543</v>
      </c>
      <c r="M60" s="39">
        <f t="shared" si="32"/>
        <v>77543</v>
      </c>
      <c r="O60" s="17"/>
      <c r="P60" s="39">
        <f>P61+P68+P72</f>
        <v>77543</v>
      </c>
      <c r="Q60" s="39">
        <f>Q61+Q68+Q72</f>
        <v>77543</v>
      </c>
      <c r="R60" s="47"/>
      <c r="S60" s="17"/>
      <c r="T60" s="37"/>
      <c r="U60" s="51">
        <f>U61+U68+U72</f>
        <v>77543</v>
      </c>
    </row>
    <row r="61" spans="1:21" ht="33">
      <c r="A61" s="7"/>
      <c r="B61" s="12" t="s">
        <v>27</v>
      </c>
      <c r="C61" s="13">
        <f t="shared" si="18"/>
        <v>913</v>
      </c>
      <c r="D61" s="13" t="s">
        <v>0</v>
      </c>
      <c r="E61" s="13" t="s">
        <v>2</v>
      </c>
      <c r="F61" s="22" t="s">
        <v>8</v>
      </c>
      <c r="G61" s="13"/>
      <c r="H61" s="17">
        <f aca="true" t="shared" si="33" ref="H61:M61">H62+H65</f>
        <v>76640</v>
      </c>
      <c r="I61" s="17">
        <f t="shared" si="33"/>
        <v>76640</v>
      </c>
      <c r="J61" s="17">
        <f t="shared" si="33"/>
        <v>0</v>
      </c>
      <c r="K61" s="17">
        <f t="shared" si="33"/>
        <v>0</v>
      </c>
      <c r="L61" s="17">
        <f t="shared" si="33"/>
        <v>76640</v>
      </c>
      <c r="M61" s="17">
        <f t="shared" si="33"/>
        <v>76640</v>
      </c>
      <c r="O61" s="17"/>
      <c r="P61" s="17">
        <f>P62+P65</f>
        <v>76640</v>
      </c>
      <c r="Q61" s="17">
        <f>Q62+Q65</f>
        <v>76640</v>
      </c>
      <c r="R61" s="47"/>
      <c r="S61" s="17"/>
      <c r="T61" s="13"/>
      <c r="U61" s="52">
        <f>U62+U65</f>
        <v>76640</v>
      </c>
    </row>
    <row r="62" spans="1:21" ht="33">
      <c r="A62" s="7"/>
      <c r="B62" s="12" t="s">
        <v>24</v>
      </c>
      <c r="C62" s="13">
        <f t="shared" si="18"/>
        <v>913</v>
      </c>
      <c r="D62" s="13" t="s">
        <v>0</v>
      </c>
      <c r="E62" s="13" t="s">
        <v>2</v>
      </c>
      <c r="F62" s="22" t="s">
        <v>45</v>
      </c>
      <c r="G62" s="13"/>
      <c r="H62" s="17">
        <f>H63</f>
        <v>75380</v>
      </c>
      <c r="I62" s="17">
        <f aca="true" t="shared" si="34" ref="I62:K63">I63</f>
        <v>75380</v>
      </c>
      <c r="J62" s="17">
        <f t="shared" si="34"/>
        <v>0</v>
      </c>
      <c r="K62" s="17">
        <f t="shared" si="34"/>
        <v>0</v>
      </c>
      <c r="L62" s="17">
        <f>L63</f>
        <v>75380</v>
      </c>
      <c r="M62" s="17">
        <f>M63</f>
        <v>75380</v>
      </c>
      <c r="O62" s="17"/>
      <c r="P62" s="17">
        <f>P63</f>
        <v>75380</v>
      </c>
      <c r="Q62" s="17">
        <f>Q63</f>
        <v>75380</v>
      </c>
      <c r="R62" s="47"/>
      <c r="S62" s="17"/>
      <c r="T62" s="13"/>
      <c r="U62" s="52">
        <f>U63</f>
        <v>75380</v>
      </c>
    </row>
    <row r="63" spans="1:21" ht="33">
      <c r="A63" s="7"/>
      <c r="B63" s="12" t="s">
        <v>66</v>
      </c>
      <c r="C63" s="13">
        <f t="shared" si="18"/>
        <v>913</v>
      </c>
      <c r="D63" s="13" t="s">
        <v>0</v>
      </c>
      <c r="E63" s="13" t="s">
        <v>2</v>
      </c>
      <c r="F63" s="22" t="s">
        <v>76</v>
      </c>
      <c r="G63" s="13"/>
      <c r="H63" s="17">
        <f>H64</f>
        <v>75380</v>
      </c>
      <c r="I63" s="17">
        <f t="shared" si="34"/>
        <v>75380</v>
      </c>
      <c r="J63" s="17">
        <f t="shared" si="34"/>
        <v>0</v>
      </c>
      <c r="K63" s="17">
        <f t="shared" si="34"/>
        <v>0</v>
      </c>
      <c r="L63" s="17">
        <f>L64</f>
        <v>75380</v>
      </c>
      <c r="M63" s="17">
        <f>M64</f>
        <v>75380</v>
      </c>
      <c r="O63" s="17"/>
      <c r="P63" s="17">
        <f>P64</f>
        <v>75380</v>
      </c>
      <c r="Q63" s="17">
        <f>Q64</f>
        <v>75380</v>
      </c>
      <c r="R63" s="47"/>
      <c r="S63" s="17"/>
      <c r="T63" s="13"/>
      <c r="U63" s="52">
        <f>U64</f>
        <v>75380</v>
      </c>
    </row>
    <row r="64" spans="1:21" ht="33">
      <c r="A64" s="7"/>
      <c r="B64" s="12" t="s">
        <v>25</v>
      </c>
      <c r="C64" s="13">
        <f t="shared" si="18"/>
        <v>913</v>
      </c>
      <c r="D64" s="13" t="s">
        <v>0</v>
      </c>
      <c r="E64" s="13" t="s">
        <v>2</v>
      </c>
      <c r="F64" s="22" t="s">
        <v>76</v>
      </c>
      <c r="G64" s="13" t="s">
        <v>26</v>
      </c>
      <c r="H64" s="17">
        <f>78117-2737</f>
        <v>75380</v>
      </c>
      <c r="I64" s="17">
        <f>78117-2737</f>
        <v>75380</v>
      </c>
      <c r="K64" s="43"/>
      <c r="L64" s="40">
        <f>H64+J64</f>
        <v>75380</v>
      </c>
      <c r="M64" s="40">
        <f>I64+K64</f>
        <v>75380</v>
      </c>
      <c r="O64" s="17"/>
      <c r="P64" s="40">
        <f>L64+N64</f>
        <v>75380</v>
      </c>
      <c r="Q64" s="40">
        <f>M64+O64</f>
        <v>75380</v>
      </c>
      <c r="R64" s="47"/>
      <c r="S64" s="17"/>
      <c r="T64" s="13" t="s">
        <v>87</v>
      </c>
      <c r="U64" s="44">
        <f>P64+R64</f>
        <v>75380</v>
      </c>
    </row>
    <row r="65" spans="1:21" ht="16.5">
      <c r="A65" s="7"/>
      <c r="B65" s="12" t="s">
        <v>21</v>
      </c>
      <c r="C65" s="13">
        <f t="shared" si="18"/>
        <v>913</v>
      </c>
      <c r="D65" s="13" t="s">
        <v>0</v>
      </c>
      <c r="E65" s="13" t="s">
        <v>2</v>
      </c>
      <c r="F65" s="42" t="s">
        <v>28</v>
      </c>
      <c r="G65" s="13"/>
      <c r="H65" s="17">
        <f>H66</f>
        <v>1260</v>
      </c>
      <c r="I65" s="17">
        <f aca="true" t="shared" si="35" ref="I65:K66">I66</f>
        <v>1260</v>
      </c>
      <c r="J65" s="17">
        <f t="shared" si="35"/>
        <v>0</v>
      </c>
      <c r="K65" s="17">
        <f t="shared" si="35"/>
        <v>0</v>
      </c>
      <c r="L65" s="17">
        <f>L66</f>
        <v>1260</v>
      </c>
      <c r="M65" s="17">
        <f>M66</f>
        <v>1260</v>
      </c>
      <c r="O65" s="17"/>
      <c r="P65" s="17">
        <f>P66</f>
        <v>1260</v>
      </c>
      <c r="Q65" s="17">
        <f>Q66</f>
        <v>1260</v>
      </c>
      <c r="R65" s="47"/>
      <c r="S65" s="17"/>
      <c r="T65" s="13"/>
      <c r="U65" s="52">
        <f>U66</f>
        <v>1260</v>
      </c>
    </row>
    <row r="66" spans="1:21" ht="33">
      <c r="A66" s="7"/>
      <c r="B66" s="12" t="s">
        <v>67</v>
      </c>
      <c r="C66" s="13">
        <f aca="true" t="shared" si="36" ref="C66:C81">C65</f>
        <v>913</v>
      </c>
      <c r="D66" s="13" t="s">
        <v>0</v>
      </c>
      <c r="E66" s="13" t="s">
        <v>2</v>
      </c>
      <c r="F66" s="42" t="s">
        <v>77</v>
      </c>
      <c r="G66" s="13"/>
      <c r="H66" s="17">
        <f>H67</f>
        <v>1260</v>
      </c>
      <c r="I66" s="17">
        <f t="shared" si="35"/>
        <v>1260</v>
      </c>
      <c r="J66" s="17">
        <f t="shared" si="35"/>
        <v>0</v>
      </c>
      <c r="K66" s="17">
        <f t="shared" si="35"/>
        <v>0</v>
      </c>
      <c r="L66" s="17">
        <f>L67</f>
        <v>1260</v>
      </c>
      <c r="M66" s="17">
        <f>M67</f>
        <v>1260</v>
      </c>
      <c r="O66" s="17"/>
      <c r="P66" s="17">
        <f>P67</f>
        <v>1260</v>
      </c>
      <c r="Q66" s="17">
        <f>Q67</f>
        <v>1260</v>
      </c>
      <c r="R66" s="47"/>
      <c r="S66" s="17"/>
      <c r="T66" s="13"/>
      <c r="U66" s="52">
        <f>U67</f>
        <v>1260</v>
      </c>
    </row>
    <row r="67" spans="1:21" ht="33">
      <c r="A67" s="7"/>
      <c r="B67" s="12" t="s">
        <v>25</v>
      </c>
      <c r="C67" s="13">
        <f t="shared" si="36"/>
        <v>913</v>
      </c>
      <c r="D67" s="13" t="s">
        <v>0</v>
      </c>
      <c r="E67" s="13" t="s">
        <v>2</v>
      </c>
      <c r="F67" s="42" t="s">
        <v>77</v>
      </c>
      <c r="G67" s="13" t="s">
        <v>26</v>
      </c>
      <c r="H67" s="17">
        <v>1260</v>
      </c>
      <c r="I67" s="17">
        <v>1260</v>
      </c>
      <c r="K67" s="43"/>
      <c r="L67" s="40">
        <f>H67+J67</f>
        <v>1260</v>
      </c>
      <c r="M67" s="40">
        <f>I67+K67</f>
        <v>1260</v>
      </c>
      <c r="O67" s="17"/>
      <c r="P67" s="40">
        <f>L67+N67</f>
        <v>1260</v>
      </c>
      <c r="Q67" s="40">
        <f>M67+O67</f>
        <v>1260</v>
      </c>
      <c r="R67" s="47"/>
      <c r="S67" s="17"/>
      <c r="T67" s="13" t="s">
        <v>87</v>
      </c>
      <c r="U67" s="44">
        <f>P67+R67</f>
        <v>1260</v>
      </c>
    </row>
    <row r="68" spans="1:21" ht="49.5">
      <c r="A68" s="7"/>
      <c r="B68" s="12" t="s">
        <v>70</v>
      </c>
      <c r="C68" s="13">
        <f t="shared" si="36"/>
        <v>913</v>
      </c>
      <c r="D68" s="13" t="s">
        <v>0</v>
      </c>
      <c r="E68" s="13" t="s">
        <v>2</v>
      </c>
      <c r="F68" s="42" t="s">
        <v>20</v>
      </c>
      <c r="G68" s="13"/>
      <c r="H68" s="17">
        <f aca="true" t="shared" si="37" ref="H68:K70">H69</f>
        <v>867</v>
      </c>
      <c r="I68" s="17">
        <f t="shared" si="37"/>
        <v>867</v>
      </c>
      <c r="J68" s="17">
        <f t="shared" si="37"/>
        <v>0</v>
      </c>
      <c r="K68" s="17">
        <f t="shared" si="37"/>
        <v>0</v>
      </c>
      <c r="L68" s="17">
        <f aca="true" t="shared" si="38" ref="L68:M70">L69</f>
        <v>867</v>
      </c>
      <c r="M68" s="17">
        <f t="shared" si="38"/>
        <v>867</v>
      </c>
      <c r="O68" s="17"/>
      <c r="P68" s="17">
        <f aca="true" t="shared" si="39" ref="P68:Q70">P69</f>
        <v>867</v>
      </c>
      <c r="Q68" s="17">
        <f t="shared" si="39"/>
        <v>867</v>
      </c>
      <c r="R68" s="47"/>
      <c r="S68" s="17"/>
      <c r="T68" s="13"/>
      <c r="U68" s="52">
        <f>U69</f>
        <v>867</v>
      </c>
    </row>
    <row r="69" spans="1:21" ht="16.5">
      <c r="A69" s="7"/>
      <c r="B69" s="12" t="s">
        <v>21</v>
      </c>
      <c r="C69" s="13">
        <f t="shared" si="36"/>
        <v>913</v>
      </c>
      <c r="D69" s="13" t="s">
        <v>0</v>
      </c>
      <c r="E69" s="13" t="s">
        <v>2</v>
      </c>
      <c r="F69" s="42" t="s">
        <v>34</v>
      </c>
      <c r="G69" s="13"/>
      <c r="H69" s="17">
        <f t="shared" si="37"/>
        <v>867</v>
      </c>
      <c r="I69" s="17">
        <f t="shared" si="37"/>
        <v>867</v>
      </c>
      <c r="J69" s="17">
        <f t="shared" si="37"/>
        <v>0</v>
      </c>
      <c r="K69" s="17">
        <f t="shared" si="37"/>
        <v>0</v>
      </c>
      <c r="L69" s="17">
        <f t="shared" si="38"/>
        <v>867</v>
      </c>
      <c r="M69" s="17">
        <f t="shared" si="38"/>
        <v>867</v>
      </c>
      <c r="O69" s="17"/>
      <c r="P69" s="17">
        <f t="shared" si="39"/>
        <v>867</v>
      </c>
      <c r="Q69" s="17">
        <f t="shared" si="39"/>
        <v>867</v>
      </c>
      <c r="R69" s="47"/>
      <c r="S69" s="17"/>
      <c r="T69" s="13"/>
      <c r="U69" s="52">
        <f>U70</f>
        <v>867</v>
      </c>
    </row>
    <row r="70" spans="1:21" ht="33">
      <c r="A70" s="7"/>
      <c r="B70" s="12" t="s">
        <v>67</v>
      </c>
      <c r="C70" s="13">
        <f t="shared" si="36"/>
        <v>913</v>
      </c>
      <c r="D70" s="13" t="s">
        <v>0</v>
      </c>
      <c r="E70" s="13" t="s">
        <v>2</v>
      </c>
      <c r="F70" s="42" t="s">
        <v>78</v>
      </c>
      <c r="G70" s="13"/>
      <c r="H70" s="17">
        <f t="shared" si="37"/>
        <v>867</v>
      </c>
      <c r="I70" s="17">
        <f t="shared" si="37"/>
        <v>867</v>
      </c>
      <c r="J70" s="17">
        <f t="shared" si="37"/>
        <v>0</v>
      </c>
      <c r="K70" s="17">
        <f t="shared" si="37"/>
        <v>0</v>
      </c>
      <c r="L70" s="17">
        <f t="shared" si="38"/>
        <v>867</v>
      </c>
      <c r="M70" s="17">
        <f t="shared" si="38"/>
        <v>867</v>
      </c>
      <c r="O70" s="17"/>
      <c r="P70" s="17">
        <f t="shared" si="39"/>
        <v>867</v>
      </c>
      <c r="Q70" s="17">
        <f t="shared" si="39"/>
        <v>867</v>
      </c>
      <c r="R70" s="47"/>
      <c r="S70" s="17"/>
      <c r="T70" s="13"/>
      <c r="U70" s="52">
        <f>U71</f>
        <v>867</v>
      </c>
    </row>
    <row r="71" spans="1:21" ht="33">
      <c r="A71" s="7"/>
      <c r="B71" s="12" t="s">
        <v>25</v>
      </c>
      <c r="C71" s="13">
        <f t="shared" si="36"/>
        <v>913</v>
      </c>
      <c r="D71" s="13" t="s">
        <v>0</v>
      </c>
      <c r="E71" s="13" t="s">
        <v>2</v>
      </c>
      <c r="F71" s="42" t="s">
        <v>78</v>
      </c>
      <c r="G71" s="13" t="s">
        <v>26</v>
      </c>
      <c r="H71" s="17">
        <v>867</v>
      </c>
      <c r="I71" s="17">
        <v>867</v>
      </c>
      <c r="K71" s="43"/>
      <c r="L71" s="40">
        <f>H71+J71</f>
        <v>867</v>
      </c>
      <c r="M71" s="40">
        <f>I71+K71</f>
        <v>867</v>
      </c>
      <c r="O71" s="17"/>
      <c r="P71" s="40">
        <f>L71+N71</f>
        <v>867</v>
      </c>
      <c r="Q71" s="40">
        <f>M71+O71</f>
        <v>867</v>
      </c>
      <c r="R71" s="47"/>
      <c r="S71" s="17"/>
      <c r="T71" s="13" t="s">
        <v>87</v>
      </c>
      <c r="U71" s="44">
        <f>P71+R71</f>
        <v>867</v>
      </c>
    </row>
    <row r="72" spans="1:21" ht="16.5">
      <c r="A72" s="7"/>
      <c r="B72" s="12" t="s">
        <v>22</v>
      </c>
      <c r="C72" s="13">
        <f t="shared" si="36"/>
        <v>913</v>
      </c>
      <c r="D72" s="13" t="s">
        <v>0</v>
      </c>
      <c r="E72" s="13" t="s">
        <v>2</v>
      </c>
      <c r="F72" s="42" t="s">
        <v>23</v>
      </c>
      <c r="G72" s="13"/>
      <c r="H72" s="17">
        <f aca="true" t="shared" si="40" ref="H72:K74">H73</f>
        <v>36</v>
      </c>
      <c r="I72" s="17">
        <f t="shared" si="40"/>
        <v>36</v>
      </c>
      <c r="J72" s="17">
        <f t="shared" si="40"/>
        <v>0</v>
      </c>
      <c r="K72" s="17">
        <f t="shared" si="40"/>
        <v>0</v>
      </c>
      <c r="L72" s="17">
        <f aca="true" t="shared" si="41" ref="L72:M74">L73</f>
        <v>36</v>
      </c>
      <c r="M72" s="17">
        <f t="shared" si="41"/>
        <v>36</v>
      </c>
      <c r="O72" s="17"/>
      <c r="P72" s="17">
        <f aca="true" t="shared" si="42" ref="P72:Q74">P73</f>
        <v>36</v>
      </c>
      <c r="Q72" s="17">
        <f t="shared" si="42"/>
        <v>36</v>
      </c>
      <c r="R72" s="47"/>
      <c r="S72" s="17"/>
      <c r="T72" s="13"/>
      <c r="U72" s="52">
        <f>U73</f>
        <v>36</v>
      </c>
    </row>
    <row r="73" spans="1:21" ht="23.25" customHeight="1">
      <c r="A73" s="7"/>
      <c r="B73" s="12" t="s">
        <v>31</v>
      </c>
      <c r="C73" s="13">
        <f t="shared" si="36"/>
        <v>913</v>
      </c>
      <c r="D73" s="13" t="s">
        <v>0</v>
      </c>
      <c r="E73" s="13" t="s">
        <v>2</v>
      </c>
      <c r="F73" s="42" t="s">
        <v>36</v>
      </c>
      <c r="G73" s="13"/>
      <c r="H73" s="17">
        <f t="shared" si="40"/>
        <v>36</v>
      </c>
      <c r="I73" s="17">
        <f t="shared" si="40"/>
        <v>36</v>
      </c>
      <c r="J73" s="17">
        <f t="shared" si="40"/>
        <v>0</v>
      </c>
      <c r="K73" s="17">
        <f t="shared" si="40"/>
        <v>0</v>
      </c>
      <c r="L73" s="17">
        <f t="shared" si="41"/>
        <v>36</v>
      </c>
      <c r="M73" s="17">
        <f t="shared" si="41"/>
        <v>36</v>
      </c>
      <c r="O73" s="17"/>
      <c r="P73" s="17">
        <f t="shared" si="42"/>
        <v>36</v>
      </c>
      <c r="Q73" s="17">
        <f t="shared" si="42"/>
        <v>36</v>
      </c>
      <c r="R73" s="47"/>
      <c r="S73" s="17"/>
      <c r="T73" s="13"/>
      <c r="U73" s="52">
        <f>U74</f>
        <v>36</v>
      </c>
    </row>
    <row r="74" spans="1:21" ht="42.75" customHeight="1">
      <c r="A74" s="7"/>
      <c r="B74" s="12" t="s">
        <v>68</v>
      </c>
      <c r="C74" s="13">
        <f t="shared" si="36"/>
        <v>913</v>
      </c>
      <c r="D74" s="13" t="s">
        <v>0</v>
      </c>
      <c r="E74" s="13" t="s">
        <v>2</v>
      </c>
      <c r="F74" s="42" t="s">
        <v>79</v>
      </c>
      <c r="G74" s="13"/>
      <c r="H74" s="17">
        <f t="shared" si="40"/>
        <v>36</v>
      </c>
      <c r="I74" s="17">
        <f t="shared" si="40"/>
        <v>36</v>
      </c>
      <c r="J74" s="17">
        <f t="shared" si="40"/>
        <v>0</v>
      </c>
      <c r="K74" s="17">
        <f t="shared" si="40"/>
        <v>0</v>
      </c>
      <c r="L74" s="17">
        <f t="shared" si="41"/>
        <v>36</v>
      </c>
      <c r="M74" s="17">
        <f t="shared" si="41"/>
        <v>36</v>
      </c>
      <c r="O74" s="17"/>
      <c r="P74" s="17">
        <f t="shared" si="42"/>
        <v>36</v>
      </c>
      <c r="Q74" s="17">
        <f t="shared" si="42"/>
        <v>36</v>
      </c>
      <c r="R74" s="47"/>
      <c r="S74" s="17"/>
      <c r="T74" s="13"/>
      <c r="U74" s="52">
        <f>U75</f>
        <v>36</v>
      </c>
    </row>
    <row r="75" spans="1:21" ht="33">
      <c r="A75" s="7"/>
      <c r="B75" s="12" t="s">
        <v>25</v>
      </c>
      <c r="C75" s="13">
        <f t="shared" si="36"/>
        <v>913</v>
      </c>
      <c r="D75" s="13" t="s">
        <v>0</v>
      </c>
      <c r="E75" s="13" t="s">
        <v>2</v>
      </c>
      <c r="F75" s="42" t="s">
        <v>79</v>
      </c>
      <c r="G75" s="13" t="s">
        <v>26</v>
      </c>
      <c r="H75" s="17">
        <v>36</v>
      </c>
      <c r="I75" s="17">
        <v>36</v>
      </c>
      <c r="K75" s="43"/>
      <c r="L75" s="40">
        <f>H75+J75</f>
        <v>36</v>
      </c>
      <c r="M75" s="40">
        <f>I75+K75</f>
        <v>36</v>
      </c>
      <c r="O75" s="17"/>
      <c r="P75" s="40">
        <f>L75+N75</f>
        <v>36</v>
      </c>
      <c r="Q75" s="40">
        <f>M75+O75</f>
        <v>36</v>
      </c>
      <c r="R75" s="47"/>
      <c r="S75" s="17"/>
      <c r="T75" s="13" t="s">
        <v>87</v>
      </c>
      <c r="U75" s="44">
        <f>P75+R75</f>
        <v>36</v>
      </c>
    </row>
    <row r="76" spans="1:21" ht="18.75">
      <c r="A76" s="7"/>
      <c r="B76" s="36" t="s">
        <v>7</v>
      </c>
      <c r="C76" s="37">
        <f t="shared" si="36"/>
        <v>913</v>
      </c>
      <c r="D76" s="37" t="s">
        <v>11</v>
      </c>
      <c r="E76" s="37" t="s">
        <v>3</v>
      </c>
      <c r="F76" s="38"/>
      <c r="G76" s="37"/>
      <c r="H76" s="39">
        <f aca="true" t="shared" si="43" ref="H76:K78">H77</f>
        <v>79766</v>
      </c>
      <c r="I76" s="39">
        <f t="shared" si="43"/>
        <v>79766</v>
      </c>
      <c r="J76" s="39">
        <f t="shared" si="43"/>
        <v>0</v>
      </c>
      <c r="K76" s="39">
        <f t="shared" si="43"/>
        <v>0</v>
      </c>
      <c r="L76" s="39">
        <f aca="true" t="shared" si="44" ref="L76:M78">L77</f>
        <v>79766</v>
      </c>
      <c r="M76" s="39">
        <f t="shared" si="44"/>
        <v>79766</v>
      </c>
      <c r="O76" s="17"/>
      <c r="P76" s="39">
        <f aca="true" t="shared" si="45" ref="P76:Q78">P77</f>
        <v>79766</v>
      </c>
      <c r="Q76" s="39">
        <f t="shared" si="45"/>
        <v>79766</v>
      </c>
      <c r="R76" s="47"/>
      <c r="S76" s="17"/>
      <c r="T76" s="37"/>
      <c r="U76" s="51">
        <f>U77</f>
        <v>79766</v>
      </c>
    </row>
    <row r="77" spans="1:21" ht="66">
      <c r="A77" s="7"/>
      <c r="B77" s="12" t="s">
        <v>73</v>
      </c>
      <c r="C77" s="13">
        <f t="shared" si="36"/>
        <v>913</v>
      </c>
      <c r="D77" s="13" t="s">
        <v>11</v>
      </c>
      <c r="E77" s="13" t="s">
        <v>3</v>
      </c>
      <c r="F77" s="42" t="s">
        <v>74</v>
      </c>
      <c r="G77" s="13"/>
      <c r="H77" s="17">
        <f t="shared" si="43"/>
        <v>79766</v>
      </c>
      <c r="I77" s="17">
        <f t="shared" si="43"/>
        <v>79766</v>
      </c>
      <c r="J77" s="17">
        <f t="shared" si="43"/>
        <v>0</v>
      </c>
      <c r="K77" s="17">
        <f t="shared" si="43"/>
        <v>0</v>
      </c>
      <c r="L77" s="17">
        <f t="shared" si="44"/>
        <v>79766</v>
      </c>
      <c r="M77" s="17">
        <f t="shared" si="44"/>
        <v>79766</v>
      </c>
      <c r="O77" s="17"/>
      <c r="P77" s="17">
        <f t="shared" si="45"/>
        <v>79766</v>
      </c>
      <c r="Q77" s="17">
        <f t="shared" si="45"/>
        <v>79766</v>
      </c>
      <c r="R77" s="47"/>
      <c r="S77" s="17"/>
      <c r="T77" s="13"/>
      <c r="U77" s="52">
        <f>U78</f>
        <v>79766</v>
      </c>
    </row>
    <row r="78" spans="1:21" ht="16.5">
      <c r="A78" s="7"/>
      <c r="B78" s="12" t="s">
        <v>21</v>
      </c>
      <c r="C78" s="13">
        <f t="shared" si="36"/>
        <v>913</v>
      </c>
      <c r="D78" s="13" t="s">
        <v>11</v>
      </c>
      <c r="E78" s="13" t="s">
        <v>3</v>
      </c>
      <c r="F78" s="42" t="s">
        <v>75</v>
      </c>
      <c r="G78" s="13"/>
      <c r="H78" s="17">
        <f t="shared" si="43"/>
        <v>79766</v>
      </c>
      <c r="I78" s="17">
        <f t="shared" si="43"/>
        <v>79766</v>
      </c>
      <c r="J78" s="17">
        <f t="shared" si="43"/>
        <v>0</v>
      </c>
      <c r="K78" s="17">
        <f t="shared" si="43"/>
        <v>0</v>
      </c>
      <c r="L78" s="17">
        <f t="shared" si="44"/>
        <v>79766</v>
      </c>
      <c r="M78" s="17">
        <f t="shared" si="44"/>
        <v>79766</v>
      </c>
      <c r="O78" s="17"/>
      <c r="P78" s="17">
        <f t="shared" si="45"/>
        <v>79766</v>
      </c>
      <c r="Q78" s="17">
        <f t="shared" si="45"/>
        <v>79766</v>
      </c>
      <c r="R78" s="47"/>
      <c r="S78" s="17"/>
      <c r="T78" s="13"/>
      <c r="U78" s="52">
        <f>U79</f>
        <v>79766</v>
      </c>
    </row>
    <row r="79" spans="1:21" ht="16.5">
      <c r="A79" s="7"/>
      <c r="B79" s="12" t="s">
        <v>50</v>
      </c>
      <c r="C79" s="13">
        <f t="shared" si="36"/>
        <v>913</v>
      </c>
      <c r="D79" s="13" t="s">
        <v>11</v>
      </c>
      <c r="E79" s="13" t="s">
        <v>3</v>
      </c>
      <c r="F79" s="42" t="s">
        <v>80</v>
      </c>
      <c r="G79" s="13"/>
      <c r="H79" s="17">
        <f aca="true" t="shared" si="46" ref="H79:M79">H80+H81</f>
        <v>79766</v>
      </c>
      <c r="I79" s="17">
        <f t="shared" si="46"/>
        <v>79766</v>
      </c>
      <c r="J79" s="17">
        <f t="shared" si="46"/>
        <v>0</v>
      </c>
      <c r="K79" s="17">
        <f t="shared" si="46"/>
        <v>0</v>
      </c>
      <c r="L79" s="17">
        <f t="shared" si="46"/>
        <v>79766</v>
      </c>
      <c r="M79" s="17">
        <f t="shared" si="46"/>
        <v>79766</v>
      </c>
      <c r="O79" s="17"/>
      <c r="P79" s="17">
        <f>P80+P81</f>
        <v>79766</v>
      </c>
      <c r="Q79" s="17">
        <f>Q80+Q81</f>
        <v>79766</v>
      </c>
      <c r="R79" s="47"/>
      <c r="S79" s="17"/>
      <c r="T79" s="13"/>
      <c r="U79" s="52">
        <f>U80+U81</f>
        <v>79766</v>
      </c>
    </row>
    <row r="80" spans="1:21" ht="33">
      <c r="A80" s="7"/>
      <c r="B80" s="12" t="s">
        <v>25</v>
      </c>
      <c r="C80" s="13">
        <f t="shared" si="36"/>
        <v>913</v>
      </c>
      <c r="D80" s="13" t="s">
        <v>11</v>
      </c>
      <c r="E80" s="13" t="s">
        <v>3</v>
      </c>
      <c r="F80" s="42" t="s">
        <v>80</v>
      </c>
      <c r="G80" s="13" t="s">
        <v>26</v>
      </c>
      <c r="H80" s="17">
        <v>32268</v>
      </c>
      <c r="I80" s="17">
        <v>32268</v>
      </c>
      <c r="K80" s="43"/>
      <c r="L80" s="40">
        <f>H80+J80</f>
        <v>32268</v>
      </c>
      <c r="M80" s="40">
        <f>I80+K80</f>
        <v>32268</v>
      </c>
      <c r="O80" s="17"/>
      <c r="P80" s="40">
        <f>L80+N80</f>
        <v>32268</v>
      </c>
      <c r="Q80" s="40">
        <f>M80+O80</f>
        <v>32268</v>
      </c>
      <c r="R80" s="47"/>
      <c r="S80" s="17"/>
      <c r="T80" s="13" t="s">
        <v>87</v>
      </c>
      <c r="U80" s="44">
        <f>P80+R80</f>
        <v>32268</v>
      </c>
    </row>
    <row r="81" spans="1:21" ht="16.5">
      <c r="A81" s="7"/>
      <c r="B81" s="12" t="s">
        <v>38</v>
      </c>
      <c r="C81" s="13">
        <f t="shared" si="36"/>
        <v>913</v>
      </c>
      <c r="D81" s="13" t="s">
        <v>11</v>
      </c>
      <c r="E81" s="13" t="s">
        <v>3</v>
      </c>
      <c r="F81" s="42" t="s">
        <v>80</v>
      </c>
      <c r="G81" s="13" t="s">
        <v>39</v>
      </c>
      <c r="H81" s="17">
        <v>47498</v>
      </c>
      <c r="I81" s="17">
        <v>47498</v>
      </c>
      <c r="K81" s="43"/>
      <c r="L81" s="40">
        <f>H81+J81</f>
        <v>47498</v>
      </c>
      <c r="M81" s="40">
        <f>I81+K81</f>
        <v>47498</v>
      </c>
      <c r="O81" s="17"/>
      <c r="P81" s="40">
        <f>L81+N81</f>
        <v>47498</v>
      </c>
      <c r="Q81" s="40">
        <f>M81+O81</f>
        <v>47498</v>
      </c>
      <c r="R81" s="47"/>
      <c r="S81" s="17"/>
      <c r="T81" s="13" t="s">
        <v>88</v>
      </c>
      <c r="U81" s="44">
        <f>P81+R81</f>
        <v>47498</v>
      </c>
    </row>
    <row r="82" spans="7:9" ht="16.5" customHeight="1">
      <c r="G82" s="31"/>
      <c r="I82" s="32"/>
    </row>
    <row r="83" spans="7:9" ht="16.5" customHeight="1">
      <c r="G83" s="31"/>
      <c r="H83" s="28" t="e">
        <f>#REF!-#REF!</f>
        <v>#REF!</v>
      </c>
      <c r="I83" s="28" t="e">
        <f>#REF!-#REF!</f>
        <v>#REF!</v>
      </c>
    </row>
    <row r="84" spans="7:9" ht="16.5" customHeight="1">
      <c r="G84" s="31"/>
      <c r="H84" s="15">
        <v>6640232</v>
      </c>
      <c r="I84" s="16">
        <v>6544966</v>
      </c>
    </row>
    <row r="85" spans="7:9" ht="16.5">
      <c r="G85" s="31"/>
      <c r="H85" s="28" t="e">
        <f>H84-H83</f>
        <v>#REF!</v>
      </c>
      <c r="I85" s="28" t="e">
        <f>I84-I83</f>
        <v>#REF!</v>
      </c>
    </row>
    <row r="86" spans="7:8" ht="16.5">
      <c r="G86" s="31"/>
      <c r="H86" s="28"/>
    </row>
    <row r="87" spans="7:13" ht="16.5">
      <c r="G87" s="31"/>
      <c r="L87" s="67"/>
      <c r="M87" s="67"/>
    </row>
    <row r="88" ht="16.5">
      <c r="G88" s="31"/>
    </row>
    <row r="89" ht="16.5">
      <c r="G89" s="31"/>
    </row>
    <row r="90" ht="16.5">
      <c r="G90" s="31"/>
    </row>
    <row r="91" ht="16.5">
      <c r="G91" s="31"/>
    </row>
    <row r="92" ht="16.5">
      <c r="G92" s="31"/>
    </row>
    <row r="93" ht="16.5">
      <c r="G93" s="33"/>
    </row>
    <row r="94" ht="16.5">
      <c r="G94" s="31"/>
    </row>
    <row r="95" ht="16.5">
      <c r="G95" s="31"/>
    </row>
    <row r="96" ht="16.5">
      <c r="G96" s="31"/>
    </row>
    <row r="97" spans="2:7" s="16" customFormat="1" ht="16.5">
      <c r="B97" s="49"/>
      <c r="C97" s="29"/>
      <c r="D97" s="10"/>
      <c r="E97" s="10"/>
      <c r="F97" s="30"/>
      <c r="G97" s="31"/>
    </row>
    <row r="98" spans="2:7" s="16" customFormat="1" ht="16.5">
      <c r="B98" s="49"/>
      <c r="C98" s="29"/>
      <c r="D98" s="10"/>
      <c r="E98" s="10"/>
      <c r="F98" s="30"/>
      <c r="G98" s="31"/>
    </row>
    <row r="99" spans="2:7" s="16" customFormat="1" ht="16.5">
      <c r="B99" s="49"/>
      <c r="C99" s="29"/>
      <c r="D99" s="10"/>
      <c r="E99" s="10"/>
      <c r="F99" s="30"/>
      <c r="G99" s="31"/>
    </row>
    <row r="100" spans="2:7" s="16" customFormat="1" ht="16.5">
      <c r="B100" s="49"/>
      <c r="C100" s="29"/>
      <c r="D100" s="10"/>
      <c r="E100" s="10"/>
      <c r="F100" s="30"/>
      <c r="G100" s="33"/>
    </row>
    <row r="103" spans="2:7" s="16" customFormat="1" ht="16.5">
      <c r="B103" s="24"/>
      <c r="C103" s="25"/>
      <c r="D103" s="23"/>
      <c r="E103" s="23"/>
      <c r="F103" s="26"/>
      <c r="G103" s="23"/>
    </row>
    <row r="104" spans="2:7" s="16" customFormat="1" ht="16.5">
      <c r="B104" s="50"/>
      <c r="C104" s="34"/>
      <c r="D104" s="9"/>
      <c r="E104" s="9"/>
      <c r="F104" s="35"/>
      <c r="G104" s="34"/>
    </row>
  </sheetData>
  <sheetProtection/>
  <autoFilter ref="A4:G81"/>
  <mergeCells count="8">
    <mergeCell ref="R4:S4"/>
    <mergeCell ref="A2:U2"/>
    <mergeCell ref="P4:Q4"/>
    <mergeCell ref="N4:O4"/>
    <mergeCell ref="H4:I4"/>
    <mergeCell ref="J4:K4"/>
    <mergeCell ref="L87:M87"/>
    <mergeCell ref="L4:M4"/>
  </mergeCells>
  <printOptions/>
  <pageMargins left="0.4330708661417323" right="0.1968503937007874" top="0.5118110236220472" bottom="0.31496062992125984" header="0.5118110236220472" footer="0.275590551181102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Савватеев Николай Николаевич</cp:lastModifiedBy>
  <cp:lastPrinted>2014-04-10T06:31:13Z</cp:lastPrinted>
  <dcterms:created xsi:type="dcterms:W3CDTF">2007-01-25T06:11:58Z</dcterms:created>
  <dcterms:modified xsi:type="dcterms:W3CDTF">2014-06-06T09:22:08Z</dcterms:modified>
  <cp:category/>
  <cp:version/>
  <cp:contentType/>
  <cp:contentStatus/>
</cp:coreProperties>
</file>