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ПРОГНОЗЫ\ПРОГНОЗЫ СРЕДНЕСРОЧНЫЕ\2024-2026\Прогноз в ДУМУ И НА КОЛЛЕГИЮ\На Коллегию\"/>
    </mc:Choice>
  </mc:AlternateContent>
  <xr:revisionPtr revIDLastSave="0" documentId="13_ncr:1_{45FBD2DE-B974-4731-AD19-B3D61212009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Все" sheetId="12" r:id="rId1"/>
  </sheets>
  <definedNames>
    <definedName name="_xlnm.Print_Titles" localSheetId="0">Все!$5:$7</definedName>
    <definedName name="_xlnm.Print_Area" localSheetId="0">Все!$A$1:$L$114</definedName>
  </definedNames>
  <calcPr calcId="181029"/>
</workbook>
</file>

<file path=xl/calcChain.xml><?xml version="1.0" encoding="utf-8"?>
<calcChain xmlns="http://schemas.openxmlformats.org/spreadsheetml/2006/main">
  <c r="D76" i="12" l="1"/>
  <c r="E76" i="12"/>
  <c r="F76" i="12"/>
  <c r="G76" i="12"/>
  <c r="H76" i="12"/>
  <c r="I76" i="12"/>
  <c r="J76" i="12"/>
  <c r="C76" i="12"/>
  <c r="L14" i="12"/>
  <c r="K14" i="12"/>
  <c r="K62" i="12"/>
  <c r="L60" i="12" l="1"/>
  <c r="L61" i="12"/>
  <c r="L62" i="12"/>
  <c r="L64" i="12"/>
  <c r="L65" i="12"/>
  <c r="L66" i="12"/>
  <c r="L67" i="12"/>
  <c r="L69" i="12"/>
  <c r="L70" i="12"/>
  <c r="L71" i="12"/>
  <c r="L73" i="12"/>
  <c r="L74" i="12"/>
  <c r="L75" i="12"/>
  <c r="L78" i="12"/>
  <c r="K60" i="12"/>
  <c r="K61" i="12"/>
  <c r="K64" i="12"/>
  <c r="K65" i="12"/>
  <c r="K66" i="12"/>
  <c r="K67" i="12"/>
  <c r="K69" i="12"/>
  <c r="K70" i="12"/>
  <c r="K71" i="12"/>
  <c r="K73" i="12"/>
  <c r="K74" i="12"/>
  <c r="K75" i="12"/>
  <c r="K78" i="12"/>
  <c r="J82" i="12"/>
  <c r="I82" i="12"/>
  <c r="H82" i="12"/>
  <c r="G82" i="12"/>
  <c r="F82" i="12"/>
  <c r="E82" i="12"/>
  <c r="D82" i="12"/>
  <c r="L76" i="12" l="1"/>
  <c r="K77" i="12"/>
  <c r="K76" i="12"/>
  <c r="L77" i="12"/>
  <c r="L82" i="12" l="1"/>
  <c r="K82" i="12"/>
  <c r="K81" i="12"/>
  <c r="L81" i="12"/>
  <c r="L80" i="12"/>
  <c r="K80" i="12"/>
  <c r="L59" i="12"/>
  <c r="K59" i="12"/>
  <c r="L55" i="12"/>
  <c r="K55" i="12"/>
  <c r="K16" i="12"/>
  <c r="K12" i="12"/>
  <c r="L87" i="12" l="1"/>
  <c r="K87" i="12"/>
  <c r="L85" i="12"/>
  <c r="K85" i="12"/>
  <c r="L84" i="12"/>
  <c r="K84" i="12"/>
  <c r="L10" i="12"/>
  <c r="L11" i="12"/>
  <c r="K10" i="12"/>
  <c r="K11" i="12"/>
  <c r="K51" i="12"/>
  <c r="L51" i="12"/>
  <c r="L52" i="12"/>
  <c r="K54" i="12" l="1"/>
  <c r="L54" i="12"/>
  <c r="L53" i="12"/>
  <c r="K53" i="12"/>
  <c r="K52" i="12"/>
  <c r="L50" i="12"/>
  <c r="K50" i="12"/>
  <c r="L49" i="12"/>
  <c r="K49" i="12"/>
  <c r="L47" i="12"/>
  <c r="K47" i="12"/>
  <c r="L46" i="12"/>
  <c r="K46" i="12"/>
  <c r="K44" i="12"/>
  <c r="L13" i="12"/>
  <c r="K13" i="12"/>
  <c r="L110" i="12"/>
  <c r="K110" i="12"/>
  <c r="L109" i="12"/>
  <c r="K109" i="12"/>
  <c r="L44" i="12"/>
  <c r="L43" i="12"/>
  <c r="K43" i="12"/>
  <c r="L42" i="12"/>
  <c r="K42" i="12"/>
  <c r="L12" i="12" l="1"/>
  <c r="L40" i="12"/>
  <c r="K40" i="12"/>
  <c r="L37" i="12"/>
  <c r="K37" i="12"/>
  <c r="L31" i="12"/>
  <c r="K31" i="12"/>
  <c r="L28" i="12"/>
  <c r="K28" i="12"/>
  <c r="L25" i="12"/>
  <c r="K25" i="12"/>
  <c r="L21" i="12"/>
  <c r="K21" i="12"/>
  <c r="L17" i="12" l="1"/>
  <c r="K17" i="12"/>
  <c r="K20" i="12"/>
  <c r="L20" i="12"/>
  <c r="K24" i="12"/>
  <c r="L24" i="12"/>
  <c r="K27" i="12"/>
  <c r="L27" i="12"/>
  <c r="K30" i="12"/>
  <c r="L30" i="12"/>
  <c r="K36" i="12"/>
  <c r="L36" i="12"/>
  <c r="K39" i="12"/>
  <c r="L39" i="12"/>
  <c r="L16" i="12"/>
  <c r="D33" i="12"/>
  <c r="E33" i="12"/>
  <c r="F33" i="12"/>
  <c r="G33" i="12"/>
  <c r="H33" i="12"/>
  <c r="I33" i="12"/>
  <c r="J33" i="12"/>
  <c r="C33" i="12"/>
  <c r="L33" i="12" l="1"/>
  <c r="K33" i="12"/>
  <c r="K96" i="12"/>
  <c r="L96" i="12"/>
  <c r="L94" i="12"/>
  <c r="K94" i="12"/>
  <c r="L93" i="12"/>
  <c r="K93" i="12"/>
  <c r="L90" i="12"/>
  <c r="L91" i="12"/>
  <c r="L95" i="12"/>
  <c r="K90" i="12"/>
  <c r="K91" i="12"/>
  <c r="K92" i="12"/>
  <c r="K95" i="12"/>
  <c r="L89" i="12"/>
  <c r="K89" i="12"/>
  <c r="K99" i="12"/>
  <c r="K106" i="12" l="1"/>
  <c r="L106" i="12"/>
  <c r="K107" i="12"/>
  <c r="L107" i="12"/>
  <c r="L103" i="12" l="1"/>
  <c r="K103" i="12"/>
  <c r="L104" i="12"/>
  <c r="K104" i="12"/>
  <c r="L100" i="12" l="1"/>
  <c r="L101" i="12"/>
  <c r="L99" i="12"/>
  <c r="K100" i="12"/>
  <c r="K101" i="12"/>
</calcChain>
</file>

<file path=xl/sharedStrings.xml><?xml version="1.0" encoding="utf-8"?>
<sst xmlns="http://schemas.openxmlformats.org/spreadsheetml/2006/main" count="211" uniqueCount="128">
  <si>
    <t>ПРОГНОЗ</t>
  </si>
  <si>
    <t>1 вариант</t>
  </si>
  <si>
    <t>2 вариант</t>
  </si>
  <si>
    <t>декабрь к декабрю</t>
  </si>
  <si>
    <t>%</t>
  </si>
  <si>
    <t>в % к предыдущему году</t>
  </si>
  <si>
    <t>тыс.тонн</t>
  </si>
  <si>
    <t>тыс.человек</t>
  </si>
  <si>
    <t>Заработная плата</t>
  </si>
  <si>
    <t>Оборот розничной торговли</t>
  </si>
  <si>
    <t>млн. пассажиро-километров</t>
  </si>
  <si>
    <t>млн. тонно-километров</t>
  </si>
  <si>
    <t>Связь</t>
  </si>
  <si>
    <t>Образование</t>
  </si>
  <si>
    <t>Численность детей в дошкольных образовательных учреждениях</t>
  </si>
  <si>
    <t>человек</t>
  </si>
  <si>
    <t>Обеспеченность:</t>
  </si>
  <si>
    <t>Общедоступными библиотеками</t>
  </si>
  <si>
    <t>учреждений на 10 тыс. населения</t>
  </si>
  <si>
    <t>Культура</t>
  </si>
  <si>
    <t>Учреждениями культурно-досугового типа</t>
  </si>
  <si>
    <t>Объем вредных веществ, выбрасываемых в атмосферный воздух стационарными источниками загрязнения</t>
  </si>
  <si>
    <t>Охрана окружающей среды</t>
  </si>
  <si>
    <t xml:space="preserve">  объем отгруженных товаров </t>
  </si>
  <si>
    <t xml:space="preserve">   индекс производства</t>
  </si>
  <si>
    <t xml:space="preserve">тыс.кв.м общей площади </t>
  </si>
  <si>
    <t>Физическая культура и спорт</t>
  </si>
  <si>
    <t>Объем сброса загрязненных сточных вод в поверхностные водные объекты</t>
  </si>
  <si>
    <t>тыс.куб.м</t>
  </si>
  <si>
    <t xml:space="preserve">в том числе по видам экономической деятельности: </t>
  </si>
  <si>
    <t>среднегодовой</t>
  </si>
  <si>
    <t>рублей</t>
  </si>
  <si>
    <t>Показатели</t>
  </si>
  <si>
    <t>Инвестиции в основной капитал</t>
  </si>
  <si>
    <t>Естественный прирост (убыль)</t>
  </si>
  <si>
    <t>Индекс потребительских цен:</t>
  </si>
  <si>
    <t>Индекс-дефлятор инвестиций</t>
  </si>
  <si>
    <t>Миграционный прирост (убыль)</t>
  </si>
  <si>
    <t>Объем отгруженных товаров собственного производства, выполненных работ и услуг собственными силами по видам экономической деятельности (разделы C,D,Е)</t>
  </si>
  <si>
    <t>Индекс производства по видам экономической деятельности (разделы C,D,E)</t>
  </si>
  <si>
    <t>РАЗДЕЛ D. Обеспечение электрической энергией, газом и паром; кондиционирование воздуха</t>
  </si>
  <si>
    <t>РАЗДЕЛ E. Водоснабжение; водоотведение, организация сбора и утилизации отходов, деятельность по ликвидации загрязнений</t>
  </si>
  <si>
    <t xml:space="preserve"> Раздел C Обрабатывающие производства:</t>
  </si>
  <si>
    <t>Количество субъектов малого и среднего предпринимательства</t>
  </si>
  <si>
    <t>Малое и среднее предпринимательство</t>
  </si>
  <si>
    <t xml:space="preserve">Пассажирооборот  транспорта общего пользования </t>
  </si>
  <si>
    <t>Приложение к Постановлению администрации городского округа Тольятти от___________№___________</t>
  </si>
  <si>
    <t>Доля населения, систематически занимающихся физической культурой и спортом, в общей численности населения в возрасте 3-79 лет</t>
  </si>
  <si>
    <t>Уровень фактической обеспеченности населения объектами спорта от нормативной потребности</t>
  </si>
  <si>
    <t>Индекс-дефлятор оборота розничной торговли</t>
  </si>
  <si>
    <t>Промышленное производство ("Обрабатывающие производства"; "Обеспечение электрической энергией, газом и паром; кондиционирование воздуха"; "Водоснабжение; водоотведение, организация сбора и утилизации отходов, деятельность по ликвидации загрязнений")</t>
  </si>
  <si>
    <t>Численность детей, состоящих на учете для определения в дошкольные образовательные учреждения</t>
  </si>
  <si>
    <t>Доля обучающихся в дневных муниципальных общеобразовательных учреждениях, занимающихся в первую смену</t>
  </si>
  <si>
    <t>посещений на 1000 чел. населения</t>
  </si>
  <si>
    <t>Объем услуг связи</t>
  </si>
  <si>
    <t xml:space="preserve">Транспорт </t>
  </si>
  <si>
    <t>Индекс физического объема инвестиций в основной капитал</t>
  </si>
  <si>
    <t>Индекс физического объема оборота розничной торговли</t>
  </si>
  <si>
    <t xml:space="preserve">в % к предыдущему году </t>
  </si>
  <si>
    <t xml:space="preserve">млн.рублей </t>
  </si>
  <si>
    <t>млн.рублей</t>
  </si>
  <si>
    <t>тыс.единиц</t>
  </si>
  <si>
    <t>Индекс-дефлятор промышленности                                                          (разделы C,D,E)</t>
  </si>
  <si>
    <t>Единица измерения</t>
  </si>
  <si>
    <t xml:space="preserve">Объем инвестиций в основной капитал организаций за счет всех источников финансирования </t>
  </si>
  <si>
    <t>Грузооборот транспорта  (без трубопроводного )</t>
  </si>
  <si>
    <t>Прибыль прибыльных организаций до налогообложения</t>
  </si>
  <si>
    <t>в т.ч. в возрасте 3-6 лет</t>
  </si>
  <si>
    <t>Численность детей в возрасте 1-6 лет</t>
  </si>
  <si>
    <t>Численность детей в возрасте 7-17 лет</t>
  </si>
  <si>
    <t xml:space="preserve">Потребительский рынок товаров </t>
  </si>
  <si>
    <t>из них**:</t>
  </si>
  <si>
    <t>Примечания:</t>
  </si>
  <si>
    <t>Реальная начисленная заработная плата работников организаций, не относящихся к субъектам малого предпринимательства</t>
  </si>
  <si>
    <t>Прогноз на среднесрочный период*</t>
  </si>
  <si>
    <t>* количество и наименование вариантов прогноза ежегодно уточняется в соответствии со  Сценарными условиями социально-экономического развития Самарской области на очередной среднесрочный период, либо с утвержденным Прогнозом социально-экономического развития Самарской области (Российской Федерации) на аналогичный среднесрочный период;</t>
  </si>
  <si>
    <t xml:space="preserve">Ввод в действие жилых домов (квартир) за счет всех источников финансирования </t>
  </si>
  <si>
    <t xml:space="preserve"> в том числе:</t>
  </si>
  <si>
    <t xml:space="preserve">Численность трудовых ресурсов </t>
  </si>
  <si>
    <t>трудоспособное население в трудоспособном возрасте</t>
  </si>
  <si>
    <t>иностранные трудовые мигранты</t>
  </si>
  <si>
    <t>Распределение трудовых ресурсов:</t>
  </si>
  <si>
    <t>тыс. человек</t>
  </si>
  <si>
    <t xml:space="preserve">Финансы </t>
  </si>
  <si>
    <t>Среднемесячная номинальная начисленная заработная плата работников организаций, не относящихся к субъектам малого предпринимательства</t>
  </si>
  <si>
    <t>Среднесписочная численность работников организаций, не относящихся к субъектам малого предпринимательства (без внешних совместителей)</t>
  </si>
  <si>
    <t xml:space="preserve">учащиеся в трудоспособном возрасте, обучающиеся с отрывом от производства </t>
  </si>
  <si>
    <t xml:space="preserve">лица старше и моложе трудоспособного возраста, занятые в экономике </t>
  </si>
  <si>
    <t xml:space="preserve">численность занятых в экономике </t>
  </si>
  <si>
    <t xml:space="preserve">Численность постоянного населения </t>
  </si>
  <si>
    <t xml:space="preserve">Уровень официальной безработицы относительно населения в трудоспособном возрасте </t>
  </si>
  <si>
    <t xml:space="preserve">численность безработных, зарегистрированных в службе занятости населения </t>
  </si>
  <si>
    <t>прочие категории лиц в трудоспособном возрасте, не занятые трудовой деятельностью и учебой</t>
  </si>
  <si>
    <t xml:space="preserve">Число посещений социокультурных мероприятий </t>
  </si>
  <si>
    <t>млн. рублей</t>
  </si>
  <si>
    <t>*** по отраслям "Образование", "Культура", "Физкультура и спорт".</t>
  </si>
  <si>
    <t>Численность занятых у субъектов малого и среднего предпринимательства, включая индивидуальных предпринимателей и самозанятых граждан</t>
  </si>
  <si>
    <t xml:space="preserve">Собственные средства </t>
  </si>
  <si>
    <t>Привлеченные средства</t>
  </si>
  <si>
    <t>Распределение инвестиций в основной капитал по источникам финансирования:</t>
  </si>
  <si>
    <t xml:space="preserve">  из них бюджетные средства:</t>
  </si>
  <si>
    <t>Фонд заработной платы работников (с учетом малых предприятий)</t>
  </si>
  <si>
    <t>Охват дополнительным образованием детей в возрасте 5-18 лет***</t>
  </si>
  <si>
    <t>Демография и занятость населения (среднегодовые значения показателей)</t>
  </si>
  <si>
    <t xml:space="preserve">  -средства федерального бюджета</t>
  </si>
  <si>
    <t xml:space="preserve">  -средства областного бюджета</t>
  </si>
  <si>
    <t xml:space="preserve"> -средства бюджета городского округа</t>
  </si>
  <si>
    <t>из них: количество индивидуальных предпринимателей</t>
  </si>
  <si>
    <t>** по основным видам промышленной деятельности в городском округе Тольятти, сведения по которым предоставляются Территориальным органом Федеральной службы государственной статистики по Самарской области (Отделом государственной статистики в г.Тольятти);</t>
  </si>
  <si>
    <t>Обеспеченность детей в возрасте 1-6 лет местами в дошкольных образовательных учреждениях (число детей 1-6 лет, приходящихся на 1 место в дошкольных образовательных учреждениях, за исключением детей в возрасте 5-6 лет, обучающихся в школах)</t>
  </si>
  <si>
    <t>Справочно:численность постоянного населения на конец года</t>
  </si>
  <si>
    <t>Справочно:</t>
  </si>
  <si>
    <t>2024 год</t>
  </si>
  <si>
    <t>2025 год</t>
  </si>
  <si>
    <t xml:space="preserve"> численность населения моложе трудоспособного возраста (среднегодовая)</t>
  </si>
  <si>
    <t xml:space="preserve"> численность населения трудоспособного возраста (среднегодовая)</t>
  </si>
  <si>
    <t xml:space="preserve"> численность населения старше трудоспособного возраста (среднегодовая)</t>
  </si>
  <si>
    <t>10 Производство пищевых продуктов:</t>
  </si>
  <si>
    <t>20 Производство химических веществ и химических продуктов:</t>
  </si>
  <si>
    <t>29 Производство автотранспортных средств, прицепов и полуприцепов:</t>
  </si>
  <si>
    <t>Прочие виды экономической деятельности раздела С</t>
  </si>
  <si>
    <t>2022 год</t>
  </si>
  <si>
    <t>2023 год (оценка)</t>
  </si>
  <si>
    <t>СОЦИАЛЬНО-ЭКОНОМИЧЕСКОГО РАЗВИТИЯ ГОРОДСКОГО ОКРУГА ТОЛЬЯТТИ НА 2024 ГОД И  ПЛАНОВЫЙ ПЕРИОД 2025 и 2026 ГОДОВ</t>
  </si>
  <si>
    <t>2026 год</t>
  </si>
  <si>
    <t>2026 год к 2023 году, %</t>
  </si>
  <si>
    <t>Показатели инфляции (в соответствии со сценарными условиями социально-экономического развития Самарской области на 2024 год и плановый период 2025 и 2026 годов)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</si>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</sst>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Arial Cyr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i/>
      <sz val="10"/>
      <name val="Arial Cyr"/>
      <charset val="204"/>
    </font>
    <font>
      <sz val="10"/>
      <color theme="1"/>
      <name val="Times New Roman"/>
      <family val="1"/>
      <charset val="204"/>
    </font>
    <font>
      <i/>
      <sz val="10"/>
      <color rgb="FF0070C0"/>
      <name val="Times New Roman"/>
      <family val="1"/>
      <charset val="204"/>
    </font>
    <font>
      <i/>
      <sz val="10"/>
      <color theme="3" tint="0.3999755851924192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5" fontId="2" fillId="0" borderId="0" xfId="0" applyNumberFormat="1" applyFont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 indent="2"/>
    </xf>
    <xf numFmtId="0" fontId="2" fillId="3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wrapText="1"/>
    </xf>
    <xf numFmtId="165" fontId="2" fillId="0" borderId="1" xfId="1" applyNumberFormat="1" applyFont="1" applyFill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left" vertical="center" wrapText="1" indent="1"/>
    </xf>
    <xf numFmtId="164" fontId="4" fillId="0" borderId="1" xfId="0" applyNumberFormat="1" applyFont="1" applyBorder="1" applyAlignment="1">
      <alignment horizontal="left" vertical="center" wrapText="1" indent="1"/>
    </xf>
    <xf numFmtId="164" fontId="2" fillId="0" borderId="1" xfId="0" applyNumberFormat="1" applyFont="1" applyBorder="1" applyAlignment="1">
      <alignment horizontal="left" vertical="center" wrapText="1"/>
    </xf>
    <xf numFmtId="165" fontId="2" fillId="0" borderId="1" xfId="0" applyNumberFormat="1" applyFont="1" applyBorder="1" applyAlignment="1">
      <alignment horizontal="left" vertical="center" wrapText="1"/>
    </xf>
    <xf numFmtId="165" fontId="2" fillId="0" borderId="1" xfId="0" applyNumberFormat="1" applyFont="1" applyBorder="1" applyAlignment="1">
      <alignment horizontal="left" vertical="center" wrapText="1" indent="2"/>
    </xf>
    <xf numFmtId="165" fontId="2" fillId="0" borderId="1" xfId="0" applyNumberFormat="1" applyFont="1" applyBorder="1" applyAlignment="1">
      <alignment horizontal="left" vertical="center" wrapText="1" indent="1"/>
    </xf>
    <xf numFmtId="0" fontId="7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left" vertical="center" wrapText="1" indent="1"/>
    </xf>
    <xf numFmtId="49" fontId="2" fillId="3" borderId="1" xfId="0" applyNumberFormat="1" applyFont="1" applyFill="1" applyBorder="1" applyAlignment="1">
      <alignment horizontal="left" vertical="center" wrapText="1" indent="2"/>
    </xf>
    <xf numFmtId="0" fontId="2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3" borderId="1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top" wrapText="1"/>
    </xf>
    <xf numFmtId="0" fontId="2" fillId="3" borderId="0" xfId="0" applyFont="1" applyFill="1" applyAlignment="1">
      <alignment horizontal="left" vertical="center" wrapText="1" indent="1"/>
    </xf>
    <xf numFmtId="0" fontId="3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 indent="1"/>
    </xf>
    <xf numFmtId="0" fontId="5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 applyProtection="1">
      <alignment horizontal="center" vertical="center"/>
      <protection locked="0"/>
    </xf>
    <xf numFmtId="2" fontId="11" fillId="3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left" vertical="center" wrapText="1" indent="2"/>
    </xf>
    <xf numFmtId="164" fontId="2" fillId="0" borderId="1" xfId="1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/>
    </xf>
    <xf numFmtId="164" fontId="2" fillId="3" borderId="0" xfId="0" applyNumberFormat="1" applyFont="1" applyFill="1" applyAlignment="1">
      <alignment vertic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164" fontId="7" fillId="5" borderId="1" xfId="0" applyNumberFormat="1" applyFont="1" applyFill="1" applyBorder="1" applyAlignment="1">
      <alignment horizontal="center" vertical="center" wrapText="1"/>
    </xf>
    <xf numFmtId="164" fontId="12" fillId="3" borderId="1" xfId="0" applyNumberFormat="1" applyFont="1" applyFill="1" applyBorder="1" applyAlignment="1">
      <alignment horizontal="center" vertical="center" wrapText="1"/>
    </xf>
    <xf numFmtId="164" fontId="13" fillId="3" borderId="1" xfId="0" applyNumberFormat="1" applyFont="1" applyFill="1" applyBorder="1" applyAlignment="1">
      <alignment horizontal="left" vertical="center" wrapText="1" indent="1"/>
    </xf>
    <xf numFmtId="2" fontId="2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10" fillId="0" borderId="0" xfId="0" applyFont="1" applyAlignment="1">
      <alignment horizontal="right" wrapText="1"/>
    </xf>
    <xf numFmtId="0" fontId="5" fillId="0" borderId="0" xfId="0" applyFont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4"/>
  <sheetViews>
    <sheetView tabSelected="1" view="pageBreakPreview" zoomScale="90" zoomScaleNormal="110" zoomScaleSheetLayoutView="90" zoomScalePageLayoutView="89" workbookViewId="0">
      <pane ySplit="7" topLeftCell="A8" activePane="bottomLeft" state="frozen"/>
      <selection pane="bottomLeft" activeCell="N14" sqref="N14"/>
    </sheetView>
  </sheetViews>
  <sheetFormatPr defaultColWidth="9.140625" defaultRowHeight="12.75" x14ac:dyDescent="0.2"/>
  <cols>
    <col min="1" max="1" width="41.42578125" style="17" customWidth="1"/>
    <col min="2" max="2" width="13.140625" style="42" customWidth="1"/>
    <col min="3" max="3" width="10.85546875" style="17" customWidth="1"/>
    <col min="4" max="4" width="12.140625" style="17" customWidth="1"/>
    <col min="5" max="5" width="10.5703125" style="17" customWidth="1"/>
    <col min="6" max="8" width="10" style="17" customWidth="1"/>
    <col min="9" max="11" width="11" style="17" customWidth="1"/>
    <col min="12" max="12" width="10.5703125" style="17" customWidth="1"/>
    <col min="13" max="16384" width="9.140625" style="17"/>
  </cols>
  <sheetData>
    <row r="1" spans="1:19" s="5" customFormat="1" ht="30" customHeight="1" x14ac:dyDescent="0.2">
      <c r="B1" s="40"/>
      <c r="H1" s="91" t="s">
        <v>46</v>
      </c>
      <c r="I1" s="92"/>
      <c r="J1" s="92"/>
      <c r="K1" s="92"/>
      <c r="L1" s="92"/>
      <c r="M1" s="89"/>
      <c r="N1" s="90"/>
      <c r="O1" s="90"/>
      <c r="P1" s="90"/>
      <c r="Q1" s="90"/>
      <c r="R1" s="90"/>
      <c r="S1" s="90"/>
    </row>
    <row r="2" spans="1:19" ht="20.100000000000001" customHeight="1" x14ac:dyDescent="0.2">
      <c r="A2" s="93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4"/>
      <c r="L2" s="94"/>
    </row>
    <row r="3" spans="1:19" ht="20.100000000000001" customHeight="1" x14ac:dyDescent="0.2">
      <c r="A3" s="93" t="s">
        <v>123</v>
      </c>
      <c r="B3" s="93"/>
      <c r="C3" s="93"/>
      <c r="D3" s="93"/>
      <c r="E3" s="93"/>
      <c r="F3" s="93"/>
      <c r="G3" s="93"/>
      <c r="H3" s="93"/>
      <c r="I3" s="93"/>
      <c r="J3" s="93"/>
      <c r="K3" s="94"/>
      <c r="L3" s="94"/>
    </row>
    <row r="4" spans="1:19" ht="20.100000000000001" customHeight="1" x14ac:dyDescent="0.2">
      <c r="A4" s="38"/>
      <c r="B4" s="38"/>
      <c r="C4" s="38"/>
      <c r="D4" s="38"/>
      <c r="E4" s="38"/>
      <c r="F4" s="38"/>
      <c r="G4" s="38"/>
      <c r="H4" s="38"/>
      <c r="I4" s="38"/>
      <c r="J4" s="38"/>
      <c r="K4" s="39"/>
      <c r="L4" s="39"/>
    </row>
    <row r="5" spans="1:19" s="1" customFormat="1" ht="17.25" customHeight="1" x14ac:dyDescent="0.2">
      <c r="A5" s="77" t="s">
        <v>32</v>
      </c>
      <c r="B5" s="77" t="s">
        <v>63</v>
      </c>
      <c r="C5" s="77" t="s">
        <v>121</v>
      </c>
      <c r="D5" s="77" t="s">
        <v>122</v>
      </c>
      <c r="E5" s="77" t="s">
        <v>74</v>
      </c>
      <c r="F5" s="77"/>
      <c r="G5" s="77"/>
      <c r="H5" s="77"/>
      <c r="I5" s="77"/>
      <c r="J5" s="77"/>
      <c r="K5" s="77"/>
      <c r="L5" s="77"/>
    </row>
    <row r="6" spans="1:19" s="1" customFormat="1" ht="27" customHeight="1" x14ac:dyDescent="0.2">
      <c r="A6" s="77"/>
      <c r="B6" s="77"/>
      <c r="C6" s="77"/>
      <c r="D6" s="77"/>
      <c r="E6" s="77" t="s">
        <v>112</v>
      </c>
      <c r="F6" s="77"/>
      <c r="G6" s="77" t="s">
        <v>113</v>
      </c>
      <c r="H6" s="77"/>
      <c r="I6" s="77" t="s">
        <v>124</v>
      </c>
      <c r="J6" s="77"/>
      <c r="K6" s="77" t="s">
        <v>125</v>
      </c>
      <c r="L6" s="77"/>
    </row>
    <row r="7" spans="1:19" s="1" customFormat="1" x14ac:dyDescent="0.2">
      <c r="A7" s="77"/>
      <c r="B7" s="77"/>
      <c r="C7" s="77"/>
      <c r="D7" s="77"/>
      <c r="E7" s="49" t="s">
        <v>1</v>
      </c>
      <c r="F7" s="49" t="s">
        <v>2</v>
      </c>
      <c r="G7" s="49" t="s">
        <v>1</v>
      </c>
      <c r="H7" s="49" t="s">
        <v>2</v>
      </c>
      <c r="I7" s="49" t="s">
        <v>1</v>
      </c>
      <c r="J7" s="49" t="s">
        <v>2</v>
      </c>
      <c r="K7" s="49" t="s">
        <v>1</v>
      </c>
      <c r="L7" s="49" t="s">
        <v>2</v>
      </c>
    </row>
    <row r="8" spans="1:19" s="1" customFormat="1" ht="20.100000000000001" customHeight="1" x14ac:dyDescent="0.2">
      <c r="A8" s="77" t="s">
        <v>126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</row>
    <row r="9" spans="1:19" ht="20.100000000000001" customHeight="1" x14ac:dyDescent="0.2">
      <c r="A9" s="21" t="s">
        <v>35</v>
      </c>
      <c r="B9" s="2"/>
      <c r="C9" s="2"/>
      <c r="D9" s="6"/>
      <c r="E9" s="6"/>
      <c r="F9" s="6"/>
      <c r="G9" s="6"/>
      <c r="H9" s="6"/>
      <c r="I9" s="6"/>
      <c r="J9" s="6"/>
      <c r="K9" s="3"/>
      <c r="L9" s="3"/>
    </row>
    <row r="10" spans="1:19" s="1" customFormat="1" ht="20.100000000000001" customHeight="1" x14ac:dyDescent="0.2">
      <c r="A10" s="19" t="s">
        <v>30</v>
      </c>
      <c r="B10" s="2" t="s">
        <v>4</v>
      </c>
      <c r="C10" s="8">
        <v>114.2</v>
      </c>
      <c r="D10" s="8">
        <v>105.4</v>
      </c>
      <c r="E10" s="8">
        <v>104.5</v>
      </c>
      <c r="F10" s="8">
        <v>104.9</v>
      </c>
      <c r="G10" s="8">
        <v>104</v>
      </c>
      <c r="H10" s="8">
        <v>104</v>
      </c>
      <c r="I10" s="8">
        <v>104</v>
      </c>
      <c r="J10" s="8">
        <v>104</v>
      </c>
      <c r="K10" s="6">
        <f t="shared" ref="K10:K11" si="0">E10%*G10%*I10%*100</f>
        <v>113.02719999999999</v>
      </c>
      <c r="L10" s="6">
        <f t="shared" ref="L10:L11" si="1">F10%*H10%*J10%*100</f>
        <v>113.45984000000003</v>
      </c>
    </row>
    <row r="11" spans="1:19" s="1" customFormat="1" ht="20.100000000000001" customHeight="1" x14ac:dyDescent="0.2">
      <c r="A11" s="19" t="s">
        <v>3</v>
      </c>
      <c r="B11" s="2" t="s">
        <v>4</v>
      </c>
      <c r="C11" s="8">
        <v>112.7</v>
      </c>
      <c r="D11" s="8">
        <v>105.3</v>
      </c>
      <c r="E11" s="8">
        <v>103.7</v>
      </c>
      <c r="F11" s="8">
        <v>104</v>
      </c>
      <c r="G11" s="8">
        <v>104</v>
      </c>
      <c r="H11" s="8">
        <v>104</v>
      </c>
      <c r="I11" s="8">
        <v>104</v>
      </c>
      <c r="J11" s="8">
        <v>104</v>
      </c>
      <c r="K11" s="6">
        <f t="shared" si="0"/>
        <v>112.16191999999998</v>
      </c>
      <c r="L11" s="6">
        <f t="shared" si="1"/>
        <v>112.4864</v>
      </c>
    </row>
    <row r="12" spans="1:19" s="1" customFormat="1" ht="30" customHeight="1" x14ac:dyDescent="0.2">
      <c r="A12" s="20" t="s">
        <v>62</v>
      </c>
      <c r="B12" s="2" t="s">
        <v>4</v>
      </c>
      <c r="C12" s="8">
        <v>101.5</v>
      </c>
      <c r="D12" s="8">
        <v>81.7</v>
      </c>
      <c r="E12" s="8">
        <v>105.4</v>
      </c>
      <c r="F12" s="8">
        <v>104.5</v>
      </c>
      <c r="G12" s="8">
        <v>104.5</v>
      </c>
      <c r="H12" s="8">
        <v>103.9</v>
      </c>
      <c r="I12" s="8">
        <v>103.7</v>
      </c>
      <c r="J12" s="8">
        <v>102.9</v>
      </c>
      <c r="K12" s="6">
        <f t="shared" ref="K12:L14" si="2">E12%*G12%*I12%*100</f>
        <v>114.21829099999998</v>
      </c>
      <c r="L12" s="6">
        <f t="shared" si="2"/>
        <v>111.72418950000002</v>
      </c>
    </row>
    <row r="13" spans="1:19" ht="20.100000000000001" customHeight="1" x14ac:dyDescent="0.2">
      <c r="A13" s="21" t="s">
        <v>36</v>
      </c>
      <c r="B13" s="2" t="s">
        <v>4</v>
      </c>
      <c r="C13" s="2">
        <v>115.3</v>
      </c>
      <c r="D13" s="2">
        <v>107.4</v>
      </c>
      <c r="E13" s="2">
        <v>105.9</v>
      </c>
      <c r="F13" s="2">
        <v>106.1</v>
      </c>
      <c r="G13" s="2">
        <v>105.3</v>
      </c>
      <c r="H13" s="2">
        <v>105.1</v>
      </c>
      <c r="I13" s="2">
        <v>104.9</v>
      </c>
      <c r="J13" s="2">
        <v>104.7</v>
      </c>
      <c r="K13" s="6">
        <f t="shared" si="2"/>
        <v>116.97682230000004</v>
      </c>
      <c r="L13" s="6">
        <f t="shared" si="2"/>
        <v>116.75212169999998</v>
      </c>
    </row>
    <row r="14" spans="1:19" ht="18.75" customHeight="1" x14ac:dyDescent="0.2">
      <c r="A14" s="21" t="s">
        <v>49</v>
      </c>
      <c r="B14" s="2" t="s">
        <v>4</v>
      </c>
      <c r="C14" s="2">
        <v>116.7</v>
      </c>
      <c r="D14" s="6">
        <v>104.2</v>
      </c>
      <c r="E14" s="6">
        <v>105.1</v>
      </c>
      <c r="F14" s="6">
        <v>105.5</v>
      </c>
      <c r="G14" s="6">
        <v>104.1</v>
      </c>
      <c r="H14" s="6">
        <v>104.3</v>
      </c>
      <c r="I14" s="6">
        <v>104.4</v>
      </c>
      <c r="J14" s="6">
        <v>104.3</v>
      </c>
      <c r="K14" s="6">
        <f t="shared" si="2"/>
        <v>114.22310039999999</v>
      </c>
      <c r="L14" s="6">
        <f t="shared" si="2"/>
        <v>114.76806949999998</v>
      </c>
    </row>
    <row r="15" spans="1:19" ht="30" customHeight="1" x14ac:dyDescent="0.2">
      <c r="A15" s="83" t="s">
        <v>50</v>
      </c>
      <c r="B15" s="83"/>
      <c r="C15" s="83"/>
      <c r="D15" s="83"/>
      <c r="E15" s="83"/>
      <c r="F15" s="83"/>
      <c r="G15" s="83"/>
      <c r="H15" s="83"/>
      <c r="I15" s="83"/>
      <c r="J15" s="83"/>
      <c r="K15" s="84"/>
      <c r="L15" s="84"/>
    </row>
    <row r="16" spans="1:19" ht="66" customHeight="1" x14ac:dyDescent="0.2">
      <c r="A16" s="22" t="s">
        <v>38</v>
      </c>
      <c r="B16" s="2" t="s">
        <v>59</v>
      </c>
      <c r="C16" s="8">
        <v>508406.9</v>
      </c>
      <c r="D16" s="8">
        <v>559676.1</v>
      </c>
      <c r="E16" s="8">
        <v>581848.5</v>
      </c>
      <c r="F16" s="8">
        <v>591217.4</v>
      </c>
      <c r="G16" s="8">
        <v>606663.1</v>
      </c>
      <c r="H16" s="8">
        <v>629076.19999999995</v>
      </c>
      <c r="I16" s="8">
        <v>632808.6</v>
      </c>
      <c r="J16" s="8">
        <v>668568.30000000005</v>
      </c>
      <c r="K16" s="6">
        <f>I16/D16*100</f>
        <v>113.0669328206082</v>
      </c>
      <c r="L16" s="6">
        <f>J16/D16*100</f>
        <v>119.45628909292358</v>
      </c>
    </row>
    <row r="17" spans="1:12" s="4" customFormat="1" ht="39.950000000000003" customHeight="1" x14ac:dyDescent="0.2">
      <c r="A17" s="23" t="s">
        <v>39</v>
      </c>
      <c r="B17" s="8" t="s">
        <v>5</v>
      </c>
      <c r="C17" s="7">
        <v>74.5</v>
      </c>
      <c r="D17" s="7">
        <v>134.80000000000001</v>
      </c>
      <c r="E17" s="7">
        <v>98.6</v>
      </c>
      <c r="F17" s="7">
        <v>101.1</v>
      </c>
      <c r="G17" s="7">
        <v>99.8</v>
      </c>
      <c r="H17" s="7">
        <v>102.4</v>
      </c>
      <c r="I17" s="7">
        <v>100.6</v>
      </c>
      <c r="J17" s="7">
        <v>103.3</v>
      </c>
      <c r="K17" s="6">
        <f>E17%*G17%*I17%*100</f>
        <v>98.993216799999999</v>
      </c>
      <c r="L17" s="6">
        <f>F17%*H17%*J17%*100</f>
        <v>106.9427712</v>
      </c>
    </row>
    <row r="18" spans="1:12" s="4" customFormat="1" ht="30" customHeight="1" x14ac:dyDescent="0.2">
      <c r="A18" s="23" t="s">
        <v>29</v>
      </c>
      <c r="B18" s="8"/>
      <c r="C18" s="7"/>
      <c r="D18" s="7"/>
      <c r="E18" s="7"/>
      <c r="F18" s="7"/>
      <c r="G18" s="7"/>
      <c r="H18" s="7"/>
      <c r="I18" s="7"/>
      <c r="J18" s="7"/>
      <c r="K18" s="6"/>
      <c r="L18" s="6"/>
    </row>
    <row r="19" spans="1:12" ht="30" customHeight="1" x14ac:dyDescent="0.2">
      <c r="A19" s="25" t="s">
        <v>42</v>
      </c>
      <c r="B19" s="8"/>
      <c r="C19" s="8"/>
      <c r="D19" s="8"/>
      <c r="E19" s="8"/>
      <c r="F19" s="8"/>
      <c r="G19" s="8"/>
      <c r="H19" s="8"/>
      <c r="I19" s="8"/>
      <c r="J19" s="8"/>
      <c r="K19" s="6"/>
      <c r="L19" s="6"/>
    </row>
    <row r="20" spans="1:12" ht="20.100000000000001" customHeight="1" x14ac:dyDescent="0.2">
      <c r="A20" s="26" t="s">
        <v>23</v>
      </c>
      <c r="B20" s="8" t="s">
        <v>59</v>
      </c>
      <c r="C20" s="8">
        <v>473204.5</v>
      </c>
      <c r="D20" s="8">
        <v>524072.3</v>
      </c>
      <c r="E20" s="8">
        <v>545387.6</v>
      </c>
      <c r="F20" s="8">
        <v>553862</v>
      </c>
      <c r="G20" s="8">
        <v>569023.30000000005</v>
      </c>
      <c r="H20" s="8">
        <v>589870.1</v>
      </c>
      <c r="I20" s="8">
        <v>593989</v>
      </c>
      <c r="J20" s="8">
        <v>627410.30000000005</v>
      </c>
      <c r="K20" s="6">
        <f t="shared" ref="K20:K39" si="3">I20/D20*100</f>
        <v>113.34104092126221</v>
      </c>
      <c r="L20" s="6">
        <f t="shared" ref="L20:L39" si="4">J20/D20*100</f>
        <v>119.71827169648159</v>
      </c>
    </row>
    <row r="21" spans="1:12" s="4" customFormat="1" ht="39.950000000000003" customHeight="1" x14ac:dyDescent="0.2">
      <c r="A21" s="27" t="s">
        <v>24</v>
      </c>
      <c r="B21" s="6" t="s">
        <v>5</v>
      </c>
      <c r="C21" s="7">
        <v>73.599999999999994</v>
      </c>
      <c r="D21" s="7">
        <v>137.9</v>
      </c>
      <c r="E21" s="7">
        <v>98.5</v>
      </c>
      <c r="F21" s="7">
        <v>101.1</v>
      </c>
      <c r="G21" s="7">
        <v>99.7</v>
      </c>
      <c r="H21" s="7">
        <v>102.5</v>
      </c>
      <c r="I21" s="7">
        <v>100.7</v>
      </c>
      <c r="J21" s="7">
        <v>103.3</v>
      </c>
      <c r="K21" s="6">
        <f>E21%*G21%*I21%*100</f>
        <v>98.891931500000013</v>
      </c>
      <c r="L21" s="6">
        <f>F21%*H21%*J21%*100</f>
        <v>107.04720749999996</v>
      </c>
    </row>
    <row r="22" spans="1:12" s="4" customFormat="1" ht="20.100000000000001" customHeight="1" x14ac:dyDescent="0.2">
      <c r="A22" s="28" t="s">
        <v>71</v>
      </c>
      <c r="B22" s="6"/>
      <c r="C22" s="7"/>
      <c r="D22" s="7"/>
      <c r="E22" s="7"/>
      <c r="F22" s="7"/>
      <c r="G22" s="7"/>
      <c r="H22" s="7"/>
      <c r="I22" s="7"/>
      <c r="J22" s="7"/>
      <c r="K22" s="6"/>
      <c r="L22" s="6"/>
    </row>
    <row r="23" spans="1:12" s="4" customFormat="1" ht="20.100000000000001" customHeight="1" x14ac:dyDescent="0.2">
      <c r="A23" s="64" t="s">
        <v>117</v>
      </c>
      <c r="B23" s="6"/>
      <c r="C23" s="7"/>
      <c r="D23" s="7"/>
      <c r="E23" s="7"/>
      <c r="F23" s="7"/>
      <c r="G23" s="7"/>
      <c r="H23" s="7"/>
      <c r="I23" s="7"/>
      <c r="J23" s="7"/>
      <c r="K23" s="6"/>
      <c r="L23" s="6"/>
    </row>
    <row r="24" spans="1:12" s="4" customFormat="1" ht="20.100000000000001" customHeight="1" x14ac:dyDescent="0.2">
      <c r="A24" s="28" t="s">
        <v>23</v>
      </c>
      <c r="B24" s="6" t="s">
        <v>59</v>
      </c>
      <c r="C24" s="65">
        <v>19973.900000000001</v>
      </c>
      <c r="D24" s="65">
        <v>27487.599999999999</v>
      </c>
      <c r="E24" s="65">
        <v>29243.599999999999</v>
      </c>
      <c r="F24" s="65">
        <v>30502.400000000001</v>
      </c>
      <c r="G24" s="65">
        <v>30964.3</v>
      </c>
      <c r="H24" s="65">
        <v>33678.199999999997</v>
      </c>
      <c r="I24" s="65">
        <v>32594.9</v>
      </c>
      <c r="J24" s="65">
        <v>36630.199999999997</v>
      </c>
      <c r="K24" s="6">
        <f t="shared" si="3"/>
        <v>118.58037806138042</v>
      </c>
      <c r="L24" s="6">
        <f t="shared" si="4"/>
        <v>133.26081578602717</v>
      </c>
    </row>
    <row r="25" spans="1:12" s="4" customFormat="1" ht="38.25" x14ac:dyDescent="0.2">
      <c r="A25" s="28" t="s">
        <v>24</v>
      </c>
      <c r="B25" s="6" t="s">
        <v>5</v>
      </c>
      <c r="C25" s="7">
        <v>86.3</v>
      </c>
      <c r="D25" s="7">
        <v>94.8</v>
      </c>
      <c r="E25" s="7">
        <v>102.1</v>
      </c>
      <c r="F25" s="7">
        <v>106.7</v>
      </c>
      <c r="G25" s="7">
        <v>102.8</v>
      </c>
      <c r="H25" s="7">
        <v>107.3</v>
      </c>
      <c r="I25" s="7">
        <v>102.2</v>
      </c>
      <c r="J25" s="7">
        <v>105.7</v>
      </c>
      <c r="K25" s="6">
        <f>E25%*G25%*I25%*100</f>
        <v>107.26789359999999</v>
      </c>
      <c r="L25" s="6">
        <f>F25%*H25%*J25%*100</f>
        <v>121.01497869999997</v>
      </c>
    </row>
    <row r="26" spans="1:12" s="4" customFormat="1" ht="30" customHeight="1" x14ac:dyDescent="0.2">
      <c r="A26" s="64" t="s">
        <v>118</v>
      </c>
      <c r="B26" s="6"/>
      <c r="C26" s="7"/>
      <c r="D26" s="7"/>
      <c r="E26" s="7"/>
      <c r="F26" s="7"/>
      <c r="G26" s="7"/>
      <c r="H26" s="7"/>
      <c r="I26" s="7"/>
      <c r="J26" s="7"/>
      <c r="K26" s="6"/>
      <c r="L26" s="6"/>
    </row>
    <row r="27" spans="1:12" s="4" customFormat="1" ht="20.100000000000001" customHeight="1" x14ac:dyDescent="0.2">
      <c r="A27" s="28" t="s">
        <v>23</v>
      </c>
      <c r="B27" s="6" t="s">
        <v>59</v>
      </c>
      <c r="C27" s="65">
        <v>200543.5</v>
      </c>
      <c r="D27" s="65">
        <v>114109.3</v>
      </c>
      <c r="E27" s="65">
        <v>120271.2</v>
      </c>
      <c r="F27" s="65">
        <v>122793</v>
      </c>
      <c r="G27" s="65">
        <v>127215.7</v>
      </c>
      <c r="H27" s="65">
        <v>132557.5</v>
      </c>
      <c r="I27" s="65">
        <v>136011.4</v>
      </c>
      <c r="J27" s="65">
        <v>144613.6</v>
      </c>
      <c r="K27" s="6">
        <f t="shared" si="3"/>
        <v>119.19396578543552</v>
      </c>
      <c r="L27" s="6">
        <f t="shared" si="4"/>
        <v>126.73252749775874</v>
      </c>
    </row>
    <row r="28" spans="1:12" s="4" customFormat="1" ht="39.950000000000003" customHeight="1" x14ac:dyDescent="0.2">
      <c r="A28" s="28" t="s">
        <v>24</v>
      </c>
      <c r="B28" s="6" t="s">
        <v>5</v>
      </c>
      <c r="C28" s="7">
        <v>80.599999999999994</v>
      </c>
      <c r="D28" s="7">
        <v>105.6</v>
      </c>
      <c r="E28" s="7">
        <v>100</v>
      </c>
      <c r="F28" s="7">
        <v>102</v>
      </c>
      <c r="G28" s="7">
        <v>102</v>
      </c>
      <c r="H28" s="7">
        <v>104</v>
      </c>
      <c r="I28" s="7">
        <v>103</v>
      </c>
      <c r="J28" s="7">
        <v>105</v>
      </c>
      <c r="K28" s="6">
        <f>E28%*G28%*I28%*100</f>
        <v>105.06</v>
      </c>
      <c r="L28" s="6">
        <f>F28%*H28%*J28%*100</f>
        <v>111.384</v>
      </c>
    </row>
    <row r="29" spans="1:12" s="4" customFormat="1" ht="30" customHeight="1" x14ac:dyDescent="0.2">
      <c r="A29" s="64" t="s">
        <v>119</v>
      </c>
      <c r="B29" s="6"/>
      <c r="C29" s="7"/>
      <c r="D29" s="7"/>
      <c r="E29" s="7"/>
      <c r="F29" s="7"/>
      <c r="G29" s="7"/>
      <c r="H29" s="7"/>
      <c r="I29" s="7"/>
      <c r="J29" s="7"/>
      <c r="K29" s="6"/>
      <c r="L29" s="6"/>
    </row>
    <row r="30" spans="1:12" s="4" customFormat="1" ht="20.100000000000001" customHeight="1" x14ac:dyDescent="0.2">
      <c r="A30" s="28" t="s">
        <v>23</v>
      </c>
      <c r="B30" s="6" t="s">
        <v>59</v>
      </c>
      <c r="C30" s="65">
        <v>197987.20000000001</v>
      </c>
      <c r="D30" s="65">
        <v>304083</v>
      </c>
      <c r="E30" s="65">
        <v>315881.40000000002</v>
      </c>
      <c r="F30" s="65">
        <v>318744.40000000002</v>
      </c>
      <c r="G30" s="65">
        <v>328984.2</v>
      </c>
      <c r="H30" s="65">
        <v>338124.1</v>
      </c>
      <c r="I30" s="65">
        <v>341156.6</v>
      </c>
      <c r="J30" s="65">
        <v>356626.3</v>
      </c>
      <c r="K30" s="6">
        <f t="shared" si="3"/>
        <v>112.19193443895253</v>
      </c>
      <c r="L30" s="6">
        <f t="shared" si="4"/>
        <v>117.27926256975891</v>
      </c>
    </row>
    <row r="31" spans="1:12" s="4" customFormat="1" ht="39.950000000000003" customHeight="1" x14ac:dyDescent="0.2">
      <c r="A31" s="28" t="s">
        <v>24</v>
      </c>
      <c r="B31" s="6" t="s">
        <v>5</v>
      </c>
      <c r="C31" s="7">
        <v>63</v>
      </c>
      <c r="D31" s="7">
        <v>184.6</v>
      </c>
      <c r="E31" s="7">
        <v>98</v>
      </c>
      <c r="F31" s="7">
        <v>100.5</v>
      </c>
      <c r="G31" s="7">
        <v>99</v>
      </c>
      <c r="H31" s="7">
        <v>102</v>
      </c>
      <c r="I31" s="7">
        <v>100</v>
      </c>
      <c r="J31" s="7">
        <v>103</v>
      </c>
      <c r="K31" s="6">
        <f>E31%*G31%*I31%*100</f>
        <v>97.02</v>
      </c>
      <c r="L31" s="6">
        <f>F31%*H31%*J31%*100</f>
        <v>105.58529999999999</v>
      </c>
    </row>
    <row r="32" spans="1:12" s="4" customFormat="1" ht="30" customHeight="1" x14ac:dyDescent="0.2">
      <c r="A32" s="64" t="s">
        <v>120</v>
      </c>
      <c r="B32" s="6"/>
      <c r="C32" s="70"/>
      <c r="D32" s="70"/>
      <c r="E32" s="70"/>
      <c r="F32" s="70"/>
      <c r="G32" s="70"/>
      <c r="H32" s="70"/>
      <c r="I32" s="70"/>
      <c r="J32" s="70"/>
      <c r="K32" s="70"/>
      <c r="L32" s="70"/>
    </row>
    <row r="33" spans="1:12" s="4" customFormat="1" ht="20.100000000000001" customHeight="1" x14ac:dyDescent="0.2">
      <c r="A33" s="28" t="s">
        <v>23</v>
      </c>
      <c r="B33" s="6" t="s">
        <v>59</v>
      </c>
      <c r="C33" s="65">
        <f t="shared" ref="C33:J33" si="5">C20-C24-C27-C30</f>
        <v>54699.899999999965</v>
      </c>
      <c r="D33" s="65">
        <f t="shared" si="5"/>
        <v>78392.400000000023</v>
      </c>
      <c r="E33" s="65">
        <f t="shared" si="5"/>
        <v>79991.399999999965</v>
      </c>
      <c r="F33" s="65">
        <f t="shared" si="5"/>
        <v>81822.199999999953</v>
      </c>
      <c r="G33" s="65">
        <f t="shared" si="5"/>
        <v>81859.099999999977</v>
      </c>
      <c r="H33" s="65">
        <f t="shared" si="5"/>
        <v>85510.300000000047</v>
      </c>
      <c r="I33" s="65">
        <f t="shared" si="5"/>
        <v>84226.099999999977</v>
      </c>
      <c r="J33" s="65">
        <f t="shared" si="5"/>
        <v>89540.200000000128</v>
      </c>
      <c r="K33" s="6">
        <f>I33/D33*100</f>
        <v>107.44166526346936</v>
      </c>
      <c r="L33" s="6">
        <f>J33/D33*100</f>
        <v>114.22051117200149</v>
      </c>
    </row>
    <row r="34" spans="1:12" s="4" customFormat="1" ht="39.950000000000003" customHeight="1" x14ac:dyDescent="0.2">
      <c r="A34" s="28" t="s">
        <v>24</v>
      </c>
      <c r="B34" s="6" t="s">
        <v>5</v>
      </c>
      <c r="C34" s="7" t="s">
        <v>127</v>
      </c>
      <c r="D34" s="7" t="s">
        <v>127</v>
      </c>
      <c r="E34" s="7" t="s">
        <v>127</v>
      </c>
      <c r="F34" s="7" t="s">
        <v>127</v>
      </c>
      <c r="G34" s="7" t="s">
        <v>127</v>
      </c>
      <c r="H34" s="7" t="s">
        <v>127</v>
      </c>
      <c r="I34" s="7" t="s">
        <v>127</v>
      </c>
      <c r="J34" s="7" t="s">
        <v>127</v>
      </c>
      <c r="K34" s="7" t="s">
        <v>127</v>
      </c>
      <c r="L34" s="7" t="s">
        <v>127</v>
      </c>
    </row>
    <row r="35" spans="1:12" ht="39.950000000000003" customHeight="1" x14ac:dyDescent="0.2">
      <c r="A35" s="25" t="s">
        <v>40</v>
      </c>
      <c r="B35" s="8"/>
      <c r="C35" s="3"/>
      <c r="D35" s="3"/>
      <c r="E35" s="3"/>
      <c r="F35" s="3"/>
      <c r="G35" s="3"/>
      <c r="H35" s="3"/>
      <c r="I35" s="3"/>
      <c r="J35" s="3"/>
      <c r="K35" s="6"/>
      <c r="L35" s="6"/>
    </row>
    <row r="36" spans="1:12" ht="20.100000000000001" customHeight="1" x14ac:dyDescent="0.2">
      <c r="A36" s="24" t="s">
        <v>23</v>
      </c>
      <c r="B36" s="8" t="s">
        <v>59</v>
      </c>
      <c r="C36" s="8">
        <v>24116.799999999999</v>
      </c>
      <c r="D36" s="8">
        <v>27179.4</v>
      </c>
      <c r="E36" s="8">
        <v>27781.200000000001</v>
      </c>
      <c r="F36" s="8">
        <v>28631.599999999999</v>
      </c>
      <c r="G36" s="8">
        <v>28686</v>
      </c>
      <c r="H36" s="8">
        <v>30161.4</v>
      </c>
      <c r="I36" s="8">
        <v>29591.9</v>
      </c>
      <c r="J36" s="8">
        <v>31742.5</v>
      </c>
      <c r="K36" s="6">
        <f t="shared" si="3"/>
        <v>108.87620771613796</v>
      </c>
      <c r="L36" s="6">
        <f t="shared" si="4"/>
        <v>116.78881800186906</v>
      </c>
    </row>
    <row r="37" spans="1:12" s="4" customFormat="1" ht="39.950000000000003" customHeight="1" x14ac:dyDescent="0.2">
      <c r="A37" s="29" t="s">
        <v>24</v>
      </c>
      <c r="B37" s="6" t="s">
        <v>5</v>
      </c>
      <c r="C37" s="7">
        <v>95</v>
      </c>
      <c r="D37" s="7">
        <v>100.7</v>
      </c>
      <c r="E37" s="7">
        <v>98</v>
      </c>
      <c r="F37" s="7">
        <v>101</v>
      </c>
      <c r="G37" s="7">
        <v>99</v>
      </c>
      <c r="H37" s="7">
        <v>101</v>
      </c>
      <c r="I37" s="7">
        <v>99</v>
      </c>
      <c r="J37" s="7">
        <v>101</v>
      </c>
      <c r="K37" s="6">
        <f>E37%*G37%*I37%*100</f>
        <v>96.049799999999991</v>
      </c>
      <c r="L37" s="6">
        <f>F37%*H37%*J37%*100</f>
        <v>103.03009999999999</v>
      </c>
    </row>
    <row r="38" spans="1:12" ht="39.950000000000003" customHeight="1" x14ac:dyDescent="0.2">
      <c r="A38" s="25" t="s">
        <v>41</v>
      </c>
      <c r="B38" s="8"/>
      <c r="C38" s="8"/>
      <c r="D38" s="8"/>
      <c r="E38" s="8"/>
      <c r="F38" s="8"/>
      <c r="G38" s="8"/>
      <c r="H38" s="8"/>
      <c r="I38" s="8"/>
      <c r="J38" s="8"/>
      <c r="K38" s="6"/>
      <c r="L38" s="6"/>
    </row>
    <row r="39" spans="1:12" ht="20.100000000000001" customHeight="1" x14ac:dyDescent="0.2">
      <c r="A39" s="26" t="s">
        <v>23</v>
      </c>
      <c r="B39" s="8" t="s">
        <v>59</v>
      </c>
      <c r="C39" s="8">
        <v>11085.6</v>
      </c>
      <c r="D39" s="8">
        <v>8424.4</v>
      </c>
      <c r="E39" s="8">
        <v>8679.7000000000007</v>
      </c>
      <c r="F39" s="8">
        <v>8723.7999999999993</v>
      </c>
      <c r="G39" s="8">
        <v>8953.7999999999993</v>
      </c>
      <c r="H39" s="8">
        <v>9044.7000000000007</v>
      </c>
      <c r="I39" s="8">
        <v>9227.7000000000007</v>
      </c>
      <c r="J39" s="8">
        <v>9415.5</v>
      </c>
      <c r="K39" s="6">
        <f t="shared" si="3"/>
        <v>109.53539717962111</v>
      </c>
      <c r="L39" s="6">
        <f t="shared" si="4"/>
        <v>111.76463605716729</v>
      </c>
    </row>
    <row r="40" spans="1:12" s="4" customFormat="1" ht="39.950000000000003" customHeight="1" x14ac:dyDescent="0.2">
      <c r="A40" s="23" t="s">
        <v>24</v>
      </c>
      <c r="B40" s="7" t="s">
        <v>5</v>
      </c>
      <c r="C40" s="7">
        <v>64.099999999999994</v>
      </c>
      <c r="D40" s="7">
        <v>70.2</v>
      </c>
      <c r="E40" s="7">
        <v>98.5</v>
      </c>
      <c r="F40" s="7">
        <v>99</v>
      </c>
      <c r="G40" s="7">
        <v>99</v>
      </c>
      <c r="H40" s="7">
        <v>99.5</v>
      </c>
      <c r="I40" s="7">
        <v>99</v>
      </c>
      <c r="J40" s="7">
        <v>100</v>
      </c>
      <c r="K40" s="6">
        <f>E40%*G40%*I40%*100</f>
        <v>96.539849999999987</v>
      </c>
      <c r="L40" s="6">
        <f>F40%*H40%*J40%*100</f>
        <v>98.504999999999995</v>
      </c>
    </row>
    <row r="41" spans="1:12" ht="20.100000000000001" customHeight="1" x14ac:dyDescent="0.2">
      <c r="A41" s="77" t="s">
        <v>44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</row>
    <row r="42" spans="1:12" ht="30" customHeight="1" x14ac:dyDescent="0.2">
      <c r="A42" s="30" t="s">
        <v>43</v>
      </c>
      <c r="B42" s="31" t="s">
        <v>61</v>
      </c>
      <c r="C42" s="71">
        <v>31</v>
      </c>
      <c r="D42" s="71">
        <v>30</v>
      </c>
      <c r="E42" s="71">
        <v>29.7</v>
      </c>
      <c r="F42" s="71">
        <v>30.1</v>
      </c>
      <c r="G42" s="71">
        <v>29.4</v>
      </c>
      <c r="H42" s="71">
        <v>30.2</v>
      </c>
      <c r="I42" s="71">
        <v>29.4</v>
      </c>
      <c r="J42" s="71">
        <v>30.3</v>
      </c>
      <c r="K42" s="8">
        <f>I42/D42*100</f>
        <v>98</v>
      </c>
      <c r="L42" s="8">
        <f>J42/D42*100</f>
        <v>101</v>
      </c>
    </row>
    <row r="43" spans="1:12" ht="30" customHeight="1" x14ac:dyDescent="0.2">
      <c r="A43" s="50" t="s">
        <v>107</v>
      </c>
      <c r="B43" s="31" t="s">
        <v>7</v>
      </c>
      <c r="C43" s="71">
        <v>14.9</v>
      </c>
      <c r="D43" s="71">
        <v>15.5</v>
      </c>
      <c r="E43" s="71">
        <v>15.5</v>
      </c>
      <c r="F43" s="71">
        <v>15.6</v>
      </c>
      <c r="G43" s="71">
        <v>15.6</v>
      </c>
      <c r="H43" s="71">
        <v>15.8</v>
      </c>
      <c r="I43" s="71">
        <v>15.7</v>
      </c>
      <c r="J43" s="71">
        <v>15.9</v>
      </c>
      <c r="K43" s="8">
        <f t="shared" ref="K43" si="6">I43/D43*100</f>
        <v>101.29032258064517</v>
      </c>
      <c r="L43" s="8">
        <f t="shared" ref="L43:L44" si="7">J43/D43*100</f>
        <v>102.58064516129033</v>
      </c>
    </row>
    <row r="44" spans="1:12" s="11" customFormat="1" ht="52.15" customHeight="1" x14ac:dyDescent="0.2">
      <c r="A44" s="36" t="s">
        <v>96</v>
      </c>
      <c r="B44" s="12" t="s">
        <v>82</v>
      </c>
      <c r="C44" s="16">
        <v>154.19999999999999</v>
      </c>
      <c r="D44" s="16">
        <v>153.19999999999999</v>
      </c>
      <c r="E44" s="72">
        <v>153.19999999999999</v>
      </c>
      <c r="F44" s="72">
        <v>154</v>
      </c>
      <c r="G44" s="72">
        <v>153.5</v>
      </c>
      <c r="H44" s="72">
        <v>156</v>
      </c>
      <c r="I44" s="72">
        <v>154</v>
      </c>
      <c r="J44" s="72">
        <v>159</v>
      </c>
      <c r="K44" s="8">
        <f>I44/D44*100</f>
        <v>100.52219321148826</v>
      </c>
      <c r="L44" s="8">
        <f t="shared" si="7"/>
        <v>103.78590078328982</v>
      </c>
    </row>
    <row r="45" spans="1:12" s="13" customFormat="1" ht="20.100000000000001" customHeight="1" x14ac:dyDescent="0.2">
      <c r="A45" s="81" t="s">
        <v>33</v>
      </c>
      <c r="B45" s="81"/>
      <c r="C45" s="81"/>
      <c r="D45" s="81"/>
      <c r="E45" s="81"/>
      <c r="F45" s="81"/>
      <c r="G45" s="81"/>
      <c r="H45" s="81"/>
      <c r="I45" s="81"/>
      <c r="J45" s="81"/>
      <c r="K45" s="82"/>
      <c r="L45" s="82"/>
    </row>
    <row r="46" spans="1:12" ht="39.950000000000003" customHeight="1" x14ac:dyDescent="0.2">
      <c r="A46" s="32" t="s">
        <v>64</v>
      </c>
      <c r="B46" s="2" t="s">
        <v>60</v>
      </c>
      <c r="C46" s="66">
        <v>55887.7</v>
      </c>
      <c r="D46" s="66">
        <v>60187.5</v>
      </c>
      <c r="E46" s="66">
        <v>63054.3</v>
      </c>
      <c r="F46" s="66">
        <v>64527.8</v>
      </c>
      <c r="G46" s="66">
        <v>68289.600000000006</v>
      </c>
      <c r="H46" s="66">
        <v>70420.5</v>
      </c>
      <c r="I46" s="66">
        <v>74577.7</v>
      </c>
      <c r="J46" s="66">
        <v>77398.899999999994</v>
      </c>
      <c r="K46" s="8">
        <f>I46/D46*100</f>
        <v>123.90895119418484</v>
      </c>
      <c r="L46" s="8">
        <f>J46/D46*100</f>
        <v>128.59630321910694</v>
      </c>
    </row>
    <row r="47" spans="1:12" ht="39.950000000000003" customHeight="1" x14ac:dyDescent="0.2">
      <c r="A47" s="32" t="s">
        <v>56</v>
      </c>
      <c r="B47" s="7" t="s">
        <v>58</v>
      </c>
      <c r="C47" s="10">
        <v>81</v>
      </c>
      <c r="D47" s="10">
        <v>100.3</v>
      </c>
      <c r="E47" s="10">
        <v>99</v>
      </c>
      <c r="F47" s="10">
        <v>101</v>
      </c>
      <c r="G47" s="10">
        <v>102.8</v>
      </c>
      <c r="H47" s="10">
        <v>103.8</v>
      </c>
      <c r="I47" s="10">
        <v>104.1</v>
      </c>
      <c r="J47" s="10">
        <v>105</v>
      </c>
      <c r="K47" s="10">
        <f>E47*G47%*I47%</f>
        <v>105.944652</v>
      </c>
      <c r="L47" s="10">
        <f>F47*H47%*J47%</f>
        <v>110.07990000000001</v>
      </c>
    </row>
    <row r="48" spans="1:12" ht="30" customHeight="1" x14ac:dyDescent="0.2">
      <c r="A48" s="32" t="s">
        <v>99</v>
      </c>
      <c r="B48" s="2"/>
      <c r="C48" s="3"/>
      <c r="D48" s="3"/>
      <c r="E48" s="3"/>
      <c r="F48" s="3"/>
      <c r="G48" s="3"/>
      <c r="H48" s="3"/>
      <c r="I48" s="3"/>
      <c r="J48" s="3"/>
      <c r="K48" s="8"/>
      <c r="L48" s="8"/>
    </row>
    <row r="49" spans="1:12" s="11" customFormat="1" ht="20.100000000000001" customHeight="1" x14ac:dyDescent="0.2">
      <c r="A49" s="33" t="s">
        <v>97</v>
      </c>
      <c r="B49" s="12" t="s">
        <v>60</v>
      </c>
      <c r="C49" s="16">
        <v>43648.3</v>
      </c>
      <c r="D49" s="16">
        <v>47126.8</v>
      </c>
      <c r="E49" s="16">
        <v>49371.5</v>
      </c>
      <c r="F49" s="66">
        <v>50525.3</v>
      </c>
      <c r="G49" s="16">
        <v>53470.8</v>
      </c>
      <c r="H49" s="16">
        <v>55139.3</v>
      </c>
      <c r="I49" s="16">
        <v>58245.2</v>
      </c>
      <c r="J49" s="16">
        <v>60448.5</v>
      </c>
      <c r="K49" s="8">
        <f t="shared" ref="K49:K53" si="8">I49/D49*100</f>
        <v>123.59252060398754</v>
      </c>
      <c r="L49" s="8">
        <f t="shared" ref="L49:L54" si="9">J49/D49*100</f>
        <v>128.26777969223454</v>
      </c>
    </row>
    <row r="50" spans="1:12" s="11" customFormat="1" ht="20.100000000000001" customHeight="1" x14ac:dyDescent="0.2">
      <c r="A50" s="33" t="s">
        <v>98</v>
      </c>
      <c r="B50" s="12" t="s">
        <v>60</v>
      </c>
      <c r="C50" s="66">
        <v>12239.4</v>
      </c>
      <c r="D50" s="66">
        <v>13060.7</v>
      </c>
      <c r="E50" s="66">
        <v>13682.8</v>
      </c>
      <c r="F50" s="66">
        <v>14002.5</v>
      </c>
      <c r="G50" s="66">
        <v>14818.8</v>
      </c>
      <c r="H50" s="66">
        <v>15281.2</v>
      </c>
      <c r="I50" s="66">
        <v>16332.5</v>
      </c>
      <c r="J50" s="66">
        <v>16950.400000000001</v>
      </c>
      <c r="K50" s="8">
        <f t="shared" si="8"/>
        <v>125.05072469316345</v>
      </c>
      <c r="L50" s="8">
        <f t="shared" si="9"/>
        <v>129.78171154685432</v>
      </c>
    </row>
    <row r="51" spans="1:12" s="11" customFormat="1" ht="20.100000000000001" customHeight="1" x14ac:dyDescent="0.2">
      <c r="A51" s="33" t="s">
        <v>100</v>
      </c>
      <c r="B51" s="12" t="s">
        <v>60</v>
      </c>
      <c r="C51" s="66">
        <v>6841.8</v>
      </c>
      <c r="D51" s="66">
        <v>6856.2</v>
      </c>
      <c r="E51" s="66">
        <v>7188.2</v>
      </c>
      <c r="F51" s="66">
        <v>7356.2</v>
      </c>
      <c r="G51" s="66">
        <v>7921.6</v>
      </c>
      <c r="H51" s="66">
        <v>8168.8</v>
      </c>
      <c r="I51" s="66">
        <v>8725.6</v>
      </c>
      <c r="J51" s="66">
        <v>9055.7000000000007</v>
      </c>
      <c r="K51" s="8">
        <f>I51/D51*100</f>
        <v>127.26583238528633</v>
      </c>
      <c r="L51" s="8">
        <f>J51/D51*100</f>
        <v>132.0804527289169</v>
      </c>
    </row>
    <row r="52" spans="1:12" s="11" customFormat="1" ht="20.100000000000001" customHeight="1" x14ac:dyDescent="0.2">
      <c r="A52" s="34" t="s">
        <v>104</v>
      </c>
      <c r="B52" s="12" t="s">
        <v>60</v>
      </c>
      <c r="C52" s="14">
        <v>1298.7</v>
      </c>
      <c r="D52" s="15">
        <v>1201.8</v>
      </c>
      <c r="E52" s="15">
        <v>1322.6</v>
      </c>
      <c r="F52" s="15">
        <v>1353.5</v>
      </c>
      <c r="G52" s="15">
        <v>1425.8</v>
      </c>
      <c r="H52" s="15">
        <v>1470.4</v>
      </c>
      <c r="I52" s="15">
        <v>1483.4</v>
      </c>
      <c r="J52" s="15">
        <v>1539.5</v>
      </c>
      <c r="K52" s="8">
        <f t="shared" si="8"/>
        <v>123.4315193875853</v>
      </c>
      <c r="L52" s="8">
        <f>J52/D52*100</f>
        <v>128.09951739058081</v>
      </c>
    </row>
    <row r="53" spans="1:12" s="11" customFormat="1" ht="20.100000000000001" customHeight="1" x14ac:dyDescent="0.2">
      <c r="A53" s="34" t="s">
        <v>105</v>
      </c>
      <c r="B53" s="12" t="s">
        <v>60</v>
      </c>
      <c r="C53" s="14">
        <v>5163.3</v>
      </c>
      <c r="D53" s="15">
        <v>5513.7</v>
      </c>
      <c r="E53" s="15">
        <v>5714.6</v>
      </c>
      <c r="F53" s="15">
        <v>5848.2</v>
      </c>
      <c r="G53" s="15">
        <v>6329.4</v>
      </c>
      <c r="H53" s="15">
        <v>6526.9</v>
      </c>
      <c r="I53" s="15">
        <v>7067.7</v>
      </c>
      <c r="J53" s="15">
        <v>7335.1</v>
      </c>
      <c r="K53" s="8">
        <f t="shared" si="8"/>
        <v>128.18434082376626</v>
      </c>
      <c r="L53" s="8">
        <f t="shared" si="9"/>
        <v>133.03407874929724</v>
      </c>
    </row>
    <row r="54" spans="1:12" s="11" customFormat="1" ht="20.100000000000001" customHeight="1" x14ac:dyDescent="0.2">
      <c r="A54" s="34" t="s">
        <v>106</v>
      </c>
      <c r="B54" s="12" t="s">
        <v>60</v>
      </c>
      <c r="C54" s="15">
        <v>379.8</v>
      </c>
      <c r="D54" s="15">
        <v>140.69999999999999</v>
      </c>
      <c r="E54" s="15">
        <v>151</v>
      </c>
      <c r="F54" s="15">
        <v>154.5</v>
      </c>
      <c r="G54" s="15">
        <v>166.4</v>
      </c>
      <c r="H54" s="15">
        <v>171.5</v>
      </c>
      <c r="I54" s="15">
        <v>174.5</v>
      </c>
      <c r="J54" s="15">
        <v>181.1</v>
      </c>
      <c r="K54" s="8">
        <f>I54/D54*100</f>
        <v>124.02274342572852</v>
      </c>
      <c r="L54" s="8">
        <f t="shared" si="9"/>
        <v>128.71357498223171</v>
      </c>
    </row>
    <row r="55" spans="1:12" ht="39.950000000000003" customHeight="1" x14ac:dyDescent="0.2">
      <c r="A55" s="32" t="s">
        <v>76</v>
      </c>
      <c r="B55" s="2" t="s">
        <v>25</v>
      </c>
      <c r="C55" s="10">
        <v>119</v>
      </c>
      <c r="D55" s="10">
        <v>112.4</v>
      </c>
      <c r="E55" s="10">
        <v>111.7</v>
      </c>
      <c r="F55" s="10">
        <v>162.5</v>
      </c>
      <c r="G55" s="10">
        <v>111</v>
      </c>
      <c r="H55" s="10">
        <v>159.69999999999999</v>
      </c>
      <c r="I55" s="10">
        <v>110.4</v>
      </c>
      <c r="J55" s="10">
        <v>159.69999999999999</v>
      </c>
      <c r="K55" s="8">
        <f>I55/D55*100</f>
        <v>98.220640569395016</v>
      </c>
      <c r="L55" s="8">
        <f>J55/D55*100</f>
        <v>142.08185053380782</v>
      </c>
    </row>
    <row r="56" spans="1:12" s="11" customFormat="1" ht="20.100000000000001" customHeight="1" x14ac:dyDescent="0.2">
      <c r="A56" s="87" t="s">
        <v>83</v>
      </c>
      <c r="B56" s="87"/>
      <c r="C56" s="87"/>
      <c r="D56" s="87"/>
      <c r="E56" s="87"/>
      <c r="F56" s="87"/>
      <c r="G56" s="87"/>
      <c r="H56" s="87"/>
      <c r="I56" s="87"/>
      <c r="J56" s="87"/>
      <c r="K56" s="88"/>
      <c r="L56" s="88"/>
    </row>
    <row r="57" spans="1:12" ht="30" customHeight="1" x14ac:dyDescent="0.2">
      <c r="A57" s="32" t="s">
        <v>66</v>
      </c>
      <c r="B57" s="12" t="s">
        <v>60</v>
      </c>
      <c r="C57" s="9">
        <v>136910.29999999999</v>
      </c>
      <c r="D57" s="9">
        <v>123138.8</v>
      </c>
      <c r="E57" s="9">
        <v>125421</v>
      </c>
      <c r="F57" s="9">
        <v>128926</v>
      </c>
      <c r="G57" s="9">
        <v>130584</v>
      </c>
      <c r="H57" s="9">
        <v>137276</v>
      </c>
      <c r="I57" s="9">
        <v>138150</v>
      </c>
      <c r="J57" s="9">
        <v>148917</v>
      </c>
      <c r="K57" s="6">
        <v>112.1</v>
      </c>
      <c r="L57" s="6">
        <v>120.9</v>
      </c>
    </row>
    <row r="58" spans="1:12" ht="20.100000000000001" customHeight="1" x14ac:dyDescent="0.2">
      <c r="A58" s="77" t="s">
        <v>103</v>
      </c>
      <c r="B58" s="77"/>
      <c r="C58" s="77"/>
      <c r="D58" s="77"/>
      <c r="E58" s="77"/>
      <c r="F58" s="77"/>
      <c r="G58" s="77"/>
      <c r="H58" s="77"/>
      <c r="I58" s="77"/>
      <c r="J58" s="77"/>
      <c r="K58" s="79"/>
      <c r="L58" s="79"/>
    </row>
    <row r="59" spans="1:12" ht="20.100000000000001" customHeight="1" x14ac:dyDescent="0.2">
      <c r="A59" s="36" t="s">
        <v>89</v>
      </c>
      <c r="B59" s="2" t="s">
        <v>7</v>
      </c>
      <c r="C59" s="16">
        <v>678.3</v>
      </c>
      <c r="D59" s="16">
        <v>671.5</v>
      </c>
      <c r="E59" s="16">
        <v>665.2</v>
      </c>
      <c r="F59" s="16">
        <v>665.6</v>
      </c>
      <c r="G59" s="16">
        <v>658.8</v>
      </c>
      <c r="H59" s="16">
        <v>660.2</v>
      </c>
      <c r="I59" s="16">
        <v>652.79999999999995</v>
      </c>
      <c r="J59" s="16">
        <v>655.29999999999995</v>
      </c>
      <c r="K59" s="10">
        <f>I59/D59*100</f>
        <v>97.215189873417714</v>
      </c>
      <c r="L59" s="10">
        <f>J59/D59*100</f>
        <v>97.58749069247952</v>
      </c>
    </row>
    <row r="60" spans="1:12" s="5" customFormat="1" ht="30" customHeight="1" x14ac:dyDescent="0.2">
      <c r="A60" s="51" t="s">
        <v>110</v>
      </c>
      <c r="B60" s="52" t="s">
        <v>7</v>
      </c>
      <c r="C60" s="16">
        <v>674.6</v>
      </c>
      <c r="D60" s="16">
        <v>668.4</v>
      </c>
      <c r="E60" s="16">
        <v>661.9</v>
      </c>
      <c r="F60" s="16">
        <v>662.7</v>
      </c>
      <c r="G60" s="16">
        <v>655.6</v>
      </c>
      <c r="H60" s="16">
        <v>657.6</v>
      </c>
      <c r="I60" s="16">
        <v>649.9</v>
      </c>
      <c r="J60" s="16">
        <v>653</v>
      </c>
      <c r="K60" s="10">
        <f t="shared" ref="K60:K78" si="10">I60/D60*100</f>
        <v>97.232196289646922</v>
      </c>
      <c r="L60" s="6">
        <f t="shared" ref="L60:L78" si="11">J60/D60*100</f>
        <v>97.695990424895271</v>
      </c>
    </row>
    <row r="61" spans="1:12" ht="20.100000000000001" customHeight="1" x14ac:dyDescent="0.2">
      <c r="A61" s="36" t="s">
        <v>34</v>
      </c>
      <c r="B61" s="2" t="s">
        <v>7</v>
      </c>
      <c r="C61" s="53">
        <v>-4.05</v>
      </c>
      <c r="D61" s="53">
        <v>-3.8</v>
      </c>
      <c r="E61" s="53">
        <v>-4</v>
      </c>
      <c r="F61" s="53">
        <v>-3.7</v>
      </c>
      <c r="G61" s="53">
        <v>-3.9</v>
      </c>
      <c r="H61" s="53">
        <v>-3.5</v>
      </c>
      <c r="I61" s="53">
        <v>-3.7</v>
      </c>
      <c r="J61" s="53">
        <v>-3.25</v>
      </c>
      <c r="K61" s="6">
        <f t="shared" si="10"/>
        <v>97.368421052631589</v>
      </c>
      <c r="L61" s="6">
        <f t="shared" si="11"/>
        <v>85.526315789473685</v>
      </c>
    </row>
    <row r="62" spans="1:12" ht="20.100000000000001" customHeight="1" x14ac:dyDescent="0.2">
      <c r="A62" s="36" t="s">
        <v>37</v>
      </c>
      <c r="B62" s="2" t="s">
        <v>7</v>
      </c>
      <c r="C62" s="53">
        <v>-3.28</v>
      </c>
      <c r="D62" s="53">
        <v>-2.4</v>
      </c>
      <c r="E62" s="53">
        <v>-2.5</v>
      </c>
      <c r="F62" s="53">
        <v>-2</v>
      </c>
      <c r="G62" s="53">
        <v>-2.4</v>
      </c>
      <c r="H62" s="53">
        <v>-1.6</v>
      </c>
      <c r="I62" s="53">
        <v>-2</v>
      </c>
      <c r="J62" s="53">
        <v>-1.4</v>
      </c>
      <c r="K62" s="6">
        <f>I62/D62*100</f>
        <v>83.333333333333343</v>
      </c>
      <c r="L62" s="6">
        <f t="shared" si="11"/>
        <v>58.333333333333336</v>
      </c>
    </row>
    <row r="63" spans="1:12" ht="20.100000000000001" customHeight="1" x14ac:dyDescent="0.2">
      <c r="A63" s="51" t="s">
        <v>111</v>
      </c>
      <c r="B63" s="52"/>
      <c r="C63" s="16"/>
      <c r="D63" s="16"/>
      <c r="E63" s="16"/>
      <c r="F63" s="16"/>
      <c r="G63" s="16"/>
      <c r="H63" s="16"/>
      <c r="I63" s="16"/>
      <c r="J63" s="16"/>
      <c r="K63" s="6"/>
      <c r="L63" s="6"/>
    </row>
    <row r="64" spans="1:12" ht="30" customHeight="1" x14ac:dyDescent="0.2">
      <c r="A64" s="51" t="s">
        <v>114</v>
      </c>
      <c r="B64" s="52" t="s">
        <v>7</v>
      </c>
      <c r="C64" s="16">
        <v>117.8</v>
      </c>
      <c r="D64" s="16">
        <v>115.8</v>
      </c>
      <c r="E64" s="16">
        <v>113.4</v>
      </c>
      <c r="F64" s="16">
        <v>113.5</v>
      </c>
      <c r="G64" s="16">
        <v>110.6</v>
      </c>
      <c r="H64" s="16">
        <v>110.8</v>
      </c>
      <c r="I64" s="16">
        <v>107.8</v>
      </c>
      <c r="J64" s="16">
        <v>108.2</v>
      </c>
      <c r="K64" s="10">
        <f t="shared" si="10"/>
        <v>93.091537132987909</v>
      </c>
      <c r="L64" s="10">
        <f t="shared" si="11"/>
        <v>93.436960276338525</v>
      </c>
    </row>
    <row r="65" spans="1:14" ht="30" customHeight="1" x14ac:dyDescent="0.2">
      <c r="A65" s="51" t="s">
        <v>115</v>
      </c>
      <c r="B65" s="52" t="s">
        <v>7</v>
      </c>
      <c r="C65" s="16">
        <v>386.3</v>
      </c>
      <c r="D65" s="16">
        <v>384.2</v>
      </c>
      <c r="E65" s="16">
        <v>384.8</v>
      </c>
      <c r="F65" s="16">
        <v>385</v>
      </c>
      <c r="G65" s="16">
        <v>387.6</v>
      </c>
      <c r="H65" s="16">
        <v>388</v>
      </c>
      <c r="I65" s="16">
        <v>390.6</v>
      </c>
      <c r="J65" s="16">
        <v>391.6</v>
      </c>
      <c r="K65" s="10">
        <f t="shared" si="10"/>
        <v>101.66579906298803</v>
      </c>
      <c r="L65" s="10">
        <f t="shared" si="11"/>
        <v>101.92608016657991</v>
      </c>
    </row>
    <row r="66" spans="1:14" ht="30" customHeight="1" x14ac:dyDescent="0.2">
      <c r="A66" s="51" t="s">
        <v>116</v>
      </c>
      <c r="B66" s="52" t="s">
        <v>7</v>
      </c>
      <c r="C66" s="16">
        <v>174.2</v>
      </c>
      <c r="D66" s="16">
        <v>171.5</v>
      </c>
      <c r="E66" s="16">
        <v>167</v>
      </c>
      <c r="F66" s="16">
        <v>167.1</v>
      </c>
      <c r="G66" s="16">
        <v>160.6</v>
      </c>
      <c r="H66" s="16">
        <v>161.4</v>
      </c>
      <c r="I66" s="16">
        <v>154.4</v>
      </c>
      <c r="J66" s="16">
        <v>155.5</v>
      </c>
      <c r="K66" s="10">
        <f t="shared" si="10"/>
        <v>90.029154518950435</v>
      </c>
      <c r="L66" s="10">
        <f t="shared" si="11"/>
        <v>90.670553935860056</v>
      </c>
    </row>
    <row r="67" spans="1:14" ht="20.100000000000001" customHeight="1" x14ac:dyDescent="0.2">
      <c r="A67" s="36" t="s">
        <v>78</v>
      </c>
      <c r="B67" s="2" t="s">
        <v>7</v>
      </c>
      <c r="C67" s="16">
        <v>427</v>
      </c>
      <c r="D67" s="16">
        <v>425.5</v>
      </c>
      <c r="E67" s="16">
        <v>424.3</v>
      </c>
      <c r="F67" s="16">
        <v>425.5</v>
      </c>
      <c r="G67" s="16">
        <v>424.8</v>
      </c>
      <c r="H67" s="16">
        <v>426.8</v>
      </c>
      <c r="I67" s="16">
        <v>426.6</v>
      </c>
      <c r="J67" s="16">
        <v>429.2</v>
      </c>
      <c r="K67" s="10">
        <f t="shared" si="10"/>
        <v>100.25851938895418</v>
      </c>
      <c r="L67" s="10">
        <f t="shared" si="11"/>
        <v>100.8695652173913</v>
      </c>
    </row>
    <row r="68" spans="1:14" s="48" customFormat="1" ht="20.100000000000001" customHeight="1" x14ac:dyDescent="0.2">
      <c r="A68" s="20" t="s">
        <v>77</v>
      </c>
      <c r="B68" s="20"/>
      <c r="C68" s="73"/>
      <c r="D68" s="73"/>
      <c r="E68" s="73"/>
      <c r="F68" s="73"/>
      <c r="G68" s="73"/>
      <c r="H68" s="73"/>
      <c r="I68" s="73"/>
      <c r="J68" s="73"/>
      <c r="K68" s="6"/>
      <c r="L68" s="6"/>
    </row>
    <row r="69" spans="1:14" s="48" customFormat="1" ht="30" customHeight="1" x14ac:dyDescent="0.2">
      <c r="A69" s="20" t="s">
        <v>79</v>
      </c>
      <c r="B69" s="20" t="s">
        <v>7</v>
      </c>
      <c r="C69" s="16">
        <v>376.7</v>
      </c>
      <c r="D69" s="16">
        <v>374.6</v>
      </c>
      <c r="E69" s="16">
        <v>375.2</v>
      </c>
      <c r="F69" s="16">
        <v>375.4</v>
      </c>
      <c r="G69" s="16">
        <v>377.9</v>
      </c>
      <c r="H69" s="16">
        <v>378.3</v>
      </c>
      <c r="I69" s="16">
        <v>380.8</v>
      </c>
      <c r="J69" s="16">
        <v>381.8</v>
      </c>
      <c r="K69" s="10">
        <f t="shared" si="10"/>
        <v>101.65509877202348</v>
      </c>
      <c r="L69" s="10">
        <f t="shared" si="11"/>
        <v>101.922050186866</v>
      </c>
    </row>
    <row r="70" spans="1:14" s="48" customFormat="1" ht="20.100000000000001" customHeight="1" x14ac:dyDescent="0.2">
      <c r="A70" s="20" t="s">
        <v>80</v>
      </c>
      <c r="B70" s="20" t="s">
        <v>7</v>
      </c>
      <c r="C70" s="16">
        <v>16.899999999999999</v>
      </c>
      <c r="D70" s="16">
        <v>18</v>
      </c>
      <c r="E70" s="16">
        <v>17</v>
      </c>
      <c r="F70" s="16">
        <v>17.5</v>
      </c>
      <c r="G70" s="16">
        <v>16</v>
      </c>
      <c r="H70" s="16">
        <v>17</v>
      </c>
      <c r="I70" s="16">
        <v>16</v>
      </c>
      <c r="J70" s="16">
        <v>17</v>
      </c>
      <c r="K70" s="10">
        <f t="shared" si="10"/>
        <v>88.888888888888886</v>
      </c>
      <c r="L70" s="10">
        <f t="shared" si="11"/>
        <v>94.444444444444443</v>
      </c>
    </row>
    <row r="71" spans="1:14" s="48" customFormat="1" ht="30" customHeight="1" x14ac:dyDescent="0.2">
      <c r="A71" s="20" t="s">
        <v>87</v>
      </c>
      <c r="B71" s="20" t="s">
        <v>7</v>
      </c>
      <c r="C71" s="16">
        <v>33.4</v>
      </c>
      <c r="D71" s="16">
        <v>32.9</v>
      </c>
      <c r="E71" s="16">
        <v>32.1</v>
      </c>
      <c r="F71" s="16">
        <v>32.6</v>
      </c>
      <c r="G71" s="16">
        <v>30.9</v>
      </c>
      <c r="H71" s="16">
        <v>31.5</v>
      </c>
      <c r="I71" s="16">
        <v>29.7</v>
      </c>
      <c r="J71" s="16">
        <v>30.4</v>
      </c>
      <c r="K71" s="10">
        <f t="shared" si="10"/>
        <v>90.273556231003042</v>
      </c>
      <c r="L71" s="10">
        <f t="shared" si="11"/>
        <v>92.401215805471125</v>
      </c>
    </row>
    <row r="72" spans="1:14" s="48" customFormat="1" ht="20.100000000000001" customHeight="1" x14ac:dyDescent="0.2">
      <c r="A72" s="36" t="s">
        <v>81</v>
      </c>
      <c r="B72" s="20"/>
      <c r="C72" s="74"/>
      <c r="D72" s="74"/>
      <c r="E72" s="74"/>
      <c r="F72" s="74"/>
      <c r="G72" s="74"/>
      <c r="H72" s="74"/>
      <c r="I72" s="74"/>
      <c r="J72" s="74"/>
      <c r="K72" s="10"/>
      <c r="L72" s="10"/>
    </row>
    <row r="73" spans="1:14" s="11" customFormat="1" ht="20.100000000000001" customHeight="1" x14ac:dyDescent="0.2">
      <c r="A73" s="20" t="s">
        <v>88</v>
      </c>
      <c r="B73" s="12" t="s">
        <v>7</v>
      </c>
      <c r="C73" s="16">
        <v>353.5</v>
      </c>
      <c r="D73" s="16">
        <v>352.5</v>
      </c>
      <c r="E73" s="16">
        <v>352</v>
      </c>
      <c r="F73" s="16">
        <v>353</v>
      </c>
      <c r="G73" s="16">
        <v>352.8</v>
      </c>
      <c r="H73" s="16">
        <v>354.5</v>
      </c>
      <c r="I73" s="16">
        <v>354.3</v>
      </c>
      <c r="J73" s="16">
        <v>356.5</v>
      </c>
      <c r="K73" s="10">
        <f t="shared" si="10"/>
        <v>100.51063829787235</v>
      </c>
      <c r="L73" s="10">
        <f t="shared" si="11"/>
        <v>101.13475177304964</v>
      </c>
      <c r="M73" s="67"/>
    </row>
    <row r="74" spans="1:14" s="11" customFormat="1" ht="30" customHeight="1" x14ac:dyDescent="0.2">
      <c r="A74" s="20" t="s">
        <v>86</v>
      </c>
      <c r="B74" s="12" t="s">
        <v>7</v>
      </c>
      <c r="C74" s="16">
        <v>34.9</v>
      </c>
      <c r="D74" s="16">
        <v>35.700000000000003</v>
      </c>
      <c r="E74" s="16">
        <v>35.799999999999997</v>
      </c>
      <c r="F74" s="16">
        <v>36.299999999999997</v>
      </c>
      <c r="G74" s="16">
        <v>36.6</v>
      </c>
      <c r="H74" s="16">
        <v>37.4</v>
      </c>
      <c r="I74" s="16">
        <v>37</v>
      </c>
      <c r="J74" s="16">
        <v>37.799999999999997</v>
      </c>
      <c r="K74" s="10">
        <f t="shared" si="10"/>
        <v>103.64145658263304</v>
      </c>
      <c r="L74" s="10">
        <f t="shared" si="11"/>
        <v>105.88235294117645</v>
      </c>
    </row>
    <row r="75" spans="1:14" s="11" customFormat="1" ht="39.950000000000003" customHeight="1" x14ac:dyDescent="0.2">
      <c r="A75" s="20" t="s">
        <v>91</v>
      </c>
      <c r="B75" s="12" t="s">
        <v>7</v>
      </c>
      <c r="C75" s="16">
        <v>2.9</v>
      </c>
      <c r="D75" s="16">
        <v>1.8</v>
      </c>
      <c r="E75" s="16">
        <v>1.7</v>
      </c>
      <c r="F75" s="16">
        <v>1.5</v>
      </c>
      <c r="G75" s="16">
        <v>1.8</v>
      </c>
      <c r="H75" s="16">
        <v>1.5</v>
      </c>
      <c r="I75" s="16">
        <v>1.7</v>
      </c>
      <c r="J75" s="16">
        <v>1.5</v>
      </c>
      <c r="K75" s="10">
        <f t="shared" si="10"/>
        <v>94.444444444444443</v>
      </c>
      <c r="L75" s="10">
        <f t="shared" si="11"/>
        <v>83.333333333333329</v>
      </c>
    </row>
    <row r="76" spans="1:14" s="11" customFormat="1" ht="39.950000000000003" customHeight="1" x14ac:dyDescent="0.2">
      <c r="A76" s="20" t="s">
        <v>92</v>
      </c>
      <c r="B76" s="12" t="s">
        <v>7</v>
      </c>
      <c r="C76" s="16">
        <f>C67-C73-C74-C75</f>
        <v>35.700000000000003</v>
      </c>
      <c r="D76" s="16">
        <f t="shared" ref="D76:J76" si="12">D67-D73-D74-D75</f>
        <v>35.5</v>
      </c>
      <c r="E76" s="16">
        <f t="shared" si="12"/>
        <v>34.800000000000011</v>
      </c>
      <c r="F76" s="16">
        <f t="shared" si="12"/>
        <v>34.700000000000003</v>
      </c>
      <c r="G76" s="16">
        <f t="shared" si="12"/>
        <v>33.6</v>
      </c>
      <c r="H76" s="16">
        <f t="shared" si="12"/>
        <v>33.400000000000013</v>
      </c>
      <c r="I76" s="16">
        <f t="shared" si="12"/>
        <v>33.600000000000009</v>
      </c>
      <c r="J76" s="16">
        <f t="shared" si="12"/>
        <v>33.399999999999991</v>
      </c>
      <c r="K76" s="10">
        <f t="shared" si="10"/>
        <v>94.647887323943692</v>
      </c>
      <c r="L76" s="10">
        <f t="shared" si="11"/>
        <v>94.084507042253492</v>
      </c>
    </row>
    <row r="77" spans="1:14" ht="39.950000000000003" customHeight="1" x14ac:dyDescent="0.2">
      <c r="A77" s="36" t="s">
        <v>90</v>
      </c>
      <c r="B77" s="2" t="s">
        <v>4</v>
      </c>
      <c r="C77" s="75">
        <v>0.7507118819570282</v>
      </c>
      <c r="D77" s="75">
        <v>0.46850598646538261</v>
      </c>
      <c r="E77" s="75">
        <v>0.44178794178794173</v>
      </c>
      <c r="F77" s="75">
        <v>0.38961038961038963</v>
      </c>
      <c r="G77" s="75">
        <v>0.46439628482972134</v>
      </c>
      <c r="H77" s="75">
        <v>0.38659793814432991</v>
      </c>
      <c r="I77" s="75">
        <v>0.43522785458269325</v>
      </c>
      <c r="J77" s="75">
        <v>0.38304392236976503</v>
      </c>
      <c r="K77" s="10">
        <f t="shared" si="10"/>
        <v>92.896967628150421</v>
      </c>
      <c r="L77" s="10">
        <f t="shared" si="11"/>
        <v>81.758597208035397</v>
      </c>
    </row>
    <row r="78" spans="1:14" ht="51" customHeight="1" x14ac:dyDescent="0.2">
      <c r="A78" s="36" t="s">
        <v>85</v>
      </c>
      <c r="B78" s="2" t="s">
        <v>7</v>
      </c>
      <c r="C78" s="10">
        <v>147.4</v>
      </c>
      <c r="D78" s="10">
        <v>146.5</v>
      </c>
      <c r="E78" s="10">
        <v>145</v>
      </c>
      <c r="F78" s="10">
        <v>146</v>
      </c>
      <c r="G78" s="10">
        <v>144</v>
      </c>
      <c r="H78" s="10">
        <v>146</v>
      </c>
      <c r="I78" s="10">
        <v>143.5</v>
      </c>
      <c r="J78" s="10">
        <v>146</v>
      </c>
      <c r="K78" s="10">
        <f t="shared" si="10"/>
        <v>97.952218430034137</v>
      </c>
      <c r="L78" s="10">
        <f t="shared" si="11"/>
        <v>99.658703071672349</v>
      </c>
      <c r="N78" s="4"/>
    </row>
    <row r="79" spans="1:14" ht="20.100000000000001" customHeight="1" x14ac:dyDescent="0.2">
      <c r="A79" s="77" t="s">
        <v>8</v>
      </c>
      <c r="B79" s="77"/>
      <c r="C79" s="77"/>
      <c r="D79" s="77"/>
      <c r="E79" s="77"/>
      <c r="F79" s="77"/>
      <c r="G79" s="77"/>
      <c r="H79" s="77"/>
      <c r="I79" s="77"/>
      <c r="J79" s="77"/>
      <c r="K79" s="79"/>
      <c r="L79" s="79"/>
    </row>
    <row r="80" spans="1:14" s="11" customFormat="1" ht="30" customHeight="1" x14ac:dyDescent="0.2">
      <c r="A80" s="36" t="s">
        <v>101</v>
      </c>
      <c r="B80" s="12" t="s">
        <v>94</v>
      </c>
      <c r="C80" s="56">
        <v>118159</v>
      </c>
      <c r="D80" s="56">
        <v>134896</v>
      </c>
      <c r="E80" s="56">
        <v>142716</v>
      </c>
      <c r="F80" s="56">
        <v>144736</v>
      </c>
      <c r="G80" s="56">
        <v>150488</v>
      </c>
      <c r="H80" s="56">
        <v>154069</v>
      </c>
      <c r="I80" s="56">
        <v>159055</v>
      </c>
      <c r="J80" s="56">
        <v>163851</v>
      </c>
      <c r="K80" s="10">
        <f>I80/D80*100</f>
        <v>117.90935238998932</v>
      </c>
      <c r="L80" s="10">
        <f>J80/D80*100</f>
        <v>121.46468390463765</v>
      </c>
    </row>
    <row r="81" spans="1:12" ht="53.45" customHeight="1" x14ac:dyDescent="0.2">
      <c r="A81" s="36" t="s">
        <v>84</v>
      </c>
      <c r="B81" s="2" t="s">
        <v>31</v>
      </c>
      <c r="C81" s="56">
        <v>50865</v>
      </c>
      <c r="D81" s="56">
        <v>59500</v>
      </c>
      <c r="E81" s="56">
        <v>63975</v>
      </c>
      <c r="F81" s="56">
        <v>64570</v>
      </c>
      <c r="G81" s="56">
        <v>68390</v>
      </c>
      <c r="H81" s="56">
        <v>69350</v>
      </c>
      <c r="I81" s="56">
        <v>73100</v>
      </c>
      <c r="J81" s="56">
        <v>74400</v>
      </c>
      <c r="K81" s="10">
        <f>I81/D81*100</f>
        <v>122.85714285714286</v>
      </c>
      <c r="L81" s="10">
        <f>J81/D81*100</f>
        <v>125.04201680672269</v>
      </c>
    </row>
    <row r="82" spans="1:12" ht="39.950000000000003" customHeight="1" x14ac:dyDescent="0.2">
      <c r="A82" s="36" t="s">
        <v>73</v>
      </c>
      <c r="B82" s="2" t="s">
        <v>5</v>
      </c>
      <c r="C82" s="10">
        <v>94.8</v>
      </c>
      <c r="D82" s="10">
        <f>D81/C81/D10*10000</f>
        <v>110.98321616676654</v>
      </c>
      <c r="E82" s="10">
        <f>E81/D81/E10*10000</f>
        <v>102.89091713240319</v>
      </c>
      <c r="F82" s="10">
        <f>F81/D81/F10*10000</f>
        <v>103.45186692408136</v>
      </c>
      <c r="G82" s="10">
        <f>G81/E81/G10*10000</f>
        <v>102.78955120690175</v>
      </c>
      <c r="H82" s="10">
        <f>H81/F81/H10*10000</f>
        <v>103.27194100618291</v>
      </c>
      <c r="I82" s="10">
        <f>I81/G81/I10*10000</f>
        <v>102.77593440336531</v>
      </c>
      <c r="J82" s="10">
        <f>J81/H81/J10*10000</f>
        <v>103.15567633520048</v>
      </c>
      <c r="K82" s="10">
        <f>I82/D82*100</f>
        <v>92.604934289281431</v>
      </c>
      <c r="L82" s="10">
        <f>J82/D82*100</f>
        <v>92.947095874565235</v>
      </c>
    </row>
    <row r="83" spans="1:12" ht="20.100000000000001" customHeight="1" x14ac:dyDescent="0.2">
      <c r="A83" s="77" t="s">
        <v>55</v>
      </c>
      <c r="B83" s="77"/>
      <c r="C83" s="77"/>
      <c r="D83" s="77"/>
      <c r="E83" s="77"/>
      <c r="F83" s="77"/>
      <c r="G83" s="77"/>
      <c r="H83" s="77"/>
      <c r="I83" s="77"/>
      <c r="J83" s="77"/>
      <c r="K83" s="79"/>
      <c r="L83" s="79"/>
    </row>
    <row r="84" spans="1:12" s="11" customFormat="1" ht="39.950000000000003" customHeight="1" x14ac:dyDescent="0.2">
      <c r="A84" s="36" t="s">
        <v>45</v>
      </c>
      <c r="B84" s="12" t="s">
        <v>10</v>
      </c>
      <c r="C84" s="16">
        <v>651.4</v>
      </c>
      <c r="D84" s="16">
        <v>455.4</v>
      </c>
      <c r="E84" s="16">
        <v>438.2</v>
      </c>
      <c r="F84" s="16">
        <v>441.3</v>
      </c>
      <c r="G84" s="16">
        <v>448.3</v>
      </c>
      <c r="H84" s="16">
        <v>449.4</v>
      </c>
      <c r="I84" s="16">
        <v>456.7</v>
      </c>
      <c r="J84" s="16">
        <v>459.2</v>
      </c>
      <c r="K84" s="6">
        <f t="shared" ref="K84:K87" si="13">I84/D84*100</f>
        <v>100.28546332894159</v>
      </c>
      <c r="L84" s="6">
        <f t="shared" ref="L84:L87" si="14">J84/D84*100</f>
        <v>100.83443126921388</v>
      </c>
    </row>
    <row r="85" spans="1:12" s="11" customFormat="1" ht="30" customHeight="1" x14ac:dyDescent="0.2">
      <c r="A85" s="36" t="s">
        <v>65</v>
      </c>
      <c r="B85" s="12" t="s">
        <v>11</v>
      </c>
      <c r="C85" s="12">
        <v>212.2</v>
      </c>
      <c r="D85" s="16">
        <v>240.8</v>
      </c>
      <c r="E85" s="12">
        <v>237.2</v>
      </c>
      <c r="F85" s="12">
        <v>243.3</v>
      </c>
      <c r="G85" s="12">
        <v>236.5</v>
      </c>
      <c r="H85" s="12">
        <v>249.1</v>
      </c>
      <c r="I85" s="10">
        <v>237.7</v>
      </c>
      <c r="J85" s="10">
        <v>257.10000000000002</v>
      </c>
      <c r="K85" s="6">
        <f t="shared" si="13"/>
        <v>98.712624584717602</v>
      </c>
      <c r="L85" s="6">
        <f t="shared" si="14"/>
        <v>106.76910299003323</v>
      </c>
    </row>
    <row r="86" spans="1:12" ht="20.100000000000001" customHeight="1" x14ac:dyDescent="0.2">
      <c r="A86" s="77" t="s">
        <v>12</v>
      </c>
      <c r="B86" s="77"/>
      <c r="C86" s="77"/>
      <c r="D86" s="77"/>
      <c r="E86" s="77"/>
      <c r="F86" s="77"/>
      <c r="G86" s="77"/>
      <c r="H86" s="77"/>
      <c r="I86" s="77"/>
      <c r="J86" s="77"/>
      <c r="K86" s="79"/>
      <c r="L86" s="79"/>
    </row>
    <row r="87" spans="1:12" s="11" customFormat="1" ht="20.100000000000001" customHeight="1" x14ac:dyDescent="0.2">
      <c r="A87" s="36" t="s">
        <v>54</v>
      </c>
      <c r="B87" s="12" t="s">
        <v>60</v>
      </c>
      <c r="C87" s="16">
        <v>2980.1</v>
      </c>
      <c r="D87" s="16">
        <v>2646.8</v>
      </c>
      <c r="E87" s="16">
        <v>2702.4</v>
      </c>
      <c r="F87" s="16">
        <v>2754.2</v>
      </c>
      <c r="G87" s="16">
        <v>2759.2</v>
      </c>
      <c r="H87" s="16">
        <v>2841.9</v>
      </c>
      <c r="I87" s="16">
        <v>2817.1</v>
      </c>
      <c r="J87" s="16">
        <v>2932.9</v>
      </c>
      <c r="K87" s="6">
        <f t="shared" si="13"/>
        <v>106.43418467583497</v>
      </c>
      <c r="L87" s="6">
        <f t="shared" si="14"/>
        <v>110.80927912951488</v>
      </c>
    </row>
    <row r="88" spans="1:12" ht="20.100000000000001" customHeight="1" x14ac:dyDescent="0.2">
      <c r="A88" s="85" t="s">
        <v>13</v>
      </c>
      <c r="B88" s="85"/>
      <c r="C88" s="77"/>
      <c r="D88" s="77"/>
      <c r="E88" s="77"/>
      <c r="F88" s="77"/>
      <c r="G88" s="77"/>
      <c r="H88" s="77"/>
      <c r="I88" s="77"/>
      <c r="J88" s="77"/>
      <c r="K88" s="79"/>
      <c r="L88" s="79"/>
    </row>
    <row r="89" spans="1:12" ht="20.100000000000001" customHeight="1" x14ac:dyDescent="0.2">
      <c r="A89" s="3" t="s">
        <v>68</v>
      </c>
      <c r="B89" s="2" t="s">
        <v>15</v>
      </c>
      <c r="C89" s="54">
        <v>42134</v>
      </c>
      <c r="D89" s="54">
        <v>37991</v>
      </c>
      <c r="E89" s="54">
        <v>34946</v>
      </c>
      <c r="F89" s="54">
        <v>35016</v>
      </c>
      <c r="G89" s="54">
        <v>32138</v>
      </c>
      <c r="H89" s="54">
        <v>32397</v>
      </c>
      <c r="I89" s="54">
        <v>29417</v>
      </c>
      <c r="J89" s="54">
        <v>30440</v>
      </c>
      <c r="K89" s="6">
        <f>I89/D89*100</f>
        <v>77.43149693348424</v>
      </c>
      <c r="L89" s="6">
        <f>J89/D89*100</f>
        <v>80.124239951567475</v>
      </c>
    </row>
    <row r="90" spans="1:12" ht="30" customHeight="1" x14ac:dyDescent="0.2">
      <c r="A90" s="3" t="s">
        <v>14</v>
      </c>
      <c r="B90" s="2" t="s">
        <v>15</v>
      </c>
      <c r="C90" s="54">
        <v>31650</v>
      </c>
      <c r="D90" s="54">
        <v>28869</v>
      </c>
      <c r="E90" s="54">
        <v>26555</v>
      </c>
      <c r="F90" s="54">
        <v>26758</v>
      </c>
      <c r="G90" s="54">
        <v>24421</v>
      </c>
      <c r="H90" s="54">
        <v>24968</v>
      </c>
      <c r="I90" s="54">
        <v>22354</v>
      </c>
      <c r="J90" s="54">
        <v>23131</v>
      </c>
      <c r="K90" s="6">
        <f t="shared" ref="K90:K95" si="15">I90/D90*100</f>
        <v>77.432540094911502</v>
      </c>
      <c r="L90" s="6">
        <f t="shared" ref="L90:L95" si="16">J90/D90*100</f>
        <v>80.124008451972699</v>
      </c>
    </row>
    <row r="91" spans="1:12" ht="39.950000000000003" customHeight="1" x14ac:dyDescent="0.2">
      <c r="A91" s="3" t="s">
        <v>51</v>
      </c>
      <c r="B91" s="2" t="s">
        <v>15</v>
      </c>
      <c r="C91" s="54">
        <v>5367</v>
      </c>
      <c r="D91" s="54">
        <v>5178</v>
      </c>
      <c r="E91" s="54">
        <v>4763</v>
      </c>
      <c r="F91" s="54">
        <v>4623</v>
      </c>
      <c r="G91" s="54">
        <v>4380</v>
      </c>
      <c r="H91" s="54">
        <v>4066</v>
      </c>
      <c r="I91" s="54">
        <v>4009</v>
      </c>
      <c r="J91" s="54">
        <v>3899</v>
      </c>
      <c r="K91" s="6">
        <f t="shared" si="15"/>
        <v>77.423715720355347</v>
      </c>
      <c r="L91" s="6">
        <f t="shared" si="16"/>
        <v>75.299343375820783</v>
      </c>
    </row>
    <row r="92" spans="1:12" ht="20.100000000000001" customHeight="1" x14ac:dyDescent="0.2">
      <c r="A92" s="3" t="s">
        <v>67</v>
      </c>
      <c r="B92" s="2" t="s">
        <v>15</v>
      </c>
      <c r="C92" s="54">
        <v>294</v>
      </c>
      <c r="D92" s="54">
        <v>337</v>
      </c>
      <c r="E92" s="54">
        <v>310</v>
      </c>
      <c r="F92" s="54">
        <v>206</v>
      </c>
      <c r="G92" s="54">
        <v>285</v>
      </c>
      <c r="H92" s="54">
        <v>0</v>
      </c>
      <c r="I92" s="54">
        <v>261</v>
      </c>
      <c r="J92" s="54">
        <v>0</v>
      </c>
      <c r="K92" s="6">
        <f t="shared" si="15"/>
        <v>77.448071216617208</v>
      </c>
      <c r="L92" s="68">
        <v>0</v>
      </c>
    </row>
    <row r="93" spans="1:12" ht="94.5" customHeight="1" x14ac:dyDescent="0.2">
      <c r="A93" s="3" t="s">
        <v>109</v>
      </c>
      <c r="B93" s="2" t="s">
        <v>15</v>
      </c>
      <c r="C93" s="37">
        <v>0.99</v>
      </c>
      <c r="D93" s="2">
        <v>0.89</v>
      </c>
      <c r="E93" s="2">
        <v>0.82</v>
      </c>
      <c r="F93" s="2">
        <v>0.82</v>
      </c>
      <c r="G93" s="2">
        <v>0.76</v>
      </c>
      <c r="H93" s="2">
        <v>0.76</v>
      </c>
      <c r="I93" s="69">
        <v>0.71</v>
      </c>
      <c r="J93" s="69">
        <v>0.72</v>
      </c>
      <c r="K93" s="6">
        <f>I93/D93*100</f>
        <v>79.775280898876403</v>
      </c>
      <c r="L93" s="6">
        <f>J93/D93*100</f>
        <v>80.898876404494374</v>
      </c>
    </row>
    <row r="94" spans="1:12" ht="20.100000000000001" customHeight="1" x14ac:dyDescent="0.2">
      <c r="A94" s="3" t="s">
        <v>69</v>
      </c>
      <c r="B94" s="2" t="s">
        <v>15</v>
      </c>
      <c r="C94" s="54">
        <v>82884</v>
      </c>
      <c r="D94" s="54">
        <v>85301</v>
      </c>
      <c r="E94" s="54">
        <v>86379</v>
      </c>
      <c r="F94" s="54">
        <v>86467</v>
      </c>
      <c r="G94" s="54">
        <v>86892</v>
      </c>
      <c r="H94" s="54">
        <v>86988</v>
      </c>
      <c r="I94" s="54">
        <v>86200</v>
      </c>
      <c r="J94" s="54">
        <v>86311</v>
      </c>
      <c r="K94" s="6">
        <f>I94/D94*100</f>
        <v>101.0539149599653</v>
      </c>
      <c r="L94" s="6">
        <f>J94/D94*100</f>
        <v>101.18404239106225</v>
      </c>
    </row>
    <row r="95" spans="1:12" ht="39.950000000000003" customHeight="1" x14ac:dyDescent="0.2">
      <c r="A95" s="3" t="s">
        <v>52</v>
      </c>
      <c r="B95" s="2" t="s">
        <v>4</v>
      </c>
      <c r="C95" s="57">
        <v>95.5</v>
      </c>
      <c r="D95" s="57">
        <v>96.3</v>
      </c>
      <c r="E95" s="58">
        <v>97.6</v>
      </c>
      <c r="F95" s="58">
        <v>97.7</v>
      </c>
      <c r="G95" s="58">
        <v>97.7</v>
      </c>
      <c r="H95" s="58">
        <v>97.8</v>
      </c>
      <c r="I95" s="58">
        <v>97.9</v>
      </c>
      <c r="J95" s="58">
        <v>98</v>
      </c>
      <c r="K95" s="6">
        <f t="shared" si="15"/>
        <v>101.66147455867083</v>
      </c>
      <c r="L95" s="6">
        <f t="shared" si="16"/>
        <v>101.76531671858775</v>
      </c>
    </row>
    <row r="96" spans="1:12" ht="30" customHeight="1" x14ac:dyDescent="0.2">
      <c r="A96" s="3" t="s">
        <v>102</v>
      </c>
      <c r="B96" s="2" t="s">
        <v>4</v>
      </c>
      <c r="C96" s="55">
        <v>89.7</v>
      </c>
      <c r="D96" s="6">
        <v>93.2</v>
      </c>
      <c r="E96" s="6">
        <v>93.4</v>
      </c>
      <c r="F96" s="6">
        <v>94.4</v>
      </c>
      <c r="G96" s="2">
        <v>93.6</v>
      </c>
      <c r="H96" s="2">
        <v>94.5</v>
      </c>
      <c r="I96" s="2">
        <v>93.8</v>
      </c>
      <c r="J96" s="2">
        <v>94.6</v>
      </c>
      <c r="K96" s="6">
        <f>I96/D96*100</f>
        <v>100.64377682403433</v>
      </c>
      <c r="L96" s="6">
        <f>J96/D96*100</f>
        <v>101.50214592274678</v>
      </c>
    </row>
    <row r="97" spans="1:12" ht="20.100000000000001" customHeight="1" x14ac:dyDescent="0.2">
      <c r="A97" s="77" t="s">
        <v>19</v>
      </c>
      <c r="B97" s="77"/>
      <c r="C97" s="77"/>
      <c r="D97" s="77"/>
      <c r="E97" s="77"/>
      <c r="F97" s="77"/>
      <c r="G97" s="77"/>
      <c r="H97" s="77"/>
      <c r="I97" s="77"/>
      <c r="J97" s="77"/>
      <c r="K97" s="79"/>
      <c r="L97" s="79"/>
    </row>
    <row r="98" spans="1:12" ht="20.100000000000001" customHeight="1" x14ac:dyDescent="0.2">
      <c r="A98" s="35" t="s">
        <v>16</v>
      </c>
      <c r="B98" s="2"/>
      <c r="C98" s="3"/>
      <c r="D98" s="3"/>
      <c r="E98" s="3"/>
      <c r="F98" s="3"/>
      <c r="G98" s="3"/>
      <c r="H98" s="3"/>
      <c r="I98" s="3"/>
      <c r="J98" s="3"/>
      <c r="K98" s="6"/>
      <c r="L98" s="6"/>
    </row>
    <row r="99" spans="1:12" ht="39.950000000000003" customHeight="1" x14ac:dyDescent="0.2">
      <c r="A99" s="45" t="s">
        <v>17</v>
      </c>
      <c r="B99" s="2" t="s">
        <v>18</v>
      </c>
      <c r="C99" s="59">
        <v>0.64</v>
      </c>
      <c r="D99" s="61">
        <v>0.64</v>
      </c>
      <c r="E99" s="61">
        <v>0.65</v>
      </c>
      <c r="F99" s="61">
        <v>0.65</v>
      </c>
      <c r="G99" s="61">
        <v>0.65</v>
      </c>
      <c r="H99" s="61">
        <v>0.65</v>
      </c>
      <c r="I99" s="61">
        <v>0.66</v>
      </c>
      <c r="J99" s="61">
        <v>0.66</v>
      </c>
      <c r="K99" s="6">
        <f>I99/D99*100</f>
        <v>103.125</v>
      </c>
      <c r="L99" s="6">
        <f>J99/D99*100</f>
        <v>103.125</v>
      </c>
    </row>
    <row r="100" spans="1:12" ht="39.950000000000003" customHeight="1" x14ac:dyDescent="0.2">
      <c r="A100" s="46" t="s">
        <v>20</v>
      </c>
      <c r="B100" s="41" t="s">
        <v>18</v>
      </c>
      <c r="C100" s="60">
        <v>7.0000000000000007E-2</v>
      </c>
      <c r="D100" s="60">
        <v>7.0000000000000007E-2</v>
      </c>
      <c r="E100" s="60">
        <v>0.08</v>
      </c>
      <c r="F100" s="60">
        <v>0.08</v>
      </c>
      <c r="G100" s="63">
        <v>0.08</v>
      </c>
      <c r="H100" s="63">
        <v>0.08</v>
      </c>
      <c r="I100" s="60">
        <v>0.08</v>
      </c>
      <c r="J100" s="60">
        <v>0.08</v>
      </c>
      <c r="K100" s="6">
        <f t="shared" ref="K100:K101" si="17">I100/D100*100</f>
        <v>114.28571428571428</v>
      </c>
      <c r="L100" s="6">
        <f t="shared" ref="L100:L101" si="18">J100/D100*100</f>
        <v>114.28571428571428</v>
      </c>
    </row>
    <row r="101" spans="1:12" ht="39.950000000000003" customHeight="1" x14ac:dyDescent="0.2">
      <c r="A101" s="47" t="s">
        <v>93</v>
      </c>
      <c r="B101" s="44" t="s">
        <v>53</v>
      </c>
      <c r="C101" s="59">
        <v>8000</v>
      </c>
      <c r="D101" s="59">
        <v>6454</v>
      </c>
      <c r="E101" s="59">
        <v>5316</v>
      </c>
      <c r="F101" s="59">
        <v>7589</v>
      </c>
      <c r="G101" s="59">
        <v>6844</v>
      </c>
      <c r="H101" s="59">
        <v>9762</v>
      </c>
      <c r="I101" s="59">
        <v>7647</v>
      </c>
      <c r="J101" s="59">
        <v>10897</v>
      </c>
      <c r="K101" s="6">
        <f t="shared" si="17"/>
        <v>118.48466067555006</v>
      </c>
      <c r="L101" s="6">
        <f t="shared" si="18"/>
        <v>168.84102881933686</v>
      </c>
    </row>
    <row r="102" spans="1:12" ht="20.100000000000001" customHeight="1" x14ac:dyDescent="0.2">
      <c r="A102" s="80" t="s">
        <v>26</v>
      </c>
      <c r="B102" s="80"/>
      <c r="C102" s="77"/>
      <c r="D102" s="77"/>
      <c r="E102" s="77"/>
      <c r="F102" s="77"/>
      <c r="G102" s="77"/>
      <c r="H102" s="77"/>
      <c r="I102" s="77"/>
      <c r="J102" s="77"/>
      <c r="K102" s="79"/>
      <c r="L102" s="79"/>
    </row>
    <row r="103" spans="1:12" s="11" customFormat="1" ht="54" customHeight="1" x14ac:dyDescent="0.2">
      <c r="A103" s="36" t="s">
        <v>47</v>
      </c>
      <c r="B103" s="12" t="s">
        <v>4</v>
      </c>
      <c r="C103" s="10">
        <v>50.5</v>
      </c>
      <c r="D103" s="10">
        <v>52.9</v>
      </c>
      <c r="E103" s="10">
        <v>53.5</v>
      </c>
      <c r="F103" s="10">
        <v>56</v>
      </c>
      <c r="G103" s="10">
        <v>56.5</v>
      </c>
      <c r="H103" s="10">
        <v>59</v>
      </c>
      <c r="I103" s="10">
        <v>59.5</v>
      </c>
      <c r="J103" s="10">
        <v>62</v>
      </c>
      <c r="K103" s="6">
        <f>I103/D103*100</f>
        <v>112.47637051039699</v>
      </c>
      <c r="L103" s="6">
        <f>J103/D103*100</f>
        <v>117.2022684310019</v>
      </c>
    </row>
    <row r="104" spans="1:12" s="11" customFormat="1" ht="42" customHeight="1" x14ac:dyDescent="0.2">
      <c r="A104" s="36" t="s">
        <v>48</v>
      </c>
      <c r="B104" s="12" t="s">
        <v>4</v>
      </c>
      <c r="C104" s="10">
        <v>33.1</v>
      </c>
      <c r="D104" s="10">
        <v>34.200000000000003</v>
      </c>
      <c r="E104" s="10">
        <v>34.5</v>
      </c>
      <c r="F104" s="10">
        <v>34.6</v>
      </c>
      <c r="G104" s="10">
        <v>34.9</v>
      </c>
      <c r="H104" s="10">
        <v>35.1</v>
      </c>
      <c r="I104" s="10">
        <v>35.200000000000003</v>
      </c>
      <c r="J104" s="10">
        <v>35.5</v>
      </c>
      <c r="K104" s="6">
        <f>I104/D104*100</f>
        <v>102.92397660818713</v>
      </c>
      <c r="L104" s="6">
        <f>J104/D104*100</f>
        <v>103.80116959064327</v>
      </c>
    </row>
    <row r="105" spans="1:12" ht="20.100000000000001" customHeight="1" x14ac:dyDescent="0.2">
      <c r="A105" s="77" t="s">
        <v>70</v>
      </c>
      <c r="B105" s="77"/>
      <c r="C105" s="77"/>
      <c r="D105" s="77"/>
      <c r="E105" s="77"/>
      <c r="F105" s="77"/>
      <c r="G105" s="77"/>
      <c r="H105" s="77"/>
      <c r="I105" s="77"/>
      <c r="J105" s="77"/>
      <c r="K105" s="79"/>
      <c r="L105" s="79"/>
    </row>
    <row r="106" spans="1:12" ht="20.100000000000001" customHeight="1" x14ac:dyDescent="0.2">
      <c r="A106" s="35" t="s">
        <v>9</v>
      </c>
      <c r="B106" s="12" t="s">
        <v>60</v>
      </c>
      <c r="C106" s="16">
        <v>212525.8</v>
      </c>
      <c r="D106" s="16">
        <v>232083.6</v>
      </c>
      <c r="E106" s="16">
        <v>241481</v>
      </c>
      <c r="F106" s="16">
        <v>248276</v>
      </c>
      <c r="G106" s="16">
        <v>251381.5</v>
      </c>
      <c r="H106" s="16">
        <v>262836</v>
      </c>
      <c r="I106" s="16">
        <v>262442</v>
      </c>
      <c r="J106" s="16">
        <v>278250</v>
      </c>
      <c r="K106" s="16">
        <f>I106/D106*100</f>
        <v>113.08080364144644</v>
      </c>
      <c r="L106" s="16">
        <f>J106/D106*100</f>
        <v>119.89214231423504</v>
      </c>
    </row>
    <row r="107" spans="1:12" ht="39.950000000000003" customHeight="1" x14ac:dyDescent="0.2">
      <c r="A107" s="35" t="s">
        <v>57</v>
      </c>
      <c r="B107" s="7" t="s">
        <v>58</v>
      </c>
      <c r="C107" s="62">
        <v>92.4</v>
      </c>
      <c r="D107" s="62">
        <v>104.8</v>
      </c>
      <c r="E107" s="62">
        <v>99</v>
      </c>
      <c r="F107" s="62">
        <v>101.4</v>
      </c>
      <c r="G107" s="62">
        <v>100.9</v>
      </c>
      <c r="H107" s="62">
        <v>101.5</v>
      </c>
      <c r="I107" s="62">
        <v>100.9</v>
      </c>
      <c r="J107" s="62">
        <v>101.5</v>
      </c>
      <c r="K107" s="6">
        <f>E107*G107*I107/10000</f>
        <v>100.790019</v>
      </c>
      <c r="L107" s="6">
        <f>F107*H107*J107/10000</f>
        <v>104.464815</v>
      </c>
    </row>
    <row r="108" spans="1:12" ht="20.100000000000001" customHeight="1" x14ac:dyDescent="0.2">
      <c r="A108" s="77" t="s">
        <v>22</v>
      </c>
      <c r="B108" s="77"/>
      <c r="C108" s="77"/>
      <c r="D108" s="77"/>
      <c r="E108" s="77"/>
      <c r="F108" s="77"/>
      <c r="G108" s="77"/>
      <c r="H108" s="77"/>
      <c r="I108" s="77"/>
      <c r="J108" s="77"/>
      <c r="K108" s="79"/>
      <c r="L108" s="79"/>
    </row>
    <row r="109" spans="1:12" ht="39.950000000000003" customHeight="1" x14ac:dyDescent="0.2">
      <c r="A109" s="35" t="s">
        <v>21</v>
      </c>
      <c r="B109" s="2" t="s">
        <v>6</v>
      </c>
      <c r="C109" s="16">
        <v>24.1</v>
      </c>
      <c r="D109" s="16">
        <v>24</v>
      </c>
      <c r="E109" s="16">
        <v>24</v>
      </c>
      <c r="F109" s="16">
        <v>23.4</v>
      </c>
      <c r="G109" s="16">
        <v>23.9</v>
      </c>
      <c r="H109" s="16">
        <v>22.8</v>
      </c>
      <c r="I109" s="16">
        <v>23.8</v>
      </c>
      <c r="J109" s="16">
        <v>22.2</v>
      </c>
      <c r="K109" s="16">
        <f>I109/D109*100</f>
        <v>99.166666666666671</v>
      </c>
      <c r="L109" s="16">
        <f>J109/D109*100</f>
        <v>92.5</v>
      </c>
    </row>
    <row r="110" spans="1:12" ht="30" customHeight="1" x14ac:dyDescent="0.2">
      <c r="A110" s="3" t="s">
        <v>27</v>
      </c>
      <c r="B110" s="2" t="s">
        <v>28</v>
      </c>
      <c r="C110" s="16">
        <v>114300</v>
      </c>
      <c r="D110" s="16">
        <v>114300</v>
      </c>
      <c r="E110" s="16">
        <v>107099.1</v>
      </c>
      <c r="F110" s="16">
        <v>106527.6</v>
      </c>
      <c r="G110" s="16">
        <v>98852.47</v>
      </c>
      <c r="H110" s="16">
        <v>97685.81</v>
      </c>
      <c r="I110" s="16">
        <v>91240.83</v>
      </c>
      <c r="J110" s="16">
        <v>89577.89</v>
      </c>
      <c r="K110" s="16">
        <f>I110/D110*100</f>
        <v>79.825748031496062</v>
      </c>
      <c r="L110" s="16">
        <f>J110/D110*100</f>
        <v>78.370857392825897</v>
      </c>
    </row>
    <row r="111" spans="1:12" ht="20.100000000000001" customHeight="1" x14ac:dyDescent="0.2">
      <c r="A111" s="17" t="s">
        <v>72</v>
      </c>
      <c r="C111" s="18"/>
      <c r="D111" s="18"/>
      <c r="E111" s="18"/>
      <c r="F111" s="18"/>
      <c r="G111" s="18"/>
      <c r="H111" s="18"/>
      <c r="I111" s="18"/>
      <c r="J111" s="18"/>
      <c r="K111" s="18"/>
      <c r="L111" s="18"/>
    </row>
    <row r="112" spans="1:12" ht="30" customHeight="1" x14ac:dyDescent="0.2">
      <c r="A112" s="86" t="s">
        <v>75</v>
      </c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</row>
    <row r="113" spans="1:13" ht="30" customHeight="1" x14ac:dyDescent="0.2">
      <c r="A113" s="86" t="s">
        <v>108</v>
      </c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43"/>
    </row>
    <row r="114" spans="1:13" ht="20.100000000000001" customHeight="1" x14ac:dyDescent="0.2">
      <c r="A114" s="76" t="s">
        <v>95</v>
      </c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</row>
  </sheetData>
  <mergeCells count="30">
    <mergeCell ref="M1:S1"/>
    <mergeCell ref="H1:L1"/>
    <mergeCell ref="A41:L41"/>
    <mergeCell ref="A2:L2"/>
    <mergeCell ref="A3:L3"/>
    <mergeCell ref="C5:C7"/>
    <mergeCell ref="D5:D7"/>
    <mergeCell ref="K6:L6"/>
    <mergeCell ref="E5:L5"/>
    <mergeCell ref="B5:B7"/>
    <mergeCell ref="G6:H6"/>
    <mergeCell ref="I6:J6"/>
    <mergeCell ref="E6:F6"/>
    <mergeCell ref="A5:A7"/>
    <mergeCell ref="A114:L114"/>
    <mergeCell ref="A8:L8"/>
    <mergeCell ref="A108:L108"/>
    <mergeCell ref="A102:L102"/>
    <mergeCell ref="A79:L79"/>
    <mergeCell ref="A86:L86"/>
    <mergeCell ref="A83:L83"/>
    <mergeCell ref="A45:L45"/>
    <mergeCell ref="A97:L97"/>
    <mergeCell ref="A15:L15"/>
    <mergeCell ref="A88:L88"/>
    <mergeCell ref="A112:L112"/>
    <mergeCell ref="A105:L105"/>
    <mergeCell ref="A56:L56"/>
    <mergeCell ref="A58:L58"/>
    <mergeCell ref="A113:L113"/>
  </mergeCells>
  <phoneticPr fontId="6" type="noConversion"/>
  <printOptions horizontalCentered="1"/>
  <pageMargins left="0.39370078740157483" right="0.39370078740157483" top="0.59055118110236227" bottom="0.39370078740157483" header="0.19685039370078741" footer="0.15748031496062992"/>
  <pageSetup paperSize="9" scale="85" orientation="landscape" r:id="rId1"/>
  <headerFooter alignWithMargins="0"/>
  <rowBreaks count="5" manualBreakCount="5">
    <brk id="22" max="11" man="1"/>
    <brk id="40" max="11" man="1"/>
    <brk id="60" max="11" man="1"/>
    <brk id="80" max="11" man="1"/>
    <brk id="9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Все</vt:lpstr>
      <vt:lpstr>Все!Заголовки_для_печати</vt:lpstr>
      <vt:lpstr>Все!Область_печати</vt:lpstr>
    </vt:vector>
  </TitlesOfParts>
  <Company>Мэрия городского округа Тольятти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Кончева Наталья Валериевна</cp:lastModifiedBy>
  <cp:lastPrinted>2023-09-27T13:08:16Z</cp:lastPrinted>
  <dcterms:created xsi:type="dcterms:W3CDTF">2008-08-29T06:35:59Z</dcterms:created>
  <dcterms:modified xsi:type="dcterms:W3CDTF">2023-09-27T13:08:20Z</dcterms:modified>
</cp:coreProperties>
</file>