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180" windowWidth="17520" windowHeight="9750"/>
  </bookViews>
  <sheets>
    <sheet name="Лист1" sheetId="1" r:id="rId1"/>
  </sheets>
  <definedNames>
    <definedName name="_xlnm._FilterDatabase" localSheetId="0" hidden="1">Лист1!$A$6:$C$119</definedName>
    <definedName name="Z_0E7D6FB0_89ED_4CA2_8A46_395DE0EEF218_.wvu.FilterData" localSheetId="0" hidden="1">Лист1!$A$6:$C$119</definedName>
    <definedName name="Z_0E7D6FB0_89ED_4CA2_8A46_395DE0EEF218_.wvu.PrintArea" localSheetId="0" hidden="1">Лист1!$A$4:$C$119</definedName>
    <definedName name="Z_0E7D6FB0_89ED_4CA2_8A46_395DE0EEF218_.wvu.PrintTitles" localSheetId="0" hidden="1">Лист1!$6:$6</definedName>
    <definedName name="Z_3138DDCF_607D_436F_8387_9A91194A9663_.wvu.FilterData" localSheetId="0" hidden="1">Лист1!$A$6:$C$119</definedName>
    <definedName name="Z_3138DDCF_607D_436F_8387_9A91194A9663_.wvu.PrintArea" localSheetId="0" hidden="1">Лист1!$A$4:$C$119</definedName>
    <definedName name="Z_3138DDCF_607D_436F_8387_9A91194A9663_.wvu.PrintTitles" localSheetId="0" hidden="1">Лист1!$6:$6</definedName>
    <definedName name="Z_32BFBB00_2C96_4039_A067_829533CF91D8_.wvu.FilterData" localSheetId="0" hidden="1">Лист1!$A$6:$C$119</definedName>
    <definedName name="Z_4CF2844F_BD9E_4345_9DAC_FE6143A67D4E_.wvu.FilterData" localSheetId="0" hidden="1">Лист1!$A$6:$C$119</definedName>
    <definedName name="Z_54FD0BF2_5B65_4DCA_B3B0_92B0A1324D4D_.wvu.FilterData" localSheetId="0" hidden="1">Лист1!$A$6:$C$119</definedName>
    <definedName name="Z_54FD0BF2_5B65_4DCA_B3B0_92B0A1324D4D_.wvu.PrintArea" localSheetId="0" hidden="1">Лист1!$A$4:$C$119</definedName>
    <definedName name="Z_54FD0BF2_5B65_4DCA_B3B0_92B0A1324D4D_.wvu.PrintTitles" localSheetId="0" hidden="1">Лист1!$6:$6</definedName>
    <definedName name="Z_59257022_7E1D_43D6_923E_29B12F5BA58B_.wvu.FilterData" localSheetId="0" hidden="1">Лист1!$A$6:$C$119</definedName>
    <definedName name="Z_59257022_7E1D_43D6_923E_29B12F5BA58B_.wvu.PrintArea" localSheetId="0" hidden="1">Лист1!$A$4:$C$119</definedName>
    <definedName name="Z_59257022_7E1D_43D6_923E_29B12F5BA58B_.wvu.PrintTitles" localSheetId="0" hidden="1">Лист1!$6:$6</definedName>
    <definedName name="Z_5E970965_EBAA_4583_9113_2F1FD408C7E6_.wvu.FilterData" localSheetId="0" hidden="1">Лист1!$A$6:$C$119</definedName>
    <definedName name="Z_5E970965_EBAA_4583_9113_2F1FD408C7E6_.wvu.PrintArea" localSheetId="0" hidden="1">Лист1!$A$4:$C$119</definedName>
    <definedName name="Z_5E970965_EBAA_4583_9113_2F1FD408C7E6_.wvu.PrintTitles" localSheetId="0" hidden="1">Лист1!$6:$6</definedName>
    <definedName name="Z_7A45C43F_9537_4146_8FDF_DCA0DA1BE2B0_.wvu.FilterData" localSheetId="0" hidden="1">Лист1!$A$6:$C$119</definedName>
    <definedName name="Z_8655FF0B_4243_413D_8CE2_6702EB75BC19_.wvu.FilterData" localSheetId="0" hidden="1">Лист1!$A$6:$C$119</definedName>
    <definedName name="Z_A6552C71_D375_4749_8F82_5AAB4D2B8CD6_.wvu.FilterData" localSheetId="0" hidden="1">Лист1!$A$6:$C$119</definedName>
    <definedName name="Z_C2787407_F562_4D03_8970_D113AD41CB6E_.wvu.FilterData" localSheetId="0" hidden="1">Лист1!$A$6:$C$119</definedName>
    <definedName name="Z_C2787407_F562_4D03_8970_D113AD41CB6E_.wvu.PrintArea" localSheetId="0" hidden="1">Лист1!$A$4:$C$119</definedName>
    <definedName name="Z_C2787407_F562_4D03_8970_D113AD41CB6E_.wvu.PrintTitles" localSheetId="0" hidden="1">Лист1!$6:$6</definedName>
    <definedName name="Z_C7094EE5_B36C_4632_AB1C_596D174E3E9E_.wvu.FilterData" localSheetId="0" hidden="1">Лист1!$A$6:$C$119</definedName>
    <definedName name="Z_C7094EE5_B36C_4632_AB1C_596D174E3E9E_.wvu.PrintArea" localSheetId="0" hidden="1">Лист1!$A$4:$C$119</definedName>
    <definedName name="Z_C7094EE5_B36C_4632_AB1C_596D174E3E9E_.wvu.PrintTitles" localSheetId="0" hidden="1">Лист1!$6:$6</definedName>
    <definedName name="Z_CA4B4EEB_F128_451D_B748_F8A0B6B583E3_.wvu.FilterData" localSheetId="0" hidden="1">Лист1!$A$6:$C$119</definedName>
    <definedName name="Z_CA868468_5F28_4D57_8281_DB2CFB777ABB_.wvu.FilterData" localSheetId="0" hidden="1">Лист1!$A$6:$C$119</definedName>
    <definedName name="Z_CA868468_5F28_4D57_8281_DB2CFB777ABB_.wvu.PrintArea" localSheetId="0" hidden="1">Лист1!$A$4:$C$119</definedName>
    <definedName name="Z_CA868468_5F28_4D57_8281_DB2CFB777ABB_.wvu.PrintTitles" localSheetId="0" hidden="1">Лист1!$6:$6</definedName>
    <definedName name="Z_E384BB54_08B7_4524_9B81_6B409778423D_.wvu.FilterData" localSheetId="0" hidden="1">Лист1!$A$6:$C$119</definedName>
    <definedName name="Z_FB426408_1504_4C94_8330_7A94EB21337F_.wvu.FilterData" localSheetId="0" hidden="1">Лист1!$A$6:$C$119</definedName>
    <definedName name="Z_FBBBD24F_996C_4A19_924F_61E8D8FFB91E_.wvu.FilterData" localSheetId="0" hidden="1">Лист1!$A$6:$C$119</definedName>
    <definedName name="Z_FC7E265B_5628_49CC_B922_47845EDE3806_.wvu.FilterData" localSheetId="0" hidden="1">Лист1!$A$6:$C$119</definedName>
    <definedName name="Z_FC7E265B_5628_49CC_B922_47845EDE3806_.wvu.PrintArea" localSheetId="0" hidden="1">Лист1!$A$4:$C$119</definedName>
    <definedName name="Z_FC7E265B_5628_49CC_B922_47845EDE3806_.wvu.PrintTitles" localSheetId="0" hidden="1">Лист1!$6:$6</definedName>
    <definedName name="_xlnm.Print_Titles" localSheetId="0">Лист1!$6:$6</definedName>
    <definedName name="_xlnm.Print_Area" localSheetId="0">Лист1!$A$1:$C$166</definedName>
  </definedNames>
  <calcPr calcId="145621"/>
  <customWorkbookViews>
    <customWorkbookView name="Тананыкина Анна Викторовна - Личное представление" guid="{C7094EE5-B36C-4632-AB1C-596D174E3E9E}" mergeInterval="0" personalView="1" maximized="1" xWindow="1" yWindow="1" windowWidth="1916" windowHeight="846" activeSheetId="1"/>
    <customWorkbookView name="Ефанина Светлана Валентиновна - Личное представление" guid="{54FD0BF2-5B65-4DCA-B3B0-92B0A1324D4D}" mergeInterval="0" personalView="1" maximized="1" windowWidth="1916" windowHeight="807" activeSheetId="1"/>
    <customWorkbookView name="panova - Личное представление" guid="{C2787407-F562-4D03-8970-D113AD41CB6E}" mergeInterval="0" personalView="1" maximized="1" xWindow="1" yWindow="1" windowWidth="1916" windowHeight="850" activeSheetId="1"/>
    <customWorkbookView name="Фадеева Ирина Николаевна - Личное представление" guid="{3138DDCF-607D-436F-8387-9A91194A9663}" mergeInterval="0" personalView="1" maximized="1" xWindow="1" yWindow="1" windowWidth="1272" windowHeight="770" activeSheetId="1"/>
    <customWorkbookView name="nadegda - Личное представление" guid="{59257022-7E1D-43D6-923E-29B12F5BA58B}" mergeInterval="0" personalView="1" maximized="1" xWindow="1" yWindow="1" windowWidth="1148" windowHeight="634" activeSheetId="1"/>
    <customWorkbookView name="Трофимова Елена Анатольевна - Личное представление" guid="{CA868468-5F28-4D57-8281-DB2CFB777ABB}" mergeInterval="0" personalView="1" maximized="1" windowWidth="1916" windowHeight="851" activeSheetId="1"/>
    <customWorkbookView name="Дмитриева Галина Анатольевна - Личное представление" guid="{0E7D6FB0-89ED-4CA2-8A46-395DE0EEF218}" mergeInterval="0" personalView="1" maximized="1" xWindow="1" yWindow="1" windowWidth="1276" windowHeight="790" activeSheetId="1" showComments="commIndAndComment"/>
    <customWorkbookView name="Кочеткова Ольга Владимировна - Личное представление" guid="{FC7E265B-5628-49CC-B922-47845EDE3806}" mergeInterval="0" personalView="1" maximized="1" xWindow="1" yWindow="1" windowWidth="1596" windowHeight="645" activeSheetId="1"/>
    <customWorkbookView name="Николаева Елена Ирфанова - Личное представление" guid="{5E970965-EBAA-4583-9113-2F1FD408C7E6}" mergeInterval="0" personalView="1" maximized="1" xWindow="1" yWindow="1" windowWidth="1916" windowHeight="850" activeSheetId="1"/>
  </customWorkbookViews>
</workbook>
</file>

<file path=xl/calcChain.xml><?xml version="1.0" encoding="utf-8"?>
<calcChain xmlns="http://schemas.openxmlformats.org/spreadsheetml/2006/main">
  <c r="C147" i="1" l="1"/>
  <c r="C79" i="1"/>
  <c r="C106" i="1"/>
  <c r="C104" i="1"/>
  <c r="C75" i="1"/>
  <c r="C131" i="1" l="1"/>
  <c r="C159" i="1"/>
  <c r="C26" i="1"/>
  <c r="C16" i="1" l="1"/>
  <c r="C12" i="1"/>
  <c r="C71" i="1"/>
  <c r="C68" i="1" l="1"/>
  <c r="C43" i="1"/>
  <c r="C102" i="1" l="1"/>
  <c r="C100" i="1" s="1"/>
  <c r="C70" i="1" l="1"/>
  <c r="C83" i="1"/>
  <c r="C96" i="1"/>
  <c r="C151" i="1"/>
  <c r="C154" i="1"/>
  <c r="C7" i="1" l="1"/>
  <c r="C113" i="1" l="1"/>
  <c r="C103" i="1" s="1"/>
  <c r="C45" i="1"/>
  <c r="C44" i="1"/>
  <c r="C20" i="1"/>
  <c r="C19" i="1"/>
  <c r="C42" i="1" l="1"/>
  <c r="C18" i="1"/>
  <c r="C165" i="1" l="1"/>
</calcChain>
</file>

<file path=xl/sharedStrings.xml><?xml version="1.0" encoding="utf-8"?>
<sst xmlns="http://schemas.openxmlformats.org/spreadsheetml/2006/main" count="166" uniqueCount="166">
  <si>
    <t>Наименование расходов</t>
  </si>
  <si>
    <t>№ п/п</t>
  </si>
  <si>
    <t>тыс.руб.</t>
  </si>
  <si>
    <t>Резерв материальных ресурсов для ликвидации ЧС природного и техногенного характера на территории городского округа Тольятти</t>
  </si>
  <si>
    <t>Субсидии на возмещение затрат от перевозки пассажиров на нерентабельных рейсах по муниципальным маршрутам регулярных перевозок</t>
  </si>
  <si>
    <t>Ремонт автодорог (установка (замена) бортового камня)</t>
  </si>
  <si>
    <t>Ремонт "картами" верхнего слоя дорожного покрытия Борковского проезда</t>
  </si>
  <si>
    <t>Проектно-изыскательские работы по строительству улично-дорожной сети в МКР "Тимофеевка-2" Центрального района г.о. Тольятти</t>
  </si>
  <si>
    <t>Устройство искусственных дорожных неровностей</t>
  </si>
  <si>
    <t xml:space="preserve">Проектирование устройства пешеходных дорожек  </t>
  </si>
  <si>
    <t>Проектирование устройства парковочных площадок, карманов и стоянок</t>
  </si>
  <si>
    <t>Проектирование площадок под установку пункта весового контроля</t>
  </si>
  <si>
    <t>Расходы по МКУ "ЦОДД ГОТ" (окраска павильонов и ограждений, помывка остановок)</t>
  </si>
  <si>
    <t>Экспертные заключения по результатам проведения лабораторных испытаний асфальтобетонных покрытий проезжей части автодорог и тротуаров на объектах ремонта дорог и дворовых территорий</t>
  </si>
  <si>
    <t xml:space="preserve">Осуществление строительного контроля на объектах по капитальному ремонту дорог </t>
  </si>
  <si>
    <t>Проектные работы по устройству и переносу остановок общественного транспорта</t>
  </si>
  <si>
    <t>Устройство транспортных  барьерных ограждений</t>
  </si>
  <si>
    <t>Устройство парковочных площадок, карманов и стоянок</t>
  </si>
  <si>
    <t>Устройство островка безопасности, ликвидация въездов, выездов</t>
  </si>
  <si>
    <t>Ремонт остановок общественного транспорта</t>
  </si>
  <si>
    <t>Отсыпка  асфальтогранулятом автодороги микрорайона Тимофеевка 2.</t>
  </si>
  <si>
    <t>Установка общедомовых приборов учета, в том числе сопутствующие работы по замене оборудования внутридомовых инженерных систем</t>
  </si>
  <si>
    <t>Увеличение кратности и объемов работ по комплексному содержанию территорий жилых кварталов (в т.ч. субсидия МБУ "Зеленстрой" на увеличение кратности работ в рамках муниципального задания)</t>
  </si>
  <si>
    <t>Ремонт жилых помещений и общего имущества расселенного подъезда в МКД Ворошилова,55 (в т.ч. 11976 т.р. - жилые помещения)</t>
  </si>
  <si>
    <t xml:space="preserve">Обработка гербицидами территорий в целях уничтожения посевов дикорастущих наркотикосодержащих растений </t>
  </si>
  <si>
    <t>Капитальный ремонт муниципальных временно свободных нежилых помещений</t>
  </si>
  <si>
    <t xml:space="preserve">Текущий ремонт памятных мест </t>
  </si>
  <si>
    <t>Устранение аварийных ситуаций на оборудовании и сетях инженерной инфраструктуры (ремонт сетей)</t>
  </si>
  <si>
    <t>Расходы по сбору и доставке трупов в морг</t>
  </si>
  <si>
    <t>Поддержание в технически исправном эксплуатационном состоянии сетей уличного (наружного) освещения</t>
  </si>
  <si>
    <t>Ликвидация несанкционированных свалок (исполнение решений судов)</t>
  </si>
  <si>
    <t>Содержание мест погребения</t>
  </si>
  <si>
    <t>Патрулирование городских лесов в пожароопасный период</t>
  </si>
  <si>
    <t>Подготовка мест проведения праздничных мероприятий</t>
  </si>
  <si>
    <t>Разработка проектной документации для реализации мероприятий по благоустройству</t>
  </si>
  <si>
    <t>Расходы на содержание и  коммунальные услуги временно свободных муниципальных помещений</t>
  </si>
  <si>
    <t>Разработка генеральной схемы очистки территорий в рамках охраны окружающей среды</t>
  </si>
  <si>
    <t>Восстановление целостности ограждения территории школы № 23 (исполнение решения суда)</t>
  </si>
  <si>
    <t>Выборочный капитальный ремонт бассейна МБУ школа №90" (ремонт чаши бассейна)</t>
  </si>
  <si>
    <t>Обеспечение охраны объектов образования сотрудниками охранных организаций или подразделениями ведомственной охраны федеральных органов</t>
  </si>
  <si>
    <t>Расходы на снегоудерживатели на кровлю здания по адресу ул. Коммунистическая, 87а (покупка, доставка, монтаж) МБУ ММЦ "Шанс"</t>
  </si>
  <si>
    <t>Организация и осуществление перевозок учащихся, связанных с учебно-воспитательным процессом</t>
  </si>
  <si>
    <t>Приобретение дополнительного модуля в СЭД ДЕЛО</t>
  </si>
  <si>
    <t>Модернизация имеющейся версии САУМИ 4.9</t>
  </si>
  <si>
    <t>Субсидии автономным учреждениям на иные цели (обновление парка компьютерной техники Бизнес-Инкубатора)</t>
  </si>
  <si>
    <t>Субсидии автономным учреждениям на иные цели (проведение форума "Тольятти - город будущего")</t>
  </si>
  <si>
    <t>Субсидии некоммерческим организациям, не являющимся государственными (муниципальными) учреждениями, на реализацию общественно значимых мероприятий для отдельных категорий граждан на территории городского округа Тольятти</t>
  </si>
  <si>
    <t>Обеспечение 17 клубов по месту жительства спортивным инвентарем и оборудованием</t>
  </si>
  <si>
    <t>Организация и проведение соревнования по хоккею "Кубок Владислава Третьяка"</t>
  </si>
  <si>
    <t>Организация и проведение Спартакиады боевых искусств "Непобедимая держава"</t>
  </si>
  <si>
    <t>Ремонт кровли зданий и помещений муниципальных бюджетных учреждений, находящихся в ведомственном подчинении Управления физической культуры и спорта, в том числе разработка проектно-сметной документации</t>
  </si>
  <si>
    <t>Разработка проектно-сметной документации с получением государственной экспертизы на капитальный ремонт УСК "Олимп", здания учебно-тренировочного комплекса СДЮСШОР № 4 "Шахматы", СК "Акробат", ДС "Волгарь"</t>
  </si>
  <si>
    <t xml:space="preserve"> Ремонт помещений в учреждениях, находящихся в ведомственном подчинении Управления физической культуры и спорта</t>
  </si>
  <si>
    <t xml:space="preserve">Ремонт технологического оборудования и чаши технологического бассейна с заменой трубопровода ДС «Волгарь» </t>
  </si>
  <si>
    <t>Капитальный ремонт технологического оборудования хладоцентра и систем холодоснабжения ледового поля ДС "Волгарь"</t>
  </si>
  <si>
    <t>Замена искусственного покрытия футбольного поля на стадионе «Спутник» МБУДО СДЮСШОР №12 «Лада», в том числе разработка проектно-сметной документации</t>
  </si>
  <si>
    <t>Закупка льдоуборочной машины для  стадиона «Торпедо».</t>
  </si>
  <si>
    <t>Лицензирование  медицинской  деятельности на базе отдыха "Спартак" МБУДО СДЮСШОР №9 "Велотол"</t>
  </si>
  <si>
    <t>Разработка проектно-сметной документации на возможность создания условий доступности учреждений, находящихся в ведомственном подчинении Управления физической культуры и спорта</t>
  </si>
  <si>
    <t>Исполнение предписаний Роспотребнадзора учреждений, находящихся в ведомственном подчинении Управления физической культуры и спорта</t>
  </si>
  <si>
    <t>Приобретение автотранспорта для учреждений,  находящихся в ведомственном подчинении Управления физической культуры и спорта</t>
  </si>
  <si>
    <t xml:space="preserve">Углубленный медицинский осмотр обучающихся СДЮСШОР </t>
  </si>
  <si>
    <t>Аренда помещений МБУДО СДЮСШОР № 14 "Жигули" и МБУДО СДЮСШОР № 6 "Теннис"</t>
  </si>
  <si>
    <t>Услуги по предоставлению спортсооружений (теннисных кортов)</t>
  </si>
  <si>
    <t>Средства на участие обучающихся (К)СДЮСШОР г.о. Тольятти в соревнованиях и тренировочных мероприятиях</t>
  </si>
  <si>
    <t>Расходы на приобретение спортивного инвентаря и оборудования  для (К)СДЮСШОР г.о. Тольятти</t>
  </si>
  <si>
    <t>Исполнение  требований по антитеррористической защищенности муниципальных объектов в сфере физической культуры и спорта</t>
  </si>
  <si>
    <t xml:space="preserve">Обеспечение музеев программным продуктом «КАМИС» </t>
  </si>
  <si>
    <t>Мероприятия на устранение нарушений в области обеспечения пожарной безопасности в учреждениях культуры</t>
  </si>
  <si>
    <t xml:space="preserve">Постановочные расходы для театров </t>
  </si>
  <si>
    <t xml:space="preserve">Капитальный ремонт учреждений культуры </t>
  </si>
  <si>
    <t>Расходы на оплату взносов на капитальный ремонт общего имущества многоквартирных домов в доле муниципальной собственности</t>
  </si>
  <si>
    <t>Информирование населения о деятельности администрации</t>
  </si>
  <si>
    <t xml:space="preserve">Разработка проекта реконструкции здания ул. Карла Маркса, 42 (усиление перекрытия и утепления мансардного этажа и реконструкция л/марша)                 </t>
  </si>
  <si>
    <t>Субсидия МБУ "Архитектура градостроительство" на иные цели</t>
  </si>
  <si>
    <t>Итого:</t>
  </si>
  <si>
    <t>подведомственных департаменту образования</t>
  </si>
  <si>
    <t>подведомственных управлению физической культуры и спорта</t>
  </si>
  <si>
    <t>подведомственных департаменту культуры</t>
  </si>
  <si>
    <t>Исполнение судебных решений по выполнению капитального ремонта путей эвакуации со 2 этажа здания детских садов №№ 80,116 (2 здания), 120</t>
  </si>
  <si>
    <t>Замена пола в спортивном зале МБУ "Школа № 58" (предписание  Роспотребнадзора)</t>
  </si>
  <si>
    <t>Техническое обследование объекта дошкольного образования по адресу: г.Тольятти, Автозаводский район, бульвар Цветной, дом 17</t>
  </si>
  <si>
    <t>Прохождение медосмотров работников образовательных учреждений</t>
  </si>
  <si>
    <t>Исполнение предписаний Органов Государственного Пожарного Надзора по устранению нарушений правил пожарной безопасности на объектах учреждений, находящихся в ведомственном подчинении Управления физической культуры и спорта</t>
  </si>
  <si>
    <t xml:space="preserve">
Модернизация узлов коммерческого учета тепловой энергии и теплоносителя и автоматизация управления и регулирования системы отопления и горячего водоснабжения  на объектах учреждений, подведомственных Управлению физической культуры и спорта (Исполнение предписаний Ростехнадзора).</t>
  </si>
  <si>
    <t>Расходы на организацию работы, связанной с внедрением Всероссийского физкультурно-спортивного комплекса "Готов к труду и обороне"(ГТО)</t>
  </si>
  <si>
    <t>Предоставление субсидий социально ориентированным некоммерческим организациям  – общественным объединениям пожарной охраны (полуостров Копылова)</t>
  </si>
  <si>
    <t>Средства на процедуру по выявлению, учету, перемещению и хранению брошенных (бесхозяйных) транспортных средств на территории городского округа Тольятти с целью их дальнейшей утилизации</t>
  </si>
  <si>
    <t>Замена оконных конструкций в зданиях образовательных учреждений, в которых размещаются пункты сдачи ЕГЭ и ОГЭ (исполнение решений суда)</t>
  </si>
  <si>
    <r>
      <t>Устройство покрытий на разделительных полосах</t>
    </r>
    <r>
      <rPr>
        <sz val="14"/>
        <color indexed="10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(проспект  Ст. Разина-47120 т.р.; М. Горького-20597т.р.; ул. Голосова-5800т.р.).</t>
    </r>
  </si>
  <si>
    <t>Разработка научно-проектной документации по сохранению объекта культурного наследия «Дом, в котором в 1870 году останавливался И.Е. Репин"</t>
  </si>
  <si>
    <t>Субсидия МБУ "Архитектура градостроительство" на обеспечение муниципального задания</t>
  </si>
  <si>
    <t>Расходы на оплату работ, услуг по содержанию имущества  учреждений культуры</t>
  </si>
  <si>
    <t>Приобретение музыкальных инструментов и  костюмов для учреждений подведомственных департаменту культуры</t>
  </si>
  <si>
    <t>Мероприятия по энергосбережению учреждений культуры</t>
  </si>
  <si>
    <t>Прохождение медосмотров работников учреждений подведомственных департаменту культуры</t>
  </si>
  <si>
    <t>Расходы на  увеличение доли обучающихся в учреждениях дополнительного образования департамента культуры по предпрофессиональным программам (оплата труда с начислениями)</t>
  </si>
  <si>
    <t>Субсидия юридическим лицам, индивидуальным предпринимателям, а также физическим лицам –производителям товаров, работ, услуг, осуществляющим деятельность в сфере культуры</t>
  </si>
  <si>
    <t>Расходы по антитеррористическим мероприятиям, мероприятиям гражданской обороны и защите от чрезвычайных ситуаций в подведомственных учреждениях департамента культуры</t>
  </si>
  <si>
    <t>Обеспечение беспрепятственного доступа инвалидов и других маломобильных групп населения на муниципальных объектах в сфере культуры</t>
  </si>
  <si>
    <t>Психиатрическое освидетельствование работников учреждений, подведомственных Управлению физической культуры и спорта</t>
  </si>
  <si>
    <t>Приобретение источника бесперебойного питания  для серверов</t>
  </si>
  <si>
    <t>Обеспечение администрации услугами междугородней, внутризоновой, городской связи (рост тарифов Ростелеком)</t>
  </si>
  <si>
    <t>Арендная плата за размещение коллектора Ростелеком</t>
  </si>
  <si>
    <t xml:space="preserve">Новые версии программного обеспечения системы защиты от несанкционированного доступа </t>
  </si>
  <si>
    <t>Приобретение презентационного оборудования в конференцзал здания администрации (Пл.Свободы, 4)</t>
  </si>
  <si>
    <t>Модернизация информационной системы "Открытый город"</t>
  </si>
  <si>
    <t>Налог на движимое имущество (по смете департамента информационных технологий и связи за 4кв. 2018г.)</t>
  </si>
  <si>
    <t>Установка индивидуальных приборов учета в помещениях муниципальной собственности</t>
  </si>
  <si>
    <t>Софинансирование расходов по предоставлению субсидий на поддержку малого и среднего предпринимательства</t>
  </si>
  <si>
    <t>Расходы на оплату погрузочно-разгрузочных работ в учреждениях, находящихся в ведомственном подчинении департамента культуры</t>
  </si>
  <si>
    <t xml:space="preserve">Валка и обрезка аварийно-опасных деревьев на территории учреждений образования (предписания  Роспотребнадзора) </t>
  </si>
  <si>
    <t>Субсидии национально-культурным общественным объединениям на реализацию социально значимых мероприятий, направленных на развитие межнационального сотрудничества, сохранение и защиту самобытности, культуры, языков и традиций народов Российской Федерации, в г.о.Тольятти</t>
  </si>
  <si>
    <t>Повышение профессионального уровня педагогических работников учреждений дополнительного образования департамента культуры</t>
  </si>
  <si>
    <t>Департамент финансов</t>
  </si>
  <si>
    <t>Расходы на нанесение дорожной разметки</t>
  </si>
  <si>
    <t xml:space="preserve">Расходы на закупку дорожных знаков </t>
  </si>
  <si>
    <t xml:space="preserve">Расходы на устранение предписаний ГИБДД в местах образовательных учреждений </t>
  </si>
  <si>
    <t>Расходы на ликвидацию очагов аварийности</t>
  </si>
  <si>
    <t xml:space="preserve">Расходы на восстановление лыжной трассы в лесной зоне (за пансионатом «Радуга») </t>
  </si>
  <si>
    <t xml:space="preserve">Расходы на разработку проектно-сметной документации с получением государственной экспертизы на капитальный ремонт ДС «Волгарь» </t>
  </si>
  <si>
    <t xml:space="preserve">Расходы на пополнения библиотечного фонда </t>
  </si>
  <si>
    <t>Расходы на содержание улично-дорожной сети</t>
  </si>
  <si>
    <t>Расходы на увеличение финансирования по предоставлению молодым семьям социальных выплат на приобретение жилья или строительство индивидуального жилого дома</t>
  </si>
  <si>
    <t>Размещение информации о деятельности депутатов</t>
  </si>
  <si>
    <t>Расходы на финансирование муниципальных контрактов по комплексному содержанию территорий жилых кварталов Автозаводского, Комсомольского р-нов  и мкр.Поволжский  в 4 квартале 2019 года</t>
  </si>
  <si>
    <r>
      <t xml:space="preserve">Расходы </t>
    </r>
    <r>
      <rPr>
        <sz val="12"/>
        <color theme="1"/>
        <rFont val="Times New Roman"/>
        <family val="1"/>
        <charset val="204"/>
      </rPr>
      <t>на комплексное благоустройство внутриквартальных территорий в рамках МП «Благоустройство  территории городского округа Тольятти на 2015-2024 годы»</t>
    </r>
  </si>
  <si>
    <r>
      <t xml:space="preserve">Расходы на  </t>
    </r>
    <r>
      <rPr>
        <sz val="12"/>
        <color theme="1"/>
        <rFont val="Times New Roman"/>
        <family val="1"/>
        <charset val="204"/>
      </rPr>
      <t xml:space="preserve">cодержание лесных культур в дендропарке </t>
    </r>
  </si>
  <si>
    <t xml:space="preserve">Расходы на агротехнический уход за вновь посаженными лесными культурами </t>
  </si>
  <si>
    <t>Расходы на приобретение 2-х автомобилей повышенной проходимости «НИВА», предусмотренных по МП «Охрана, защита и воспроизводство лесов, расположенных в границах городского округа Тольятти, на 2019 - 2023 годы»</t>
  </si>
  <si>
    <t>Расходы на  приобретение специализированной техники - лесопатрульного комплекса на базе 2-х автомобилей «УАЗ» предусмотренных по МП «Охрана, защита и воспроизводство лесов, расположенных в границах городского округа Тольятти, на 2019 - 2023 годы»</t>
  </si>
  <si>
    <t>Расходы на выполнение проектных работ по освещению дороги, проходящей от ул.Мира до ул.Баныкина, вдоль многоквартирного дома по адресу: ул.Баныкина,28</t>
  </si>
  <si>
    <t>Расходы на выполнение проектных работ и благоустройство на территории знакового места «Сквер МДТ, ул. Л.Чайкиной, 65» («Сквер имени Вадима Леванова», предусмотренных в МП «Благоустройство территории городского округа Тольятти на 2015-2024 годы» на 2021 год)</t>
  </si>
  <si>
    <t xml:space="preserve">Расходы на покос и вывоз травы на всей территории  города </t>
  </si>
  <si>
    <t xml:space="preserve">Расходы на монтаж в декабре 2019 года новогоднего оформления </t>
  </si>
  <si>
    <t>Расходы на обеспечение безопасности на 2 территориях, используемых для купания жителей городского округа Тольятти в летний период</t>
  </si>
  <si>
    <t xml:space="preserve">Расходы на  оформление энергопаспорта здания МБОУ ДПО «Курсы ГО г.о.Тольятти» </t>
  </si>
  <si>
    <t xml:space="preserve">Расходы на приобретение и установку системы противопожарного оповещения 3 типа в здании МБОУ ДПО «Курсы ГО г.о.Тольятти» </t>
  </si>
  <si>
    <t>Расходы по транспортировке и хранению движимого имущества должника в рамках исполнительного производства, где Администрация является взыскателем</t>
  </si>
  <si>
    <t>Ремонт фасада здания Думы</t>
  </si>
  <si>
    <t>Приобретение трех автомобилей</t>
  </si>
  <si>
    <t xml:space="preserve">Департамент образования </t>
  </si>
  <si>
    <t xml:space="preserve">Дума </t>
  </si>
  <si>
    <t xml:space="preserve">Департамент экономического развития </t>
  </si>
  <si>
    <t xml:space="preserve">Расходы на  дополнительные  ставки инструкторов по спорту по месту жительства (7 единиц, экипировка и инвентарь) </t>
  </si>
  <si>
    <t>Радиостанции на случай ликвидации черезвычайных ситуаций</t>
  </si>
  <si>
    <t>Фотоаппарат на случай ликвидации черезвычайных ситуаций</t>
  </si>
  <si>
    <t>Телефонные аппараты на случай ликвидации черезвычайных ситуаций</t>
  </si>
  <si>
    <t xml:space="preserve">Расходы на оплату коммунальных услуг учреждений </t>
  </si>
  <si>
    <t xml:space="preserve">Управление взаимодействия с общественностью </t>
  </si>
  <si>
    <t xml:space="preserve">Департамент городского хозяйства </t>
  </si>
  <si>
    <t>Департамент информационных технологий и связи</t>
  </si>
  <si>
    <t>Управление физкультуры и спорта</t>
  </si>
  <si>
    <t xml:space="preserve">Департамент культуры </t>
  </si>
  <si>
    <t xml:space="preserve">Департамент по управлению муниципальным имуществом </t>
  </si>
  <si>
    <t xml:space="preserve">Организационное управление </t>
  </si>
  <si>
    <t xml:space="preserve">Департамент градостроительной деятельности </t>
  </si>
  <si>
    <t xml:space="preserve">Департамент общественной безопасности </t>
  </si>
  <si>
    <t>Приложение 13</t>
  </si>
  <si>
    <t>к решению Думы</t>
  </si>
  <si>
    <t xml:space="preserve">от__________________№______ </t>
  </si>
  <si>
    <t>ПЕРЕЧЕНЬ ПРИОРИТЕТНЫХ РАСХОДОВ, ВОЗМОЖНЫХ К УТВЕРЖДЕНИЮ В БЮДЖЕТЕ ГОРОДСКОГО ОКРУГА ТОЛЬЯТТИ ПРИ УСЛОВИИ ПЕРЕВЫПОЛНЕНИЯ ДОХОДНОЙ ЧАСТИ БЮДЖЕТА, НА 2019 ГОД</t>
  </si>
  <si>
    <t>Сумма</t>
  </si>
  <si>
    <t xml:space="preserve">Департамент дорожного хозяйства и транспорта </t>
  </si>
  <si>
    <t>На реализацию образовательного проекта "Кодвардс" (формирование у детей младшего школьного возраста навыков программирования)</t>
  </si>
  <si>
    <t>Расходы на рыночную оценку стоимости земельных участков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</si>
</sst>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_ ;\-#,##0\ 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indexed="10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i/>
      <sz val="12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b/>
      <sz val="13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32">
    <xf numFmtId="0" fontId="0" fillId="0" borderId="0" xfId="0"/>
    <xf numFmtId="0" fontId="0" fillId="0" borderId="0" xfId="0" applyFill="1"/>
    <xf numFmtId="0" fontId="2" fillId="0" borderId="1" xfId="1" applyNumberFormat="1" applyFont="1" applyFill="1" applyBorder="1" applyAlignment="1">
      <alignment horizontal="center" vertical="center"/>
    </xf>
    <xf numFmtId="0" fontId="0" fillId="0" borderId="0" xfId="0" applyNumberFormat="1" applyFill="1"/>
    <xf numFmtId="0" fontId="3" fillId="0" borderId="1" xfId="1" applyNumberFormat="1" applyFont="1" applyFill="1" applyBorder="1" applyAlignment="1">
      <alignment horizontal="center"/>
    </xf>
    <xf numFmtId="0" fontId="2" fillId="0" borderId="1" xfId="1" applyFont="1" applyFill="1" applyBorder="1" applyAlignment="1">
      <alignment horizontal="center" vertical="center"/>
    </xf>
    <xf numFmtId="0" fontId="3" fillId="0" borderId="1" xfId="1" applyFont="1" applyFill="1" applyBorder="1" applyAlignment="1">
      <alignment horizontal="left" wrapText="1"/>
    </xf>
    <xf numFmtId="3" fontId="2" fillId="0" borderId="1" xfId="1" applyNumberFormat="1" applyFont="1" applyFill="1" applyBorder="1" applyAlignment="1">
      <alignment horizontal="center" vertical="center" wrapText="1"/>
    </xf>
    <xf numFmtId="164" fontId="3" fillId="0" borderId="1" xfId="1" applyNumberFormat="1" applyFont="1" applyFill="1" applyBorder="1" applyAlignment="1">
      <alignment horizontal="center" wrapText="1"/>
    </xf>
    <xf numFmtId="0" fontId="0" fillId="0" borderId="0" xfId="0" applyFont="1" applyFill="1"/>
    <xf numFmtId="164" fontId="4" fillId="0" borderId="1" xfId="1" applyNumberFormat="1" applyFont="1" applyFill="1" applyBorder="1" applyAlignment="1">
      <alignment horizontal="center" wrapText="1"/>
    </xf>
    <xf numFmtId="0" fontId="7" fillId="0" borderId="0" xfId="0" applyFont="1" applyFill="1"/>
    <xf numFmtId="0" fontId="8" fillId="0" borderId="1" xfId="1" applyNumberFormat="1" applyFont="1" applyFill="1" applyBorder="1" applyAlignment="1">
      <alignment horizontal="center"/>
    </xf>
    <xf numFmtId="0" fontId="8" fillId="0" borderId="1" xfId="1" applyFont="1" applyFill="1" applyBorder="1" applyAlignment="1">
      <alignment horizontal="left" wrapText="1"/>
    </xf>
    <xf numFmtId="164" fontId="8" fillId="0" borderId="1" xfId="1" applyNumberFormat="1" applyFont="1" applyFill="1" applyBorder="1" applyAlignment="1">
      <alignment horizontal="center" wrapText="1"/>
    </xf>
    <xf numFmtId="164" fontId="2" fillId="0" borderId="1" xfId="1" applyNumberFormat="1" applyFont="1" applyFill="1" applyBorder="1" applyAlignment="1">
      <alignment horizontal="center" wrapText="1"/>
    </xf>
    <xf numFmtId="49" fontId="3" fillId="0" borderId="1" xfId="1" applyNumberFormat="1" applyFont="1" applyFill="1" applyBorder="1" applyAlignment="1">
      <alignment horizontal="left" vertical="center" wrapText="1"/>
    </xf>
    <xf numFmtId="0" fontId="12" fillId="2" borderId="0" xfId="0" applyFont="1" applyFill="1"/>
    <xf numFmtId="0" fontId="11" fillId="2" borderId="0" xfId="0" applyFont="1" applyFill="1"/>
    <xf numFmtId="0" fontId="12" fillId="2" borderId="0" xfId="0" applyFont="1" applyFill="1" applyAlignment="1">
      <alignment horizontal="center"/>
    </xf>
    <xf numFmtId="0" fontId="2" fillId="0" borderId="0" xfId="1" applyFont="1" applyFill="1" applyBorder="1" applyAlignment="1">
      <alignment horizontal="center" vertical="center" wrapText="1"/>
    </xf>
    <xf numFmtId="3" fontId="5" fillId="0" borderId="4" xfId="0" applyNumberFormat="1" applyFont="1" applyFill="1" applyBorder="1" applyAlignment="1">
      <alignment horizontal="right"/>
    </xf>
    <xf numFmtId="164" fontId="10" fillId="0" borderId="1" xfId="1" applyNumberFormat="1" applyFont="1" applyFill="1" applyBorder="1" applyAlignment="1">
      <alignment horizontal="center" wrapText="1"/>
    </xf>
    <xf numFmtId="0" fontId="10" fillId="0" borderId="1" xfId="1" applyNumberFormat="1" applyFont="1" applyFill="1" applyBorder="1" applyAlignment="1">
      <alignment horizontal="center"/>
    </xf>
    <xf numFmtId="0" fontId="10" fillId="0" borderId="1" xfId="1" applyFont="1" applyFill="1" applyBorder="1" applyAlignment="1">
      <alignment horizontal="center" wrapText="1"/>
    </xf>
    <xf numFmtId="0" fontId="9" fillId="0" borderId="1" xfId="1" applyNumberFormat="1" applyFont="1" applyFill="1" applyBorder="1" applyAlignment="1">
      <alignment horizontal="center"/>
    </xf>
    <xf numFmtId="0" fontId="5" fillId="0" borderId="0" xfId="0" applyFont="1" applyFill="1"/>
    <xf numFmtId="0" fontId="5" fillId="0" borderId="1" xfId="0" applyFont="1" applyFill="1" applyBorder="1"/>
    <xf numFmtId="0" fontId="4" fillId="0" borderId="2" xfId="1" applyNumberFormat="1" applyFont="1" applyFill="1" applyBorder="1" applyAlignment="1">
      <alignment horizontal="center"/>
    </xf>
    <xf numFmtId="0" fontId="4" fillId="0" borderId="3" xfId="1" applyNumberFormat="1" applyFont="1" applyFill="1" applyBorder="1" applyAlignment="1">
      <alignment horizontal="center"/>
    </xf>
    <xf numFmtId="0" fontId="2" fillId="0" borderId="0" xfId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right" vertic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65"/>
  <sheetViews>
    <sheetView tabSelected="1" view="pageBreakPreview" topLeftCell="A148" zoomScaleNormal="96" zoomScaleSheetLayoutView="100" workbookViewId="0">
      <selection activeCell="B163" sqref="B163"/>
    </sheetView>
  </sheetViews>
  <sheetFormatPr defaultColWidth="9.140625" defaultRowHeight="15" x14ac:dyDescent="0.25"/>
  <cols>
    <col min="1" max="1" width="7.140625" style="3" customWidth="1"/>
    <col min="2" max="2" width="97.28515625" style="1" customWidth="1"/>
    <col min="3" max="3" width="14.7109375" style="1" customWidth="1"/>
    <col min="4" max="16384" width="9.140625" style="1"/>
  </cols>
  <sheetData>
    <row r="1" spans="1:3" ht="15.75" x14ac:dyDescent="0.25">
      <c r="A1" s="31" t="s">
        <v>158</v>
      </c>
      <c r="B1" s="31"/>
      <c r="C1" s="31"/>
    </row>
    <row r="2" spans="1:3" ht="15.75" x14ac:dyDescent="0.25">
      <c r="A2" s="31" t="s">
        <v>159</v>
      </c>
      <c r="B2" s="31"/>
      <c r="C2" s="31"/>
    </row>
    <row r="3" spans="1:3" ht="15.75" x14ac:dyDescent="0.25">
      <c r="A3" s="31" t="s">
        <v>160</v>
      </c>
      <c r="B3" s="31"/>
      <c r="C3" s="31"/>
    </row>
    <row r="4" spans="1:3" ht="46.5" customHeight="1" x14ac:dyDescent="0.25">
      <c r="A4" s="30" t="s">
        <v>161</v>
      </c>
      <c r="B4" s="30"/>
      <c r="C4" s="30"/>
    </row>
    <row r="5" spans="1:3" ht="15" customHeight="1" x14ac:dyDescent="0.25">
      <c r="A5" s="20"/>
      <c r="B5" s="20"/>
      <c r="C5" s="21" t="s">
        <v>2</v>
      </c>
    </row>
    <row r="6" spans="1:3" ht="27.75" customHeight="1" x14ac:dyDescent="0.25">
      <c r="A6" s="2" t="s">
        <v>1</v>
      </c>
      <c r="B6" s="5" t="s">
        <v>0</v>
      </c>
      <c r="C6" s="7" t="s">
        <v>162</v>
      </c>
    </row>
    <row r="7" spans="1:3" ht="15.75" x14ac:dyDescent="0.25">
      <c r="A7" s="4">
        <v>1</v>
      </c>
      <c r="B7" s="6" t="s">
        <v>148</v>
      </c>
      <c r="C7" s="15">
        <f>SUM(C8:C10)</f>
        <v>65858</v>
      </c>
    </row>
    <row r="8" spans="1:3" ht="15.75" x14ac:dyDescent="0.25">
      <c r="A8" s="12"/>
      <c r="B8" s="13" t="s">
        <v>76</v>
      </c>
      <c r="C8" s="14">
        <v>59348</v>
      </c>
    </row>
    <row r="9" spans="1:3" ht="15.75" x14ac:dyDescent="0.25">
      <c r="A9" s="12"/>
      <c r="B9" s="13" t="s">
        <v>77</v>
      </c>
      <c r="C9" s="14">
        <v>2883</v>
      </c>
    </row>
    <row r="10" spans="1:3" ht="15.75" x14ac:dyDescent="0.25">
      <c r="A10" s="12"/>
      <c r="B10" s="13" t="s">
        <v>78</v>
      </c>
      <c r="C10" s="14">
        <v>3627</v>
      </c>
    </row>
    <row r="11" spans="1:3" s="9" customFormat="1" ht="32.25" customHeight="1" x14ac:dyDescent="0.25">
      <c r="A11" s="4">
        <v>2</v>
      </c>
      <c r="B11" s="6" t="s">
        <v>3</v>
      </c>
      <c r="C11" s="15">
        <v>27000</v>
      </c>
    </row>
    <row r="12" spans="1:3" s="17" customFormat="1" ht="16.5" customHeight="1" x14ac:dyDescent="0.3">
      <c r="A12" s="23"/>
      <c r="B12" s="24" t="s">
        <v>142</v>
      </c>
      <c r="C12" s="22">
        <f>SUM(C13:C15)</f>
        <v>5500</v>
      </c>
    </row>
    <row r="13" spans="1:3" s="9" customFormat="1" ht="15.75" x14ac:dyDescent="0.25">
      <c r="A13" s="4">
        <v>3</v>
      </c>
      <c r="B13" s="6" t="s">
        <v>139</v>
      </c>
      <c r="C13" s="8">
        <v>2500</v>
      </c>
    </row>
    <row r="14" spans="1:3" s="9" customFormat="1" ht="15.75" x14ac:dyDescent="0.25">
      <c r="A14" s="4">
        <v>4</v>
      </c>
      <c r="B14" s="6" t="s">
        <v>140</v>
      </c>
      <c r="C14" s="8">
        <v>2000</v>
      </c>
    </row>
    <row r="15" spans="1:3" s="9" customFormat="1" ht="15.75" x14ac:dyDescent="0.25">
      <c r="A15" s="4">
        <v>5</v>
      </c>
      <c r="B15" s="6" t="s">
        <v>124</v>
      </c>
      <c r="C15" s="8">
        <v>1000</v>
      </c>
    </row>
    <row r="16" spans="1:3" s="17" customFormat="1" ht="19.5" customHeight="1" x14ac:dyDescent="0.3">
      <c r="A16" s="23"/>
      <c r="B16" s="24" t="s">
        <v>114</v>
      </c>
      <c r="C16" s="22">
        <f>C17</f>
        <v>2249</v>
      </c>
    </row>
    <row r="17" spans="1:3" s="9" customFormat="1" ht="31.5" x14ac:dyDescent="0.25">
      <c r="A17" s="4">
        <v>6</v>
      </c>
      <c r="B17" s="6" t="s">
        <v>138</v>
      </c>
      <c r="C17" s="8">
        <v>2249</v>
      </c>
    </row>
    <row r="18" spans="1:3" s="17" customFormat="1" ht="19.5" customHeight="1" x14ac:dyDescent="0.3">
      <c r="A18" s="23"/>
      <c r="B18" s="24" t="s">
        <v>163</v>
      </c>
      <c r="C18" s="22">
        <f>SUM(C19:C41)</f>
        <v>456366</v>
      </c>
    </row>
    <row r="19" spans="1:3" s="9" customFormat="1" ht="31.5" x14ac:dyDescent="0.25">
      <c r="A19" s="4">
        <v>7</v>
      </c>
      <c r="B19" s="6" t="s">
        <v>4</v>
      </c>
      <c r="C19" s="8">
        <f>93732-48151-4449</f>
        <v>41132</v>
      </c>
    </row>
    <row r="20" spans="1:3" s="9" customFormat="1" ht="34.5" x14ac:dyDescent="0.25">
      <c r="A20" s="4">
        <v>8</v>
      </c>
      <c r="B20" s="6" t="s">
        <v>89</v>
      </c>
      <c r="C20" s="8">
        <f>47120+20597+5800</f>
        <v>73517</v>
      </c>
    </row>
    <row r="21" spans="1:3" s="9" customFormat="1" ht="15.75" x14ac:dyDescent="0.25">
      <c r="A21" s="4">
        <v>9</v>
      </c>
      <c r="B21" s="6" t="s">
        <v>5</v>
      </c>
      <c r="C21" s="8">
        <v>6004</v>
      </c>
    </row>
    <row r="22" spans="1:3" s="9" customFormat="1" ht="15.75" x14ac:dyDescent="0.25">
      <c r="A22" s="4">
        <v>10</v>
      </c>
      <c r="B22" s="6" t="s">
        <v>6</v>
      </c>
      <c r="C22" s="8">
        <v>3303</v>
      </c>
    </row>
    <row r="23" spans="1:3" s="9" customFormat="1" ht="31.5" x14ac:dyDescent="0.25">
      <c r="A23" s="4">
        <v>11</v>
      </c>
      <c r="B23" s="6" t="s">
        <v>7</v>
      </c>
      <c r="C23" s="8">
        <v>76390</v>
      </c>
    </row>
    <row r="24" spans="1:3" s="9" customFormat="1" ht="15.75" x14ac:dyDescent="0.25">
      <c r="A24" s="4">
        <v>12</v>
      </c>
      <c r="B24" s="6" t="s">
        <v>8</v>
      </c>
      <c r="C24" s="8">
        <v>8243</v>
      </c>
    </row>
    <row r="25" spans="1:3" s="9" customFormat="1" ht="15.75" x14ac:dyDescent="0.25">
      <c r="A25" s="4">
        <v>13</v>
      </c>
      <c r="B25" s="6" t="s">
        <v>9</v>
      </c>
      <c r="C25" s="8">
        <v>5781</v>
      </c>
    </row>
    <row r="26" spans="1:3" s="9" customFormat="1" ht="15.75" x14ac:dyDescent="0.25">
      <c r="A26" s="4">
        <v>14</v>
      </c>
      <c r="B26" s="6" t="s">
        <v>10</v>
      </c>
      <c r="C26" s="8">
        <f>2331-278</f>
        <v>2053</v>
      </c>
    </row>
    <row r="27" spans="1:3" s="9" customFormat="1" ht="15.75" x14ac:dyDescent="0.25">
      <c r="A27" s="4">
        <v>15</v>
      </c>
      <c r="B27" s="6" t="s">
        <v>11</v>
      </c>
      <c r="C27" s="8">
        <v>1447</v>
      </c>
    </row>
    <row r="28" spans="1:3" s="9" customFormat="1" ht="15.75" x14ac:dyDescent="0.25">
      <c r="A28" s="4">
        <v>16</v>
      </c>
      <c r="B28" s="6" t="s">
        <v>12</v>
      </c>
      <c r="C28" s="8">
        <v>5457</v>
      </c>
    </row>
    <row r="29" spans="1:3" s="9" customFormat="1" ht="47.25" x14ac:dyDescent="0.25">
      <c r="A29" s="4">
        <v>17</v>
      </c>
      <c r="B29" s="6" t="s">
        <v>13</v>
      </c>
      <c r="C29" s="8">
        <v>3758</v>
      </c>
    </row>
    <row r="30" spans="1:3" s="9" customFormat="1" ht="15.75" x14ac:dyDescent="0.25">
      <c r="A30" s="4">
        <v>18</v>
      </c>
      <c r="B30" s="6" t="s">
        <v>14</v>
      </c>
      <c r="C30" s="8">
        <v>3239</v>
      </c>
    </row>
    <row r="31" spans="1:3" s="9" customFormat="1" ht="15.75" x14ac:dyDescent="0.25">
      <c r="A31" s="4">
        <v>19</v>
      </c>
      <c r="B31" s="6" t="s">
        <v>15</v>
      </c>
      <c r="C31" s="8">
        <v>3852</v>
      </c>
    </row>
    <row r="32" spans="1:3" s="9" customFormat="1" ht="15.75" x14ac:dyDescent="0.25">
      <c r="A32" s="4">
        <v>20</v>
      </c>
      <c r="B32" s="6" t="s">
        <v>16</v>
      </c>
      <c r="C32" s="8">
        <v>49024</v>
      </c>
    </row>
    <row r="33" spans="1:3" s="9" customFormat="1" ht="15.75" x14ac:dyDescent="0.25">
      <c r="A33" s="4">
        <v>21</v>
      </c>
      <c r="B33" s="6" t="s">
        <v>17</v>
      </c>
      <c r="C33" s="8">
        <v>4264</v>
      </c>
    </row>
    <row r="34" spans="1:3" s="9" customFormat="1" ht="15.75" x14ac:dyDescent="0.25">
      <c r="A34" s="4">
        <v>22</v>
      </c>
      <c r="B34" s="6" t="s">
        <v>18</v>
      </c>
      <c r="C34" s="8">
        <v>2730</v>
      </c>
    </row>
    <row r="35" spans="1:3" s="9" customFormat="1" ht="15.75" x14ac:dyDescent="0.25">
      <c r="A35" s="4">
        <v>23</v>
      </c>
      <c r="B35" s="6" t="s">
        <v>19</v>
      </c>
      <c r="C35" s="8">
        <v>622</v>
      </c>
    </row>
    <row r="36" spans="1:3" s="9" customFormat="1" ht="15.75" x14ac:dyDescent="0.25">
      <c r="A36" s="4">
        <v>24</v>
      </c>
      <c r="B36" s="6" t="s">
        <v>20</v>
      </c>
      <c r="C36" s="8">
        <v>18637</v>
      </c>
    </row>
    <row r="37" spans="1:3" s="9" customFormat="1" ht="15.75" x14ac:dyDescent="0.25">
      <c r="A37" s="4">
        <v>25</v>
      </c>
      <c r="B37" s="16" t="s">
        <v>115</v>
      </c>
      <c r="C37" s="8">
        <v>10958</v>
      </c>
    </row>
    <row r="38" spans="1:3" s="9" customFormat="1" ht="15.75" x14ac:dyDescent="0.25">
      <c r="A38" s="4">
        <v>26</v>
      </c>
      <c r="B38" s="16" t="s">
        <v>122</v>
      </c>
      <c r="C38" s="8">
        <v>34673</v>
      </c>
    </row>
    <row r="39" spans="1:3" s="9" customFormat="1" ht="15.75" x14ac:dyDescent="0.25">
      <c r="A39" s="4">
        <v>27</v>
      </c>
      <c r="B39" s="16" t="s">
        <v>116</v>
      </c>
      <c r="C39" s="8">
        <v>11141</v>
      </c>
    </row>
    <row r="40" spans="1:3" s="9" customFormat="1" ht="15.75" x14ac:dyDescent="0.25">
      <c r="A40" s="4">
        <v>28</v>
      </c>
      <c r="B40" s="16" t="s">
        <v>117</v>
      </c>
      <c r="C40" s="8">
        <v>10930</v>
      </c>
    </row>
    <row r="41" spans="1:3" s="9" customFormat="1" ht="15.75" x14ac:dyDescent="0.25">
      <c r="A41" s="4">
        <v>29</v>
      </c>
      <c r="B41" s="16" t="s">
        <v>118</v>
      </c>
      <c r="C41" s="8">
        <v>79211</v>
      </c>
    </row>
    <row r="42" spans="1:3" s="18" customFormat="1" ht="17.25" x14ac:dyDescent="0.3">
      <c r="A42" s="25"/>
      <c r="B42" s="24" t="s">
        <v>150</v>
      </c>
      <c r="C42" s="22">
        <f>SUM(C43:C69)</f>
        <v>406939</v>
      </c>
    </row>
    <row r="43" spans="1:3" s="9" customFormat="1" ht="31.5" x14ac:dyDescent="0.25">
      <c r="A43" s="4">
        <v>30</v>
      </c>
      <c r="B43" s="6" t="s">
        <v>21</v>
      </c>
      <c r="C43" s="8">
        <f>32187-5000</f>
        <v>27187</v>
      </c>
    </row>
    <row r="44" spans="1:3" s="9" customFormat="1" ht="47.25" x14ac:dyDescent="0.25">
      <c r="A44" s="4">
        <v>31</v>
      </c>
      <c r="B44" s="6" t="s">
        <v>22</v>
      </c>
      <c r="C44" s="8">
        <f>7472+37900</f>
        <v>45372</v>
      </c>
    </row>
    <row r="45" spans="1:3" s="9" customFormat="1" ht="31.5" x14ac:dyDescent="0.25">
      <c r="A45" s="4">
        <v>32</v>
      </c>
      <c r="B45" s="6" t="s">
        <v>23</v>
      </c>
      <c r="C45" s="8">
        <f>11976+5309</f>
        <v>17285</v>
      </c>
    </row>
    <row r="46" spans="1:3" s="9" customFormat="1" ht="31.5" x14ac:dyDescent="0.25">
      <c r="A46" s="4">
        <v>33</v>
      </c>
      <c r="B46" s="6" t="s">
        <v>24</v>
      </c>
      <c r="C46" s="8">
        <v>404</v>
      </c>
    </row>
    <row r="47" spans="1:3" s="9" customFormat="1" ht="15.75" x14ac:dyDescent="0.25">
      <c r="A47" s="4">
        <v>34</v>
      </c>
      <c r="B47" s="6" t="s">
        <v>25</v>
      </c>
      <c r="C47" s="8">
        <v>36885</v>
      </c>
    </row>
    <row r="48" spans="1:3" s="9" customFormat="1" ht="15.75" x14ac:dyDescent="0.25">
      <c r="A48" s="4">
        <v>35</v>
      </c>
      <c r="B48" s="6" t="s">
        <v>26</v>
      </c>
      <c r="C48" s="8">
        <v>2509</v>
      </c>
    </row>
    <row r="49" spans="1:3" s="9" customFormat="1" ht="31.5" x14ac:dyDescent="0.25">
      <c r="A49" s="4">
        <v>36</v>
      </c>
      <c r="B49" s="6" t="s">
        <v>27</v>
      </c>
      <c r="C49" s="8">
        <v>1240</v>
      </c>
    </row>
    <row r="50" spans="1:3" s="9" customFormat="1" ht="15.75" x14ac:dyDescent="0.25">
      <c r="A50" s="4">
        <v>37</v>
      </c>
      <c r="B50" s="6" t="s">
        <v>28</v>
      </c>
      <c r="C50" s="8">
        <v>1788</v>
      </c>
    </row>
    <row r="51" spans="1:3" s="9" customFormat="1" ht="31.5" x14ac:dyDescent="0.25">
      <c r="A51" s="4">
        <v>38</v>
      </c>
      <c r="B51" s="6" t="s">
        <v>29</v>
      </c>
      <c r="C51" s="8">
        <v>7295</v>
      </c>
    </row>
    <row r="52" spans="1:3" s="9" customFormat="1" ht="15.75" x14ac:dyDescent="0.25">
      <c r="A52" s="4">
        <v>39</v>
      </c>
      <c r="B52" s="6" t="s">
        <v>30</v>
      </c>
      <c r="C52" s="8">
        <v>63060</v>
      </c>
    </row>
    <row r="53" spans="1:3" s="9" customFormat="1" ht="15.75" x14ac:dyDescent="0.25">
      <c r="A53" s="4">
        <v>40</v>
      </c>
      <c r="B53" s="6" t="s">
        <v>31</v>
      </c>
      <c r="C53" s="8">
        <v>12724</v>
      </c>
    </row>
    <row r="54" spans="1:3" s="9" customFormat="1" ht="15.75" x14ac:dyDescent="0.25">
      <c r="A54" s="4">
        <v>41</v>
      </c>
      <c r="B54" s="6" t="s">
        <v>32</v>
      </c>
      <c r="C54" s="8">
        <v>2376</v>
      </c>
    </row>
    <row r="55" spans="1:3" s="9" customFormat="1" ht="15.75" x14ac:dyDescent="0.25">
      <c r="A55" s="4">
        <v>42</v>
      </c>
      <c r="B55" s="6" t="s">
        <v>108</v>
      </c>
      <c r="C55" s="8">
        <v>300</v>
      </c>
    </row>
    <row r="56" spans="1:3" s="9" customFormat="1" ht="15.75" x14ac:dyDescent="0.25">
      <c r="A56" s="4">
        <v>43</v>
      </c>
      <c r="B56" s="6" t="s">
        <v>33</v>
      </c>
      <c r="C56" s="8">
        <v>5459</v>
      </c>
    </row>
    <row r="57" spans="1:3" s="9" customFormat="1" ht="15.75" x14ac:dyDescent="0.25">
      <c r="A57" s="4">
        <v>44</v>
      </c>
      <c r="B57" s="6" t="s">
        <v>34</v>
      </c>
      <c r="C57" s="8">
        <v>1500</v>
      </c>
    </row>
    <row r="58" spans="1:3" s="9" customFormat="1" ht="31.5" x14ac:dyDescent="0.25">
      <c r="A58" s="4">
        <v>45</v>
      </c>
      <c r="B58" s="6" t="s">
        <v>35</v>
      </c>
      <c r="C58" s="8">
        <v>9714</v>
      </c>
    </row>
    <row r="59" spans="1:3" s="9" customFormat="1" ht="15.75" x14ac:dyDescent="0.25">
      <c r="A59" s="4">
        <v>46</v>
      </c>
      <c r="B59" s="6" t="s">
        <v>36</v>
      </c>
      <c r="C59" s="8">
        <v>8500</v>
      </c>
    </row>
    <row r="60" spans="1:3" s="9" customFormat="1" ht="47.25" x14ac:dyDescent="0.25">
      <c r="A60" s="4">
        <v>47</v>
      </c>
      <c r="B60" s="6" t="s">
        <v>125</v>
      </c>
      <c r="C60" s="8">
        <v>16937</v>
      </c>
    </row>
    <row r="61" spans="1:3" s="9" customFormat="1" ht="15.75" x14ac:dyDescent="0.25">
      <c r="A61" s="4">
        <v>48</v>
      </c>
      <c r="B61" s="6" t="s">
        <v>133</v>
      </c>
      <c r="C61" s="8">
        <v>31977</v>
      </c>
    </row>
    <row r="62" spans="1:3" s="9" customFormat="1" ht="31.5" x14ac:dyDescent="0.25">
      <c r="A62" s="4">
        <v>49</v>
      </c>
      <c r="B62" s="6" t="s">
        <v>126</v>
      </c>
      <c r="C62" s="8">
        <v>102000</v>
      </c>
    </row>
    <row r="63" spans="1:3" s="9" customFormat="1" ht="15.75" x14ac:dyDescent="0.25">
      <c r="A63" s="4">
        <v>50</v>
      </c>
      <c r="B63" s="6" t="s">
        <v>127</v>
      </c>
      <c r="C63" s="8">
        <v>610</v>
      </c>
    </row>
    <row r="64" spans="1:3" s="9" customFormat="1" ht="15.75" x14ac:dyDescent="0.25">
      <c r="A64" s="4">
        <v>51</v>
      </c>
      <c r="B64" s="6" t="s">
        <v>128</v>
      </c>
      <c r="C64" s="8">
        <v>547</v>
      </c>
    </row>
    <row r="65" spans="1:3" s="9" customFormat="1" ht="47.25" x14ac:dyDescent="0.25">
      <c r="A65" s="4">
        <v>52</v>
      </c>
      <c r="B65" s="6" t="s">
        <v>129</v>
      </c>
      <c r="C65" s="8">
        <v>1290</v>
      </c>
    </row>
    <row r="66" spans="1:3" s="9" customFormat="1" ht="47.25" x14ac:dyDescent="0.25">
      <c r="A66" s="4">
        <v>53</v>
      </c>
      <c r="B66" s="6" t="s">
        <v>130</v>
      </c>
      <c r="C66" s="8">
        <v>3180</v>
      </c>
    </row>
    <row r="67" spans="1:3" s="9" customFormat="1" ht="31.5" x14ac:dyDescent="0.25">
      <c r="A67" s="4">
        <v>54</v>
      </c>
      <c r="B67" s="6" t="s">
        <v>131</v>
      </c>
      <c r="C67" s="8">
        <v>300</v>
      </c>
    </row>
    <row r="68" spans="1:3" s="9" customFormat="1" ht="47.25" x14ac:dyDescent="0.25">
      <c r="A68" s="4">
        <v>55</v>
      </c>
      <c r="B68" s="6" t="s">
        <v>132</v>
      </c>
      <c r="C68" s="8">
        <f>5085-85</f>
        <v>5000</v>
      </c>
    </row>
    <row r="69" spans="1:3" s="9" customFormat="1" ht="15.75" x14ac:dyDescent="0.25">
      <c r="A69" s="4">
        <v>56</v>
      </c>
      <c r="B69" s="6" t="s">
        <v>134</v>
      </c>
      <c r="C69" s="8">
        <v>1500</v>
      </c>
    </row>
    <row r="70" spans="1:3" s="18" customFormat="1" ht="17.25" x14ac:dyDescent="0.3">
      <c r="A70" s="25"/>
      <c r="B70" s="24" t="s">
        <v>141</v>
      </c>
      <c r="C70" s="22">
        <f>SUM(C71:C81)</f>
        <v>184919</v>
      </c>
    </row>
    <row r="71" spans="1:3" s="9" customFormat="1" ht="31.5" x14ac:dyDescent="0.25">
      <c r="A71" s="4">
        <v>57</v>
      </c>
      <c r="B71" s="6" t="s">
        <v>79</v>
      </c>
      <c r="C71" s="8">
        <f>24621-8976</f>
        <v>15645</v>
      </c>
    </row>
    <row r="72" spans="1:3" s="9" customFormat="1" ht="31.5" x14ac:dyDescent="0.25">
      <c r="A72" s="4">
        <v>58</v>
      </c>
      <c r="B72" s="6" t="s">
        <v>88</v>
      </c>
      <c r="C72" s="8">
        <v>5596</v>
      </c>
    </row>
    <row r="73" spans="1:3" s="9" customFormat="1" ht="15.75" x14ac:dyDescent="0.25">
      <c r="A73" s="4">
        <v>59</v>
      </c>
      <c r="B73" s="6" t="s">
        <v>37</v>
      </c>
      <c r="C73" s="8">
        <v>2336</v>
      </c>
    </row>
    <row r="74" spans="1:3" s="9" customFormat="1" ht="15.75" x14ac:dyDescent="0.25">
      <c r="A74" s="4">
        <v>60</v>
      </c>
      <c r="B74" s="6" t="s">
        <v>80</v>
      </c>
      <c r="C74" s="8">
        <v>1180</v>
      </c>
    </row>
    <row r="75" spans="1:3" s="9" customFormat="1" ht="31.5" x14ac:dyDescent="0.25">
      <c r="A75" s="4">
        <v>61</v>
      </c>
      <c r="B75" s="6" t="s">
        <v>111</v>
      </c>
      <c r="C75" s="8">
        <f>36414-1765</f>
        <v>34649</v>
      </c>
    </row>
    <row r="76" spans="1:3" s="9" customFormat="1" ht="15.75" x14ac:dyDescent="0.25">
      <c r="A76" s="4">
        <v>62</v>
      </c>
      <c r="B76" s="6" t="s">
        <v>38</v>
      </c>
      <c r="C76" s="8">
        <v>1542</v>
      </c>
    </row>
    <row r="77" spans="1:3" s="9" customFormat="1" ht="31.5" x14ac:dyDescent="0.25">
      <c r="A77" s="4">
        <v>63</v>
      </c>
      <c r="B77" s="6" t="s">
        <v>39</v>
      </c>
      <c r="C77" s="8">
        <v>96420</v>
      </c>
    </row>
    <row r="78" spans="1:3" s="9" customFormat="1" ht="31.5" x14ac:dyDescent="0.25">
      <c r="A78" s="4">
        <v>64</v>
      </c>
      <c r="B78" s="6" t="s">
        <v>40</v>
      </c>
      <c r="C78" s="8">
        <v>100</v>
      </c>
    </row>
    <row r="79" spans="1:3" s="9" customFormat="1" ht="31.5" x14ac:dyDescent="0.25">
      <c r="A79" s="4">
        <v>65</v>
      </c>
      <c r="B79" s="6" t="s">
        <v>41</v>
      </c>
      <c r="C79" s="8">
        <f>5589-1023-2249</f>
        <v>2317</v>
      </c>
    </row>
    <row r="80" spans="1:3" s="9" customFormat="1" ht="31.5" x14ac:dyDescent="0.25">
      <c r="A80" s="4">
        <v>66</v>
      </c>
      <c r="B80" s="6" t="s">
        <v>164</v>
      </c>
      <c r="C80" s="8">
        <v>1875</v>
      </c>
    </row>
    <row r="81" spans="1:3" s="9" customFormat="1" ht="15.75" x14ac:dyDescent="0.25">
      <c r="A81" s="4">
        <v>67</v>
      </c>
      <c r="B81" s="6" t="s">
        <v>82</v>
      </c>
      <c r="C81" s="8">
        <v>23259</v>
      </c>
    </row>
    <row r="82" spans="1:3" s="9" customFormat="1" ht="15.75" x14ac:dyDescent="0.25">
      <c r="A82" s="4"/>
      <c r="B82" s="6"/>
      <c r="C82" s="8"/>
    </row>
    <row r="83" spans="1:3" s="18" customFormat="1" ht="17.25" x14ac:dyDescent="0.3">
      <c r="A83" s="25"/>
      <c r="B83" s="24" t="s">
        <v>151</v>
      </c>
      <c r="C83" s="22">
        <f>SUM(C84:C95)</f>
        <v>16815</v>
      </c>
    </row>
    <row r="84" spans="1:3" s="9" customFormat="1" ht="31.5" x14ac:dyDescent="0.25">
      <c r="A84" s="4">
        <v>68</v>
      </c>
      <c r="B84" s="6" t="s">
        <v>102</v>
      </c>
      <c r="C84" s="8">
        <v>329</v>
      </c>
    </row>
    <row r="85" spans="1:3" s="9" customFormat="1" ht="15.75" x14ac:dyDescent="0.25">
      <c r="A85" s="4">
        <v>69</v>
      </c>
      <c r="B85" s="6" t="s">
        <v>103</v>
      </c>
      <c r="C85" s="8">
        <v>283</v>
      </c>
    </row>
    <row r="86" spans="1:3" s="9" customFormat="1" ht="15.75" x14ac:dyDescent="0.25">
      <c r="A86" s="4">
        <v>70</v>
      </c>
      <c r="B86" s="6" t="s">
        <v>42</v>
      </c>
      <c r="C86" s="8">
        <v>750</v>
      </c>
    </row>
    <row r="87" spans="1:3" s="9" customFormat="1" ht="15.75" x14ac:dyDescent="0.25">
      <c r="A87" s="4">
        <v>71</v>
      </c>
      <c r="B87" s="6" t="s">
        <v>43</v>
      </c>
      <c r="C87" s="8">
        <v>6900</v>
      </c>
    </row>
    <row r="88" spans="1:3" s="9" customFormat="1" ht="15.75" x14ac:dyDescent="0.25">
      <c r="A88" s="4">
        <v>72</v>
      </c>
      <c r="B88" s="6" t="s">
        <v>104</v>
      </c>
      <c r="C88" s="8">
        <v>1500</v>
      </c>
    </row>
    <row r="89" spans="1:3" s="9" customFormat="1" ht="31.5" x14ac:dyDescent="0.25">
      <c r="A89" s="4">
        <v>73</v>
      </c>
      <c r="B89" s="6" t="s">
        <v>105</v>
      </c>
      <c r="C89" s="8">
        <v>3050</v>
      </c>
    </row>
    <row r="90" spans="1:3" s="9" customFormat="1" ht="15.75" x14ac:dyDescent="0.25">
      <c r="A90" s="4">
        <v>74</v>
      </c>
      <c r="B90" s="6" t="s">
        <v>106</v>
      </c>
      <c r="C90" s="8">
        <v>1300</v>
      </c>
    </row>
    <row r="91" spans="1:3" s="9" customFormat="1" ht="31.5" x14ac:dyDescent="0.25">
      <c r="A91" s="4">
        <v>75</v>
      </c>
      <c r="B91" s="6" t="s">
        <v>107</v>
      </c>
      <c r="C91" s="8">
        <v>50</v>
      </c>
    </row>
    <row r="92" spans="1:3" s="9" customFormat="1" ht="15.75" x14ac:dyDescent="0.25">
      <c r="A92" s="4">
        <v>76</v>
      </c>
      <c r="B92" s="6" t="s">
        <v>101</v>
      </c>
      <c r="C92" s="8">
        <v>1800</v>
      </c>
    </row>
    <row r="93" spans="1:3" s="9" customFormat="1" ht="15.75" x14ac:dyDescent="0.25">
      <c r="A93" s="4">
        <v>77</v>
      </c>
      <c r="B93" s="6" t="s">
        <v>145</v>
      </c>
      <c r="C93" s="8">
        <v>653</v>
      </c>
    </row>
    <row r="94" spans="1:3" s="9" customFormat="1" ht="15.75" x14ac:dyDescent="0.25">
      <c r="A94" s="4">
        <v>78</v>
      </c>
      <c r="B94" s="6" t="s">
        <v>146</v>
      </c>
      <c r="C94" s="8">
        <v>100</v>
      </c>
    </row>
    <row r="95" spans="1:3" s="9" customFormat="1" ht="15.75" x14ac:dyDescent="0.25">
      <c r="A95" s="4">
        <v>79</v>
      </c>
      <c r="B95" s="6" t="s">
        <v>147</v>
      </c>
      <c r="C95" s="8">
        <v>100</v>
      </c>
    </row>
    <row r="96" spans="1:3" s="18" customFormat="1" ht="17.25" x14ac:dyDescent="0.3">
      <c r="A96" s="25"/>
      <c r="B96" s="24" t="s">
        <v>143</v>
      </c>
      <c r="C96" s="22">
        <f>SUM(C97:C99)</f>
        <v>4470</v>
      </c>
    </row>
    <row r="97" spans="1:3" s="9" customFormat="1" ht="31.5" x14ac:dyDescent="0.25">
      <c r="A97" s="4">
        <v>80</v>
      </c>
      <c r="B97" s="6" t="s">
        <v>44</v>
      </c>
      <c r="C97" s="8">
        <v>994</v>
      </c>
    </row>
    <row r="98" spans="1:3" s="9" customFormat="1" ht="31.5" x14ac:dyDescent="0.25">
      <c r="A98" s="4">
        <v>81</v>
      </c>
      <c r="B98" s="6" t="s">
        <v>45</v>
      </c>
      <c r="C98" s="8">
        <v>1600</v>
      </c>
    </row>
    <row r="99" spans="1:3" s="9" customFormat="1" ht="31.5" x14ac:dyDescent="0.25">
      <c r="A99" s="4">
        <v>82</v>
      </c>
      <c r="B99" s="6" t="s">
        <v>109</v>
      </c>
      <c r="C99" s="8">
        <v>1876</v>
      </c>
    </row>
    <row r="100" spans="1:3" s="18" customFormat="1" ht="17.25" x14ac:dyDescent="0.3">
      <c r="A100" s="25"/>
      <c r="B100" s="24" t="s">
        <v>149</v>
      </c>
      <c r="C100" s="22">
        <f>SUM(C101:C102)</f>
        <v>2000</v>
      </c>
    </row>
    <row r="101" spans="1:3" s="9" customFormat="1" ht="47.25" x14ac:dyDescent="0.25">
      <c r="A101" s="4">
        <v>83</v>
      </c>
      <c r="B101" s="6" t="s">
        <v>46</v>
      </c>
      <c r="C101" s="8">
        <v>1000</v>
      </c>
    </row>
    <row r="102" spans="1:3" s="9" customFormat="1" ht="63" x14ac:dyDescent="0.25">
      <c r="A102" s="4">
        <v>84</v>
      </c>
      <c r="B102" s="6" t="s">
        <v>112</v>
      </c>
      <c r="C102" s="8">
        <f>1700-700</f>
        <v>1000</v>
      </c>
    </row>
    <row r="103" spans="1:3" s="18" customFormat="1" ht="18.75" customHeight="1" x14ac:dyDescent="0.3">
      <c r="A103" s="25"/>
      <c r="B103" s="24" t="s">
        <v>152</v>
      </c>
      <c r="C103" s="22">
        <f>SUM(C104:C130)</f>
        <v>665973</v>
      </c>
    </row>
    <row r="104" spans="1:3" s="9" customFormat="1" ht="31.5" x14ac:dyDescent="0.25">
      <c r="A104" s="4">
        <v>85</v>
      </c>
      <c r="B104" s="6" t="s">
        <v>144</v>
      </c>
      <c r="C104" s="8">
        <f>3799-2235</f>
        <v>1564</v>
      </c>
    </row>
    <row r="105" spans="1:3" s="9" customFormat="1" ht="15.75" x14ac:dyDescent="0.25">
      <c r="A105" s="4">
        <v>86</v>
      </c>
      <c r="B105" s="6" t="s">
        <v>47</v>
      </c>
      <c r="C105" s="8">
        <v>2023</v>
      </c>
    </row>
    <row r="106" spans="1:3" s="9" customFormat="1" ht="15.75" x14ac:dyDescent="0.25">
      <c r="A106" s="4">
        <v>87</v>
      </c>
      <c r="B106" s="6" t="s">
        <v>48</v>
      </c>
      <c r="C106" s="8">
        <f>1474-737</f>
        <v>737</v>
      </c>
    </row>
    <row r="107" spans="1:3" s="9" customFormat="1" ht="15.75" x14ac:dyDescent="0.25">
      <c r="A107" s="4">
        <v>88</v>
      </c>
      <c r="B107" s="6" t="s">
        <v>49</v>
      </c>
      <c r="C107" s="8">
        <v>893</v>
      </c>
    </row>
    <row r="108" spans="1:3" s="9" customFormat="1" ht="47.25" x14ac:dyDescent="0.25">
      <c r="A108" s="4">
        <v>89</v>
      </c>
      <c r="B108" s="6" t="s">
        <v>50</v>
      </c>
      <c r="C108" s="8">
        <v>27366</v>
      </c>
    </row>
    <row r="109" spans="1:3" s="9" customFormat="1" ht="47.25" x14ac:dyDescent="0.25">
      <c r="A109" s="4">
        <v>90</v>
      </c>
      <c r="B109" s="6" t="s">
        <v>51</v>
      </c>
      <c r="C109" s="8">
        <v>45878</v>
      </c>
    </row>
    <row r="110" spans="1:3" s="9" customFormat="1" ht="31.5" x14ac:dyDescent="0.25">
      <c r="A110" s="4">
        <v>91</v>
      </c>
      <c r="B110" s="6" t="s">
        <v>52</v>
      </c>
      <c r="C110" s="8">
        <v>6752</v>
      </c>
    </row>
    <row r="111" spans="1:3" s="9" customFormat="1" ht="31.5" x14ac:dyDescent="0.25">
      <c r="A111" s="4">
        <v>92</v>
      </c>
      <c r="B111" s="6" t="s">
        <v>53</v>
      </c>
      <c r="C111" s="8">
        <v>4553</v>
      </c>
    </row>
    <row r="112" spans="1:3" s="9" customFormat="1" ht="31.5" x14ac:dyDescent="0.25">
      <c r="A112" s="4">
        <v>93</v>
      </c>
      <c r="B112" s="6" t="s">
        <v>54</v>
      </c>
      <c r="C112" s="8">
        <v>63364</v>
      </c>
    </row>
    <row r="113" spans="1:3" s="9" customFormat="1" ht="31.5" x14ac:dyDescent="0.25">
      <c r="A113" s="4">
        <v>94</v>
      </c>
      <c r="B113" s="6" t="s">
        <v>55</v>
      </c>
      <c r="C113" s="8">
        <f>18300+800</f>
        <v>19100</v>
      </c>
    </row>
    <row r="114" spans="1:3" s="9" customFormat="1" ht="15.75" x14ac:dyDescent="0.25">
      <c r="A114" s="4">
        <v>95</v>
      </c>
      <c r="B114" s="6" t="s">
        <v>56</v>
      </c>
      <c r="C114" s="8">
        <v>8900</v>
      </c>
    </row>
    <row r="115" spans="1:3" s="9" customFormat="1" ht="31.5" x14ac:dyDescent="0.25">
      <c r="A115" s="4">
        <v>96</v>
      </c>
      <c r="B115" s="6" t="s">
        <v>57</v>
      </c>
      <c r="C115" s="8">
        <v>688</v>
      </c>
    </row>
    <row r="116" spans="1:3" s="9" customFormat="1" ht="31.5" x14ac:dyDescent="0.25">
      <c r="A116" s="4">
        <v>97</v>
      </c>
      <c r="B116" s="6" t="s">
        <v>100</v>
      </c>
      <c r="C116" s="8">
        <v>408</v>
      </c>
    </row>
    <row r="117" spans="1:3" s="9" customFormat="1" ht="47.25" x14ac:dyDescent="0.25">
      <c r="A117" s="4">
        <v>98</v>
      </c>
      <c r="B117" s="6" t="s">
        <v>58</v>
      </c>
      <c r="C117" s="8">
        <v>7127</v>
      </c>
    </row>
    <row r="118" spans="1:3" s="9" customFormat="1" ht="47.25" x14ac:dyDescent="0.25">
      <c r="A118" s="4">
        <v>99</v>
      </c>
      <c r="B118" s="6" t="s">
        <v>83</v>
      </c>
      <c r="C118" s="8">
        <v>26129</v>
      </c>
    </row>
    <row r="119" spans="1:3" s="9" customFormat="1" ht="31.5" x14ac:dyDescent="0.25">
      <c r="A119" s="4">
        <v>100</v>
      </c>
      <c r="B119" s="6" t="s">
        <v>59</v>
      </c>
      <c r="C119" s="8">
        <v>14102</v>
      </c>
    </row>
    <row r="120" spans="1:3" s="9" customFormat="1" ht="66.75" customHeight="1" x14ac:dyDescent="0.25">
      <c r="A120" s="4">
        <v>101</v>
      </c>
      <c r="B120" s="6" t="s">
        <v>84</v>
      </c>
      <c r="C120" s="8">
        <v>10070</v>
      </c>
    </row>
    <row r="121" spans="1:3" s="9" customFormat="1" ht="31.5" x14ac:dyDescent="0.25">
      <c r="A121" s="4">
        <v>102</v>
      </c>
      <c r="B121" s="6" t="s">
        <v>60</v>
      </c>
      <c r="C121" s="8">
        <v>11031</v>
      </c>
    </row>
    <row r="122" spans="1:3" s="9" customFormat="1" ht="31.5" x14ac:dyDescent="0.25">
      <c r="A122" s="4">
        <v>103</v>
      </c>
      <c r="B122" s="6" t="s">
        <v>85</v>
      </c>
      <c r="C122" s="8">
        <v>9246</v>
      </c>
    </row>
    <row r="123" spans="1:3" s="9" customFormat="1" ht="15.75" x14ac:dyDescent="0.25">
      <c r="A123" s="4">
        <v>104</v>
      </c>
      <c r="B123" s="6" t="s">
        <v>61</v>
      </c>
      <c r="C123" s="8">
        <v>79222</v>
      </c>
    </row>
    <row r="124" spans="1:3" s="9" customFormat="1" ht="15.75" x14ac:dyDescent="0.25">
      <c r="A124" s="4">
        <v>105</v>
      </c>
      <c r="B124" s="6" t="s">
        <v>62</v>
      </c>
      <c r="C124" s="8">
        <v>829</v>
      </c>
    </row>
    <row r="125" spans="1:3" s="9" customFormat="1" ht="15.75" x14ac:dyDescent="0.25">
      <c r="A125" s="4">
        <v>106</v>
      </c>
      <c r="B125" s="6" t="s">
        <v>63</v>
      </c>
      <c r="C125" s="8">
        <v>1777</v>
      </c>
    </row>
    <row r="126" spans="1:3" s="9" customFormat="1" ht="31.5" x14ac:dyDescent="0.25">
      <c r="A126" s="4">
        <v>107</v>
      </c>
      <c r="B126" s="6" t="s">
        <v>64</v>
      </c>
      <c r="C126" s="8">
        <v>61476</v>
      </c>
    </row>
    <row r="127" spans="1:3" s="9" customFormat="1" ht="31.5" x14ac:dyDescent="0.25">
      <c r="A127" s="4">
        <v>108</v>
      </c>
      <c r="B127" s="6" t="s">
        <v>65</v>
      </c>
      <c r="C127" s="8">
        <v>224603</v>
      </c>
    </row>
    <row r="128" spans="1:3" s="9" customFormat="1" ht="31.5" x14ac:dyDescent="0.25">
      <c r="A128" s="4">
        <v>109</v>
      </c>
      <c r="B128" s="6" t="s">
        <v>66</v>
      </c>
      <c r="C128" s="8">
        <v>37067</v>
      </c>
    </row>
    <row r="129" spans="1:3" s="9" customFormat="1" ht="15.75" x14ac:dyDescent="0.25">
      <c r="A129" s="4">
        <v>110</v>
      </c>
      <c r="B129" s="26" t="s">
        <v>119</v>
      </c>
      <c r="C129" s="8">
        <v>465</v>
      </c>
    </row>
    <row r="130" spans="1:3" s="9" customFormat="1" ht="31.5" x14ac:dyDescent="0.25">
      <c r="A130" s="4">
        <v>111</v>
      </c>
      <c r="B130" s="6" t="s">
        <v>120</v>
      </c>
      <c r="C130" s="8">
        <v>603</v>
      </c>
    </row>
    <row r="131" spans="1:3" s="17" customFormat="1" ht="17.25" x14ac:dyDescent="0.3">
      <c r="A131" s="23"/>
      <c r="B131" s="24" t="s">
        <v>153</v>
      </c>
      <c r="C131" s="22">
        <f>SUM(C132:C146)</f>
        <v>30488</v>
      </c>
    </row>
    <row r="132" spans="1:3" s="9" customFormat="1" ht="31.5" x14ac:dyDescent="0.25">
      <c r="A132" s="4">
        <v>112</v>
      </c>
      <c r="B132" s="6" t="s">
        <v>93</v>
      </c>
      <c r="C132" s="8">
        <v>3189</v>
      </c>
    </row>
    <row r="133" spans="1:3" s="9" customFormat="1" ht="15.75" x14ac:dyDescent="0.25">
      <c r="A133" s="4">
        <v>113</v>
      </c>
      <c r="B133" s="6" t="s">
        <v>94</v>
      </c>
      <c r="C133" s="8">
        <v>2095</v>
      </c>
    </row>
    <row r="134" spans="1:3" s="9" customFormat="1" ht="31.5" x14ac:dyDescent="0.25">
      <c r="A134" s="4">
        <v>114</v>
      </c>
      <c r="B134" s="6" t="s">
        <v>110</v>
      </c>
      <c r="C134" s="8">
        <v>430</v>
      </c>
    </row>
    <row r="135" spans="1:3" s="9" customFormat="1" ht="24" customHeight="1" x14ac:dyDescent="0.25">
      <c r="A135" s="4">
        <v>115</v>
      </c>
      <c r="B135" s="6" t="s">
        <v>95</v>
      </c>
      <c r="C135" s="8">
        <v>469</v>
      </c>
    </row>
    <row r="136" spans="1:3" s="9" customFormat="1" ht="15.75" x14ac:dyDescent="0.25">
      <c r="A136" s="4">
        <v>116</v>
      </c>
      <c r="B136" s="6" t="s">
        <v>92</v>
      </c>
      <c r="C136" s="8">
        <v>1165</v>
      </c>
    </row>
    <row r="137" spans="1:3" s="9" customFormat="1" ht="15.75" x14ac:dyDescent="0.25">
      <c r="A137" s="4">
        <v>117</v>
      </c>
      <c r="B137" s="6" t="s">
        <v>67</v>
      </c>
      <c r="C137" s="8">
        <v>475</v>
      </c>
    </row>
    <row r="138" spans="1:3" s="9" customFormat="1" ht="31.5" x14ac:dyDescent="0.25">
      <c r="A138" s="4">
        <v>118</v>
      </c>
      <c r="B138" s="6" t="s">
        <v>99</v>
      </c>
      <c r="C138" s="8">
        <v>581</v>
      </c>
    </row>
    <row r="139" spans="1:3" s="9" customFormat="1" ht="31.5" x14ac:dyDescent="0.25">
      <c r="A139" s="4">
        <v>119</v>
      </c>
      <c r="B139" s="6" t="s">
        <v>68</v>
      </c>
      <c r="C139" s="8">
        <v>3119</v>
      </c>
    </row>
    <row r="140" spans="1:3" s="9" customFormat="1" ht="31.5" x14ac:dyDescent="0.25">
      <c r="A140" s="4">
        <v>120</v>
      </c>
      <c r="B140" s="6" t="s">
        <v>98</v>
      </c>
      <c r="C140" s="8">
        <v>2131</v>
      </c>
    </row>
    <row r="141" spans="1:3" s="9" customFormat="1" ht="37.5" customHeight="1" x14ac:dyDescent="0.25">
      <c r="A141" s="4">
        <v>121</v>
      </c>
      <c r="B141" s="6" t="s">
        <v>97</v>
      </c>
      <c r="C141" s="8">
        <v>2000</v>
      </c>
    </row>
    <row r="142" spans="1:3" s="9" customFormat="1" ht="31.5" x14ac:dyDescent="0.25">
      <c r="A142" s="4">
        <v>122</v>
      </c>
      <c r="B142" s="6" t="s">
        <v>113</v>
      </c>
      <c r="C142" s="8">
        <v>237</v>
      </c>
    </row>
    <row r="143" spans="1:3" s="9" customFormat="1" ht="15.75" x14ac:dyDescent="0.25">
      <c r="A143" s="4">
        <v>123</v>
      </c>
      <c r="B143" s="6" t="s">
        <v>69</v>
      </c>
      <c r="C143" s="8">
        <v>1759</v>
      </c>
    </row>
    <row r="144" spans="1:3" s="9" customFormat="1" ht="15.75" x14ac:dyDescent="0.25">
      <c r="A144" s="4">
        <v>124</v>
      </c>
      <c r="B144" s="6" t="s">
        <v>70</v>
      </c>
      <c r="C144" s="8">
        <v>6777</v>
      </c>
    </row>
    <row r="145" spans="1:3" s="9" customFormat="1" ht="31.5" x14ac:dyDescent="0.25">
      <c r="A145" s="4">
        <v>125</v>
      </c>
      <c r="B145" s="6" t="s">
        <v>96</v>
      </c>
      <c r="C145" s="8">
        <v>5061</v>
      </c>
    </row>
    <row r="146" spans="1:3" s="9" customFormat="1" ht="15.75" x14ac:dyDescent="0.25">
      <c r="A146" s="4">
        <v>126</v>
      </c>
      <c r="B146" s="27" t="s">
        <v>121</v>
      </c>
      <c r="C146" s="8">
        <v>1000</v>
      </c>
    </row>
    <row r="147" spans="1:3" s="19" customFormat="1" ht="20.25" customHeight="1" x14ac:dyDescent="0.3">
      <c r="A147" s="23"/>
      <c r="B147" s="24" t="s">
        <v>154</v>
      </c>
      <c r="C147" s="22">
        <f>SUM(C148:C150)</f>
        <v>43253</v>
      </c>
    </row>
    <row r="148" spans="1:3" s="9" customFormat="1" ht="31.5" x14ac:dyDescent="0.25">
      <c r="A148" s="4">
        <v>127</v>
      </c>
      <c r="B148" s="6" t="s">
        <v>71</v>
      </c>
      <c r="C148" s="8">
        <v>8053</v>
      </c>
    </row>
    <row r="149" spans="1:3" s="9" customFormat="1" ht="31.5" x14ac:dyDescent="0.25">
      <c r="A149" s="4">
        <v>128</v>
      </c>
      <c r="B149" s="16" t="s">
        <v>123</v>
      </c>
      <c r="C149" s="8">
        <v>35000</v>
      </c>
    </row>
    <row r="150" spans="1:3" s="9" customFormat="1" ht="15.75" x14ac:dyDescent="0.25">
      <c r="A150" s="4">
        <v>129</v>
      </c>
      <c r="B150" s="16" t="s">
        <v>165</v>
      </c>
      <c r="C150" s="8">
        <v>200</v>
      </c>
    </row>
    <row r="151" spans="1:3" s="19" customFormat="1" ht="17.25" x14ac:dyDescent="0.3">
      <c r="A151" s="23"/>
      <c r="B151" s="24" t="s">
        <v>155</v>
      </c>
      <c r="C151" s="22">
        <f>SUM(C152:C153)</f>
        <v>1273</v>
      </c>
    </row>
    <row r="152" spans="1:3" s="9" customFormat="1" ht="15.75" x14ac:dyDescent="0.25">
      <c r="A152" s="4">
        <v>130</v>
      </c>
      <c r="B152" s="6" t="s">
        <v>72</v>
      </c>
      <c r="C152" s="8">
        <v>1000</v>
      </c>
    </row>
    <row r="153" spans="1:3" s="9" customFormat="1" ht="31.5" x14ac:dyDescent="0.25">
      <c r="A153" s="4">
        <v>131</v>
      </c>
      <c r="B153" s="6" t="s">
        <v>73</v>
      </c>
      <c r="C153" s="8">
        <v>273</v>
      </c>
    </row>
    <row r="154" spans="1:3" s="19" customFormat="1" ht="17.25" x14ac:dyDescent="0.3">
      <c r="A154" s="23"/>
      <c r="B154" s="24" t="s">
        <v>156</v>
      </c>
      <c r="C154" s="22">
        <f>SUM(C155:C158)</f>
        <v>3125</v>
      </c>
    </row>
    <row r="155" spans="1:3" s="9" customFormat="1" ht="15.75" x14ac:dyDescent="0.25">
      <c r="A155" s="4">
        <v>132</v>
      </c>
      <c r="B155" s="6" t="s">
        <v>91</v>
      </c>
      <c r="C155" s="8">
        <v>1016</v>
      </c>
    </row>
    <row r="156" spans="1:3" s="9" customFormat="1" ht="15.75" x14ac:dyDescent="0.25">
      <c r="A156" s="4">
        <v>133</v>
      </c>
      <c r="B156" s="6" t="s">
        <v>74</v>
      </c>
      <c r="C156" s="8">
        <v>340</v>
      </c>
    </row>
    <row r="157" spans="1:3" s="9" customFormat="1" ht="31.5" x14ac:dyDescent="0.25">
      <c r="A157" s="4">
        <v>134</v>
      </c>
      <c r="B157" s="6" t="s">
        <v>81</v>
      </c>
      <c r="C157" s="8">
        <v>700</v>
      </c>
    </row>
    <row r="158" spans="1:3" s="9" customFormat="1" ht="31.5" x14ac:dyDescent="0.25">
      <c r="A158" s="4">
        <v>135</v>
      </c>
      <c r="B158" s="6" t="s">
        <v>90</v>
      </c>
      <c r="C158" s="8">
        <v>1069</v>
      </c>
    </row>
    <row r="159" spans="1:3" s="19" customFormat="1" ht="17.25" x14ac:dyDescent="0.3">
      <c r="A159" s="23"/>
      <c r="B159" s="24" t="s">
        <v>157</v>
      </c>
      <c r="C159" s="22">
        <f>SUM(C160:C164)</f>
        <v>5863</v>
      </c>
    </row>
    <row r="160" spans="1:3" s="9" customFormat="1" ht="31.5" x14ac:dyDescent="0.25">
      <c r="A160" s="4">
        <v>136</v>
      </c>
      <c r="B160" s="6" t="s">
        <v>86</v>
      </c>
      <c r="C160" s="8">
        <v>950</v>
      </c>
    </row>
    <row r="161" spans="1:3" s="9" customFormat="1" ht="47.25" x14ac:dyDescent="0.25">
      <c r="A161" s="4">
        <v>137</v>
      </c>
      <c r="B161" s="6" t="s">
        <v>87</v>
      </c>
      <c r="C161" s="8">
        <v>1668</v>
      </c>
    </row>
    <row r="162" spans="1:3" s="9" customFormat="1" ht="31.5" x14ac:dyDescent="0.25">
      <c r="A162" s="4">
        <v>138</v>
      </c>
      <c r="B162" s="6" t="s">
        <v>135</v>
      </c>
      <c r="C162" s="8">
        <v>3118</v>
      </c>
    </row>
    <row r="163" spans="1:3" s="9" customFormat="1" ht="15.75" x14ac:dyDescent="0.25">
      <c r="A163" s="4">
        <v>139</v>
      </c>
      <c r="B163" s="6" t="s">
        <v>136</v>
      </c>
      <c r="C163" s="8">
        <v>50</v>
      </c>
    </row>
    <row r="164" spans="1:3" s="9" customFormat="1" ht="31.5" x14ac:dyDescent="0.25">
      <c r="A164" s="4">
        <v>140</v>
      </c>
      <c r="B164" s="6" t="s">
        <v>137</v>
      </c>
      <c r="C164" s="8">
        <v>77</v>
      </c>
    </row>
    <row r="165" spans="1:3" s="11" customFormat="1" ht="30" customHeight="1" x14ac:dyDescent="0.3">
      <c r="A165" s="28" t="s">
        <v>75</v>
      </c>
      <c r="B165" s="29"/>
      <c r="C165" s="10">
        <f>C7+C11+C12+C16+C18+C42+C70+C83+C96+C100+C103+C131+C147+C151+C154+C159</f>
        <v>1922091</v>
      </c>
    </row>
  </sheetData>
  <customSheetViews>
    <customSheetView guid="{C7094EE5-B36C-4632-AB1C-596D174E3E9E}" showPageBreaks="1" printArea="1" view="pageBreakPreview" topLeftCell="A5">
      <selection activeCell="O16" sqref="O16"/>
      <pageMargins left="0.57999999999999996" right="0.32" top="0.31" bottom="0.31496062992125984" header="0.2" footer="0.31496062992125984"/>
      <pageSetup paperSize="9" scale="75" orientation="portrait" r:id="rId1"/>
      <headerFooter differentFirst="1">
        <oddHeader>&amp;C&amp;P</oddHeader>
      </headerFooter>
    </customSheetView>
    <customSheetView guid="{54FD0BF2-5B65-4DCA-B3B0-92B0A1324D4D}" showPageBreaks="1" printArea="1" view="pageBreakPreview" topLeftCell="A16">
      <selection activeCell="B25" sqref="B25"/>
      <pageMargins left="0.98425196850393704" right="0.39370078740157483" top="0.55118110236220474" bottom="0.31496062992125984" header="0.31496062992125984" footer="0.31496062992125984"/>
      <pageSetup paperSize="9" scale="70" orientation="portrait" r:id="rId2"/>
      <headerFooter differentFirst="1">
        <oddHeader>&amp;C&amp;P</oddHeader>
      </headerFooter>
    </customSheetView>
    <customSheetView guid="{C2787407-F562-4D03-8970-D113AD41CB6E}" showPageBreaks="1" printArea="1" view="pageBreakPreview" topLeftCell="A38">
      <selection activeCell="C57" sqref="C57"/>
      <pageMargins left="0.98425196850393704" right="0.39370078740157483" top="0.55118110236220474" bottom="0.31496062992125984" header="0.31496062992125984" footer="0.31496062992125984"/>
      <pageSetup paperSize="9" scale="70" orientation="portrait" r:id="rId3"/>
      <headerFooter differentFirst="1">
        <oddHeader>&amp;C&amp;P</oddHeader>
      </headerFooter>
    </customSheetView>
    <customSheetView guid="{3138DDCF-607D-436F-8387-9A91194A9663}" showPageBreaks="1" printArea="1" view="pageBreakPreview" topLeftCell="A37">
      <selection activeCell="D52" sqref="D52"/>
      <pageMargins left="0.98425196850393704" right="0.39370078740157483" top="0.55118110236220474" bottom="0.31496062992125984" header="0.31496062992125984" footer="0.31496062992125984"/>
      <pageSetup paperSize="9" scale="70" orientation="portrait" r:id="rId4"/>
      <headerFooter differentFirst="1">
        <oddHeader>&amp;C&amp;P</oddHeader>
      </headerFooter>
    </customSheetView>
    <customSheetView guid="{59257022-7E1D-43D6-923E-29B12F5BA58B}" showPageBreaks="1" printArea="1" view="pageBreakPreview" topLeftCell="A34">
      <selection activeCell="C49" sqref="C49"/>
      <pageMargins left="0.98425196850393704" right="0.39370078740157483" top="0.55118110236220474" bottom="0.31496062992125984" header="0.31496062992125984" footer="0.31496062992125984"/>
      <pageSetup paperSize="9" scale="70" orientation="portrait" r:id="rId5"/>
      <headerFooter differentFirst="1">
        <oddHeader>&amp;C&amp;P</oddHeader>
      </headerFooter>
    </customSheetView>
    <customSheetView guid="{CA868468-5F28-4D57-8281-DB2CFB777ABB}" showPageBreaks="1" printArea="1" view="pageBreakPreview" topLeftCell="A40">
      <selection activeCell="C53" sqref="C53"/>
      <pageMargins left="0.98425196850393704" right="0.39370078740157483" top="0.55118110236220474" bottom="0.31496062992125984" header="0.31496062992125984" footer="0.31496062992125984"/>
      <pageSetup paperSize="9" scale="70" orientation="portrait" r:id="rId6"/>
      <headerFooter differentFirst="1">
        <oddHeader>&amp;C&amp;P</oddHeader>
      </headerFooter>
    </customSheetView>
    <customSheetView guid="{0E7D6FB0-89ED-4CA2-8A46-395DE0EEF218}" showPageBreaks="1" printArea="1" view="pageBreakPreview" topLeftCell="A43">
      <selection activeCell="G56" sqref="G56"/>
      <pageMargins left="0.98425196850393704" right="0.39370078740157483" top="0.55118110236220474" bottom="0.31496062992125984" header="0.31496062992125984" footer="0.31496062992125984"/>
      <pageSetup paperSize="9" scale="70" orientation="portrait" r:id="rId7"/>
      <headerFooter differentFirst="1">
        <oddHeader>&amp;C&amp;P</oddHeader>
      </headerFooter>
    </customSheetView>
    <customSheetView guid="{FC7E265B-5628-49CC-B922-47845EDE3806}" showPageBreaks="1" printArea="1" view="pageBreakPreview" topLeftCell="A55">
      <selection activeCell="F63" sqref="F63"/>
      <pageMargins left="0.98425196850393704" right="0.39370078740157483" top="0.55118110236220474" bottom="0.31496062992125984" header="0.31496062992125984" footer="0.31496062992125984"/>
      <pageSetup paperSize="9" scale="70" orientation="portrait" r:id="rId8"/>
      <headerFooter differentFirst="1">
        <oddHeader>&amp;C&amp;P</oddHeader>
      </headerFooter>
    </customSheetView>
    <customSheetView guid="{5E970965-EBAA-4583-9113-2F1FD408C7E6}" showPageBreaks="1" printArea="1" view="pageBreakPreview" topLeftCell="A38">
      <selection activeCell="C54" sqref="C54"/>
      <pageMargins left="0.57999999999999996" right="0.32" top="0.31" bottom="0.31496062992125984" header="0.2" footer="0.31496062992125984"/>
      <pageSetup paperSize="9" scale="75" orientation="portrait" r:id="rId9"/>
      <headerFooter differentFirst="1">
        <oddHeader>&amp;C&amp;P</oddHeader>
      </headerFooter>
    </customSheetView>
  </customSheetViews>
  <mergeCells count="5">
    <mergeCell ref="A165:B165"/>
    <mergeCell ref="A4:C4"/>
    <mergeCell ref="A1:C1"/>
    <mergeCell ref="A2:C2"/>
    <mergeCell ref="A3:C3"/>
  </mergeCells>
  <pageMargins left="0.59055118110236227" right="0.31496062992125984" top="0.31496062992125984" bottom="0.31496062992125984" header="0.19685039370078741" footer="0.31496062992125984"/>
  <pageSetup paperSize="9" scale="75" orientation="portrait" r:id="rId10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Петрунькина Марина Александровна</dc:creator>
  <cp:lastModifiedBy>Архипова Елена Иннакентьевна</cp:lastModifiedBy>
  <cp:lastPrinted>2018-12-07T05:45:21Z</cp:lastPrinted>
  <dcterms:created xsi:type="dcterms:W3CDTF">2016-11-29T09:53:06Z</dcterms:created>
  <dcterms:modified xsi:type="dcterms:W3CDTF">2018-12-07T05:45:34Z</dcterms:modified>
</cp:coreProperties>
</file>