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20" yWindow="60" windowWidth="15480" windowHeight="1164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Лист1!$13:$13</definedName>
    <definedName name="_xlnm.Print_Area" localSheetId="0">Лист1!$A$1:$F$68</definedName>
  </definedNames>
  <calcPr calcId="125725"/>
</workbook>
</file>

<file path=xl/calcChain.xml><?xml version="1.0" encoding="utf-8"?>
<calcChain xmlns="http://schemas.openxmlformats.org/spreadsheetml/2006/main">
  <c r="D63" i="1"/>
  <c r="D78"/>
  <c r="D77"/>
  <c r="D66" l="1"/>
  <c r="D64"/>
  <c r="E63"/>
  <c r="D61"/>
  <c r="D60" s="1"/>
  <c r="D79" s="1"/>
  <c r="D62"/>
  <c r="F61"/>
  <c r="F60" s="1"/>
  <c r="E61"/>
  <c r="E60" s="1"/>
  <c r="F57" l="1"/>
  <c r="E57"/>
  <c r="D57"/>
  <c r="F52"/>
  <c r="E52"/>
  <c r="D52"/>
  <c r="F49"/>
  <c r="E49"/>
  <c r="D49"/>
  <c r="F46"/>
  <c r="E46"/>
  <c r="D46"/>
  <c r="D43"/>
  <c r="F41"/>
  <c r="E41"/>
  <c r="D41"/>
  <c r="F36"/>
  <c r="E36"/>
  <c r="D36"/>
  <c r="F32"/>
  <c r="E32"/>
  <c r="D32"/>
  <c r="F27"/>
  <c r="E27"/>
  <c r="D27"/>
  <c r="F21"/>
  <c r="F20" s="1"/>
  <c r="E21"/>
  <c r="E20" s="1"/>
  <c r="E15" s="1"/>
  <c r="E68" s="1"/>
  <c r="D21"/>
  <c r="D20" s="1"/>
  <c r="F17"/>
  <c r="E17"/>
  <c r="D17"/>
  <c r="D15" l="1"/>
  <c r="D68" s="1"/>
  <c r="F15"/>
  <c r="F68" s="1"/>
</calcChain>
</file>

<file path=xl/sharedStrings.xml><?xml version="1.0" encoding="utf-8"?>
<sst xmlns="http://schemas.openxmlformats.org/spreadsheetml/2006/main" count="104" uniqueCount="104">
  <si>
    <t xml:space="preserve">           Код</t>
  </si>
  <si>
    <t>Наименование групп, подгрупп и статей</t>
  </si>
  <si>
    <t>НАЛОГИ НА ПРИБЫЛЬ, ДОХОДЫ</t>
  </si>
  <si>
    <t>Налог на доходы физических лиц</t>
  </si>
  <si>
    <t>НАЛОГИ НА СОВОКУПНЫЙ ДОХОД</t>
  </si>
  <si>
    <t>Единый налог на вменённый доход для отдельных видов деятельности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</si>
  <si>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</si>
  <si>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</si>
  <si>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</si>
  <si>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</si>
  <si>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</si>
  <si>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</si>
  <si>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ИСПОЛЬЗОВАНИЯ ИМУЩЕСТВА, НАХОДЯЩЕГОСЯ В ГОСУДАРСТВЕННОЙ И МУНИЦИПАЛЬНОЙ СОБСТВЕННОСТИ</t>
  </si>
  <si>
    <t>Платежи от государственных и муниципальных унитарных предприятий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</si>
  <si>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</si>
  <si>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</si>
  <si>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</si>
  <si>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ШТРАФЫ, САНКЦИИ, ВОЗМЕЩЕНИЕ УЩЕРБА</t>
  </si>
  <si>
    <t>1 00 00000 00 0000 000</t>
  </si>
  <si>
    <t>1 01 00000 00 0000 000</t>
  </si>
  <si>
    <t>1 01 02000 01 0000 110</t>
  </si>
  <si>
    <t>1 05 00000 00 0000 000</t>
  </si>
  <si>
    <t>1 05 02000 02 0000 110</t>
  </si>
  <si>
    <t>1 06 00000 00 0000 000</t>
  </si>
  <si>
    <t>1 06 01000 00 0000 110</t>
  </si>
  <si>
    <t>1 06 06000 00 0000 110</t>
  </si>
  <si>
    <t>1 08 00000 00 0000 000</t>
  </si>
  <si>
    <t>1 08 03000 01 0000 110</t>
  </si>
  <si>
    <t>1 08 07000 01 0000 110</t>
  </si>
  <si>
    <t>1 11 00000 00 0000 000</t>
  </si>
  <si>
    <t>1 11 01000 00 0000 120</t>
  </si>
  <si>
    <t>1 11 05000 00 0000 120</t>
  </si>
  <si>
    <t>1 11 07000 00 0000 120</t>
  </si>
  <si>
    <t>1 12 00000 00 0000 000</t>
  </si>
  <si>
    <t>1 12 01000 01 0000 120</t>
  </si>
  <si>
    <t>1 14 00000 00 0000 000</t>
  </si>
  <si>
    <t>1 16 00000 00 0000 000</t>
  </si>
  <si>
    <t>тыс.руб.</t>
  </si>
  <si>
    <t>Доходы в виде прибыли, приходящейся на доли в уставных (складочных) капиталах хозяйственных товариществ и обществ,  или дивидендов по акциям, принадлежащим Российской Федерации, субъектам Российской Федерации или муниципальным образованиям</t>
  </si>
  <si>
    <t>1 11 09000 00 0000 120</t>
  </si>
  <si>
    <t>1 14 02000 00 0000 000</t>
  </si>
  <si>
    <t>НАЛОГОВЫЕ И НЕНАЛОГОВЫЕ ДОХОДЫ</t>
  </si>
  <si>
    <t>1 14 06000 00 0000 430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</si>
  <si>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казённых)  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</si>
  <si>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</si>
  <si>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1 03 00000 00 0000 000</t>
  </si>
  <si>
    <t>НАЛОГИ НА ТОВАРЫ (РАБОТЫ, УСЛУГИ), РЕАЛИЗУЕМЫЕ НА ТЕРРИТОРИИ РОССИЙСКОЙ ФЕДЕРАЦИИ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</si>
  <si>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</si>
  <si>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</si>
  <si>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</si>
  <si>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</si>
  <si>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 xml:space="preserve">ДОХОДЫ ОТ ОКАЗАНИЯ ПЛАТНЫХ УСЛУГ (РАБОТ) И КОМПЕНСАЦИИ ЗАТРАТ ГОСУДАРСТВА </t>
  </si>
  <si>
    <t>Доходы от оказания платных услуг (работ)</t>
  </si>
  <si>
    <t>1 13 00000 00 0000 000</t>
  </si>
  <si>
    <t>1 13 01000 00 0000 130</t>
  </si>
  <si>
    <t>1 03 02000 01 0000 110</t>
  </si>
  <si>
    <t>Акцизы по подакцизным товарам (продукции), производимым на территории Российской Федерации</t>
  </si>
  <si>
    <t>1 08 06000 01 0000 110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</si>
  <si>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</si>
  <si>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</si>
  <si>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</si>
  <si>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</si>
  <si>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</si>
  <si>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</si>
  <si>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</si>
  <si>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</si>
  <si>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</si>
  <si>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                                                                                                 к  решению Думы </t>
  </si>
  <si>
    <t xml:space="preserve">Доходы бюджета городского округа Тольятти  </t>
  </si>
  <si>
    <r>
      <t xml:space="preserve">Доходы от реализации имущества, находящегося в государственной и муниципальной собственности (за исключением </t>
    </r>
    <r>
      <rPr>
        <sz val="13"/>
        <color theme="1"/>
        <rFont val="Times New Roman"/>
        <family val="1"/>
        <charset val="204"/>
      </rPr>
      <t>движимого</t>
    </r>
    <r>
      <rPr>
        <sz val="13"/>
        <rFont val="Times New Roman"/>
        <family val="1"/>
        <charset val="204"/>
      </rPr>
      <t xml:space="preserve"> имущества бюджетных и автономных учреждений, а также имущества государственных и муниципальных унитарных предприятий, в том числе казенных)</t>
    </r>
  </si>
  <si>
    <t>2 00 00000 00 0000 000</t>
  </si>
  <si>
    <t>БЕЗВОЗМЕЗДНЫЕ ПОСТУПЛЕНИЯ</t>
  </si>
  <si>
    <t>2 02 00000 00 0000 000</t>
  </si>
  <si>
    <t>Безвозмездные  поступления  от   других бюджетов бюджетной  системы  Российской Федерации</t>
  </si>
  <si>
    <t>ИТОГО ДОХОДОВ</t>
  </si>
  <si>
    <t>на 2017 год  и на плановый период 2018 и 2019 годов</t>
  </si>
  <si>
    <t xml:space="preserve">Доходы от продажи земельных участков, находящихся в государственной и муниципальной собственности </t>
  </si>
  <si>
    <t>1 17 00000 00 0000 000</t>
  </si>
  <si>
    <t>ПРОЧИЕ НЕНАЛОГОВЫЕ ДОХОДЫ</t>
  </si>
  <si>
    <t>1 17 05000 00 0000 180</t>
  </si>
  <si>
    <t>Прочие неналоговые доходы</t>
  </si>
  <si>
    <t xml:space="preserve">  Приложение 1</t>
  </si>
  <si>
    <t xml:space="preserve"> к   решению Думы </t>
  </si>
  <si>
    <t xml:space="preserve"> от ________________№______</t>
  </si>
  <si>
    <t>Приложение 1</t>
  </si>
  <si>
    <t>2 02 10000 00 0000 151</t>
  </si>
  <si>
    <t>Дотации бюджетам бюджетной системы Российской Федерации</t>
  </si>
  <si>
    <t>2 02 20000 00 0000 151</t>
  </si>
  <si>
    <t>Субсидии бюджетам бюджетной системы Российской Федерации (межбюджетные субсидии)</t>
  </si>
  <si>
    <t>2 02 30000 00 0000 151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</si>
  <si>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</si>
  <si>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</si>
  <si>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Субвенции бюджетам бюджетной системы Российской Федерации</t>
  </si>
  <si>
    <t>от 07.12.2016  № 1274</t>
  </si>
  <si>
    <t>До изменения</t>
  </si>
  <si>
    <t>2 02 40000 00 0000 151</t>
  </si>
  <si>
    <t>Иные межбюджетные трансферты</t>
  </si>
  <si>
    <t>Дотация МФЦ</t>
  </si>
  <si>
    <t>Субвенция ДО</t>
  </si>
  <si>
    <t>Перемещение из субсидий…</t>
  </si>
  <si>
    <t>…в иные МБТ</t>
  </si>
  <si>
    <t>Итого изменение</t>
  </si>
  <si>
    <t>Д.б.</t>
  </si>
  <si>
    <t>тест</t>
  </si>
</sst>
</file>

<file path=xl/styles.xml><?xml version="1.0" encoding="utf-8"?>
<styleSheet xmlns="http://schemas.openxmlformats.org/spreadsheetml/2006/main">
  <fonts count="9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indexed="10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Fill="1" applyBorder="1"/>
    <xf numFmtId="1" fontId="2" fillId="0" borderId="1" xfId="0" applyNumberFormat="1" applyFont="1" applyBorder="1" applyAlignment="1">
      <alignment horizontal="center"/>
    </xf>
    <xf numFmtId="0" fontId="1" fillId="0" borderId="3" xfId="0" applyFont="1" applyFill="1" applyBorder="1" applyAlignment="1">
      <alignment horizontal="left" wrapText="1"/>
    </xf>
    <xf numFmtId="0" fontId="2" fillId="0" borderId="8" xfId="0" applyFont="1" applyBorder="1" applyAlignment="1">
      <alignment vertical="center" wrapText="1"/>
    </xf>
    <xf numFmtId="0" fontId="1" fillId="0" borderId="9" xfId="0" applyFont="1" applyBorder="1"/>
    <xf numFmtId="0" fontId="2" fillId="0" borderId="5" xfId="0" applyFont="1" applyBorder="1"/>
    <xf numFmtId="0" fontId="1" fillId="0" borderId="5" xfId="0" applyFont="1" applyBorder="1"/>
    <xf numFmtId="0" fontId="1" fillId="0" borderId="5" xfId="0" applyFont="1" applyBorder="1" applyAlignment="1">
      <alignment horizontal="left" vertical="top" wrapText="1"/>
    </xf>
    <xf numFmtId="0" fontId="1" fillId="0" borderId="5" xfId="0" applyFont="1" applyFill="1" applyBorder="1"/>
    <xf numFmtId="0" fontId="1" fillId="0" borderId="6" xfId="0" applyFont="1" applyBorder="1" applyAlignment="1">
      <alignment horizontal="left" wrapText="1"/>
    </xf>
    <xf numFmtId="0" fontId="1" fillId="0" borderId="5" xfId="0" applyFont="1" applyBorder="1" applyAlignment="1">
      <alignment vertical="center" wrapText="1"/>
    </xf>
    <xf numFmtId="3" fontId="4" fillId="0" borderId="0" xfId="0" applyNumberFormat="1" applyFont="1" applyAlignment="1">
      <alignment horizontal="right"/>
    </xf>
    <xf numFmtId="0" fontId="4" fillId="0" borderId="0" xfId="0" applyFont="1"/>
    <xf numFmtId="0" fontId="1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center" wrapText="1"/>
    </xf>
    <xf numFmtId="0" fontId="1" fillId="0" borderId="3" xfId="0" applyNumberFormat="1" applyFont="1" applyBorder="1" applyAlignment="1">
      <alignment horizontal="left" wrapText="1"/>
    </xf>
    <xf numFmtId="0" fontId="2" fillId="0" borderId="3" xfId="0" applyFont="1" applyFill="1" applyBorder="1" applyAlignment="1">
      <alignment horizontal="left" wrapText="1"/>
    </xf>
    <xf numFmtId="0" fontId="5" fillId="0" borderId="5" xfId="0" applyFont="1" applyFill="1" applyBorder="1"/>
    <xf numFmtId="0" fontId="2" fillId="0" borderId="0" xfId="0" applyFont="1" applyAlignment="1">
      <alignment horizontal="right"/>
    </xf>
    <xf numFmtId="0" fontId="2" fillId="0" borderId="10" xfId="0" applyFont="1" applyBorder="1"/>
    <xf numFmtId="0" fontId="2" fillId="0" borderId="11" xfId="0" applyFont="1" applyBorder="1" applyAlignment="1">
      <alignment horizontal="left" wrapText="1"/>
    </xf>
    <xf numFmtId="0" fontId="2" fillId="0" borderId="12" xfId="0" applyFont="1" applyFill="1" applyBorder="1" applyAlignment="1">
      <alignment horizontal="left"/>
    </xf>
    <xf numFmtId="0" fontId="2" fillId="0" borderId="6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vertical="center" wrapText="1"/>
    </xf>
    <xf numFmtId="3" fontId="1" fillId="0" borderId="3" xfId="0" applyNumberFormat="1" applyFont="1" applyFill="1" applyBorder="1" applyAlignment="1">
      <alignment horizontal="center" wrapText="1"/>
    </xf>
    <xf numFmtId="0" fontId="2" fillId="0" borderId="3" xfId="0" applyFont="1" applyBorder="1" applyAlignment="1">
      <alignment wrapText="1"/>
    </xf>
    <xf numFmtId="0" fontId="2" fillId="0" borderId="13" xfId="0" applyFont="1" applyFill="1" applyBorder="1" applyAlignment="1"/>
    <xf numFmtId="0" fontId="2" fillId="0" borderId="7" xfId="0" applyFont="1" applyFill="1" applyBorder="1" applyAlignment="1">
      <alignment wrapText="1"/>
    </xf>
    <xf numFmtId="0" fontId="1" fillId="0" borderId="10" xfId="0" applyFont="1" applyBorder="1"/>
    <xf numFmtId="0" fontId="1" fillId="0" borderId="11" xfId="0" applyFont="1" applyBorder="1" applyAlignment="1">
      <alignment horizontal="left" wrapText="1"/>
    </xf>
    <xf numFmtId="3" fontId="1" fillId="0" borderId="4" xfId="0" applyNumberFormat="1" applyFont="1" applyFill="1" applyBorder="1" applyAlignment="1">
      <alignment horizontal="center"/>
    </xf>
    <xf numFmtId="3" fontId="1" fillId="0" borderId="3" xfId="0" applyNumberFormat="1" applyFont="1" applyFill="1" applyBorder="1" applyAlignment="1">
      <alignment horizontal="center"/>
    </xf>
    <xf numFmtId="3" fontId="8" fillId="0" borderId="0" xfId="0" applyNumberFormat="1" applyFont="1"/>
    <xf numFmtId="0" fontId="1" fillId="0" borderId="0" xfId="0" applyFont="1" applyBorder="1"/>
    <xf numFmtId="3" fontId="2" fillId="0" borderId="0" xfId="0" applyNumberFormat="1" applyFont="1" applyFill="1" applyBorder="1" applyAlignment="1">
      <alignment horizontal="center"/>
    </xf>
    <xf numFmtId="3" fontId="1" fillId="0" borderId="14" xfId="0" applyNumberFormat="1" applyFont="1" applyBorder="1" applyAlignment="1">
      <alignment horizontal="center"/>
    </xf>
    <xf numFmtId="3" fontId="2" fillId="0" borderId="15" xfId="0" applyNumberFormat="1" applyFont="1" applyBorder="1" applyAlignment="1">
      <alignment horizontal="center"/>
    </xf>
    <xf numFmtId="3" fontId="1" fillId="0" borderId="15" xfId="0" applyNumberFormat="1" applyFont="1" applyBorder="1"/>
    <xf numFmtId="3" fontId="1" fillId="0" borderId="15" xfId="0" applyNumberFormat="1" applyFont="1" applyBorder="1" applyAlignment="1">
      <alignment horizontal="center"/>
    </xf>
    <xf numFmtId="3" fontId="2" fillId="0" borderId="15" xfId="0" applyNumberFormat="1" applyFont="1" applyFill="1" applyBorder="1" applyAlignment="1">
      <alignment horizontal="center"/>
    </xf>
    <xf numFmtId="3" fontId="1" fillId="0" borderId="15" xfId="0" applyNumberFormat="1" applyFont="1" applyFill="1" applyBorder="1" applyAlignment="1">
      <alignment horizontal="center"/>
    </xf>
    <xf numFmtId="3" fontId="3" fillId="0" borderId="15" xfId="0" applyNumberFormat="1" applyFont="1" applyBorder="1"/>
    <xf numFmtId="3" fontId="7" fillId="0" borderId="15" xfId="0" applyNumberFormat="1" applyFont="1" applyBorder="1" applyAlignment="1">
      <alignment horizontal="center"/>
    </xf>
    <xf numFmtId="3" fontId="2" fillId="0" borderId="16" xfId="0" applyNumberFormat="1" applyFont="1" applyBorder="1" applyAlignment="1">
      <alignment horizontal="center"/>
    </xf>
    <xf numFmtId="3" fontId="1" fillId="0" borderId="15" xfId="0" applyNumberFormat="1" applyFont="1" applyBorder="1" applyAlignment="1">
      <alignment horizontal="center" wrapText="1"/>
    </xf>
    <xf numFmtId="3" fontId="2" fillId="0" borderId="17" xfId="0" applyNumberFormat="1" applyFont="1" applyBorder="1" applyAlignment="1">
      <alignment horizontal="center"/>
    </xf>
    <xf numFmtId="0" fontId="5" fillId="0" borderId="3" xfId="0" applyFont="1" applyFill="1" applyBorder="1" applyAlignment="1">
      <alignment horizontal="left" wrapText="1"/>
    </xf>
    <xf numFmtId="3" fontId="1" fillId="0" borderId="15" xfId="0" applyNumberFormat="1" applyFont="1" applyFill="1" applyBorder="1"/>
    <xf numFmtId="0" fontId="2" fillId="3" borderId="0" xfId="0" applyFont="1" applyFill="1" applyBorder="1"/>
    <xf numFmtId="3" fontId="8" fillId="0" borderId="0" xfId="0" applyNumberFormat="1" applyFont="1" applyFill="1"/>
    <xf numFmtId="0" fontId="4" fillId="0" borderId="0" xfId="0" applyFont="1" applyFill="1"/>
    <xf numFmtId="3" fontId="4" fillId="0" borderId="0" xfId="0" applyNumberFormat="1" applyFont="1" applyFill="1" applyAlignment="1">
      <alignment horizontal="right"/>
    </xf>
    <xf numFmtId="1" fontId="2" fillId="0" borderId="1" xfId="0" applyNumberFormat="1" applyFont="1" applyFill="1" applyBorder="1" applyAlignment="1">
      <alignment horizontal="center"/>
    </xf>
    <xf numFmtId="3" fontId="1" fillId="0" borderId="14" xfId="0" applyNumberFormat="1" applyFont="1" applyFill="1" applyBorder="1" applyAlignment="1">
      <alignment horizontal="center"/>
    </xf>
    <xf numFmtId="3" fontId="3" fillId="0" borderId="15" xfId="0" applyNumberFormat="1" applyFont="1" applyFill="1" applyBorder="1"/>
    <xf numFmtId="3" fontId="7" fillId="0" borderId="15" xfId="0" applyNumberFormat="1" applyFont="1" applyFill="1" applyBorder="1" applyAlignment="1">
      <alignment horizontal="center"/>
    </xf>
    <xf numFmtId="3" fontId="1" fillId="0" borderId="0" xfId="0" applyNumberFormat="1" applyFont="1" applyFill="1" applyBorder="1"/>
    <xf numFmtId="3" fontId="1" fillId="0" borderId="0" xfId="0" applyNumberFormat="1" applyFont="1" applyFill="1"/>
    <xf numFmtId="0" fontId="1" fillId="0" borderId="8" xfId="0" applyFont="1" applyBorder="1"/>
    <xf numFmtId="0" fontId="1" fillId="0" borderId="18" xfId="0" applyFont="1" applyBorder="1"/>
    <xf numFmtId="0" fontId="1" fillId="0" borderId="19" xfId="0" applyFont="1" applyBorder="1"/>
    <xf numFmtId="0" fontId="2" fillId="0" borderId="0" xfId="0" applyFont="1" applyAlignment="1">
      <alignment horizontal="center"/>
    </xf>
    <xf numFmtId="0" fontId="4" fillId="2" borderId="0" xfId="0" applyFont="1" applyFill="1" applyAlignment="1">
      <alignment horizontal="right"/>
    </xf>
    <xf numFmtId="3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12</xdr:row>
      <xdr:rowOff>304800</xdr:rowOff>
    </xdr:from>
    <xdr:to>
      <xdr:col>3</xdr:col>
      <xdr:colOff>0</xdr:colOff>
      <xdr:row>12</xdr:row>
      <xdr:rowOff>304800</xdr:rowOff>
    </xdr:to>
    <xdr:sp macro="" textlink="">
      <xdr:nvSpPr>
        <xdr:cNvPr id="1361" name="Line 1"/>
        <xdr:cNvSpPr>
          <a:spLocks noChangeShapeType="1"/>
        </xdr:cNvSpPr>
      </xdr:nvSpPr>
      <xdr:spPr bwMode="auto">
        <a:xfrm flipV="1">
          <a:off x="5753100" y="2952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12</xdr:row>
      <xdr:rowOff>304800</xdr:rowOff>
    </xdr:from>
    <xdr:to>
      <xdr:col>3</xdr:col>
      <xdr:colOff>0</xdr:colOff>
      <xdr:row>12</xdr:row>
      <xdr:rowOff>304800</xdr:rowOff>
    </xdr:to>
    <xdr:sp macro="" textlink="">
      <xdr:nvSpPr>
        <xdr:cNvPr id="1362" name="Line 2"/>
        <xdr:cNvSpPr>
          <a:spLocks noChangeShapeType="1"/>
        </xdr:cNvSpPr>
      </xdr:nvSpPr>
      <xdr:spPr bwMode="auto">
        <a:xfrm flipV="1">
          <a:off x="5753100" y="2952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12</xdr:row>
      <xdr:rowOff>304800</xdr:rowOff>
    </xdr:from>
    <xdr:to>
      <xdr:col>3</xdr:col>
      <xdr:colOff>0</xdr:colOff>
      <xdr:row>12</xdr:row>
      <xdr:rowOff>304800</xdr:rowOff>
    </xdr:to>
    <xdr:sp macro="" textlink="">
      <xdr:nvSpPr>
        <xdr:cNvPr id="1363" name="Line 3"/>
        <xdr:cNvSpPr>
          <a:spLocks noChangeShapeType="1"/>
        </xdr:cNvSpPr>
      </xdr:nvSpPr>
      <xdr:spPr bwMode="auto">
        <a:xfrm flipV="1">
          <a:off x="5753100" y="2952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79"/>
  <sheetViews>
    <sheetView tabSelected="1" view="pageBreakPreview" topLeftCell="A56" zoomScaleNormal="100" zoomScaleSheetLayoutView="100" workbookViewId="0">
      <selection activeCell="D64" sqref="D64"/>
    </sheetView>
  </sheetViews>
  <sheetFormatPr defaultRowHeight="16.5"/>
  <cols>
    <col min="1" max="1" width="0.42578125" style="1" customWidth="1"/>
    <col min="2" max="2" width="26.5703125" style="1" bestFit="1" customWidth="1"/>
    <col min="3" max="3" width="59.28515625" style="1" customWidth="1"/>
    <col min="4" max="4" width="16.5703125" style="66" customWidth="1"/>
    <col min="5" max="5" width="15.85546875" style="2" customWidth="1"/>
    <col min="6" max="6" width="15.42578125" style="2" customWidth="1"/>
    <col min="7" max="7" width="5" style="1" customWidth="1"/>
    <col min="8" max="16384" width="9.140625" style="1"/>
  </cols>
  <sheetData>
    <row r="1" spans="1:6" ht="18.75" customHeight="1">
      <c r="B1" s="71" t="s">
        <v>81</v>
      </c>
      <c r="C1" s="71"/>
      <c r="D1" s="71"/>
      <c r="E1" s="71"/>
      <c r="F1" s="71"/>
    </row>
    <row r="2" spans="1:6" ht="18.75" customHeight="1">
      <c r="B2" s="71" t="s">
        <v>82</v>
      </c>
      <c r="C2" s="71"/>
      <c r="D2" s="71"/>
      <c r="E2" s="71"/>
      <c r="F2" s="71"/>
    </row>
    <row r="3" spans="1:6" ht="18.75" customHeight="1">
      <c r="B3" s="71" t="s">
        <v>83</v>
      </c>
      <c r="C3" s="71"/>
      <c r="D3" s="71"/>
      <c r="E3" s="71"/>
      <c r="F3" s="71"/>
    </row>
    <row r="4" spans="1:6">
      <c r="D4" s="58"/>
      <c r="E4" s="41"/>
      <c r="F4" s="41"/>
    </row>
    <row r="5" spans="1:6">
      <c r="D5" s="58"/>
      <c r="E5" s="41"/>
      <c r="F5" s="41"/>
    </row>
    <row r="6" spans="1:6">
      <c r="B6" s="72" t="s">
        <v>84</v>
      </c>
      <c r="C6" s="72"/>
      <c r="D6" s="72"/>
      <c r="E6" s="72"/>
      <c r="F6" s="72"/>
    </row>
    <row r="7" spans="1:6">
      <c r="B7" s="73" t="s">
        <v>67</v>
      </c>
      <c r="C7" s="73"/>
      <c r="D7" s="73"/>
      <c r="E7" s="73"/>
      <c r="F7" s="73"/>
    </row>
    <row r="8" spans="1:6">
      <c r="B8" s="73" t="s">
        <v>93</v>
      </c>
      <c r="C8" s="73"/>
      <c r="D8" s="73"/>
      <c r="E8" s="73"/>
      <c r="F8" s="73"/>
    </row>
    <row r="9" spans="1:6">
      <c r="D9" s="59"/>
      <c r="E9" s="16"/>
      <c r="F9" s="27"/>
    </row>
    <row r="10" spans="1:6">
      <c r="B10" s="70" t="s">
        <v>68</v>
      </c>
      <c r="C10" s="70"/>
      <c r="D10" s="70"/>
      <c r="E10" s="70"/>
      <c r="F10" s="70"/>
    </row>
    <row r="11" spans="1:6">
      <c r="B11" s="70" t="s">
        <v>75</v>
      </c>
      <c r="C11" s="70"/>
      <c r="D11" s="70"/>
      <c r="E11" s="70"/>
      <c r="F11" s="70"/>
    </row>
    <row r="12" spans="1:6" ht="17.25" thickBot="1">
      <c r="D12" s="60"/>
      <c r="F12" s="15" t="s">
        <v>37</v>
      </c>
    </row>
    <row r="13" spans="1:6" ht="17.25" thickBot="1">
      <c r="A13" s="67"/>
      <c r="B13" s="7" t="s">
        <v>0</v>
      </c>
      <c r="C13" s="3" t="s">
        <v>1</v>
      </c>
      <c r="D13" s="61">
        <v>2017</v>
      </c>
      <c r="E13" s="5">
        <v>2018</v>
      </c>
      <c r="F13" s="5">
        <v>2019</v>
      </c>
    </row>
    <row r="14" spans="1:6">
      <c r="A14" s="68"/>
      <c r="B14" s="8"/>
      <c r="C14" s="17"/>
      <c r="D14" s="62"/>
      <c r="E14" s="44"/>
      <c r="F14" s="44"/>
    </row>
    <row r="15" spans="1:6">
      <c r="A15" s="68"/>
      <c r="B15" s="9" t="s">
        <v>18</v>
      </c>
      <c r="C15" s="18" t="s">
        <v>41</v>
      </c>
      <c r="D15" s="48">
        <f>D17+D20+D27+D32+D36+D41+D46+D52+D55+D49+D57</f>
        <v>6231131</v>
      </c>
      <c r="E15" s="48">
        <f>E17+E20+E27+E32+E36+E41+E46+E52+E55+E49+E57</f>
        <v>6188644</v>
      </c>
      <c r="F15" s="48">
        <f>F17+F20+F27+F32+F36+F41+F46+F52+F55+F49+F57</f>
        <v>6653868</v>
      </c>
    </row>
    <row r="16" spans="1:6">
      <c r="A16" s="68"/>
      <c r="B16" s="9"/>
      <c r="C16" s="18"/>
      <c r="D16" s="56"/>
      <c r="E16" s="56"/>
      <c r="F16" s="56"/>
    </row>
    <row r="17" spans="1:6">
      <c r="A17" s="68"/>
      <c r="B17" s="9" t="s">
        <v>19</v>
      </c>
      <c r="C17" s="18" t="s">
        <v>2</v>
      </c>
      <c r="D17" s="48">
        <f>D18</f>
        <v>3109866</v>
      </c>
      <c r="E17" s="48">
        <f>E18</f>
        <v>3263176</v>
      </c>
      <c r="F17" s="48">
        <f>F18</f>
        <v>3672189</v>
      </c>
    </row>
    <row r="18" spans="1:6">
      <c r="A18" s="68"/>
      <c r="B18" s="10" t="s">
        <v>20</v>
      </c>
      <c r="C18" s="19" t="s">
        <v>3</v>
      </c>
      <c r="D18" s="49">
        <v>3109866</v>
      </c>
      <c r="E18" s="49">
        <v>3263176</v>
      </c>
      <c r="F18" s="49">
        <v>3672189</v>
      </c>
    </row>
    <row r="19" spans="1:6">
      <c r="A19" s="68"/>
      <c r="B19" s="10"/>
      <c r="C19" s="19"/>
      <c r="D19" s="49"/>
      <c r="E19" s="47"/>
      <c r="F19" s="47"/>
    </row>
    <row r="20" spans="1:6" ht="49.5">
      <c r="A20" s="68"/>
      <c r="B20" s="9" t="s">
        <v>45</v>
      </c>
      <c r="C20" s="20" t="s">
        <v>46</v>
      </c>
      <c r="D20" s="48">
        <f>D21</f>
        <v>50157</v>
      </c>
      <c r="E20" s="48">
        <f t="shared" ref="E20:F20" si="0">E21</f>
        <v>49368</v>
      </c>
      <c r="F20" s="48">
        <f t="shared" si="0"/>
        <v>55574</v>
      </c>
    </row>
    <row r="21" spans="1:6" ht="33">
      <c r="A21" s="68"/>
      <c r="B21" s="9" t="s">
        <v>55</v>
      </c>
      <c r="C21" s="21" t="s">
        <v>56</v>
      </c>
      <c r="D21" s="49">
        <f>D22+D23+D24+D25</f>
        <v>50157</v>
      </c>
      <c r="E21" s="49">
        <f t="shared" ref="E21:F21" si="1">E22+E23+E24+E25</f>
        <v>49368</v>
      </c>
      <c r="F21" s="49">
        <f t="shared" si="1"/>
        <v>55574</v>
      </c>
    </row>
    <row r="22" spans="1:6" ht="99">
      <c r="A22" s="68"/>
      <c r="B22" s="26" t="s">
        <v>59</v>
      </c>
      <c r="C22" s="55" t="s">
        <v>60</v>
      </c>
      <c r="D22" s="49">
        <v>17128</v>
      </c>
      <c r="E22" s="49">
        <v>17167</v>
      </c>
      <c r="F22" s="49">
        <v>19151</v>
      </c>
    </row>
    <row r="23" spans="1:6" ht="115.5">
      <c r="A23" s="68"/>
      <c r="B23" s="26" t="s">
        <v>61</v>
      </c>
      <c r="C23" s="55" t="s">
        <v>62</v>
      </c>
      <c r="D23" s="49">
        <v>171</v>
      </c>
      <c r="E23" s="49">
        <v>156</v>
      </c>
      <c r="F23" s="49">
        <v>165</v>
      </c>
    </row>
    <row r="24" spans="1:6" ht="99">
      <c r="A24" s="68"/>
      <c r="B24" s="10" t="s">
        <v>63</v>
      </c>
      <c r="C24" s="21" t="s">
        <v>64</v>
      </c>
      <c r="D24" s="49">
        <v>36284</v>
      </c>
      <c r="E24" s="49">
        <v>35608</v>
      </c>
      <c r="F24" s="49">
        <v>39931</v>
      </c>
    </row>
    <row r="25" spans="1:6" ht="99">
      <c r="A25" s="68"/>
      <c r="B25" s="26" t="s">
        <v>65</v>
      </c>
      <c r="C25" s="55" t="s">
        <v>66</v>
      </c>
      <c r="D25" s="49">
        <v>-3426</v>
      </c>
      <c r="E25" s="47">
        <v>-3563</v>
      </c>
      <c r="F25" s="47">
        <v>-3673</v>
      </c>
    </row>
    <row r="26" spans="1:6">
      <c r="A26" s="68"/>
      <c r="B26" s="9"/>
      <c r="C26" s="21"/>
      <c r="D26" s="49"/>
      <c r="E26" s="47"/>
      <c r="F26" s="47"/>
    </row>
    <row r="27" spans="1:6">
      <c r="A27" s="68"/>
      <c r="B27" s="9" t="s">
        <v>21</v>
      </c>
      <c r="C27" s="20" t="s">
        <v>4</v>
      </c>
      <c r="D27" s="48">
        <f>D28+D29+D30</f>
        <v>360848</v>
      </c>
      <c r="E27" s="45">
        <f>E28+E29+E30</f>
        <v>355538</v>
      </c>
      <c r="F27" s="45">
        <f>F28+F29+F30</f>
        <v>355538</v>
      </c>
    </row>
    <row r="28" spans="1:6" ht="33">
      <c r="A28" s="68"/>
      <c r="B28" s="10" t="s">
        <v>22</v>
      </c>
      <c r="C28" s="21" t="s">
        <v>5</v>
      </c>
      <c r="D28" s="49">
        <v>347989</v>
      </c>
      <c r="E28" s="47">
        <v>347989</v>
      </c>
      <c r="F28" s="47">
        <v>347989</v>
      </c>
    </row>
    <row r="29" spans="1:6">
      <c r="A29" s="68"/>
      <c r="B29" s="11" t="s">
        <v>47</v>
      </c>
      <c r="C29" s="22" t="s">
        <v>48</v>
      </c>
      <c r="D29" s="49">
        <v>475</v>
      </c>
      <c r="E29" s="47">
        <v>349</v>
      </c>
      <c r="F29" s="47">
        <v>349</v>
      </c>
    </row>
    <row r="30" spans="1:6" ht="33">
      <c r="A30" s="68"/>
      <c r="B30" s="11" t="s">
        <v>49</v>
      </c>
      <c r="C30" s="22" t="s">
        <v>50</v>
      </c>
      <c r="D30" s="49">
        <v>12384</v>
      </c>
      <c r="E30" s="47">
        <v>7200</v>
      </c>
      <c r="F30" s="47">
        <v>7200</v>
      </c>
    </row>
    <row r="31" spans="1:6">
      <c r="A31" s="68"/>
      <c r="B31" s="10"/>
      <c r="C31" s="21"/>
      <c r="D31" s="56"/>
      <c r="E31" s="46"/>
      <c r="F31" s="46"/>
    </row>
    <row r="32" spans="1:6">
      <c r="A32" s="68"/>
      <c r="B32" s="9" t="s">
        <v>23</v>
      </c>
      <c r="C32" s="20" t="s">
        <v>6</v>
      </c>
      <c r="D32" s="48">
        <f>D33+D34</f>
        <v>1159635</v>
      </c>
      <c r="E32" s="45">
        <f>E33+E34</f>
        <v>1289104</v>
      </c>
      <c r="F32" s="45">
        <f>F33+F34</f>
        <v>1360103</v>
      </c>
    </row>
    <row r="33" spans="1:6">
      <c r="A33" s="68"/>
      <c r="B33" s="10" t="s">
        <v>24</v>
      </c>
      <c r="C33" s="21" t="s">
        <v>7</v>
      </c>
      <c r="D33" s="49">
        <v>295829</v>
      </c>
      <c r="E33" s="47">
        <v>354994</v>
      </c>
      <c r="F33" s="47">
        <v>425993</v>
      </c>
    </row>
    <row r="34" spans="1:6">
      <c r="A34" s="68"/>
      <c r="B34" s="10" t="s">
        <v>25</v>
      </c>
      <c r="C34" s="19" t="s">
        <v>8</v>
      </c>
      <c r="D34" s="49">
        <v>863806</v>
      </c>
      <c r="E34" s="47">
        <v>934110</v>
      </c>
      <c r="F34" s="47">
        <v>934110</v>
      </c>
    </row>
    <row r="35" spans="1:6">
      <c r="A35" s="68"/>
      <c r="B35" s="10"/>
      <c r="C35" s="19"/>
      <c r="D35" s="49"/>
      <c r="E35" s="47"/>
      <c r="F35" s="47"/>
    </row>
    <row r="36" spans="1:6">
      <c r="A36" s="68"/>
      <c r="B36" s="9" t="s">
        <v>26</v>
      </c>
      <c r="C36" s="18" t="s">
        <v>9</v>
      </c>
      <c r="D36" s="48">
        <f>D37+D38+D39</f>
        <v>177223</v>
      </c>
      <c r="E36" s="45">
        <f>E37+E38+E39</f>
        <v>171865</v>
      </c>
      <c r="F36" s="45">
        <f>F37+F38+F39</f>
        <v>167881</v>
      </c>
    </row>
    <row r="37" spans="1:6" ht="33">
      <c r="A37" s="68"/>
      <c r="B37" s="14" t="s">
        <v>27</v>
      </c>
      <c r="C37" s="23" t="s">
        <v>10</v>
      </c>
      <c r="D37" s="49">
        <v>96203</v>
      </c>
      <c r="E37" s="47">
        <v>96203</v>
      </c>
      <c r="F37" s="47">
        <v>96203</v>
      </c>
    </row>
    <row r="38" spans="1:6" ht="82.5">
      <c r="A38" s="68"/>
      <c r="B38" s="14" t="s">
        <v>57</v>
      </c>
      <c r="C38" s="23" t="s">
        <v>58</v>
      </c>
      <c r="D38" s="49">
        <v>5500</v>
      </c>
      <c r="E38" s="47">
        <v>5500</v>
      </c>
      <c r="F38" s="47">
        <v>5500</v>
      </c>
    </row>
    <row r="39" spans="1:6" ht="49.5">
      <c r="A39" s="68"/>
      <c r="B39" s="14" t="s">
        <v>28</v>
      </c>
      <c r="C39" s="23" t="s">
        <v>11</v>
      </c>
      <c r="D39" s="49">
        <v>75520</v>
      </c>
      <c r="E39" s="47">
        <v>70162</v>
      </c>
      <c r="F39" s="47">
        <v>66178</v>
      </c>
    </row>
    <row r="40" spans="1:6">
      <c r="A40" s="68"/>
      <c r="B40" s="10"/>
      <c r="C40" s="21"/>
      <c r="D40" s="63"/>
      <c r="E40" s="50"/>
      <c r="F40" s="50"/>
    </row>
    <row r="41" spans="1:6" ht="49.5">
      <c r="A41" s="68"/>
      <c r="B41" s="9" t="s">
        <v>29</v>
      </c>
      <c r="C41" s="20" t="s">
        <v>12</v>
      </c>
      <c r="D41" s="48">
        <f>D42+D43+D44+D45</f>
        <v>802151</v>
      </c>
      <c r="E41" s="45">
        <f t="shared" ref="E41:F41" si="2">E42+E43+E44+E45</f>
        <v>807100</v>
      </c>
      <c r="F41" s="45">
        <f t="shared" si="2"/>
        <v>801730</v>
      </c>
    </row>
    <row r="42" spans="1:6" ht="99">
      <c r="A42" s="68"/>
      <c r="B42" s="10" t="s">
        <v>30</v>
      </c>
      <c r="C42" s="21" t="s">
        <v>38</v>
      </c>
      <c r="D42" s="49">
        <v>2400</v>
      </c>
      <c r="E42" s="47">
        <v>2400</v>
      </c>
      <c r="F42" s="47">
        <v>2400</v>
      </c>
    </row>
    <row r="43" spans="1:6" ht="115.5">
      <c r="A43" s="68"/>
      <c r="B43" s="10" t="s">
        <v>31</v>
      </c>
      <c r="C43" s="24" t="s">
        <v>43</v>
      </c>
      <c r="D43" s="49">
        <f>757631+695</f>
        <v>758326</v>
      </c>
      <c r="E43" s="47">
        <v>774777</v>
      </c>
      <c r="F43" s="47">
        <v>777260</v>
      </c>
    </row>
    <row r="44" spans="1:6" ht="33">
      <c r="A44" s="68"/>
      <c r="B44" s="10" t="s">
        <v>32</v>
      </c>
      <c r="C44" s="21" t="s">
        <v>13</v>
      </c>
      <c r="D44" s="49">
        <v>8183</v>
      </c>
      <c r="E44" s="47">
        <v>2993</v>
      </c>
      <c r="F44" s="47">
        <v>3126</v>
      </c>
    </row>
    <row r="45" spans="1:6" ht="99">
      <c r="A45" s="68"/>
      <c r="B45" s="10" t="s">
        <v>39</v>
      </c>
      <c r="C45" s="21" t="s">
        <v>44</v>
      </c>
      <c r="D45" s="49">
        <v>33242</v>
      </c>
      <c r="E45" s="47">
        <v>26930</v>
      </c>
      <c r="F45" s="47">
        <v>18944</v>
      </c>
    </row>
    <row r="46" spans="1:6" ht="33">
      <c r="A46" s="68"/>
      <c r="B46" s="9" t="s">
        <v>33</v>
      </c>
      <c r="C46" s="20" t="s">
        <v>14</v>
      </c>
      <c r="D46" s="48">
        <f>D47</f>
        <v>56242</v>
      </c>
      <c r="E46" s="45">
        <f>E47</f>
        <v>56242</v>
      </c>
      <c r="F46" s="45">
        <f>F47</f>
        <v>56242</v>
      </c>
    </row>
    <row r="47" spans="1:6" ht="33">
      <c r="A47" s="68"/>
      <c r="B47" s="10" t="s">
        <v>34</v>
      </c>
      <c r="C47" s="21" t="s">
        <v>15</v>
      </c>
      <c r="D47" s="49">
        <v>56242</v>
      </c>
      <c r="E47" s="47">
        <v>56242</v>
      </c>
      <c r="F47" s="47">
        <v>56242</v>
      </c>
    </row>
    <row r="48" spans="1:6">
      <c r="A48" s="68"/>
      <c r="B48" s="10"/>
      <c r="C48" s="21"/>
      <c r="D48" s="49"/>
      <c r="E48" s="47"/>
      <c r="F48" s="47"/>
    </row>
    <row r="49" spans="1:6" ht="49.5">
      <c r="A49" s="68"/>
      <c r="B49" s="4" t="s">
        <v>53</v>
      </c>
      <c r="C49" s="25" t="s">
        <v>51</v>
      </c>
      <c r="D49" s="48">
        <f>D50</f>
        <v>2972</v>
      </c>
      <c r="E49" s="45">
        <f>E50</f>
        <v>2091</v>
      </c>
      <c r="F49" s="45">
        <f>F50</f>
        <v>2091</v>
      </c>
    </row>
    <row r="50" spans="1:6">
      <c r="A50" s="68"/>
      <c r="B50" s="12" t="s">
        <v>54</v>
      </c>
      <c r="C50" s="6" t="s">
        <v>52</v>
      </c>
      <c r="D50" s="49">
        <v>2972</v>
      </c>
      <c r="E50" s="47">
        <v>2091</v>
      </c>
      <c r="F50" s="47">
        <v>2091</v>
      </c>
    </row>
    <row r="51" spans="1:6">
      <c r="A51" s="68"/>
      <c r="B51" s="10"/>
      <c r="C51" s="21"/>
      <c r="D51" s="49"/>
      <c r="E51" s="47"/>
      <c r="F51" s="47"/>
    </row>
    <row r="52" spans="1:6" ht="33">
      <c r="A52" s="68"/>
      <c r="B52" s="9" t="s">
        <v>35</v>
      </c>
      <c r="C52" s="20" t="s">
        <v>16</v>
      </c>
      <c r="D52" s="48">
        <f>D53+D54</f>
        <v>163569</v>
      </c>
      <c r="E52" s="45">
        <f>E53+E54</f>
        <v>41640</v>
      </c>
      <c r="F52" s="45">
        <f>F53+F54</f>
        <v>30000</v>
      </c>
    </row>
    <row r="53" spans="1:6" ht="99">
      <c r="A53" s="68"/>
      <c r="B53" s="10" t="s">
        <v>40</v>
      </c>
      <c r="C53" s="6" t="s">
        <v>69</v>
      </c>
      <c r="D53" s="49">
        <v>58956</v>
      </c>
      <c r="E53" s="47">
        <v>41640</v>
      </c>
      <c r="F53" s="47">
        <v>30000</v>
      </c>
    </row>
    <row r="54" spans="1:6" ht="33">
      <c r="A54" s="68"/>
      <c r="B54" s="10" t="s">
        <v>42</v>
      </c>
      <c r="C54" s="13" t="s">
        <v>76</v>
      </c>
      <c r="D54" s="49">
        <v>104613</v>
      </c>
      <c r="E54" s="47">
        <v>0</v>
      </c>
      <c r="F54" s="47">
        <v>0</v>
      </c>
    </row>
    <row r="55" spans="1:6">
      <c r="A55" s="68"/>
      <c r="B55" s="9" t="s">
        <v>36</v>
      </c>
      <c r="C55" s="20" t="s">
        <v>17</v>
      </c>
      <c r="D55" s="48">
        <v>85226</v>
      </c>
      <c r="E55" s="45">
        <v>85226</v>
      </c>
      <c r="F55" s="45">
        <v>85226</v>
      </c>
    </row>
    <row r="56" spans="1:6">
      <c r="A56" s="68"/>
      <c r="B56" s="28"/>
      <c r="C56" s="29"/>
      <c r="D56" s="48"/>
      <c r="E56" s="45"/>
      <c r="F56" s="45"/>
    </row>
    <row r="57" spans="1:6">
      <c r="A57" s="68"/>
      <c r="B57" s="28" t="s">
        <v>77</v>
      </c>
      <c r="C57" s="29" t="s">
        <v>78</v>
      </c>
      <c r="D57" s="48">
        <f>D58</f>
        <v>263242</v>
      </c>
      <c r="E57" s="45">
        <f t="shared" ref="E57:F57" si="3">E58</f>
        <v>67294</v>
      </c>
      <c r="F57" s="45">
        <f t="shared" si="3"/>
        <v>67294</v>
      </c>
    </row>
    <row r="58" spans="1:6">
      <c r="A58" s="68"/>
      <c r="B58" s="37" t="s">
        <v>79</v>
      </c>
      <c r="C58" s="38" t="s">
        <v>80</v>
      </c>
      <c r="D58" s="48">
        <v>263242</v>
      </c>
      <c r="E58" s="45">
        <v>67294</v>
      </c>
      <c r="F58" s="45">
        <v>67294</v>
      </c>
    </row>
    <row r="59" spans="1:6">
      <c r="A59" s="68"/>
      <c r="B59" s="28"/>
      <c r="C59" s="29"/>
      <c r="D59" s="64"/>
      <c r="E59" s="51"/>
      <c r="F59" s="51"/>
    </row>
    <row r="60" spans="1:6">
      <c r="A60" s="68"/>
      <c r="B60" s="30" t="s">
        <v>70</v>
      </c>
      <c r="C60" s="31" t="s">
        <v>71</v>
      </c>
      <c r="D60" s="52">
        <f>D61+D66</f>
        <v>6404881</v>
      </c>
      <c r="E60" s="52">
        <f>E61+E66</f>
        <v>364285</v>
      </c>
      <c r="F60" s="52">
        <f>F61+F66</f>
        <v>15501</v>
      </c>
    </row>
    <row r="61" spans="1:6" ht="33">
      <c r="A61" s="68"/>
      <c r="B61" s="32" t="s">
        <v>72</v>
      </c>
      <c r="C61" s="23" t="s">
        <v>73</v>
      </c>
      <c r="D61" s="53">
        <f>D62+D63+D64+D65</f>
        <v>6429163</v>
      </c>
      <c r="E61" s="53">
        <f>E62+E63+E64</f>
        <v>364285</v>
      </c>
      <c r="F61" s="53">
        <f>F62+F63+F64</f>
        <v>15501</v>
      </c>
    </row>
    <row r="62" spans="1:6" ht="33">
      <c r="A62" s="68"/>
      <c r="B62" s="32" t="s">
        <v>85</v>
      </c>
      <c r="C62" s="23" t="s">
        <v>86</v>
      </c>
      <c r="D62" s="33">
        <f>73997+48+83+46</f>
        <v>74174</v>
      </c>
      <c r="E62" s="39">
        <v>15621</v>
      </c>
      <c r="F62" s="40">
        <v>15501</v>
      </c>
    </row>
    <row r="63" spans="1:6" ht="33">
      <c r="A63" s="68"/>
      <c r="B63" s="32" t="s">
        <v>87</v>
      </c>
      <c r="C63" s="23" t="s">
        <v>88</v>
      </c>
      <c r="D63" s="33">
        <f>2449130-4401+23625</f>
        <v>2468354</v>
      </c>
      <c r="E63" s="39">
        <f>263000+85664</f>
        <v>348664</v>
      </c>
      <c r="F63" s="40"/>
    </row>
    <row r="64" spans="1:6" ht="33">
      <c r="A64" s="68"/>
      <c r="B64" s="32" t="s">
        <v>89</v>
      </c>
      <c r="C64" s="23" t="s">
        <v>92</v>
      </c>
      <c r="D64" s="33">
        <f>3877469+4765</f>
        <v>3882234</v>
      </c>
      <c r="E64" s="39"/>
      <c r="F64" s="40"/>
    </row>
    <row r="65" spans="1:6">
      <c r="A65" s="68"/>
      <c r="B65" s="32" t="s">
        <v>95</v>
      </c>
      <c r="C65" s="23" t="s">
        <v>96</v>
      </c>
      <c r="D65" s="33">
        <v>4401</v>
      </c>
      <c r="E65" s="39"/>
      <c r="F65" s="40"/>
    </row>
    <row r="66" spans="1:6" ht="49.5">
      <c r="A66" s="68"/>
      <c r="B66" s="32" t="s">
        <v>90</v>
      </c>
      <c r="C66" s="23" t="s">
        <v>91</v>
      </c>
      <c r="D66" s="33">
        <f>(-56747+453+4200)+27812</f>
        <v>-24282</v>
      </c>
      <c r="E66" s="39"/>
      <c r="F66" s="40"/>
    </row>
    <row r="67" spans="1:6" ht="17.25" thickBot="1">
      <c r="A67" s="68"/>
      <c r="B67" s="9"/>
      <c r="C67" s="34"/>
      <c r="D67" s="51"/>
      <c r="E67" s="51"/>
      <c r="F67" s="51"/>
    </row>
    <row r="68" spans="1:6" ht="17.25" thickBot="1">
      <c r="A68" s="69"/>
      <c r="B68" s="35"/>
      <c r="C68" s="36" t="s">
        <v>74</v>
      </c>
      <c r="D68" s="54">
        <f>D15+D60</f>
        <v>12636012</v>
      </c>
      <c r="E68" s="54">
        <f>E15+E60</f>
        <v>6552929</v>
      </c>
      <c r="F68" s="54">
        <f>F15+F60</f>
        <v>6669369</v>
      </c>
    </row>
    <row r="70" spans="1:6">
      <c r="C70" s="42"/>
      <c r="D70" s="65"/>
    </row>
    <row r="71" spans="1:6">
      <c r="C71" s="57"/>
      <c r="D71" s="43"/>
    </row>
    <row r="72" spans="1:6">
      <c r="C72" s="1" t="s">
        <v>94</v>
      </c>
      <c r="D72" s="66">
        <v>6376445</v>
      </c>
    </row>
    <row r="73" spans="1:6">
      <c r="C73" s="1" t="s">
        <v>97</v>
      </c>
      <c r="D73" s="66">
        <v>46</v>
      </c>
    </row>
    <row r="74" spans="1:6">
      <c r="C74" s="1" t="s">
        <v>98</v>
      </c>
      <c r="D74" s="66">
        <v>4765</v>
      </c>
    </row>
    <row r="75" spans="1:6">
      <c r="C75" s="1" t="s">
        <v>99</v>
      </c>
      <c r="D75" s="66">
        <v>-4401</v>
      </c>
    </row>
    <row r="76" spans="1:6">
      <c r="C76" s="1" t="s">
        <v>100</v>
      </c>
      <c r="D76" s="66">
        <v>4401</v>
      </c>
    </row>
    <row r="77" spans="1:6">
      <c r="C77" s="1" t="s">
        <v>101</v>
      </c>
      <c r="D77" s="66">
        <f>SUM(D73:D76)</f>
        <v>4811</v>
      </c>
    </row>
    <row r="78" spans="1:6">
      <c r="C78" s="1" t="s">
        <v>102</v>
      </c>
      <c r="D78" s="66">
        <f>D72+D77</f>
        <v>6381256</v>
      </c>
    </row>
    <row r="79" spans="1:6">
      <c r="C79" s="1" t="s">
        <v>103</v>
      </c>
      <c r="D79" s="66">
        <f>D78-D60</f>
        <v>-23625</v>
      </c>
    </row>
  </sheetData>
  <mergeCells count="8">
    <mergeCell ref="B11:F11"/>
    <mergeCell ref="B10:F10"/>
    <mergeCell ref="B1:F1"/>
    <mergeCell ref="B2:F2"/>
    <mergeCell ref="B3:F3"/>
    <mergeCell ref="B6:F6"/>
    <mergeCell ref="B7:F7"/>
    <mergeCell ref="B8:F8"/>
  </mergeCells>
  <phoneticPr fontId="0" type="noConversion"/>
  <pageMargins left="0.78740157480314965" right="0.19685039370078741" top="0.55118110236220474" bottom="0.31496062992125984" header="0.19685039370078741" footer="0.15748031496062992"/>
  <pageSetup paperSize="9" scale="68" fitToHeight="2" orientation="portrait" r:id="rId1"/>
  <headerFooter differentFirst="1" alignWithMargins="0">
    <oddHeader>&amp;C&amp;P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depfin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Меренкова</dc:creator>
  <cp:lastModifiedBy>Савватеев</cp:lastModifiedBy>
  <cp:lastPrinted>2017-12-13T11:45:42Z</cp:lastPrinted>
  <dcterms:created xsi:type="dcterms:W3CDTF">2007-09-14T05:23:09Z</dcterms:created>
  <dcterms:modified xsi:type="dcterms:W3CDTF">2017-12-15T06:31:37Z</dcterms:modified>
</cp:coreProperties>
</file>