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РОСПИСЬ" sheetId="1" r:id="rId1"/>
    <sheet name="лимиты" sheetId="2" r:id="rId2"/>
    <sheet name="Роспись моя" sheetId="3" r:id="rId3"/>
    <sheet name="ООП" sheetId="4" r:id="rId4"/>
    <sheet name="ЦГЗ" sheetId="5" r:id="rId5"/>
    <sheet name="Курсы" sheetId="6" r:id="rId6"/>
    <sheet name="ДОБ" sheetId="7" r:id="rId7"/>
  </sheets>
  <definedNames>
    <definedName name="_xlnm.Print_Area" localSheetId="1">'лимиты'!$A$1:$P$64</definedName>
    <definedName name="_xlnm.Print_Area" localSheetId="0">'РОСПИСЬ'!$A$1:$J$35</definedName>
    <definedName name="_xlnm.Print_Area" localSheetId="2">'Роспись моя'!$A$1:$K$44</definedName>
  </definedNames>
  <calcPr fullCalcOnLoad="1"/>
</workbook>
</file>

<file path=xl/sharedStrings.xml><?xml version="1.0" encoding="utf-8"?>
<sst xmlns="http://schemas.openxmlformats.org/spreadsheetml/2006/main" count="912" uniqueCount="104">
  <si>
    <t xml:space="preserve">Наименование 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</si>
  <si>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</si>
  <si>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</si>
  <si>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</si>
  <si>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</si>
  <si>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</si>
  <si>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>(текущий финансовый год и плановый период)</t>
  </si>
  <si>
    <t>РОСПИСЬ РАСХОДОВ  БЮДЖЕТА ГОРОДСКОГО ОКРУГА ТОЛЬЯТТИ</t>
  </si>
  <si>
    <t>главного распоря-дителя средств  бюджета городского округа</t>
  </si>
  <si>
    <t>УТВЕРЖДАЮ</t>
  </si>
  <si>
    <t>группы вида расходов</t>
  </si>
  <si>
    <t>подгруппы вида расходов</t>
  </si>
  <si>
    <t>элемента вида расходов</t>
  </si>
  <si>
    <t>200</t>
  </si>
  <si>
    <t>240</t>
  </si>
  <si>
    <t>244</t>
  </si>
  <si>
    <t xml:space="preserve">Руководитель департамента финансов мэрии г.о.Тольятти           _______________ Г.В.Гильгулин           </t>
  </si>
  <si>
    <t>(тыс. руб.)</t>
  </si>
  <si>
    <t>Департамент общественной безопасности мэрии городского округа Тольятти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</si>
  <si>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</si>
  <si>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</si>
  <si>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09</t>
  </si>
  <si>
    <t>100</t>
  </si>
  <si>
    <t>110</t>
  </si>
  <si>
    <t>800</t>
  </si>
  <si>
    <t>850</t>
  </si>
  <si>
    <t>Обеспечение пожарной безопасности</t>
  </si>
  <si>
    <t>10</t>
  </si>
  <si>
    <t>600</t>
  </si>
  <si>
    <t>630</t>
  </si>
  <si>
    <t>Другие вопросы в области национальной безопасности и правоохранительной деятельности</t>
  </si>
  <si>
    <t>14</t>
  </si>
  <si>
    <t>Профессиональная подготовка, переподготовка и повышение квалификации</t>
  </si>
  <si>
    <t>07</t>
  </si>
  <si>
    <t>05</t>
  </si>
  <si>
    <t>610</t>
  </si>
  <si>
    <t>111</t>
  </si>
  <si>
    <t>112</t>
  </si>
  <si>
    <t>851</t>
  </si>
  <si>
    <t>852</t>
  </si>
  <si>
    <t xml:space="preserve">                                                                                            ЛИМИТЫ БЮДЖЕТНЫХ ОБЯЗАТЕЛЬСТВ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</si>
  <si>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(текущий финансовый год и плановый период)</t>
  </si>
  <si>
    <t>Сумма на год</t>
  </si>
  <si>
    <t>главного распоряд средств  бюджета городского округа</t>
  </si>
  <si>
    <r>
      <t>целевой статьи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</t>
    </r>
  </si>
  <si>
    <t>под-группы вида расходов</t>
  </si>
  <si>
    <t>операции сектора государственного управления</t>
  </si>
  <si>
    <t>допол.функциональный код</t>
  </si>
  <si>
    <t>дополнительный код операции сектора государственного управления</t>
  </si>
  <si>
    <t>дополнительный код расхода</t>
  </si>
  <si>
    <t>код цели</t>
  </si>
  <si>
    <t>2017 г.</t>
  </si>
  <si>
    <t>211</t>
  </si>
  <si>
    <t>213</t>
  </si>
  <si>
    <t>212</t>
  </si>
  <si>
    <t>04210</t>
  </si>
  <si>
    <t>04215</t>
  </si>
  <si>
    <t>221</t>
  </si>
  <si>
    <t>223</t>
  </si>
  <si>
    <t>04201</t>
  </si>
  <si>
    <t>04202</t>
  </si>
  <si>
    <t>04203</t>
  </si>
  <si>
    <t>225</t>
  </si>
  <si>
    <t>226</t>
  </si>
  <si>
    <t>310</t>
  </si>
  <si>
    <t>340</t>
  </si>
  <si>
    <t>290</t>
  </si>
  <si>
    <t>04205</t>
  </si>
  <si>
    <t>04206</t>
  </si>
  <si>
    <t>242</t>
  </si>
  <si>
    <t>611</t>
  </si>
  <si>
    <t>241</t>
  </si>
  <si>
    <t>612</t>
  </si>
  <si>
    <t>УТВЕРЖДЕНО</t>
  </si>
  <si>
    <t>"____" ___________  20___ г.</t>
  </si>
  <si>
    <t>2018 г.</t>
  </si>
  <si>
    <t>090 00 12140</t>
  </si>
  <si>
    <t>119</t>
  </si>
  <si>
    <t>280 00 10020</t>
  </si>
  <si>
    <t>160 00 04150</t>
  </si>
  <si>
    <t>160 00 10050</t>
  </si>
  <si>
    <t>090 00 02160</t>
  </si>
  <si>
    <t>090 00 04160</t>
  </si>
  <si>
    <t>160 00 12150</t>
  </si>
  <si>
    <t>990 00 04150</t>
  </si>
  <si>
    <t>на 2017 год и на плановый период 2018 и 2019 годов</t>
  </si>
  <si>
    <t>090 00 04140</t>
  </si>
  <si>
    <t>853</t>
  </si>
  <si>
    <t>2019 г.</t>
  </si>
  <si>
    <t xml:space="preserve">на 2017 год и на плановый период 2018 и 2019 годы </t>
  </si>
  <si>
    <t>060 00 04150</t>
  </si>
  <si>
    <t>090 00 04150</t>
  </si>
  <si>
    <t>224</t>
  </si>
  <si>
    <t>"____" ________________ 20____г.</t>
  </si>
  <si>
    <t>101</t>
  </si>
  <si>
    <t>634</t>
  </si>
  <si>
    <t>общественной безопасности мэрии</t>
  </si>
  <si>
    <t>С.Б. Басов</t>
  </si>
  <si>
    <t>ДОБ</t>
  </si>
  <si>
    <t>Руководитель департамента общественной безопасности мэрии городского округа Тольятти</t>
  </si>
  <si>
    <t>_____________ С.Б. Басов</t>
  </si>
  <si>
    <t>"_22_" _декабря_ 2016 г.</t>
  </si>
  <si>
    <t>общественной безопасности</t>
  </si>
  <si>
    <t>"____" ___________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</si>
</sst>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justify" wrapText="1"/>
    </xf>
    <xf numFmtId="49" fontId="10" fillId="33" borderId="10" xfId="0" applyNumberFormat="1" applyFont="1" applyFill="1" applyBorder="1" applyAlignment="1">
      <alignment horizontal="center" wrapText="1"/>
    </xf>
    <xf numFmtId="164" fontId="10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7" fillId="33" borderId="10" xfId="61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112" zoomScaleSheetLayoutView="112" zoomScalePageLayoutView="0" workbookViewId="0" topLeftCell="A7">
      <selection activeCell="M14" sqref="M14"/>
    </sheetView>
  </sheetViews>
  <sheetFormatPr defaultColWidth="9.00390625" defaultRowHeight="12.75"/>
  <cols>
    <col min="1" max="1" width="18.875" style="1" customWidth="1"/>
    <col min="2" max="2" width="8.875" style="1" customWidth="1"/>
    <col min="3" max="3" width="6.75390625" style="1" customWidth="1"/>
    <col min="4" max="4" width="6.625" style="1" customWidth="1"/>
    <col min="5" max="5" width="11.25390625" style="1" customWidth="1"/>
    <col min="6" max="7" width="8.00390625" style="1" customWidth="1"/>
    <col min="8" max="8" width="8.25390625" style="1" customWidth="1"/>
    <col min="9" max="9" width="8.00390625" style="1" customWidth="1"/>
    <col min="10" max="10" width="9.00390625" style="1" customWidth="1"/>
    <col min="11" max="16384" width="9.125" style="1" customWidth="1"/>
  </cols>
  <sheetData>
    <row r="1" spans="3:10" ht="24.75" customHeight="1">
      <c r="C1" s="54"/>
      <c r="D1" s="54"/>
      <c r="E1" s="54"/>
      <c r="F1" s="54"/>
      <c r="G1" s="61" t="s">
        <v>9</v>
      </c>
      <c r="H1" s="61"/>
      <c r="I1" s="61"/>
      <c r="J1" s="61"/>
    </row>
    <row r="2" spans="3:12" ht="96" customHeight="1">
      <c r="C2" s="54"/>
      <c r="D2" s="54"/>
      <c r="E2" s="54"/>
      <c r="F2" s="54"/>
      <c r="G2" s="62" t="s">
        <v>99</v>
      </c>
      <c r="H2" s="62"/>
      <c r="I2" s="62"/>
      <c r="J2" s="62"/>
      <c r="L2" s="55"/>
    </row>
    <row r="3" spans="3:12" ht="21.75" customHeight="1">
      <c r="C3" s="54"/>
      <c r="D3" s="54"/>
      <c r="E3" s="54"/>
      <c r="F3" s="54"/>
      <c r="G3" s="63" t="s">
        <v>100</v>
      </c>
      <c r="H3" s="63"/>
      <c r="I3" s="63"/>
      <c r="J3" s="63"/>
      <c r="L3" s="55"/>
    </row>
    <row r="4" spans="3:10" ht="21" customHeight="1">
      <c r="C4" s="54"/>
      <c r="G4" s="56" t="s">
        <v>101</v>
      </c>
      <c r="H4" s="57"/>
      <c r="I4" s="57"/>
      <c r="J4" s="57"/>
    </row>
    <row r="5" spans="4:15" ht="12.75" hidden="1">
      <c r="D5" s="2"/>
      <c r="E5" s="2"/>
      <c r="F5" s="2"/>
      <c r="G5" s="2"/>
      <c r="H5" s="2"/>
      <c r="L5" s="7"/>
      <c r="M5" s="64"/>
      <c r="N5" s="64"/>
      <c r="O5" s="64"/>
    </row>
    <row r="6" ht="33" customHeight="1" hidden="1"/>
    <row r="7" ht="33" customHeight="1"/>
    <row r="8" spans="1:10" ht="21.75" customHeight="1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21" customHeight="1">
      <c r="A9" s="66" t="s">
        <v>85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 customHeight="1">
      <c r="A10" s="67" t="s">
        <v>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0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9:10" ht="19.5" customHeight="1">
      <c r="I12" s="69" t="s">
        <v>17</v>
      </c>
      <c r="J12" s="69"/>
    </row>
    <row r="13" spans="1:10" ht="24" customHeight="1">
      <c r="A13" s="70" t="s">
        <v>0</v>
      </c>
      <c r="B13" s="72" t="s">
        <v>1</v>
      </c>
      <c r="C13" s="73"/>
      <c r="D13" s="73"/>
      <c r="E13" s="73"/>
      <c r="F13" s="73"/>
      <c r="G13" s="73"/>
      <c r="H13" s="72" t="s">
        <v>2</v>
      </c>
      <c r="I13" s="73"/>
      <c r="J13" s="74"/>
    </row>
    <row r="14" spans="1:10" ht="93.75" customHeight="1">
      <c r="A14" s="71"/>
      <c r="B14" s="6" t="s">
        <v>8</v>
      </c>
      <c r="C14" s="3" t="s">
        <v>3</v>
      </c>
      <c r="D14" s="3" t="s">
        <v>4</v>
      </c>
      <c r="E14" s="3" t="s">
        <v>5</v>
      </c>
      <c r="F14" s="3" t="s">
        <v>10</v>
      </c>
      <c r="G14" s="3" t="s">
        <v>11</v>
      </c>
      <c r="H14" s="4">
        <v>2017</v>
      </c>
      <c r="I14" s="3">
        <v>2018</v>
      </c>
      <c r="J14" s="3">
        <v>2019</v>
      </c>
    </row>
    <row r="15" spans="1:10" ht="11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9</v>
      </c>
      <c r="I15" s="3">
        <v>10</v>
      </c>
      <c r="J15" s="3">
        <v>11</v>
      </c>
    </row>
    <row r="16" spans="1:22" ht="73.5" customHeight="1">
      <c r="A16" s="12" t="s">
        <v>18</v>
      </c>
      <c r="B16" s="16">
        <v>906</v>
      </c>
      <c r="C16" s="17"/>
      <c r="D16" s="17"/>
      <c r="E16" s="9"/>
      <c r="F16" s="8"/>
      <c r="G16" s="3"/>
      <c r="H16" s="24">
        <f>H17+H24+H33+H22</f>
        <v>121164</v>
      </c>
      <c r="I16" s="24">
        <f>I17+I24+I33+I22</f>
        <v>109727</v>
      </c>
      <c r="J16" s="24">
        <f>J17+J24+J33+J22</f>
        <v>109727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0" ht="111" customHeight="1">
      <c r="A17" s="12" t="s">
        <v>19</v>
      </c>
      <c r="B17" s="16">
        <v>906</v>
      </c>
      <c r="C17" s="17" t="s">
        <v>20</v>
      </c>
      <c r="D17" s="17" t="s">
        <v>21</v>
      </c>
      <c r="E17" s="11"/>
      <c r="F17" s="10"/>
      <c r="G17" s="3"/>
      <c r="H17" s="25">
        <f>SUM(H18:H21)</f>
        <v>66492</v>
      </c>
      <c r="I17" s="25">
        <f>SUM(I18:I21)</f>
        <v>61605</v>
      </c>
      <c r="J17" s="25">
        <f>SUM(J18:J21)</f>
        <v>61605</v>
      </c>
    </row>
    <row r="18" spans="1:10" ht="15" customHeight="1">
      <c r="A18" s="12"/>
      <c r="B18" s="19">
        <v>906</v>
      </c>
      <c r="C18" s="19" t="s">
        <v>20</v>
      </c>
      <c r="D18" s="18" t="s">
        <v>21</v>
      </c>
      <c r="E18" s="18" t="s">
        <v>86</v>
      </c>
      <c r="F18" s="18" t="s">
        <v>13</v>
      </c>
      <c r="G18" s="18" t="s">
        <v>14</v>
      </c>
      <c r="H18" s="23">
        <f>758+14</f>
        <v>772</v>
      </c>
      <c r="I18" s="23">
        <f>706+13</f>
        <v>719</v>
      </c>
      <c r="J18" s="23">
        <f>I18</f>
        <v>719</v>
      </c>
    </row>
    <row r="19" spans="1:10" ht="16.5" customHeight="1">
      <c r="A19" s="13"/>
      <c r="B19" s="19">
        <v>906</v>
      </c>
      <c r="C19" s="19" t="s">
        <v>20</v>
      </c>
      <c r="D19" s="18" t="s">
        <v>21</v>
      </c>
      <c r="E19" s="18" t="s">
        <v>76</v>
      </c>
      <c r="F19" s="18" t="s">
        <v>22</v>
      </c>
      <c r="G19" s="18" t="s">
        <v>23</v>
      </c>
      <c r="H19" s="22">
        <f>41328+1115+12481</f>
        <v>54924</v>
      </c>
      <c r="I19" s="22">
        <f>38435+1037+11607</f>
        <v>51079</v>
      </c>
      <c r="J19" s="23">
        <f>I19</f>
        <v>51079</v>
      </c>
    </row>
    <row r="20" spans="1:10" ht="16.5" customHeight="1">
      <c r="A20" s="13"/>
      <c r="B20" s="19">
        <v>906</v>
      </c>
      <c r="C20" s="19" t="s">
        <v>20</v>
      </c>
      <c r="D20" s="18" t="s">
        <v>21</v>
      </c>
      <c r="E20" s="18" t="s">
        <v>76</v>
      </c>
      <c r="F20" s="18" t="s">
        <v>13</v>
      </c>
      <c r="G20" s="18" t="s">
        <v>14</v>
      </c>
      <c r="H20" s="23">
        <v>10356</v>
      </c>
      <c r="I20" s="23">
        <v>9398</v>
      </c>
      <c r="J20" s="23">
        <f>I20</f>
        <v>9398</v>
      </c>
    </row>
    <row r="21" spans="1:10" ht="12.75">
      <c r="A21" s="14"/>
      <c r="B21" s="19">
        <v>906</v>
      </c>
      <c r="C21" s="19" t="s">
        <v>20</v>
      </c>
      <c r="D21" s="18" t="s">
        <v>21</v>
      </c>
      <c r="E21" s="18" t="s">
        <v>76</v>
      </c>
      <c r="F21" s="18" t="s">
        <v>24</v>
      </c>
      <c r="G21" s="18" t="s">
        <v>25</v>
      </c>
      <c r="H21" s="22">
        <f>200+155+85</f>
        <v>440</v>
      </c>
      <c r="I21" s="22">
        <f>186+144+79</f>
        <v>409</v>
      </c>
      <c r="J21" s="23">
        <f>I21</f>
        <v>409</v>
      </c>
    </row>
    <row r="22" spans="1:10" ht="39.75" customHeight="1">
      <c r="A22" s="15" t="s">
        <v>26</v>
      </c>
      <c r="B22" s="16">
        <v>906</v>
      </c>
      <c r="C22" s="17" t="s">
        <v>20</v>
      </c>
      <c r="D22" s="17" t="s">
        <v>27</v>
      </c>
      <c r="E22" s="21"/>
      <c r="F22" s="17"/>
      <c r="G22" s="17"/>
      <c r="H22" s="26">
        <f>H23</f>
        <v>1000</v>
      </c>
      <c r="I22" s="26">
        <f>I23</f>
        <v>0</v>
      </c>
      <c r="J22" s="26">
        <f>J23</f>
        <v>0</v>
      </c>
    </row>
    <row r="23" spans="1:10" ht="12.75">
      <c r="A23" s="13"/>
      <c r="B23" s="19">
        <v>906</v>
      </c>
      <c r="C23" s="18" t="s">
        <v>20</v>
      </c>
      <c r="D23" s="18" t="s">
        <v>27</v>
      </c>
      <c r="E23" s="20" t="s">
        <v>78</v>
      </c>
      <c r="F23" s="18" t="s">
        <v>28</v>
      </c>
      <c r="G23" s="18" t="s">
        <v>29</v>
      </c>
      <c r="H23" s="22">
        <v>1000</v>
      </c>
      <c r="I23" s="45">
        <v>0</v>
      </c>
      <c r="J23" s="45">
        <v>0</v>
      </c>
    </row>
    <row r="24" spans="1:10" ht="81" customHeight="1">
      <c r="A24" s="12" t="s">
        <v>30</v>
      </c>
      <c r="B24" s="16">
        <v>906</v>
      </c>
      <c r="C24" s="17" t="s">
        <v>20</v>
      </c>
      <c r="D24" s="17" t="s">
        <v>31</v>
      </c>
      <c r="E24" s="21"/>
      <c r="F24" s="17"/>
      <c r="G24" s="17"/>
      <c r="H24" s="25">
        <f>SUM(H25:H32)</f>
        <v>50667</v>
      </c>
      <c r="I24" s="25">
        <f>SUM(I25:I32)</f>
        <v>45327</v>
      </c>
      <c r="J24" s="25">
        <f>SUM(J25:J32)</f>
        <v>45327</v>
      </c>
    </row>
    <row r="25" spans="1:10" ht="15" customHeight="1">
      <c r="A25" s="12"/>
      <c r="B25" s="19">
        <v>906</v>
      </c>
      <c r="C25" s="18" t="s">
        <v>20</v>
      </c>
      <c r="D25" s="18" t="s">
        <v>31</v>
      </c>
      <c r="E25" s="20" t="s">
        <v>90</v>
      </c>
      <c r="F25" s="18" t="s">
        <v>13</v>
      </c>
      <c r="G25" s="18" t="s">
        <v>14</v>
      </c>
      <c r="H25" s="23">
        <v>254</v>
      </c>
      <c r="I25" s="23">
        <v>236</v>
      </c>
      <c r="J25" s="25"/>
    </row>
    <row r="26" spans="1:10" ht="14.25" customHeight="1">
      <c r="A26" s="13"/>
      <c r="B26" s="19">
        <v>906</v>
      </c>
      <c r="C26" s="18" t="s">
        <v>20</v>
      </c>
      <c r="D26" s="18" t="s">
        <v>31</v>
      </c>
      <c r="E26" s="20" t="s">
        <v>91</v>
      </c>
      <c r="F26" s="18" t="s">
        <v>13</v>
      </c>
      <c r="G26" s="18" t="s">
        <v>14</v>
      </c>
      <c r="H26" s="22">
        <v>93</v>
      </c>
      <c r="I26" s="59">
        <v>86</v>
      </c>
      <c r="J26" s="59">
        <f>I26</f>
        <v>86</v>
      </c>
    </row>
    <row r="27" spans="1:10" ht="13.5" customHeight="1">
      <c r="A27" s="13"/>
      <c r="B27" s="19">
        <v>906</v>
      </c>
      <c r="C27" s="18" t="s">
        <v>20</v>
      </c>
      <c r="D27" s="18" t="s">
        <v>31</v>
      </c>
      <c r="E27" s="20" t="s">
        <v>79</v>
      </c>
      <c r="F27" s="18" t="s">
        <v>13</v>
      </c>
      <c r="G27" s="18" t="s">
        <v>14</v>
      </c>
      <c r="H27" s="22">
        <v>975</v>
      </c>
      <c r="I27" s="59">
        <v>907</v>
      </c>
      <c r="J27" s="59">
        <f>I27</f>
        <v>907</v>
      </c>
    </row>
    <row r="28" spans="1:10" ht="12.75">
      <c r="A28" s="13"/>
      <c r="B28" s="19">
        <v>906</v>
      </c>
      <c r="C28" s="18" t="s">
        <v>20</v>
      </c>
      <c r="D28" s="18" t="s">
        <v>31</v>
      </c>
      <c r="E28" s="20" t="s">
        <v>80</v>
      </c>
      <c r="F28" s="18" t="s">
        <v>28</v>
      </c>
      <c r="G28" s="18" t="s">
        <v>29</v>
      </c>
      <c r="H28" s="22">
        <v>2528</v>
      </c>
      <c r="I28" s="59">
        <v>558</v>
      </c>
      <c r="J28" s="59">
        <v>558</v>
      </c>
    </row>
    <row r="29" spans="1:10" ht="12.75">
      <c r="A29" s="13"/>
      <c r="B29" s="19">
        <v>906</v>
      </c>
      <c r="C29" s="18" t="s">
        <v>20</v>
      </c>
      <c r="D29" s="18" t="s">
        <v>31</v>
      </c>
      <c r="E29" s="20" t="s">
        <v>83</v>
      </c>
      <c r="F29" s="18" t="s">
        <v>22</v>
      </c>
      <c r="G29" s="18" t="s">
        <v>23</v>
      </c>
      <c r="H29" s="22">
        <f>32275+15+9747</f>
        <v>42037</v>
      </c>
      <c r="I29" s="59">
        <f>30016+13+9065</f>
        <v>39094</v>
      </c>
      <c r="J29" s="59">
        <f>I29</f>
        <v>39094</v>
      </c>
    </row>
    <row r="30" spans="1:10" ht="12.75">
      <c r="A30" s="13"/>
      <c r="B30" s="19">
        <v>906</v>
      </c>
      <c r="C30" s="18" t="s">
        <v>20</v>
      </c>
      <c r="D30" s="18" t="s">
        <v>31</v>
      </c>
      <c r="E30" s="20" t="s">
        <v>83</v>
      </c>
      <c r="F30" s="18" t="s">
        <v>13</v>
      </c>
      <c r="G30" s="18" t="s">
        <v>14</v>
      </c>
      <c r="H30" s="22">
        <v>4595</v>
      </c>
      <c r="I30" s="22">
        <v>4273</v>
      </c>
      <c r="J30" s="59">
        <f>I30</f>
        <v>4273</v>
      </c>
    </row>
    <row r="31" spans="1:10" ht="12.75">
      <c r="A31" s="14"/>
      <c r="B31" s="19">
        <v>906</v>
      </c>
      <c r="C31" s="18" t="s">
        <v>20</v>
      </c>
      <c r="D31" s="18" t="s">
        <v>31</v>
      </c>
      <c r="E31" s="20" t="s">
        <v>83</v>
      </c>
      <c r="F31" s="18" t="s">
        <v>24</v>
      </c>
      <c r="G31" s="18" t="s">
        <v>25</v>
      </c>
      <c r="H31" s="22">
        <f>165+14+6</f>
        <v>185</v>
      </c>
      <c r="I31" s="22">
        <f>154+13+6</f>
        <v>173</v>
      </c>
      <c r="J31" s="59">
        <f>I31</f>
        <v>173</v>
      </c>
    </row>
    <row r="32" spans="1:10" ht="12.75">
      <c r="A32" s="14"/>
      <c r="B32" s="19">
        <v>906</v>
      </c>
      <c r="C32" s="18" t="s">
        <v>20</v>
      </c>
      <c r="D32" s="18" t="s">
        <v>31</v>
      </c>
      <c r="E32" s="20" t="s">
        <v>84</v>
      </c>
      <c r="F32" s="18" t="s">
        <v>13</v>
      </c>
      <c r="G32" s="18" t="s">
        <v>14</v>
      </c>
      <c r="H32" s="22"/>
      <c r="I32" s="45"/>
      <c r="J32" s="45">
        <v>236</v>
      </c>
    </row>
    <row r="33" spans="1:10" ht="70.5" customHeight="1">
      <c r="A33" s="12" t="s">
        <v>32</v>
      </c>
      <c r="B33" s="16">
        <v>906</v>
      </c>
      <c r="C33" s="17" t="s">
        <v>33</v>
      </c>
      <c r="D33" s="17" t="s">
        <v>34</v>
      </c>
      <c r="E33" s="21"/>
      <c r="F33" s="17"/>
      <c r="G33" s="17"/>
      <c r="H33" s="25">
        <f>SUM(H34:H35)</f>
        <v>3005</v>
      </c>
      <c r="I33" s="25">
        <f>SUM(I34:I35)</f>
        <v>2795</v>
      </c>
      <c r="J33" s="25">
        <f>SUM(J34:J35)</f>
        <v>2795</v>
      </c>
    </row>
    <row r="34" spans="1:10" ht="12.75">
      <c r="A34" s="13"/>
      <c r="B34" s="19">
        <v>906</v>
      </c>
      <c r="C34" s="18" t="s">
        <v>33</v>
      </c>
      <c r="D34" s="18" t="s">
        <v>34</v>
      </c>
      <c r="E34" s="20" t="s">
        <v>81</v>
      </c>
      <c r="F34" s="18" t="s">
        <v>28</v>
      </c>
      <c r="G34" s="18" t="s">
        <v>35</v>
      </c>
      <c r="H34" s="23">
        <v>2908</v>
      </c>
      <c r="I34" s="23">
        <v>2705</v>
      </c>
      <c r="J34" s="23">
        <v>2705</v>
      </c>
    </row>
    <row r="35" spans="1:10" ht="15" customHeight="1">
      <c r="A35" s="14"/>
      <c r="B35" s="19">
        <v>906</v>
      </c>
      <c r="C35" s="18" t="s">
        <v>33</v>
      </c>
      <c r="D35" s="18" t="s">
        <v>34</v>
      </c>
      <c r="E35" s="20" t="s">
        <v>82</v>
      </c>
      <c r="F35" s="18" t="s">
        <v>28</v>
      </c>
      <c r="G35" s="18" t="s">
        <v>35</v>
      </c>
      <c r="H35" s="22">
        <v>97</v>
      </c>
      <c r="I35" s="3">
        <v>90</v>
      </c>
      <c r="J35" s="3">
        <v>90</v>
      </c>
    </row>
  </sheetData>
  <sheetProtection/>
  <mergeCells count="13">
    <mergeCell ref="L16:V16"/>
    <mergeCell ref="A10:J10"/>
    <mergeCell ref="A11:J11"/>
    <mergeCell ref="I12:J12"/>
    <mergeCell ref="A13:A14"/>
    <mergeCell ref="B13:G13"/>
    <mergeCell ref="H13:J13"/>
    <mergeCell ref="G1:J1"/>
    <mergeCell ref="G2:J2"/>
    <mergeCell ref="G3:J3"/>
    <mergeCell ref="M5:O5"/>
    <mergeCell ref="A8:J8"/>
    <mergeCell ref="A9:J9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106" zoomScaleSheetLayoutView="106" zoomScalePageLayoutView="0" workbookViewId="0" topLeftCell="A1">
      <selection activeCell="M6" sqref="M6"/>
    </sheetView>
  </sheetViews>
  <sheetFormatPr defaultColWidth="9.00390625" defaultRowHeight="12.75"/>
  <cols>
    <col min="1" max="1" width="24.875" style="32" customWidth="1"/>
    <col min="2" max="2" width="7.25390625" style="32" customWidth="1"/>
    <col min="3" max="3" width="5.25390625" style="32" customWidth="1"/>
    <col min="4" max="4" width="6.25390625" style="32" customWidth="1"/>
    <col min="5" max="5" width="11.625" style="32" customWidth="1"/>
    <col min="6" max="6" width="6.625" style="32" customWidth="1"/>
    <col min="7" max="7" width="6.00390625" style="32" customWidth="1"/>
    <col min="8" max="8" width="6.625" style="32" customWidth="1"/>
    <col min="9" max="9" width="7.375" style="32" customWidth="1"/>
    <col min="10" max="10" width="6.25390625" style="32" customWidth="1"/>
    <col min="11" max="11" width="7.625" style="32" customWidth="1"/>
    <col min="12" max="12" width="6.625" style="32" customWidth="1"/>
    <col min="13" max="13" width="6.25390625" style="32" customWidth="1"/>
    <col min="14" max="14" width="7.375" style="32" customWidth="1"/>
    <col min="15" max="16" width="7.875" style="32" customWidth="1"/>
    <col min="17" max="16384" width="9.125" style="1" customWidth="1"/>
  </cols>
  <sheetData>
    <row r="1" spans="1:16" ht="15.75">
      <c r="A1" s="29"/>
      <c r="B1" s="89"/>
      <c r="C1" s="89"/>
      <c r="D1" s="89"/>
      <c r="E1" s="29"/>
      <c r="F1" s="89"/>
      <c r="G1" s="89"/>
      <c r="H1" s="89"/>
      <c r="I1" s="29"/>
      <c r="J1" s="89"/>
      <c r="K1" s="89"/>
      <c r="L1" s="89"/>
      <c r="M1" s="29"/>
      <c r="N1" s="89" t="s">
        <v>73</v>
      </c>
      <c r="O1" s="89"/>
      <c r="P1" s="89"/>
    </row>
    <row r="2" spans="1:16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/>
      <c r="O2" s="78"/>
      <c r="P2" s="78"/>
    </row>
    <row r="3" spans="1:16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78" t="s">
        <v>102</v>
      </c>
      <c r="N3" s="78"/>
      <c r="O3" s="78"/>
      <c r="P3" s="78"/>
    </row>
    <row r="4" spans="1:16" ht="15.75">
      <c r="A4" s="80"/>
      <c r="B4" s="81"/>
      <c r="C4" s="81"/>
      <c r="D4" s="81"/>
      <c r="E4" s="80"/>
      <c r="F4" s="81"/>
      <c r="G4" s="81"/>
      <c r="H4" s="81"/>
      <c r="I4" s="80"/>
      <c r="J4" s="81"/>
      <c r="K4" s="81"/>
      <c r="L4" s="81"/>
      <c r="M4" s="80" t="s">
        <v>97</v>
      </c>
      <c r="N4" s="81"/>
      <c r="O4" s="81"/>
      <c r="P4" s="81"/>
    </row>
    <row r="5" spans="1:16" ht="15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103</v>
      </c>
      <c r="N5" s="80"/>
      <c r="O5" s="80"/>
      <c r="P5" s="8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8.75">
      <c r="A8" s="52"/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30"/>
      <c r="B9" s="30" t="s">
        <v>41</v>
      </c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5:16" ht="12.75">
      <c r="O11" s="83" t="s">
        <v>17</v>
      </c>
      <c r="P11" s="83"/>
    </row>
    <row r="12" spans="1:16" ht="12.75">
      <c r="A12" s="84" t="s">
        <v>0</v>
      </c>
      <c r="B12" s="86" t="s">
        <v>1</v>
      </c>
      <c r="C12" s="87"/>
      <c r="D12" s="87"/>
      <c r="E12" s="87"/>
      <c r="F12" s="87"/>
      <c r="G12" s="87"/>
      <c r="H12" s="87"/>
      <c r="I12" s="33"/>
      <c r="J12" s="33"/>
      <c r="K12" s="33"/>
      <c r="L12" s="33"/>
      <c r="M12" s="33"/>
      <c r="N12" s="86" t="s">
        <v>42</v>
      </c>
      <c r="O12" s="87"/>
      <c r="P12" s="88"/>
    </row>
    <row r="13" spans="1:16" ht="120">
      <c r="A13" s="85"/>
      <c r="B13" s="35" t="s">
        <v>43</v>
      </c>
      <c r="C13" s="35" t="s">
        <v>3</v>
      </c>
      <c r="D13" s="35" t="s">
        <v>4</v>
      </c>
      <c r="E13" s="35" t="s">
        <v>44</v>
      </c>
      <c r="F13" s="5" t="s">
        <v>10</v>
      </c>
      <c r="G13" s="5" t="s">
        <v>45</v>
      </c>
      <c r="H13" s="5" t="s">
        <v>12</v>
      </c>
      <c r="I13" s="36" t="s">
        <v>46</v>
      </c>
      <c r="J13" s="36" t="s">
        <v>47</v>
      </c>
      <c r="K13" s="37" t="s">
        <v>48</v>
      </c>
      <c r="L13" s="37" t="s">
        <v>49</v>
      </c>
      <c r="M13" s="37" t="s">
        <v>50</v>
      </c>
      <c r="N13" s="34" t="s">
        <v>51</v>
      </c>
      <c r="O13" s="38" t="s">
        <v>75</v>
      </c>
      <c r="P13" s="38" t="s">
        <v>88</v>
      </c>
    </row>
    <row r="14" spans="1:16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8">
        <v>15</v>
      </c>
      <c r="P14" s="38">
        <v>16</v>
      </c>
    </row>
    <row r="15" spans="1:16" ht="60" customHeight="1">
      <c r="A15" s="39" t="s">
        <v>18</v>
      </c>
      <c r="B15" s="39">
        <v>906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>
        <f>N16+N36+N38+N62</f>
        <v>121164</v>
      </c>
      <c r="O15" s="41">
        <f>O16+O36+O38+O62</f>
        <v>109727</v>
      </c>
      <c r="P15" s="41">
        <f>P16+P36+P38+P62</f>
        <v>109727</v>
      </c>
    </row>
    <row r="16" spans="1:16" ht="79.5" customHeight="1">
      <c r="A16" s="39" t="s">
        <v>19</v>
      </c>
      <c r="B16" s="39">
        <v>906</v>
      </c>
      <c r="C16" s="42" t="s">
        <v>20</v>
      </c>
      <c r="D16" s="42" t="s">
        <v>21</v>
      </c>
      <c r="E16" s="38"/>
      <c r="F16" s="38"/>
      <c r="G16" s="38"/>
      <c r="H16" s="38"/>
      <c r="I16" s="38"/>
      <c r="J16" s="38"/>
      <c r="K16" s="38"/>
      <c r="L16" s="38"/>
      <c r="M16" s="38"/>
      <c r="N16" s="48">
        <f>SUM(N17:N35)</f>
        <v>66492</v>
      </c>
      <c r="O16" s="48">
        <f>SUM(O17:O35)</f>
        <v>61605</v>
      </c>
      <c r="P16" s="48">
        <f>SUM(P17:P35)</f>
        <v>61605</v>
      </c>
    </row>
    <row r="17" spans="1:16" ht="12.75">
      <c r="A17" s="75"/>
      <c r="B17" s="43">
        <v>906</v>
      </c>
      <c r="C17" s="44" t="s">
        <v>20</v>
      </c>
      <c r="D17" s="44" t="s">
        <v>21</v>
      </c>
      <c r="E17" s="43" t="s">
        <v>86</v>
      </c>
      <c r="F17" s="43">
        <v>200</v>
      </c>
      <c r="G17" s="43">
        <v>240</v>
      </c>
      <c r="H17" s="44" t="s">
        <v>15</v>
      </c>
      <c r="I17" s="44" t="s">
        <v>62</v>
      </c>
      <c r="J17" s="44" t="s">
        <v>94</v>
      </c>
      <c r="K17" s="44"/>
      <c r="L17" s="44"/>
      <c r="M17" s="44"/>
      <c r="N17" s="45">
        <v>758</v>
      </c>
      <c r="O17" s="45">
        <v>706</v>
      </c>
      <c r="P17" s="45">
        <f>O17</f>
        <v>706</v>
      </c>
    </row>
    <row r="18" spans="1:19" ht="12.75">
      <c r="A18" s="76"/>
      <c r="B18" s="43">
        <v>906</v>
      </c>
      <c r="C18" s="44" t="s">
        <v>20</v>
      </c>
      <c r="D18" s="44" t="s">
        <v>21</v>
      </c>
      <c r="E18" s="43" t="s">
        <v>86</v>
      </c>
      <c r="F18" s="43">
        <v>200</v>
      </c>
      <c r="G18" s="43">
        <v>240</v>
      </c>
      <c r="H18" s="44" t="s">
        <v>15</v>
      </c>
      <c r="I18" s="44" t="s">
        <v>65</v>
      </c>
      <c r="J18" s="44" t="s">
        <v>94</v>
      </c>
      <c r="K18" s="44"/>
      <c r="L18" s="44"/>
      <c r="M18" s="44"/>
      <c r="N18" s="45">
        <v>14</v>
      </c>
      <c r="O18" s="45">
        <v>13</v>
      </c>
      <c r="P18" s="45">
        <f>O18</f>
        <v>13</v>
      </c>
      <c r="R18" s="1">
        <v>100</v>
      </c>
      <c r="S18" s="60">
        <f>N19+N20+N21+N22+N23+N44+N45+N46+N47</f>
        <v>96961</v>
      </c>
    </row>
    <row r="19" spans="1:16" ht="12.75">
      <c r="A19" s="76"/>
      <c r="B19" s="43">
        <v>906</v>
      </c>
      <c r="C19" s="44" t="s">
        <v>20</v>
      </c>
      <c r="D19" s="44" t="s">
        <v>21</v>
      </c>
      <c r="E19" s="43" t="s">
        <v>76</v>
      </c>
      <c r="F19" s="43">
        <v>100</v>
      </c>
      <c r="G19" s="43">
        <v>110</v>
      </c>
      <c r="H19" s="44" t="s">
        <v>36</v>
      </c>
      <c r="I19" s="44" t="s">
        <v>52</v>
      </c>
      <c r="J19" s="44"/>
      <c r="K19" s="44"/>
      <c r="L19" s="44"/>
      <c r="M19" s="44"/>
      <c r="N19" s="45">
        <v>41328</v>
      </c>
      <c r="O19" s="45">
        <v>38435</v>
      </c>
      <c r="P19" s="45">
        <v>38435</v>
      </c>
    </row>
    <row r="20" spans="1:16" ht="12.75">
      <c r="A20" s="76"/>
      <c r="B20" s="43">
        <v>906</v>
      </c>
      <c r="C20" s="44" t="s">
        <v>20</v>
      </c>
      <c r="D20" s="44" t="s">
        <v>21</v>
      </c>
      <c r="E20" s="43" t="s">
        <v>76</v>
      </c>
      <c r="F20" s="43">
        <v>100</v>
      </c>
      <c r="G20" s="43">
        <v>110</v>
      </c>
      <c r="H20" s="44" t="s">
        <v>37</v>
      </c>
      <c r="I20" s="44" t="s">
        <v>54</v>
      </c>
      <c r="J20" s="44"/>
      <c r="K20" s="44"/>
      <c r="L20" s="44"/>
      <c r="M20" s="44"/>
      <c r="N20" s="45">
        <v>5</v>
      </c>
      <c r="O20" s="45">
        <v>2</v>
      </c>
      <c r="P20" s="45">
        <v>2</v>
      </c>
    </row>
    <row r="21" spans="1:18" ht="12.75">
      <c r="A21" s="76"/>
      <c r="B21" s="43">
        <v>906</v>
      </c>
      <c r="C21" s="44" t="s">
        <v>20</v>
      </c>
      <c r="D21" s="44" t="s">
        <v>21</v>
      </c>
      <c r="E21" s="43" t="s">
        <v>76</v>
      </c>
      <c r="F21" s="43">
        <v>100</v>
      </c>
      <c r="G21" s="43">
        <v>110</v>
      </c>
      <c r="H21" s="44" t="s">
        <v>37</v>
      </c>
      <c r="I21" s="44" t="s">
        <v>54</v>
      </c>
      <c r="J21" s="44"/>
      <c r="K21" s="44" t="s">
        <v>55</v>
      </c>
      <c r="L21" s="44"/>
      <c r="M21" s="44"/>
      <c r="N21" s="45">
        <v>1080</v>
      </c>
      <c r="O21" s="45">
        <v>1008</v>
      </c>
      <c r="P21" s="45">
        <v>1008</v>
      </c>
      <c r="R21" s="60">
        <f>N24+N25+N26+N27+N28+N29+N30+N31+N17+N18+N39+N40+N41+N42+N48+N49+N50+N51+N52+N53+N54+N55</f>
        <v>17045</v>
      </c>
    </row>
    <row r="22" spans="1:16" ht="12.75">
      <c r="A22" s="76"/>
      <c r="B22" s="43">
        <v>906</v>
      </c>
      <c r="C22" s="44" t="s">
        <v>20</v>
      </c>
      <c r="D22" s="44" t="s">
        <v>21</v>
      </c>
      <c r="E22" s="43" t="s">
        <v>76</v>
      </c>
      <c r="F22" s="43">
        <v>100</v>
      </c>
      <c r="G22" s="43">
        <v>110</v>
      </c>
      <c r="H22" s="44" t="s">
        <v>37</v>
      </c>
      <c r="I22" s="44" t="s">
        <v>54</v>
      </c>
      <c r="J22" s="44"/>
      <c r="K22" s="44" t="s">
        <v>56</v>
      </c>
      <c r="L22" s="44"/>
      <c r="M22" s="44"/>
      <c r="N22" s="45">
        <v>30</v>
      </c>
      <c r="O22" s="45">
        <v>27</v>
      </c>
      <c r="P22" s="45">
        <v>27</v>
      </c>
    </row>
    <row r="23" spans="1:16" ht="12.75">
      <c r="A23" s="76"/>
      <c r="B23" s="43">
        <v>906</v>
      </c>
      <c r="C23" s="44" t="s">
        <v>20</v>
      </c>
      <c r="D23" s="44" t="s">
        <v>21</v>
      </c>
      <c r="E23" s="43" t="s">
        <v>76</v>
      </c>
      <c r="F23" s="43">
        <v>100</v>
      </c>
      <c r="G23" s="43">
        <v>110</v>
      </c>
      <c r="H23" s="44" t="s">
        <v>77</v>
      </c>
      <c r="I23" s="44" t="s">
        <v>53</v>
      </c>
      <c r="J23" s="44"/>
      <c r="K23" s="44"/>
      <c r="L23" s="44"/>
      <c r="M23" s="44"/>
      <c r="N23" s="45">
        <v>12481</v>
      </c>
      <c r="O23" s="45">
        <v>11607</v>
      </c>
      <c r="P23" s="45">
        <v>11607</v>
      </c>
    </row>
    <row r="24" spans="1:16" ht="12.75">
      <c r="A24" s="76"/>
      <c r="B24" s="43">
        <v>906</v>
      </c>
      <c r="C24" s="44" t="s">
        <v>20</v>
      </c>
      <c r="D24" s="44" t="s">
        <v>21</v>
      </c>
      <c r="E24" s="43" t="s">
        <v>76</v>
      </c>
      <c r="F24" s="43">
        <v>200</v>
      </c>
      <c r="G24" s="43">
        <v>240</v>
      </c>
      <c r="H24" s="44" t="s">
        <v>15</v>
      </c>
      <c r="I24" s="44" t="s">
        <v>57</v>
      </c>
      <c r="J24" s="44"/>
      <c r="K24" s="44"/>
      <c r="L24" s="44"/>
      <c r="M24" s="44"/>
      <c r="N24" s="45">
        <v>1617</v>
      </c>
      <c r="O24" s="45">
        <v>1466</v>
      </c>
      <c r="P24" s="45">
        <v>1466</v>
      </c>
    </row>
    <row r="25" spans="1:16" ht="12.75">
      <c r="A25" s="76"/>
      <c r="B25" s="43">
        <v>906</v>
      </c>
      <c r="C25" s="44" t="s">
        <v>20</v>
      </c>
      <c r="D25" s="44" t="s">
        <v>21</v>
      </c>
      <c r="E25" s="43" t="s">
        <v>76</v>
      </c>
      <c r="F25" s="43">
        <v>200</v>
      </c>
      <c r="G25" s="43">
        <v>240</v>
      </c>
      <c r="H25" s="44" t="s">
        <v>15</v>
      </c>
      <c r="I25" s="44" t="s">
        <v>58</v>
      </c>
      <c r="J25" s="44"/>
      <c r="K25" s="44" t="s">
        <v>59</v>
      </c>
      <c r="L25" s="44"/>
      <c r="M25" s="44"/>
      <c r="N25" s="45">
        <v>404</v>
      </c>
      <c r="O25" s="45">
        <v>366</v>
      </c>
      <c r="P25" s="45">
        <v>366</v>
      </c>
    </row>
    <row r="26" spans="1:16" ht="12.75">
      <c r="A26" s="76"/>
      <c r="B26" s="43">
        <v>906</v>
      </c>
      <c r="C26" s="44" t="s">
        <v>20</v>
      </c>
      <c r="D26" s="44" t="s">
        <v>21</v>
      </c>
      <c r="E26" s="43" t="s">
        <v>76</v>
      </c>
      <c r="F26" s="43">
        <v>200</v>
      </c>
      <c r="G26" s="43">
        <v>240</v>
      </c>
      <c r="H26" s="44" t="s">
        <v>15</v>
      </c>
      <c r="I26" s="44" t="s">
        <v>58</v>
      </c>
      <c r="J26" s="44"/>
      <c r="K26" s="44" t="s">
        <v>60</v>
      </c>
      <c r="L26" s="44"/>
      <c r="M26" s="44"/>
      <c r="N26" s="45">
        <v>1028</v>
      </c>
      <c r="O26" s="45">
        <v>932</v>
      </c>
      <c r="P26" s="45">
        <v>932</v>
      </c>
    </row>
    <row r="27" spans="1:16" ht="12.75">
      <c r="A27" s="76"/>
      <c r="B27" s="43">
        <v>906</v>
      </c>
      <c r="C27" s="44" t="s">
        <v>20</v>
      </c>
      <c r="D27" s="44" t="s">
        <v>21</v>
      </c>
      <c r="E27" s="43" t="s">
        <v>76</v>
      </c>
      <c r="F27" s="43">
        <v>200</v>
      </c>
      <c r="G27" s="43">
        <v>240</v>
      </c>
      <c r="H27" s="44" t="s">
        <v>15</v>
      </c>
      <c r="I27" s="44" t="s">
        <v>58</v>
      </c>
      <c r="J27" s="44"/>
      <c r="K27" s="44" t="s">
        <v>61</v>
      </c>
      <c r="L27" s="44"/>
      <c r="M27" s="44"/>
      <c r="N27" s="45">
        <v>55</v>
      </c>
      <c r="O27" s="45">
        <v>50</v>
      </c>
      <c r="P27" s="45">
        <v>50</v>
      </c>
    </row>
    <row r="28" spans="1:16" ht="12.75">
      <c r="A28" s="76"/>
      <c r="B28" s="43">
        <v>906</v>
      </c>
      <c r="C28" s="44" t="s">
        <v>20</v>
      </c>
      <c r="D28" s="44" t="s">
        <v>21</v>
      </c>
      <c r="E28" s="43" t="s">
        <v>76</v>
      </c>
      <c r="F28" s="43">
        <v>200</v>
      </c>
      <c r="G28" s="43">
        <v>240</v>
      </c>
      <c r="H28" s="44" t="s">
        <v>15</v>
      </c>
      <c r="I28" s="44" t="s">
        <v>62</v>
      </c>
      <c r="J28" s="44"/>
      <c r="K28" s="44"/>
      <c r="L28" s="44"/>
      <c r="M28" s="44"/>
      <c r="N28" s="45">
        <v>1050</v>
      </c>
      <c r="O28" s="45">
        <v>952</v>
      </c>
      <c r="P28" s="45">
        <v>952</v>
      </c>
    </row>
    <row r="29" spans="1:16" ht="12.75">
      <c r="A29" s="76"/>
      <c r="B29" s="43">
        <v>906</v>
      </c>
      <c r="C29" s="44" t="s">
        <v>20</v>
      </c>
      <c r="D29" s="44" t="s">
        <v>21</v>
      </c>
      <c r="E29" s="43" t="s">
        <v>76</v>
      </c>
      <c r="F29" s="43">
        <v>200</v>
      </c>
      <c r="G29" s="43">
        <v>240</v>
      </c>
      <c r="H29" s="44" t="s">
        <v>15</v>
      </c>
      <c r="I29" s="44" t="s">
        <v>63</v>
      </c>
      <c r="J29" s="44"/>
      <c r="K29" s="44"/>
      <c r="L29" s="44"/>
      <c r="M29" s="44"/>
      <c r="N29" s="45">
        <v>1606</v>
      </c>
      <c r="O29" s="45">
        <v>1456</v>
      </c>
      <c r="P29" s="45">
        <v>1456</v>
      </c>
    </row>
    <row r="30" spans="1:16" ht="12.75">
      <c r="A30" s="76"/>
      <c r="B30" s="43">
        <v>906</v>
      </c>
      <c r="C30" s="44" t="s">
        <v>20</v>
      </c>
      <c r="D30" s="44" t="s">
        <v>21</v>
      </c>
      <c r="E30" s="43" t="s">
        <v>76</v>
      </c>
      <c r="F30" s="43">
        <v>200</v>
      </c>
      <c r="G30" s="43">
        <v>240</v>
      </c>
      <c r="H30" s="44" t="s">
        <v>15</v>
      </c>
      <c r="I30" s="44" t="s">
        <v>64</v>
      </c>
      <c r="J30" s="44"/>
      <c r="K30" s="44"/>
      <c r="L30" s="44"/>
      <c r="M30" s="44"/>
      <c r="N30" s="45">
        <v>250</v>
      </c>
      <c r="O30" s="45"/>
      <c r="P30" s="45"/>
    </row>
    <row r="31" spans="1:16" ht="12.75">
      <c r="A31" s="76"/>
      <c r="B31" s="43">
        <v>906</v>
      </c>
      <c r="C31" s="44" t="s">
        <v>20</v>
      </c>
      <c r="D31" s="44" t="s">
        <v>21</v>
      </c>
      <c r="E31" s="43" t="s">
        <v>76</v>
      </c>
      <c r="F31" s="43">
        <v>200</v>
      </c>
      <c r="G31" s="43">
        <v>240</v>
      </c>
      <c r="H31" s="44" t="s">
        <v>15</v>
      </c>
      <c r="I31" s="44" t="s">
        <v>65</v>
      </c>
      <c r="J31" s="44"/>
      <c r="K31" s="44"/>
      <c r="L31" s="44"/>
      <c r="M31" s="44"/>
      <c r="N31" s="45">
        <v>4346</v>
      </c>
      <c r="O31" s="45">
        <v>4176</v>
      </c>
      <c r="P31" s="45">
        <v>4176</v>
      </c>
    </row>
    <row r="32" spans="1:16" ht="12.75">
      <c r="A32" s="76"/>
      <c r="B32" s="43">
        <v>906</v>
      </c>
      <c r="C32" s="44" t="s">
        <v>20</v>
      </c>
      <c r="D32" s="44" t="s">
        <v>21</v>
      </c>
      <c r="E32" s="43" t="s">
        <v>76</v>
      </c>
      <c r="F32" s="43">
        <v>800</v>
      </c>
      <c r="G32" s="43">
        <v>850</v>
      </c>
      <c r="H32" s="44" t="s">
        <v>38</v>
      </c>
      <c r="I32" s="44" t="s">
        <v>66</v>
      </c>
      <c r="J32" s="44"/>
      <c r="K32" s="44" t="s">
        <v>67</v>
      </c>
      <c r="L32" s="44"/>
      <c r="M32" s="44"/>
      <c r="N32" s="45">
        <v>200</v>
      </c>
      <c r="O32" s="45">
        <v>186</v>
      </c>
      <c r="P32" s="45">
        <v>186</v>
      </c>
    </row>
    <row r="33" spans="1:16" ht="12.75">
      <c r="A33" s="76"/>
      <c r="B33" s="43">
        <v>906</v>
      </c>
      <c r="C33" s="44" t="s">
        <v>20</v>
      </c>
      <c r="D33" s="44" t="s">
        <v>21</v>
      </c>
      <c r="E33" s="43" t="s">
        <v>76</v>
      </c>
      <c r="F33" s="43">
        <v>800</v>
      </c>
      <c r="G33" s="43">
        <v>850</v>
      </c>
      <c r="H33" s="44" t="s">
        <v>39</v>
      </c>
      <c r="I33" s="44" t="s">
        <v>66</v>
      </c>
      <c r="J33" s="44"/>
      <c r="K33" s="44"/>
      <c r="L33" s="44"/>
      <c r="M33" s="44"/>
      <c r="N33" s="45">
        <v>55</v>
      </c>
      <c r="O33" s="45">
        <v>51</v>
      </c>
      <c r="P33" s="45">
        <v>51</v>
      </c>
    </row>
    <row r="34" spans="1:16" ht="13.5" customHeight="1">
      <c r="A34" s="76"/>
      <c r="B34" s="43">
        <v>906</v>
      </c>
      <c r="C34" s="44" t="s">
        <v>20</v>
      </c>
      <c r="D34" s="44" t="s">
        <v>21</v>
      </c>
      <c r="E34" s="43" t="s">
        <v>76</v>
      </c>
      <c r="F34" s="43">
        <v>800</v>
      </c>
      <c r="G34" s="43">
        <v>850</v>
      </c>
      <c r="H34" s="44" t="s">
        <v>39</v>
      </c>
      <c r="I34" s="44" t="s">
        <v>66</v>
      </c>
      <c r="J34" s="44"/>
      <c r="K34" s="44" t="s">
        <v>68</v>
      </c>
      <c r="L34" s="44"/>
      <c r="M34" s="44"/>
      <c r="N34" s="45">
        <v>100</v>
      </c>
      <c r="O34" s="45">
        <v>93</v>
      </c>
      <c r="P34" s="45">
        <v>93</v>
      </c>
    </row>
    <row r="35" spans="1:16" ht="13.5" customHeight="1">
      <c r="A35" s="77"/>
      <c r="B35" s="43">
        <v>906</v>
      </c>
      <c r="C35" s="44" t="s">
        <v>20</v>
      </c>
      <c r="D35" s="44" t="s">
        <v>21</v>
      </c>
      <c r="E35" s="43" t="s">
        <v>76</v>
      </c>
      <c r="F35" s="43">
        <v>800</v>
      </c>
      <c r="G35" s="43">
        <v>850</v>
      </c>
      <c r="H35" s="44" t="s">
        <v>87</v>
      </c>
      <c r="I35" s="44" t="s">
        <v>66</v>
      </c>
      <c r="J35" s="44"/>
      <c r="K35" s="44"/>
      <c r="L35" s="44"/>
      <c r="M35" s="44"/>
      <c r="N35" s="45">
        <v>85</v>
      </c>
      <c r="O35" s="45">
        <v>79</v>
      </c>
      <c r="P35" s="45">
        <v>79</v>
      </c>
    </row>
    <row r="36" spans="1:19" ht="30" customHeight="1">
      <c r="A36" s="39" t="s">
        <v>26</v>
      </c>
      <c r="B36" s="46">
        <v>906</v>
      </c>
      <c r="C36" s="47" t="s">
        <v>20</v>
      </c>
      <c r="D36" s="47" t="s">
        <v>27</v>
      </c>
      <c r="E36" s="43"/>
      <c r="F36" s="43"/>
      <c r="G36" s="43"/>
      <c r="H36" s="43"/>
      <c r="I36" s="43"/>
      <c r="J36" s="43"/>
      <c r="K36" s="43"/>
      <c r="L36" s="43"/>
      <c r="M36" s="43"/>
      <c r="N36" s="48">
        <f>N37</f>
        <v>1000</v>
      </c>
      <c r="O36" s="48">
        <f>O37</f>
        <v>0</v>
      </c>
      <c r="P36" s="48">
        <f>P37</f>
        <v>0</v>
      </c>
      <c r="R36" s="1">
        <v>290</v>
      </c>
      <c r="S36" s="60">
        <f>N32+N33+N34+N35+N56+N57+N58+N59</f>
        <v>625</v>
      </c>
    </row>
    <row r="37" spans="1:16" ht="12.75">
      <c r="A37" s="38"/>
      <c r="B37" s="43">
        <v>906</v>
      </c>
      <c r="C37" s="44" t="s">
        <v>20</v>
      </c>
      <c r="D37" s="44" t="s">
        <v>27</v>
      </c>
      <c r="E37" s="43" t="s">
        <v>78</v>
      </c>
      <c r="F37" s="43">
        <v>600</v>
      </c>
      <c r="G37" s="43">
        <v>630</v>
      </c>
      <c r="H37" s="44" t="s">
        <v>95</v>
      </c>
      <c r="I37" s="44" t="s">
        <v>69</v>
      </c>
      <c r="J37" s="44"/>
      <c r="K37" s="44"/>
      <c r="L37" s="44"/>
      <c r="M37" s="44"/>
      <c r="N37" s="45">
        <v>1000</v>
      </c>
      <c r="O37" s="45">
        <v>0</v>
      </c>
      <c r="P37" s="45">
        <v>0</v>
      </c>
    </row>
    <row r="38" spans="1:16" ht="73.5" customHeight="1">
      <c r="A38" s="39" t="s">
        <v>30</v>
      </c>
      <c r="B38" s="46">
        <v>906</v>
      </c>
      <c r="C38" s="47" t="s">
        <v>20</v>
      </c>
      <c r="D38" s="47" t="s">
        <v>31</v>
      </c>
      <c r="E38" s="43"/>
      <c r="F38" s="43"/>
      <c r="G38" s="43"/>
      <c r="H38" s="44"/>
      <c r="I38" s="44"/>
      <c r="J38" s="44"/>
      <c r="K38" s="44"/>
      <c r="L38" s="44"/>
      <c r="M38" s="44"/>
      <c r="N38" s="48">
        <f>SUM(N39:N61)</f>
        <v>50667</v>
      </c>
      <c r="O38" s="48">
        <f>SUM(O39:O61)</f>
        <v>45327</v>
      </c>
      <c r="P38" s="48">
        <f>SUM(P39:P61)</f>
        <v>45327</v>
      </c>
    </row>
    <row r="39" spans="1:16" ht="12.75">
      <c r="A39" s="75"/>
      <c r="B39" s="43">
        <v>906</v>
      </c>
      <c r="C39" s="44" t="s">
        <v>20</v>
      </c>
      <c r="D39" s="44" t="s">
        <v>31</v>
      </c>
      <c r="E39" s="43" t="s">
        <v>90</v>
      </c>
      <c r="F39" s="43">
        <v>200</v>
      </c>
      <c r="G39" s="43">
        <v>240</v>
      </c>
      <c r="H39" s="44" t="s">
        <v>15</v>
      </c>
      <c r="I39" s="44" t="s">
        <v>63</v>
      </c>
      <c r="J39" s="44"/>
      <c r="K39" s="44"/>
      <c r="L39" s="44"/>
      <c r="M39" s="44"/>
      <c r="N39" s="45">
        <v>137</v>
      </c>
      <c r="O39" s="45">
        <v>127</v>
      </c>
      <c r="P39" s="45"/>
    </row>
    <row r="40" spans="1:16" ht="12.75">
      <c r="A40" s="76"/>
      <c r="B40" s="43">
        <v>906</v>
      </c>
      <c r="C40" s="44" t="s">
        <v>20</v>
      </c>
      <c r="D40" s="44" t="s">
        <v>31</v>
      </c>
      <c r="E40" s="43" t="s">
        <v>90</v>
      </c>
      <c r="F40" s="43">
        <v>200</v>
      </c>
      <c r="G40" s="43">
        <v>240</v>
      </c>
      <c r="H40" s="44" t="s">
        <v>15</v>
      </c>
      <c r="I40" s="44" t="s">
        <v>65</v>
      </c>
      <c r="J40" s="44"/>
      <c r="K40" s="44"/>
      <c r="L40" s="44"/>
      <c r="M40" s="44"/>
      <c r="N40" s="45">
        <v>117</v>
      </c>
      <c r="O40" s="45">
        <v>109</v>
      </c>
      <c r="P40" s="45"/>
    </row>
    <row r="41" spans="1:16" ht="12.75">
      <c r="A41" s="76"/>
      <c r="B41" s="43">
        <v>906</v>
      </c>
      <c r="C41" s="44" t="s">
        <v>20</v>
      </c>
      <c r="D41" s="44" t="s">
        <v>31</v>
      </c>
      <c r="E41" s="43" t="s">
        <v>91</v>
      </c>
      <c r="F41" s="43">
        <v>200</v>
      </c>
      <c r="G41" s="43">
        <v>240</v>
      </c>
      <c r="H41" s="44" t="s">
        <v>15</v>
      </c>
      <c r="I41" s="44" t="s">
        <v>62</v>
      </c>
      <c r="J41" s="44" t="s">
        <v>94</v>
      </c>
      <c r="K41" s="44"/>
      <c r="L41" s="44"/>
      <c r="M41" s="44"/>
      <c r="N41" s="45">
        <v>93</v>
      </c>
      <c r="O41" s="45">
        <v>86</v>
      </c>
      <c r="P41" s="45">
        <v>86</v>
      </c>
    </row>
    <row r="42" spans="1:16" ht="12.75">
      <c r="A42" s="76"/>
      <c r="B42" s="43">
        <v>906</v>
      </c>
      <c r="C42" s="44" t="s">
        <v>20</v>
      </c>
      <c r="D42" s="44" t="s">
        <v>31</v>
      </c>
      <c r="E42" s="43" t="s">
        <v>79</v>
      </c>
      <c r="F42" s="43">
        <v>200</v>
      </c>
      <c r="G42" s="43">
        <v>240</v>
      </c>
      <c r="H42" s="44" t="s">
        <v>15</v>
      </c>
      <c r="I42" s="44" t="s">
        <v>63</v>
      </c>
      <c r="J42" s="44"/>
      <c r="K42" s="44"/>
      <c r="L42" s="44"/>
      <c r="M42" s="44"/>
      <c r="N42" s="45">
        <v>975</v>
      </c>
      <c r="O42" s="45">
        <v>907</v>
      </c>
      <c r="P42" s="45">
        <v>907</v>
      </c>
    </row>
    <row r="43" spans="1:16" ht="12.75">
      <c r="A43" s="76"/>
      <c r="B43" s="43">
        <v>906</v>
      </c>
      <c r="C43" s="44" t="s">
        <v>20</v>
      </c>
      <c r="D43" s="44" t="s">
        <v>31</v>
      </c>
      <c r="E43" s="43" t="s">
        <v>80</v>
      </c>
      <c r="F43" s="43">
        <v>600</v>
      </c>
      <c r="G43" s="43">
        <v>630</v>
      </c>
      <c r="H43" s="44" t="s">
        <v>95</v>
      </c>
      <c r="I43" s="44" t="s">
        <v>69</v>
      </c>
      <c r="J43" s="44"/>
      <c r="K43" s="44"/>
      <c r="L43" s="44"/>
      <c r="M43" s="44"/>
      <c r="N43" s="45">
        <v>2528</v>
      </c>
      <c r="O43" s="45">
        <v>558</v>
      </c>
      <c r="P43" s="45">
        <v>558</v>
      </c>
    </row>
    <row r="44" spans="1:16" ht="12.75">
      <c r="A44" s="76"/>
      <c r="B44" s="43">
        <v>906</v>
      </c>
      <c r="C44" s="44" t="s">
        <v>20</v>
      </c>
      <c r="D44" s="44" t="s">
        <v>31</v>
      </c>
      <c r="E44" s="43" t="s">
        <v>83</v>
      </c>
      <c r="F44" s="43">
        <v>100</v>
      </c>
      <c r="G44" s="43">
        <v>110</v>
      </c>
      <c r="H44" s="44" t="s">
        <v>36</v>
      </c>
      <c r="I44" s="44" t="s">
        <v>52</v>
      </c>
      <c r="J44" s="44"/>
      <c r="K44" s="44"/>
      <c r="L44" s="44"/>
      <c r="M44" s="44"/>
      <c r="N44" s="45">
        <v>32275</v>
      </c>
      <c r="O44" s="45">
        <v>30016</v>
      </c>
      <c r="P44" s="45">
        <f>O44</f>
        <v>30016</v>
      </c>
    </row>
    <row r="45" spans="1:16" ht="12.75">
      <c r="A45" s="76"/>
      <c r="B45" s="43">
        <v>906</v>
      </c>
      <c r="C45" s="44" t="s">
        <v>20</v>
      </c>
      <c r="D45" s="44" t="s">
        <v>31</v>
      </c>
      <c r="E45" s="43" t="s">
        <v>83</v>
      </c>
      <c r="F45" s="43">
        <v>100</v>
      </c>
      <c r="G45" s="43">
        <v>110</v>
      </c>
      <c r="H45" s="44" t="s">
        <v>37</v>
      </c>
      <c r="I45" s="44" t="s">
        <v>54</v>
      </c>
      <c r="J45" s="44"/>
      <c r="K45" s="44"/>
      <c r="L45" s="44"/>
      <c r="M45" s="44"/>
      <c r="N45" s="45">
        <v>1</v>
      </c>
      <c r="O45" s="45">
        <v>0</v>
      </c>
      <c r="P45" s="45">
        <f aca="true" t="shared" si="0" ref="P45:P59">O45</f>
        <v>0</v>
      </c>
    </row>
    <row r="46" spans="1:16" ht="12.75">
      <c r="A46" s="76"/>
      <c r="B46" s="43">
        <v>906</v>
      </c>
      <c r="C46" s="44" t="s">
        <v>20</v>
      </c>
      <c r="D46" s="44" t="s">
        <v>31</v>
      </c>
      <c r="E46" s="43" t="s">
        <v>83</v>
      </c>
      <c r="F46" s="43">
        <v>100</v>
      </c>
      <c r="G46" s="43">
        <v>110</v>
      </c>
      <c r="H46" s="44" t="s">
        <v>37</v>
      </c>
      <c r="I46" s="44" t="s">
        <v>54</v>
      </c>
      <c r="J46" s="44"/>
      <c r="K46" s="44" t="s">
        <v>56</v>
      </c>
      <c r="L46" s="44"/>
      <c r="M46" s="44"/>
      <c r="N46" s="45">
        <v>14</v>
      </c>
      <c r="O46" s="45">
        <v>13</v>
      </c>
      <c r="P46" s="45">
        <f t="shared" si="0"/>
        <v>13</v>
      </c>
    </row>
    <row r="47" spans="1:16" ht="12.75">
      <c r="A47" s="76"/>
      <c r="B47" s="43">
        <v>906</v>
      </c>
      <c r="C47" s="44" t="s">
        <v>20</v>
      </c>
      <c r="D47" s="44" t="s">
        <v>31</v>
      </c>
      <c r="E47" s="43" t="s">
        <v>83</v>
      </c>
      <c r="F47" s="43">
        <v>100</v>
      </c>
      <c r="G47" s="43">
        <v>110</v>
      </c>
      <c r="H47" s="44" t="s">
        <v>77</v>
      </c>
      <c r="I47" s="44" t="s">
        <v>53</v>
      </c>
      <c r="J47" s="44"/>
      <c r="K47" s="44"/>
      <c r="L47" s="44"/>
      <c r="M47" s="44"/>
      <c r="N47" s="45">
        <v>9747</v>
      </c>
      <c r="O47" s="45">
        <v>9065</v>
      </c>
      <c r="P47" s="45">
        <f>O47</f>
        <v>9065</v>
      </c>
    </row>
    <row r="48" spans="1:16" ht="12.75">
      <c r="A48" s="76"/>
      <c r="B48" s="43">
        <v>906</v>
      </c>
      <c r="C48" s="44" t="s">
        <v>20</v>
      </c>
      <c r="D48" s="44" t="s">
        <v>31</v>
      </c>
      <c r="E48" s="43" t="s">
        <v>83</v>
      </c>
      <c r="F48" s="43">
        <v>200</v>
      </c>
      <c r="G48" s="43">
        <v>240</v>
      </c>
      <c r="H48" s="44" t="s">
        <v>15</v>
      </c>
      <c r="I48" s="44" t="s">
        <v>57</v>
      </c>
      <c r="J48" s="49"/>
      <c r="K48" s="49"/>
      <c r="L48" s="49"/>
      <c r="M48" s="49"/>
      <c r="N48" s="45">
        <v>229</v>
      </c>
      <c r="O48" s="45">
        <v>213</v>
      </c>
      <c r="P48" s="45">
        <f t="shared" si="0"/>
        <v>213</v>
      </c>
    </row>
    <row r="49" spans="1:16" ht="12.75">
      <c r="A49" s="76"/>
      <c r="B49" s="43">
        <v>906</v>
      </c>
      <c r="C49" s="44" t="s">
        <v>20</v>
      </c>
      <c r="D49" s="44" t="s">
        <v>31</v>
      </c>
      <c r="E49" s="43" t="s">
        <v>83</v>
      </c>
      <c r="F49" s="43">
        <v>200</v>
      </c>
      <c r="G49" s="43">
        <v>240</v>
      </c>
      <c r="H49" s="44" t="s">
        <v>15</v>
      </c>
      <c r="I49" s="44" t="s">
        <v>58</v>
      </c>
      <c r="J49" s="49"/>
      <c r="K49" s="44" t="s">
        <v>59</v>
      </c>
      <c r="L49" s="49"/>
      <c r="M49" s="49"/>
      <c r="N49" s="45">
        <v>358</v>
      </c>
      <c r="O49" s="45">
        <v>333</v>
      </c>
      <c r="P49" s="45">
        <f t="shared" si="0"/>
        <v>333</v>
      </c>
    </row>
    <row r="50" spans="1:16" ht="12.75">
      <c r="A50" s="76"/>
      <c r="B50" s="43">
        <v>906</v>
      </c>
      <c r="C50" s="44" t="s">
        <v>20</v>
      </c>
      <c r="D50" s="44" t="s">
        <v>31</v>
      </c>
      <c r="E50" s="43" t="s">
        <v>83</v>
      </c>
      <c r="F50" s="43">
        <v>200</v>
      </c>
      <c r="G50" s="43">
        <v>240</v>
      </c>
      <c r="H50" s="44" t="s">
        <v>15</v>
      </c>
      <c r="I50" s="44" t="s">
        <v>58</v>
      </c>
      <c r="J50" s="49"/>
      <c r="K50" s="44" t="s">
        <v>60</v>
      </c>
      <c r="L50" s="49"/>
      <c r="M50" s="49"/>
      <c r="N50" s="45">
        <v>982</v>
      </c>
      <c r="O50" s="45">
        <v>913</v>
      </c>
      <c r="P50" s="45">
        <f t="shared" si="0"/>
        <v>913</v>
      </c>
    </row>
    <row r="51" spans="1:16" ht="12.75">
      <c r="A51" s="76"/>
      <c r="B51" s="43">
        <v>906</v>
      </c>
      <c r="C51" s="44" t="s">
        <v>20</v>
      </c>
      <c r="D51" s="44" t="s">
        <v>31</v>
      </c>
      <c r="E51" s="43" t="s">
        <v>83</v>
      </c>
      <c r="F51" s="43">
        <v>200</v>
      </c>
      <c r="G51" s="43">
        <v>240</v>
      </c>
      <c r="H51" s="44" t="s">
        <v>15</v>
      </c>
      <c r="I51" s="44" t="s">
        <v>58</v>
      </c>
      <c r="J51" s="49"/>
      <c r="K51" s="44" t="s">
        <v>61</v>
      </c>
      <c r="L51" s="49"/>
      <c r="M51" s="49"/>
      <c r="N51" s="45">
        <v>76</v>
      </c>
      <c r="O51" s="45">
        <v>71</v>
      </c>
      <c r="P51" s="45">
        <f t="shared" si="0"/>
        <v>71</v>
      </c>
    </row>
    <row r="52" spans="1:16" ht="12.75">
      <c r="A52" s="76"/>
      <c r="B52" s="43">
        <v>906</v>
      </c>
      <c r="C52" s="44" t="s">
        <v>20</v>
      </c>
      <c r="D52" s="44" t="s">
        <v>31</v>
      </c>
      <c r="E52" s="43" t="s">
        <v>83</v>
      </c>
      <c r="F52" s="43">
        <v>200</v>
      </c>
      <c r="G52" s="43">
        <v>240</v>
      </c>
      <c r="H52" s="44" t="s">
        <v>15</v>
      </c>
      <c r="I52" s="44" t="s">
        <v>92</v>
      </c>
      <c r="J52" s="49"/>
      <c r="K52" s="44"/>
      <c r="L52" s="49"/>
      <c r="M52" s="49"/>
      <c r="N52" s="45">
        <v>96</v>
      </c>
      <c r="O52" s="45">
        <v>89</v>
      </c>
      <c r="P52" s="45">
        <f t="shared" si="0"/>
        <v>89</v>
      </c>
    </row>
    <row r="53" spans="1:16" ht="12.75">
      <c r="A53" s="76"/>
      <c r="B53" s="43">
        <v>906</v>
      </c>
      <c r="C53" s="44" t="s">
        <v>20</v>
      </c>
      <c r="D53" s="44" t="s">
        <v>31</v>
      </c>
      <c r="E53" s="43" t="s">
        <v>83</v>
      </c>
      <c r="F53" s="43">
        <v>200</v>
      </c>
      <c r="G53" s="43">
        <v>240</v>
      </c>
      <c r="H53" s="44" t="s">
        <v>15</v>
      </c>
      <c r="I53" s="44" t="s">
        <v>62</v>
      </c>
      <c r="J53" s="49"/>
      <c r="K53" s="49"/>
      <c r="L53" s="49"/>
      <c r="M53" s="49"/>
      <c r="N53" s="45">
        <v>1451</v>
      </c>
      <c r="O53" s="45">
        <v>1349</v>
      </c>
      <c r="P53" s="45">
        <f t="shared" si="0"/>
        <v>1349</v>
      </c>
    </row>
    <row r="54" spans="1:16" ht="12.75">
      <c r="A54" s="76"/>
      <c r="B54" s="43">
        <v>906</v>
      </c>
      <c r="C54" s="44" t="s">
        <v>20</v>
      </c>
      <c r="D54" s="44" t="s">
        <v>31</v>
      </c>
      <c r="E54" s="43" t="s">
        <v>83</v>
      </c>
      <c r="F54" s="43">
        <v>200</v>
      </c>
      <c r="G54" s="43">
        <v>240</v>
      </c>
      <c r="H54" s="44" t="s">
        <v>15</v>
      </c>
      <c r="I54" s="44" t="s">
        <v>63</v>
      </c>
      <c r="J54" s="49"/>
      <c r="K54" s="49"/>
      <c r="L54" s="49"/>
      <c r="M54" s="49"/>
      <c r="N54" s="45">
        <v>460</v>
      </c>
      <c r="O54" s="45">
        <v>428</v>
      </c>
      <c r="P54" s="45">
        <f t="shared" si="0"/>
        <v>428</v>
      </c>
    </row>
    <row r="55" spans="1:16" ht="12.75">
      <c r="A55" s="76"/>
      <c r="B55" s="43">
        <v>906</v>
      </c>
      <c r="C55" s="44" t="s">
        <v>20</v>
      </c>
      <c r="D55" s="44" t="s">
        <v>31</v>
      </c>
      <c r="E55" s="43" t="s">
        <v>83</v>
      </c>
      <c r="F55" s="43">
        <v>200</v>
      </c>
      <c r="G55" s="43">
        <v>240</v>
      </c>
      <c r="H55" s="44" t="s">
        <v>15</v>
      </c>
      <c r="I55" s="44" t="s">
        <v>65</v>
      </c>
      <c r="J55" s="49"/>
      <c r="K55" s="49"/>
      <c r="L55" s="49"/>
      <c r="M55" s="49"/>
      <c r="N55" s="45">
        <v>943</v>
      </c>
      <c r="O55" s="45">
        <v>877</v>
      </c>
      <c r="P55" s="45">
        <f t="shared" si="0"/>
        <v>877</v>
      </c>
    </row>
    <row r="56" spans="1:16" ht="12.75">
      <c r="A56" s="76"/>
      <c r="B56" s="43">
        <v>906</v>
      </c>
      <c r="C56" s="44" t="s">
        <v>20</v>
      </c>
      <c r="D56" s="44" t="s">
        <v>31</v>
      </c>
      <c r="E56" s="43" t="s">
        <v>83</v>
      </c>
      <c r="F56" s="43">
        <v>800</v>
      </c>
      <c r="G56" s="43">
        <v>850</v>
      </c>
      <c r="H56" s="44" t="s">
        <v>38</v>
      </c>
      <c r="I56" s="44" t="s">
        <v>66</v>
      </c>
      <c r="J56" s="44"/>
      <c r="K56" s="44" t="s">
        <v>67</v>
      </c>
      <c r="L56" s="44"/>
      <c r="M56" s="44"/>
      <c r="N56" s="45">
        <v>165</v>
      </c>
      <c r="O56" s="45">
        <v>154</v>
      </c>
      <c r="P56" s="45">
        <f t="shared" si="0"/>
        <v>154</v>
      </c>
    </row>
    <row r="57" spans="1:16" ht="12.75">
      <c r="A57" s="76"/>
      <c r="B57" s="43">
        <v>906</v>
      </c>
      <c r="C57" s="44" t="s">
        <v>20</v>
      </c>
      <c r="D57" s="44" t="s">
        <v>31</v>
      </c>
      <c r="E57" s="43" t="s">
        <v>83</v>
      </c>
      <c r="F57" s="43">
        <v>800</v>
      </c>
      <c r="G57" s="43">
        <v>850</v>
      </c>
      <c r="H57" s="44" t="s">
        <v>39</v>
      </c>
      <c r="I57" s="44" t="s">
        <v>66</v>
      </c>
      <c r="J57" s="44"/>
      <c r="K57" s="44"/>
      <c r="L57" s="44"/>
      <c r="M57" s="44"/>
      <c r="N57" s="45">
        <v>6</v>
      </c>
      <c r="O57" s="45">
        <v>6</v>
      </c>
      <c r="P57" s="45">
        <f t="shared" si="0"/>
        <v>6</v>
      </c>
    </row>
    <row r="58" spans="1:16" ht="12.75">
      <c r="A58" s="76"/>
      <c r="B58" s="43">
        <v>906</v>
      </c>
      <c r="C58" s="44" t="s">
        <v>20</v>
      </c>
      <c r="D58" s="44" t="s">
        <v>31</v>
      </c>
      <c r="E58" s="43" t="s">
        <v>83</v>
      </c>
      <c r="F58" s="43">
        <v>800</v>
      </c>
      <c r="G58" s="43">
        <v>850</v>
      </c>
      <c r="H58" s="44" t="s">
        <v>39</v>
      </c>
      <c r="I58" s="44" t="s">
        <v>66</v>
      </c>
      <c r="J58" s="44"/>
      <c r="K58" s="44" t="s">
        <v>68</v>
      </c>
      <c r="L58" s="44"/>
      <c r="M58" s="44"/>
      <c r="N58" s="45">
        <v>8</v>
      </c>
      <c r="O58" s="45">
        <v>7</v>
      </c>
      <c r="P58" s="45">
        <f t="shared" si="0"/>
        <v>7</v>
      </c>
    </row>
    <row r="59" spans="1:16" ht="12.75">
      <c r="A59" s="76"/>
      <c r="B59" s="43">
        <v>906</v>
      </c>
      <c r="C59" s="44" t="s">
        <v>20</v>
      </c>
      <c r="D59" s="44" t="s">
        <v>31</v>
      </c>
      <c r="E59" s="43" t="s">
        <v>83</v>
      </c>
      <c r="F59" s="43">
        <v>800</v>
      </c>
      <c r="G59" s="43">
        <v>850</v>
      </c>
      <c r="H59" s="44" t="s">
        <v>87</v>
      </c>
      <c r="I59" s="44" t="s">
        <v>66</v>
      </c>
      <c r="J59" s="44"/>
      <c r="K59" s="44"/>
      <c r="L59" s="44"/>
      <c r="M59" s="44"/>
      <c r="N59" s="45">
        <v>6</v>
      </c>
      <c r="O59" s="45">
        <v>6</v>
      </c>
      <c r="P59" s="45">
        <f t="shared" si="0"/>
        <v>6</v>
      </c>
    </row>
    <row r="60" spans="1:16" ht="12.75">
      <c r="A60" s="76"/>
      <c r="B60" s="43">
        <v>906</v>
      </c>
      <c r="C60" s="44" t="s">
        <v>20</v>
      </c>
      <c r="D60" s="44" t="s">
        <v>31</v>
      </c>
      <c r="E60" s="43" t="s">
        <v>84</v>
      </c>
      <c r="F60" s="43">
        <v>200</v>
      </c>
      <c r="G60" s="43">
        <v>240</v>
      </c>
      <c r="H60" s="44" t="s">
        <v>15</v>
      </c>
      <c r="I60" s="44" t="s">
        <v>63</v>
      </c>
      <c r="J60" s="44"/>
      <c r="K60" s="44"/>
      <c r="L60" s="44"/>
      <c r="M60" s="44"/>
      <c r="N60" s="45"/>
      <c r="O60" s="45"/>
      <c r="P60" s="45">
        <v>127</v>
      </c>
    </row>
    <row r="61" spans="1:16" ht="12.75">
      <c r="A61" s="77"/>
      <c r="B61" s="43">
        <v>906</v>
      </c>
      <c r="C61" s="44" t="s">
        <v>20</v>
      </c>
      <c r="D61" s="44" t="s">
        <v>31</v>
      </c>
      <c r="E61" s="43" t="s">
        <v>84</v>
      </c>
      <c r="F61" s="43">
        <v>200</v>
      </c>
      <c r="G61" s="43">
        <v>240</v>
      </c>
      <c r="H61" s="44" t="s">
        <v>15</v>
      </c>
      <c r="I61" s="44" t="s">
        <v>65</v>
      </c>
      <c r="J61" s="44"/>
      <c r="K61" s="44"/>
      <c r="L61" s="44"/>
      <c r="M61" s="44"/>
      <c r="N61" s="45"/>
      <c r="O61" s="45"/>
      <c r="P61" s="45">
        <v>109</v>
      </c>
    </row>
    <row r="62" spans="1:16" ht="57" customHeight="1">
      <c r="A62" s="39" t="s">
        <v>32</v>
      </c>
      <c r="B62" s="46">
        <v>906</v>
      </c>
      <c r="C62" s="47" t="s">
        <v>33</v>
      </c>
      <c r="D62" s="47" t="s">
        <v>34</v>
      </c>
      <c r="E62" s="50"/>
      <c r="F62" s="50"/>
      <c r="G62" s="50"/>
      <c r="H62" s="49"/>
      <c r="I62" s="49"/>
      <c r="J62" s="49"/>
      <c r="K62" s="49"/>
      <c r="L62" s="49"/>
      <c r="M62" s="49"/>
      <c r="N62" s="48">
        <f>SUM(N63:N64)</f>
        <v>3005</v>
      </c>
      <c r="O62" s="48">
        <f>SUM(O63:O64)</f>
        <v>2795</v>
      </c>
      <c r="P62" s="48">
        <f>SUM(P63:P64)</f>
        <v>2795</v>
      </c>
    </row>
    <row r="63" spans="1:16" ht="12.75">
      <c r="A63" s="75"/>
      <c r="B63" s="43">
        <v>906</v>
      </c>
      <c r="C63" s="44" t="s">
        <v>33</v>
      </c>
      <c r="D63" s="44" t="s">
        <v>34</v>
      </c>
      <c r="E63" s="43" t="s">
        <v>81</v>
      </c>
      <c r="F63" s="43">
        <v>600</v>
      </c>
      <c r="G63" s="43">
        <v>610</v>
      </c>
      <c r="H63" s="44" t="s">
        <v>70</v>
      </c>
      <c r="I63" s="44" t="s">
        <v>71</v>
      </c>
      <c r="J63" s="44"/>
      <c r="K63" s="44"/>
      <c r="L63" s="44"/>
      <c r="M63" s="44"/>
      <c r="N63" s="45">
        <v>2908</v>
      </c>
      <c r="O63" s="45">
        <v>2705</v>
      </c>
      <c r="P63" s="45">
        <f>O63</f>
        <v>2705</v>
      </c>
    </row>
    <row r="64" spans="1:16" ht="12.75">
      <c r="A64" s="77"/>
      <c r="B64" s="43">
        <v>906</v>
      </c>
      <c r="C64" s="44" t="s">
        <v>33</v>
      </c>
      <c r="D64" s="44" t="s">
        <v>34</v>
      </c>
      <c r="E64" s="43" t="s">
        <v>82</v>
      </c>
      <c r="F64" s="43">
        <v>600</v>
      </c>
      <c r="G64" s="43">
        <v>610</v>
      </c>
      <c r="H64" s="44" t="s">
        <v>72</v>
      </c>
      <c r="I64" s="44" t="s">
        <v>71</v>
      </c>
      <c r="J64" s="44" t="s">
        <v>94</v>
      </c>
      <c r="K64" s="44"/>
      <c r="L64" s="44"/>
      <c r="M64" s="44"/>
      <c r="N64" s="45">
        <v>97</v>
      </c>
      <c r="O64" s="45">
        <v>90</v>
      </c>
      <c r="P64" s="45">
        <v>90</v>
      </c>
    </row>
  </sheetData>
  <sheetProtection/>
  <mergeCells count="26">
    <mergeCell ref="B1:D1"/>
    <mergeCell ref="F1:H1"/>
    <mergeCell ref="J1:L1"/>
    <mergeCell ref="N1:P1"/>
    <mergeCell ref="A2:D2"/>
    <mergeCell ref="A5:D5"/>
    <mergeCell ref="I2:L2"/>
    <mergeCell ref="E2:H2"/>
    <mergeCell ref="M2:P2"/>
    <mergeCell ref="I5:L5"/>
    <mergeCell ref="N12:P12"/>
    <mergeCell ref="A4:D4"/>
    <mergeCell ref="E4:H4"/>
    <mergeCell ref="I4:L4"/>
    <mergeCell ref="M5:P5"/>
    <mergeCell ref="E5:H5"/>
    <mergeCell ref="A17:A35"/>
    <mergeCell ref="A39:A61"/>
    <mergeCell ref="M3:P3"/>
    <mergeCell ref="B8:P8"/>
    <mergeCell ref="A63:A64"/>
    <mergeCell ref="M4:P4"/>
    <mergeCell ref="A10:P10"/>
    <mergeCell ref="O11:P11"/>
    <mergeCell ref="A12:A13"/>
    <mergeCell ref="B12:H12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18.875" style="1" customWidth="1"/>
    <col min="2" max="2" width="8.875" style="1" customWidth="1"/>
    <col min="3" max="3" width="6.75390625" style="1" customWidth="1"/>
    <col min="4" max="4" width="6.625" style="1" customWidth="1"/>
    <col min="5" max="5" width="11.25390625" style="1" customWidth="1"/>
    <col min="6" max="7" width="8.00390625" style="1" customWidth="1"/>
    <col min="8" max="8" width="8.625" style="1" customWidth="1"/>
    <col min="9" max="9" width="8.25390625" style="1" customWidth="1"/>
    <col min="10" max="10" width="8.00390625" style="1" customWidth="1"/>
    <col min="11" max="11" width="9.00390625" style="1" customWidth="1"/>
    <col min="12" max="16384" width="9.125" style="1" customWidth="1"/>
  </cols>
  <sheetData>
    <row r="1" spans="3:11" ht="24.75" customHeight="1">
      <c r="C1" s="54"/>
      <c r="D1" s="54"/>
      <c r="E1" s="54"/>
      <c r="F1" s="54"/>
      <c r="G1" s="61" t="s">
        <v>9</v>
      </c>
      <c r="H1" s="61"/>
      <c r="I1" s="61"/>
      <c r="J1" s="61"/>
      <c r="K1" s="61"/>
    </row>
    <row r="2" spans="3:13" ht="59.25" customHeight="1">
      <c r="C2" s="54"/>
      <c r="D2" s="54"/>
      <c r="E2" s="54"/>
      <c r="F2" s="54"/>
      <c r="G2" s="62" t="s">
        <v>99</v>
      </c>
      <c r="H2" s="62"/>
      <c r="I2" s="62"/>
      <c r="J2" s="62"/>
      <c r="K2" s="62"/>
      <c r="M2" s="55"/>
    </row>
    <row r="3" spans="3:13" ht="21.75" customHeight="1">
      <c r="C3" s="54"/>
      <c r="D3" s="54"/>
      <c r="E3" s="54"/>
      <c r="F3" s="54"/>
      <c r="G3" s="63" t="s">
        <v>100</v>
      </c>
      <c r="H3" s="63"/>
      <c r="I3" s="63"/>
      <c r="J3" s="63"/>
      <c r="K3" s="63"/>
      <c r="M3" s="55"/>
    </row>
    <row r="4" spans="3:11" ht="21" customHeight="1">
      <c r="C4" s="54"/>
      <c r="G4" s="56" t="s">
        <v>93</v>
      </c>
      <c r="H4" s="57"/>
      <c r="I4" s="57"/>
      <c r="J4" s="57"/>
      <c r="K4" s="57"/>
    </row>
    <row r="5" spans="4:16" ht="12.75" hidden="1">
      <c r="D5" s="2"/>
      <c r="E5" s="2"/>
      <c r="F5" s="2"/>
      <c r="G5" s="2"/>
      <c r="H5" s="2"/>
      <c r="I5" s="2"/>
      <c r="M5" s="7"/>
      <c r="N5" s="64"/>
      <c r="O5" s="64"/>
      <c r="P5" s="64"/>
    </row>
    <row r="6" ht="33" customHeight="1" hidden="1"/>
    <row r="7" ht="33" customHeight="1"/>
    <row r="8" spans="1:11" ht="21.75" customHeight="1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21" customHeight="1">
      <c r="A9" s="66" t="s">
        <v>85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2.75" customHeight="1">
      <c r="A10" s="67" t="s">
        <v>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0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0:11" ht="19.5" customHeight="1">
      <c r="J12" s="69" t="s">
        <v>17</v>
      </c>
      <c r="K12" s="69"/>
    </row>
    <row r="13" spans="1:11" ht="24" customHeight="1">
      <c r="A13" s="70" t="s">
        <v>0</v>
      </c>
      <c r="B13" s="72" t="s">
        <v>1</v>
      </c>
      <c r="C13" s="73"/>
      <c r="D13" s="73"/>
      <c r="E13" s="73"/>
      <c r="F13" s="73"/>
      <c r="G13" s="73"/>
      <c r="H13" s="73"/>
      <c r="I13" s="72" t="s">
        <v>2</v>
      </c>
      <c r="J13" s="73"/>
      <c r="K13" s="74"/>
    </row>
    <row r="14" spans="1:11" ht="93.75" customHeight="1">
      <c r="A14" s="71"/>
      <c r="B14" s="6" t="s">
        <v>8</v>
      </c>
      <c r="C14" s="3" t="s">
        <v>3</v>
      </c>
      <c r="D14" s="3" t="s">
        <v>4</v>
      </c>
      <c r="E14" s="3" t="s">
        <v>5</v>
      </c>
      <c r="F14" s="3" t="s">
        <v>10</v>
      </c>
      <c r="G14" s="3" t="s">
        <v>11</v>
      </c>
      <c r="H14" s="3" t="s">
        <v>12</v>
      </c>
      <c r="I14" s="4">
        <v>2017</v>
      </c>
      <c r="J14" s="3">
        <v>2018</v>
      </c>
      <c r="K14" s="3">
        <v>2019</v>
      </c>
    </row>
    <row r="15" spans="1:11" ht="11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3">
        <v>10</v>
      </c>
      <c r="K15" s="3">
        <v>11</v>
      </c>
    </row>
    <row r="16" spans="1:23" ht="73.5" customHeight="1">
      <c r="A16" s="12" t="s">
        <v>18</v>
      </c>
      <c r="B16" s="16">
        <v>906</v>
      </c>
      <c r="C16" s="17"/>
      <c r="D16" s="17"/>
      <c r="E16" s="9"/>
      <c r="F16" s="8"/>
      <c r="G16" s="3"/>
      <c r="H16" s="3"/>
      <c r="I16" s="24">
        <f>I17+I29+I42+I27</f>
        <v>121164</v>
      </c>
      <c r="J16" s="24">
        <f>J17+J29+J42+J27</f>
        <v>109727</v>
      </c>
      <c r="K16" s="24">
        <f>K17+K29+K42+K27</f>
        <v>109727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11" ht="111" customHeight="1">
      <c r="A17" s="12" t="s">
        <v>19</v>
      </c>
      <c r="B17" s="16">
        <v>906</v>
      </c>
      <c r="C17" s="17" t="s">
        <v>20</v>
      </c>
      <c r="D17" s="17" t="s">
        <v>21</v>
      </c>
      <c r="E17" s="11"/>
      <c r="F17" s="10"/>
      <c r="G17" s="3"/>
      <c r="H17" s="3"/>
      <c r="I17" s="25">
        <f>SUM(I18:I26)</f>
        <v>66492</v>
      </c>
      <c r="J17" s="25">
        <f>SUM(J18:J26)</f>
        <v>61605</v>
      </c>
      <c r="K17" s="25">
        <f>SUM(K18:K26)</f>
        <v>61605</v>
      </c>
    </row>
    <row r="18" spans="1:11" ht="15" customHeight="1">
      <c r="A18" s="12"/>
      <c r="B18" s="19">
        <v>906</v>
      </c>
      <c r="C18" s="19" t="s">
        <v>20</v>
      </c>
      <c r="D18" s="18" t="s">
        <v>21</v>
      </c>
      <c r="E18" s="18" t="s">
        <v>86</v>
      </c>
      <c r="F18" s="18" t="s">
        <v>13</v>
      </c>
      <c r="G18" s="18" t="s">
        <v>14</v>
      </c>
      <c r="H18" s="27" t="s">
        <v>15</v>
      </c>
      <c r="I18" s="23">
        <v>758</v>
      </c>
      <c r="J18" s="23">
        <v>706</v>
      </c>
      <c r="K18" s="23">
        <f>J18</f>
        <v>706</v>
      </c>
    </row>
    <row r="19" spans="1:11" ht="15" customHeight="1">
      <c r="A19" s="12"/>
      <c r="B19" s="19">
        <v>906</v>
      </c>
      <c r="C19" s="19" t="s">
        <v>20</v>
      </c>
      <c r="D19" s="18" t="s">
        <v>21</v>
      </c>
      <c r="E19" s="18" t="s">
        <v>86</v>
      </c>
      <c r="F19" s="18" t="s">
        <v>13</v>
      </c>
      <c r="G19" s="18" t="s">
        <v>14</v>
      </c>
      <c r="H19" s="27" t="s">
        <v>15</v>
      </c>
      <c r="I19" s="23">
        <v>14</v>
      </c>
      <c r="J19" s="23">
        <v>13</v>
      </c>
      <c r="K19" s="23">
        <f aca="true" t="shared" si="0" ref="K19:K26">J19</f>
        <v>13</v>
      </c>
    </row>
    <row r="20" spans="1:11" ht="16.5" customHeight="1">
      <c r="A20" s="13"/>
      <c r="B20" s="19">
        <v>906</v>
      </c>
      <c r="C20" s="19" t="s">
        <v>20</v>
      </c>
      <c r="D20" s="18" t="s">
        <v>21</v>
      </c>
      <c r="E20" s="18" t="s">
        <v>76</v>
      </c>
      <c r="F20" s="18" t="s">
        <v>22</v>
      </c>
      <c r="G20" s="18" t="s">
        <v>23</v>
      </c>
      <c r="H20" s="27" t="s">
        <v>36</v>
      </c>
      <c r="I20" s="22">
        <v>41328</v>
      </c>
      <c r="J20" s="22">
        <v>38435</v>
      </c>
      <c r="K20" s="23">
        <f t="shared" si="0"/>
        <v>38435</v>
      </c>
    </row>
    <row r="21" spans="1:11" ht="16.5" customHeight="1">
      <c r="A21" s="13"/>
      <c r="B21" s="19">
        <v>906</v>
      </c>
      <c r="C21" s="19" t="s">
        <v>20</v>
      </c>
      <c r="D21" s="18" t="s">
        <v>21</v>
      </c>
      <c r="E21" s="18" t="s">
        <v>76</v>
      </c>
      <c r="F21" s="18" t="s">
        <v>22</v>
      </c>
      <c r="G21" s="18" t="s">
        <v>23</v>
      </c>
      <c r="H21" s="27" t="s">
        <v>37</v>
      </c>
      <c r="I21" s="23">
        <v>1115</v>
      </c>
      <c r="J21" s="23">
        <v>1037</v>
      </c>
      <c r="K21" s="23">
        <f t="shared" si="0"/>
        <v>1037</v>
      </c>
    </row>
    <row r="22" spans="1:11" ht="16.5" customHeight="1">
      <c r="A22" s="13"/>
      <c r="B22" s="19">
        <v>906</v>
      </c>
      <c r="C22" s="19" t="s">
        <v>20</v>
      </c>
      <c r="D22" s="18" t="s">
        <v>21</v>
      </c>
      <c r="E22" s="18" t="s">
        <v>76</v>
      </c>
      <c r="F22" s="18" t="s">
        <v>22</v>
      </c>
      <c r="G22" s="18" t="s">
        <v>23</v>
      </c>
      <c r="H22" s="27" t="s">
        <v>77</v>
      </c>
      <c r="I22" s="22">
        <v>12481</v>
      </c>
      <c r="J22" s="22">
        <v>11607</v>
      </c>
      <c r="K22" s="23">
        <f t="shared" si="0"/>
        <v>11607</v>
      </c>
    </row>
    <row r="23" spans="1:11" ht="16.5" customHeight="1">
      <c r="A23" s="13"/>
      <c r="B23" s="19">
        <v>906</v>
      </c>
      <c r="C23" s="19" t="s">
        <v>20</v>
      </c>
      <c r="D23" s="18" t="s">
        <v>21</v>
      </c>
      <c r="E23" s="18" t="s">
        <v>76</v>
      </c>
      <c r="F23" s="18" t="s">
        <v>13</v>
      </c>
      <c r="G23" s="18" t="s">
        <v>14</v>
      </c>
      <c r="H23" s="27" t="s">
        <v>15</v>
      </c>
      <c r="I23" s="23">
        <v>10356</v>
      </c>
      <c r="J23" s="23">
        <v>9398</v>
      </c>
      <c r="K23" s="23">
        <f t="shared" si="0"/>
        <v>9398</v>
      </c>
    </row>
    <row r="24" spans="1:11" ht="12.75">
      <c r="A24" s="14"/>
      <c r="B24" s="19">
        <v>906</v>
      </c>
      <c r="C24" s="19" t="s">
        <v>20</v>
      </c>
      <c r="D24" s="18" t="s">
        <v>21</v>
      </c>
      <c r="E24" s="18" t="s">
        <v>76</v>
      </c>
      <c r="F24" s="18" t="s">
        <v>24</v>
      </c>
      <c r="G24" s="18" t="s">
        <v>25</v>
      </c>
      <c r="H24" s="28">
        <v>851</v>
      </c>
      <c r="I24" s="22">
        <v>200</v>
      </c>
      <c r="J24" s="22">
        <v>186</v>
      </c>
      <c r="K24" s="23">
        <f t="shared" si="0"/>
        <v>186</v>
      </c>
    </row>
    <row r="25" spans="1:11" ht="12.75">
      <c r="A25" s="14"/>
      <c r="B25" s="19">
        <v>906</v>
      </c>
      <c r="C25" s="19" t="s">
        <v>20</v>
      </c>
      <c r="D25" s="18" t="s">
        <v>21</v>
      </c>
      <c r="E25" s="18" t="s">
        <v>76</v>
      </c>
      <c r="F25" s="18" t="s">
        <v>24</v>
      </c>
      <c r="G25" s="18" t="s">
        <v>25</v>
      </c>
      <c r="H25" s="28">
        <v>852</v>
      </c>
      <c r="I25" s="23">
        <v>155</v>
      </c>
      <c r="J25" s="23">
        <v>144</v>
      </c>
      <c r="K25" s="23">
        <f t="shared" si="0"/>
        <v>144</v>
      </c>
    </row>
    <row r="26" spans="1:11" ht="12.75">
      <c r="A26" s="14"/>
      <c r="B26" s="19">
        <v>906</v>
      </c>
      <c r="C26" s="19" t="s">
        <v>20</v>
      </c>
      <c r="D26" s="18" t="s">
        <v>21</v>
      </c>
      <c r="E26" s="18" t="s">
        <v>76</v>
      </c>
      <c r="F26" s="18" t="s">
        <v>24</v>
      </c>
      <c r="G26" s="18" t="s">
        <v>25</v>
      </c>
      <c r="H26" s="28">
        <v>853</v>
      </c>
      <c r="I26" s="23">
        <v>85</v>
      </c>
      <c r="J26" s="23">
        <v>79</v>
      </c>
      <c r="K26" s="23">
        <f t="shared" si="0"/>
        <v>79</v>
      </c>
    </row>
    <row r="27" spans="1:11" ht="39.75" customHeight="1">
      <c r="A27" s="15" t="s">
        <v>26</v>
      </c>
      <c r="B27" s="16">
        <v>906</v>
      </c>
      <c r="C27" s="17" t="s">
        <v>20</v>
      </c>
      <c r="D27" s="17" t="s">
        <v>27</v>
      </c>
      <c r="E27" s="21"/>
      <c r="F27" s="17"/>
      <c r="G27" s="17"/>
      <c r="H27" s="28"/>
      <c r="I27" s="26">
        <f>I28</f>
        <v>1000</v>
      </c>
      <c r="J27" s="26">
        <f>J28</f>
        <v>0</v>
      </c>
      <c r="K27" s="26">
        <f>K28</f>
        <v>0</v>
      </c>
    </row>
    <row r="28" spans="1:11" ht="12.75">
      <c r="A28" s="13"/>
      <c r="B28" s="19">
        <v>906</v>
      </c>
      <c r="C28" s="18" t="s">
        <v>20</v>
      </c>
      <c r="D28" s="18" t="s">
        <v>27</v>
      </c>
      <c r="E28" s="20" t="s">
        <v>78</v>
      </c>
      <c r="F28" s="18" t="s">
        <v>28</v>
      </c>
      <c r="G28" s="18" t="s">
        <v>29</v>
      </c>
      <c r="H28" s="28">
        <v>634</v>
      </c>
      <c r="I28" s="22">
        <v>1000</v>
      </c>
      <c r="J28" s="45">
        <v>0</v>
      </c>
      <c r="K28" s="45">
        <v>0</v>
      </c>
    </row>
    <row r="29" spans="1:11" ht="81" customHeight="1">
      <c r="A29" s="12" t="s">
        <v>30</v>
      </c>
      <c r="B29" s="16">
        <v>906</v>
      </c>
      <c r="C29" s="17" t="s">
        <v>20</v>
      </c>
      <c r="D29" s="17" t="s">
        <v>31</v>
      </c>
      <c r="E29" s="21"/>
      <c r="F29" s="17"/>
      <c r="G29" s="17"/>
      <c r="H29" s="28"/>
      <c r="I29" s="25">
        <f>SUM(I30:I41)</f>
        <v>50667</v>
      </c>
      <c r="J29" s="25">
        <f>SUM(J30:J41)</f>
        <v>45327</v>
      </c>
      <c r="K29" s="25">
        <f>SUM(K30:K41)</f>
        <v>45327</v>
      </c>
    </row>
    <row r="30" spans="1:11" ht="15" customHeight="1">
      <c r="A30" s="12"/>
      <c r="B30" s="19">
        <v>906</v>
      </c>
      <c r="C30" s="18" t="s">
        <v>20</v>
      </c>
      <c r="D30" s="18" t="s">
        <v>31</v>
      </c>
      <c r="E30" s="20" t="s">
        <v>90</v>
      </c>
      <c r="F30" s="18" t="s">
        <v>13</v>
      </c>
      <c r="G30" s="18" t="s">
        <v>14</v>
      </c>
      <c r="H30" s="28">
        <v>244</v>
      </c>
      <c r="I30" s="23">
        <v>254</v>
      </c>
      <c r="J30" s="23">
        <v>236</v>
      </c>
      <c r="K30" s="25"/>
    </row>
    <row r="31" spans="1:11" ht="14.25" customHeight="1">
      <c r="A31" s="13"/>
      <c r="B31" s="19">
        <v>906</v>
      </c>
      <c r="C31" s="18" t="s">
        <v>20</v>
      </c>
      <c r="D31" s="18" t="s">
        <v>31</v>
      </c>
      <c r="E31" s="20" t="s">
        <v>91</v>
      </c>
      <c r="F31" s="18" t="s">
        <v>13</v>
      </c>
      <c r="G31" s="18" t="s">
        <v>14</v>
      </c>
      <c r="H31" s="28">
        <v>244</v>
      </c>
      <c r="I31" s="22">
        <v>93</v>
      </c>
      <c r="J31" s="59">
        <v>86</v>
      </c>
      <c r="K31" s="59">
        <f>J31</f>
        <v>86</v>
      </c>
    </row>
    <row r="32" spans="1:11" ht="13.5" customHeight="1">
      <c r="A32" s="13"/>
      <c r="B32" s="19">
        <v>906</v>
      </c>
      <c r="C32" s="18" t="s">
        <v>20</v>
      </c>
      <c r="D32" s="18" t="s">
        <v>31</v>
      </c>
      <c r="E32" s="20" t="s">
        <v>79</v>
      </c>
      <c r="F32" s="18" t="s">
        <v>13</v>
      </c>
      <c r="G32" s="18" t="s">
        <v>14</v>
      </c>
      <c r="H32" s="28">
        <v>244</v>
      </c>
      <c r="I32" s="22">
        <v>975</v>
      </c>
      <c r="J32" s="59">
        <v>907</v>
      </c>
      <c r="K32" s="59">
        <f aca="true" t="shared" si="1" ref="K32:K40">J32</f>
        <v>907</v>
      </c>
    </row>
    <row r="33" spans="1:11" ht="12.75">
      <c r="A33" s="13"/>
      <c r="B33" s="19">
        <v>906</v>
      </c>
      <c r="C33" s="18" t="s">
        <v>20</v>
      </c>
      <c r="D33" s="18" t="s">
        <v>31</v>
      </c>
      <c r="E33" s="20" t="s">
        <v>80</v>
      </c>
      <c r="F33" s="18" t="s">
        <v>28</v>
      </c>
      <c r="G33" s="18" t="s">
        <v>29</v>
      </c>
      <c r="H33" s="28">
        <v>634</v>
      </c>
      <c r="I33" s="22">
        <v>2528</v>
      </c>
      <c r="J33" s="59">
        <v>558</v>
      </c>
      <c r="K33" s="59">
        <v>558</v>
      </c>
    </row>
    <row r="34" spans="1:11" ht="12.75">
      <c r="A34" s="13"/>
      <c r="B34" s="19">
        <v>906</v>
      </c>
      <c r="C34" s="18" t="s">
        <v>20</v>
      </c>
      <c r="D34" s="18" t="s">
        <v>31</v>
      </c>
      <c r="E34" s="20" t="s">
        <v>83</v>
      </c>
      <c r="F34" s="18" t="s">
        <v>22</v>
      </c>
      <c r="G34" s="18" t="s">
        <v>23</v>
      </c>
      <c r="H34" s="28">
        <v>111</v>
      </c>
      <c r="I34" s="22">
        <v>32275</v>
      </c>
      <c r="J34" s="59">
        <v>30016</v>
      </c>
      <c r="K34" s="59">
        <f t="shared" si="1"/>
        <v>30016</v>
      </c>
    </row>
    <row r="35" spans="1:11" ht="12.75">
      <c r="A35" s="13"/>
      <c r="B35" s="19">
        <v>906</v>
      </c>
      <c r="C35" s="18" t="s">
        <v>20</v>
      </c>
      <c r="D35" s="18" t="s">
        <v>31</v>
      </c>
      <c r="E35" s="20" t="s">
        <v>83</v>
      </c>
      <c r="F35" s="18" t="s">
        <v>22</v>
      </c>
      <c r="G35" s="18" t="s">
        <v>23</v>
      </c>
      <c r="H35" s="28">
        <v>112</v>
      </c>
      <c r="I35" s="22">
        <v>15</v>
      </c>
      <c r="J35" s="59">
        <v>13</v>
      </c>
      <c r="K35" s="59">
        <f t="shared" si="1"/>
        <v>13</v>
      </c>
    </row>
    <row r="36" spans="1:11" ht="12.75">
      <c r="A36" s="13"/>
      <c r="B36" s="19">
        <v>906</v>
      </c>
      <c r="C36" s="18" t="s">
        <v>20</v>
      </c>
      <c r="D36" s="18" t="s">
        <v>31</v>
      </c>
      <c r="E36" s="20" t="s">
        <v>83</v>
      </c>
      <c r="F36" s="18" t="s">
        <v>22</v>
      </c>
      <c r="G36" s="18" t="s">
        <v>23</v>
      </c>
      <c r="H36" s="28">
        <v>119</v>
      </c>
      <c r="I36" s="22">
        <v>9747</v>
      </c>
      <c r="J36" s="59">
        <v>9065</v>
      </c>
      <c r="K36" s="59">
        <f t="shared" si="1"/>
        <v>9065</v>
      </c>
    </row>
    <row r="37" spans="1:11" ht="12.75">
      <c r="A37" s="13"/>
      <c r="B37" s="19">
        <v>906</v>
      </c>
      <c r="C37" s="18" t="s">
        <v>20</v>
      </c>
      <c r="D37" s="18" t="s">
        <v>31</v>
      </c>
      <c r="E37" s="20" t="s">
        <v>83</v>
      </c>
      <c r="F37" s="18" t="s">
        <v>13</v>
      </c>
      <c r="G37" s="18" t="s">
        <v>14</v>
      </c>
      <c r="H37" s="28">
        <v>244</v>
      </c>
      <c r="I37" s="22">
        <v>4595</v>
      </c>
      <c r="J37" s="22">
        <v>4273</v>
      </c>
      <c r="K37" s="59">
        <f t="shared" si="1"/>
        <v>4273</v>
      </c>
    </row>
    <row r="38" spans="1:11" ht="12.75">
      <c r="A38" s="14"/>
      <c r="B38" s="19">
        <v>906</v>
      </c>
      <c r="C38" s="18" t="s">
        <v>20</v>
      </c>
      <c r="D38" s="18" t="s">
        <v>31</v>
      </c>
      <c r="E38" s="20" t="s">
        <v>83</v>
      </c>
      <c r="F38" s="18" t="s">
        <v>24</v>
      </c>
      <c r="G38" s="18" t="s">
        <v>25</v>
      </c>
      <c r="H38" s="28">
        <v>851</v>
      </c>
      <c r="I38" s="22">
        <v>165</v>
      </c>
      <c r="J38" s="22">
        <v>154</v>
      </c>
      <c r="K38" s="59">
        <f t="shared" si="1"/>
        <v>154</v>
      </c>
    </row>
    <row r="39" spans="1:11" ht="12.75">
      <c r="A39" s="14"/>
      <c r="B39" s="19">
        <v>906</v>
      </c>
      <c r="C39" s="18" t="s">
        <v>20</v>
      </c>
      <c r="D39" s="18" t="s">
        <v>31</v>
      </c>
      <c r="E39" s="20" t="s">
        <v>83</v>
      </c>
      <c r="F39" s="18" t="s">
        <v>24</v>
      </c>
      <c r="G39" s="18" t="s">
        <v>25</v>
      </c>
      <c r="H39" s="28">
        <v>852</v>
      </c>
      <c r="I39" s="22">
        <v>14</v>
      </c>
      <c r="J39" s="22">
        <v>13</v>
      </c>
      <c r="K39" s="59">
        <f t="shared" si="1"/>
        <v>13</v>
      </c>
    </row>
    <row r="40" spans="1:11" ht="12.75">
      <c r="A40" s="14"/>
      <c r="B40" s="19">
        <v>906</v>
      </c>
      <c r="C40" s="18" t="s">
        <v>20</v>
      </c>
      <c r="D40" s="18" t="s">
        <v>31</v>
      </c>
      <c r="E40" s="20" t="s">
        <v>83</v>
      </c>
      <c r="F40" s="18" t="s">
        <v>24</v>
      </c>
      <c r="G40" s="18" t="s">
        <v>25</v>
      </c>
      <c r="H40" s="28">
        <v>853</v>
      </c>
      <c r="I40" s="22">
        <v>6</v>
      </c>
      <c r="J40" s="22">
        <v>6</v>
      </c>
      <c r="K40" s="59">
        <f t="shared" si="1"/>
        <v>6</v>
      </c>
    </row>
    <row r="41" spans="1:11" ht="12.75">
      <c r="A41" s="14"/>
      <c r="B41" s="19">
        <v>906</v>
      </c>
      <c r="C41" s="18" t="s">
        <v>20</v>
      </c>
      <c r="D41" s="18" t="s">
        <v>31</v>
      </c>
      <c r="E41" s="20" t="s">
        <v>84</v>
      </c>
      <c r="F41" s="18" t="s">
        <v>13</v>
      </c>
      <c r="G41" s="18" t="s">
        <v>14</v>
      </c>
      <c r="H41" s="28">
        <v>244</v>
      </c>
      <c r="I41" s="22"/>
      <c r="J41" s="45"/>
      <c r="K41" s="45">
        <v>236</v>
      </c>
    </row>
    <row r="42" spans="1:11" ht="70.5" customHeight="1">
      <c r="A42" s="12" t="s">
        <v>32</v>
      </c>
      <c r="B42" s="16">
        <v>906</v>
      </c>
      <c r="C42" s="17" t="s">
        <v>33</v>
      </c>
      <c r="D42" s="17" t="s">
        <v>34</v>
      </c>
      <c r="E42" s="21"/>
      <c r="F42" s="17"/>
      <c r="G42" s="17"/>
      <c r="H42" s="28"/>
      <c r="I42" s="25">
        <f>SUM(I43:I44)</f>
        <v>3005</v>
      </c>
      <c r="J42" s="25">
        <f>SUM(J43:J44)</f>
        <v>2795</v>
      </c>
      <c r="K42" s="25">
        <f>SUM(K43:K44)</f>
        <v>2795</v>
      </c>
    </row>
    <row r="43" spans="1:11" ht="12.75">
      <c r="A43" s="13"/>
      <c r="B43" s="19">
        <v>906</v>
      </c>
      <c r="C43" s="18" t="s">
        <v>33</v>
      </c>
      <c r="D43" s="18" t="s">
        <v>34</v>
      </c>
      <c r="E43" s="20" t="s">
        <v>81</v>
      </c>
      <c r="F43" s="18" t="s">
        <v>28</v>
      </c>
      <c r="G43" s="18" t="s">
        <v>35</v>
      </c>
      <c r="H43" s="28">
        <v>611</v>
      </c>
      <c r="I43" s="23">
        <v>2908</v>
      </c>
      <c r="J43" s="23">
        <v>2705</v>
      </c>
      <c r="K43" s="23">
        <v>2705</v>
      </c>
    </row>
    <row r="44" spans="1:11" ht="15" customHeight="1">
      <c r="A44" s="14"/>
      <c r="B44" s="19">
        <v>906</v>
      </c>
      <c r="C44" s="18" t="s">
        <v>33</v>
      </c>
      <c r="D44" s="18" t="s">
        <v>34</v>
      </c>
      <c r="E44" s="20" t="s">
        <v>82</v>
      </c>
      <c r="F44" s="18" t="s">
        <v>28</v>
      </c>
      <c r="G44" s="18" t="s">
        <v>35</v>
      </c>
      <c r="H44" s="28">
        <v>612</v>
      </c>
      <c r="I44" s="22">
        <v>97</v>
      </c>
      <c r="J44" s="3">
        <v>90</v>
      </c>
      <c r="K44" s="3">
        <v>90</v>
      </c>
    </row>
  </sheetData>
  <sheetProtection/>
  <mergeCells count="13">
    <mergeCell ref="G1:K1"/>
    <mergeCell ref="G2:K2"/>
    <mergeCell ref="G3:K3"/>
    <mergeCell ref="M16:W16"/>
    <mergeCell ref="A9:K9"/>
    <mergeCell ref="N5:P5"/>
    <mergeCell ref="A8:K8"/>
    <mergeCell ref="A13:A14"/>
    <mergeCell ref="B13:H13"/>
    <mergeCell ref="I13:K13"/>
    <mergeCell ref="A10:K10"/>
    <mergeCell ref="A11:K11"/>
    <mergeCell ref="J12:K12"/>
  </mergeCells>
  <printOptions/>
  <pageMargins left="0" right="0.11811023622047245" top="0.984251968503937" bottom="0.5905511811023623" header="0.5118110236220472" footer="0.5118110236220472"/>
  <pageSetup horizontalDpi="600" verticalDpi="600" orientation="portrait" paperSize="9" r:id="rId1"/>
  <colBreaks count="1" manualBreakCount="1">
    <brk id="1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93" zoomScaleSheetLayoutView="93" zoomScalePageLayoutView="0" workbookViewId="0" topLeftCell="A10">
      <selection activeCell="N20" sqref="N20:N23"/>
    </sheetView>
  </sheetViews>
  <sheetFormatPr defaultColWidth="9.00390625" defaultRowHeight="12.75"/>
  <cols>
    <col min="1" max="1" width="24.875" style="32" customWidth="1"/>
    <col min="2" max="2" width="7.25390625" style="32" customWidth="1"/>
    <col min="3" max="3" width="5.25390625" style="32" customWidth="1"/>
    <col min="4" max="4" width="6.25390625" style="32" customWidth="1"/>
    <col min="5" max="5" width="11.625" style="32" customWidth="1"/>
    <col min="6" max="6" width="6.625" style="32" customWidth="1"/>
    <col min="7" max="7" width="6.00390625" style="32" customWidth="1"/>
    <col min="8" max="8" width="6.625" style="32" customWidth="1"/>
    <col min="9" max="9" width="7.375" style="32" customWidth="1"/>
    <col min="10" max="10" width="6.25390625" style="32" customWidth="1"/>
    <col min="11" max="11" width="7.625" style="32" customWidth="1"/>
    <col min="12" max="12" width="6.625" style="32" customWidth="1"/>
    <col min="13" max="13" width="6.25390625" style="32" customWidth="1"/>
    <col min="14" max="14" width="7.375" style="32" customWidth="1"/>
    <col min="15" max="16" width="7.875" style="32" customWidth="1"/>
    <col min="17" max="16384" width="9.125" style="1" customWidth="1"/>
  </cols>
  <sheetData>
    <row r="1" spans="1:16" ht="15.75">
      <c r="A1" s="29"/>
      <c r="B1" s="89"/>
      <c r="C1" s="89"/>
      <c r="D1" s="89"/>
      <c r="E1" s="29"/>
      <c r="F1" s="89"/>
      <c r="G1" s="89"/>
      <c r="H1" s="89"/>
      <c r="I1" s="29"/>
      <c r="J1" s="89"/>
      <c r="K1" s="89"/>
      <c r="L1" s="89"/>
      <c r="M1" s="29"/>
      <c r="N1" s="89" t="s">
        <v>73</v>
      </c>
      <c r="O1" s="89"/>
      <c r="P1" s="89"/>
    </row>
    <row r="2" spans="1:16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/>
      <c r="O2" s="78"/>
      <c r="P2" s="78"/>
    </row>
    <row r="3" spans="1:16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89" t="s">
        <v>96</v>
      </c>
      <c r="M3" s="89"/>
      <c r="N3" s="89"/>
      <c r="O3" s="89"/>
      <c r="P3" s="89"/>
    </row>
    <row r="4" spans="1:16" ht="15.75">
      <c r="A4" s="80"/>
      <c r="B4" s="81"/>
      <c r="C4" s="81"/>
      <c r="D4" s="81"/>
      <c r="E4" s="80"/>
      <c r="F4" s="81"/>
      <c r="G4" s="81"/>
      <c r="H4" s="81"/>
      <c r="I4" s="80"/>
      <c r="J4" s="81"/>
      <c r="K4" s="81"/>
      <c r="L4" s="81"/>
      <c r="M4" s="80" t="s">
        <v>97</v>
      </c>
      <c r="N4" s="81"/>
      <c r="O4" s="81"/>
      <c r="P4" s="81"/>
    </row>
    <row r="5" spans="1:16" ht="15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74</v>
      </c>
      <c r="N5" s="80"/>
      <c r="O5" s="80"/>
      <c r="P5" s="8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8.75">
      <c r="A8" s="52"/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30"/>
      <c r="B9" s="30" t="s">
        <v>41</v>
      </c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5:16" ht="12.75">
      <c r="O11" s="83" t="s">
        <v>17</v>
      </c>
      <c r="P11" s="83"/>
    </row>
    <row r="12" spans="1:16" ht="12.75">
      <c r="A12" s="84" t="s">
        <v>0</v>
      </c>
      <c r="B12" s="86" t="s">
        <v>1</v>
      </c>
      <c r="C12" s="87"/>
      <c r="D12" s="87"/>
      <c r="E12" s="87"/>
      <c r="F12" s="87"/>
      <c r="G12" s="87"/>
      <c r="H12" s="87"/>
      <c r="I12" s="33"/>
      <c r="J12" s="33"/>
      <c r="K12" s="33"/>
      <c r="L12" s="33"/>
      <c r="M12" s="33"/>
      <c r="N12" s="86" t="s">
        <v>42</v>
      </c>
      <c r="O12" s="87"/>
      <c r="P12" s="88"/>
    </row>
    <row r="13" spans="1:16" ht="120">
      <c r="A13" s="85"/>
      <c r="B13" s="35" t="s">
        <v>43</v>
      </c>
      <c r="C13" s="35" t="s">
        <v>3</v>
      </c>
      <c r="D13" s="35" t="s">
        <v>4</v>
      </c>
      <c r="E13" s="35" t="s">
        <v>44</v>
      </c>
      <c r="F13" s="5" t="s">
        <v>10</v>
      </c>
      <c r="G13" s="5" t="s">
        <v>45</v>
      </c>
      <c r="H13" s="5" t="s">
        <v>12</v>
      </c>
      <c r="I13" s="36" t="s">
        <v>46</v>
      </c>
      <c r="J13" s="36" t="s">
        <v>47</v>
      </c>
      <c r="K13" s="37" t="s">
        <v>48</v>
      </c>
      <c r="L13" s="37" t="s">
        <v>49</v>
      </c>
      <c r="M13" s="37" t="s">
        <v>50</v>
      </c>
      <c r="N13" s="34" t="s">
        <v>51</v>
      </c>
      <c r="O13" s="38" t="s">
        <v>75</v>
      </c>
      <c r="P13" s="38" t="s">
        <v>88</v>
      </c>
    </row>
    <row r="14" spans="1:16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8">
        <v>15</v>
      </c>
      <c r="P14" s="38">
        <v>16</v>
      </c>
    </row>
    <row r="15" spans="1:16" ht="73.5" customHeight="1">
      <c r="A15" s="39" t="s">
        <v>30</v>
      </c>
      <c r="B15" s="46">
        <v>906</v>
      </c>
      <c r="C15" s="47" t="s">
        <v>20</v>
      </c>
      <c r="D15" s="47" t="s">
        <v>31</v>
      </c>
      <c r="E15" s="43"/>
      <c r="F15" s="43"/>
      <c r="G15" s="43"/>
      <c r="H15" s="44"/>
      <c r="I15" s="44"/>
      <c r="J15" s="44"/>
      <c r="K15" s="44"/>
      <c r="L15" s="44"/>
      <c r="M15" s="44"/>
      <c r="N15" s="48">
        <f>SUM(N16:N37)</f>
        <v>48139</v>
      </c>
      <c r="O15" s="48">
        <f>SUM(O16:O37)</f>
        <v>44769</v>
      </c>
      <c r="P15" s="48">
        <f>SUM(P16:P37)</f>
        <v>44769</v>
      </c>
    </row>
    <row r="16" spans="1:16" ht="12.75">
      <c r="A16" s="75"/>
      <c r="B16" s="43">
        <v>906</v>
      </c>
      <c r="C16" s="44" t="s">
        <v>20</v>
      </c>
      <c r="D16" s="44" t="s">
        <v>31</v>
      </c>
      <c r="E16" s="43" t="s">
        <v>90</v>
      </c>
      <c r="F16" s="43">
        <v>200</v>
      </c>
      <c r="G16" s="43">
        <v>240</v>
      </c>
      <c r="H16" s="44" t="s">
        <v>15</v>
      </c>
      <c r="I16" s="44" t="s">
        <v>63</v>
      </c>
      <c r="J16" s="44"/>
      <c r="K16" s="44"/>
      <c r="L16" s="44"/>
      <c r="M16" s="44"/>
      <c r="N16" s="45">
        <v>137</v>
      </c>
      <c r="O16" s="45">
        <v>127</v>
      </c>
      <c r="P16" s="45"/>
    </row>
    <row r="17" spans="1:16" ht="12.75">
      <c r="A17" s="76"/>
      <c r="B17" s="43">
        <v>906</v>
      </c>
      <c r="C17" s="44" t="s">
        <v>20</v>
      </c>
      <c r="D17" s="44" t="s">
        <v>31</v>
      </c>
      <c r="E17" s="43" t="s">
        <v>90</v>
      </c>
      <c r="F17" s="43">
        <v>200</v>
      </c>
      <c r="G17" s="43">
        <v>240</v>
      </c>
      <c r="H17" s="44" t="s">
        <v>15</v>
      </c>
      <c r="I17" s="44" t="s">
        <v>65</v>
      </c>
      <c r="J17" s="44"/>
      <c r="K17" s="44"/>
      <c r="L17" s="44"/>
      <c r="M17" s="44"/>
      <c r="N17" s="45">
        <v>117</v>
      </c>
      <c r="O17" s="45">
        <v>109</v>
      </c>
      <c r="P17" s="45"/>
    </row>
    <row r="18" spans="1:16" ht="12.75">
      <c r="A18" s="76"/>
      <c r="B18" s="43">
        <v>906</v>
      </c>
      <c r="C18" s="44" t="s">
        <v>20</v>
      </c>
      <c r="D18" s="44" t="s">
        <v>31</v>
      </c>
      <c r="E18" s="43" t="s">
        <v>91</v>
      </c>
      <c r="F18" s="43">
        <v>200</v>
      </c>
      <c r="G18" s="43">
        <v>240</v>
      </c>
      <c r="H18" s="44" t="s">
        <v>15</v>
      </c>
      <c r="I18" s="44" t="s">
        <v>62</v>
      </c>
      <c r="J18" s="44" t="s">
        <v>94</v>
      </c>
      <c r="K18" s="44"/>
      <c r="L18" s="44"/>
      <c r="M18" s="44"/>
      <c r="N18" s="45">
        <v>93</v>
      </c>
      <c r="O18" s="45">
        <v>86</v>
      </c>
      <c r="P18" s="45">
        <v>86</v>
      </c>
    </row>
    <row r="19" spans="1:16" ht="12.75">
      <c r="A19" s="76"/>
      <c r="B19" s="43">
        <v>906</v>
      </c>
      <c r="C19" s="44" t="s">
        <v>20</v>
      </c>
      <c r="D19" s="44" t="s">
        <v>31</v>
      </c>
      <c r="E19" s="43" t="s">
        <v>79</v>
      </c>
      <c r="F19" s="43">
        <v>200</v>
      </c>
      <c r="G19" s="43">
        <v>240</v>
      </c>
      <c r="H19" s="44" t="s">
        <v>15</v>
      </c>
      <c r="I19" s="44" t="s">
        <v>63</v>
      </c>
      <c r="J19" s="44"/>
      <c r="K19" s="44"/>
      <c r="L19" s="44"/>
      <c r="M19" s="44"/>
      <c r="N19" s="45">
        <v>975</v>
      </c>
      <c r="O19" s="45">
        <v>907</v>
      </c>
      <c r="P19" s="45">
        <v>907</v>
      </c>
    </row>
    <row r="20" spans="1:16" ht="12.75">
      <c r="A20" s="76"/>
      <c r="B20" s="43">
        <v>906</v>
      </c>
      <c r="C20" s="44" t="s">
        <v>20</v>
      </c>
      <c r="D20" s="44" t="s">
        <v>31</v>
      </c>
      <c r="E20" s="43" t="s">
        <v>83</v>
      </c>
      <c r="F20" s="43">
        <v>100</v>
      </c>
      <c r="G20" s="43">
        <v>110</v>
      </c>
      <c r="H20" s="44" t="s">
        <v>36</v>
      </c>
      <c r="I20" s="44" t="s">
        <v>52</v>
      </c>
      <c r="J20" s="44"/>
      <c r="K20" s="44"/>
      <c r="L20" s="44"/>
      <c r="M20" s="44"/>
      <c r="N20" s="45">
        <v>32275</v>
      </c>
      <c r="O20" s="45">
        <v>30016</v>
      </c>
      <c r="P20" s="45">
        <f>O20</f>
        <v>30016</v>
      </c>
    </row>
    <row r="21" spans="1:16" ht="12.75">
      <c r="A21" s="76"/>
      <c r="B21" s="43">
        <v>906</v>
      </c>
      <c r="C21" s="44" t="s">
        <v>20</v>
      </c>
      <c r="D21" s="44" t="s">
        <v>31</v>
      </c>
      <c r="E21" s="43" t="s">
        <v>83</v>
      </c>
      <c r="F21" s="43">
        <v>100</v>
      </c>
      <c r="G21" s="43">
        <v>110</v>
      </c>
      <c r="H21" s="44" t="s">
        <v>37</v>
      </c>
      <c r="I21" s="44" t="s">
        <v>54</v>
      </c>
      <c r="J21" s="44"/>
      <c r="K21" s="44"/>
      <c r="L21" s="44"/>
      <c r="M21" s="44"/>
      <c r="N21" s="45">
        <v>1</v>
      </c>
      <c r="O21" s="45">
        <v>0</v>
      </c>
      <c r="P21" s="45">
        <f aca="true" t="shared" si="0" ref="P21:P35">O21</f>
        <v>0</v>
      </c>
    </row>
    <row r="22" spans="1:16" ht="12.75">
      <c r="A22" s="76"/>
      <c r="B22" s="43">
        <v>906</v>
      </c>
      <c r="C22" s="44" t="s">
        <v>20</v>
      </c>
      <c r="D22" s="44" t="s">
        <v>31</v>
      </c>
      <c r="E22" s="43" t="s">
        <v>83</v>
      </c>
      <c r="F22" s="43">
        <v>100</v>
      </c>
      <c r="G22" s="43">
        <v>110</v>
      </c>
      <c r="H22" s="44" t="s">
        <v>37</v>
      </c>
      <c r="I22" s="44" t="s">
        <v>54</v>
      </c>
      <c r="J22" s="44"/>
      <c r="K22" s="44" t="s">
        <v>56</v>
      </c>
      <c r="L22" s="44"/>
      <c r="M22" s="44"/>
      <c r="N22" s="45">
        <v>14</v>
      </c>
      <c r="O22" s="45">
        <v>13</v>
      </c>
      <c r="P22" s="45">
        <f t="shared" si="0"/>
        <v>13</v>
      </c>
    </row>
    <row r="23" spans="1:16" ht="12.75">
      <c r="A23" s="76"/>
      <c r="B23" s="43">
        <v>906</v>
      </c>
      <c r="C23" s="44" t="s">
        <v>20</v>
      </c>
      <c r="D23" s="44" t="s">
        <v>31</v>
      </c>
      <c r="E23" s="43" t="s">
        <v>83</v>
      </c>
      <c r="F23" s="43">
        <v>100</v>
      </c>
      <c r="G23" s="43">
        <v>110</v>
      </c>
      <c r="H23" s="44" t="s">
        <v>77</v>
      </c>
      <c r="I23" s="44" t="s">
        <v>53</v>
      </c>
      <c r="J23" s="44"/>
      <c r="K23" s="44"/>
      <c r="L23" s="44"/>
      <c r="M23" s="44"/>
      <c r="N23" s="45">
        <v>9747</v>
      </c>
      <c r="O23" s="45">
        <v>9065</v>
      </c>
      <c r="P23" s="45">
        <f>O23</f>
        <v>9065</v>
      </c>
    </row>
    <row r="24" spans="1:16" ht="12.75">
      <c r="A24" s="76"/>
      <c r="B24" s="43">
        <v>906</v>
      </c>
      <c r="C24" s="44" t="s">
        <v>20</v>
      </c>
      <c r="D24" s="44" t="s">
        <v>31</v>
      </c>
      <c r="E24" s="43" t="s">
        <v>83</v>
      </c>
      <c r="F24" s="43">
        <v>200</v>
      </c>
      <c r="G24" s="43">
        <v>240</v>
      </c>
      <c r="H24" s="44" t="s">
        <v>15</v>
      </c>
      <c r="I24" s="44" t="s">
        <v>57</v>
      </c>
      <c r="J24" s="49"/>
      <c r="K24" s="49"/>
      <c r="L24" s="49"/>
      <c r="M24" s="49"/>
      <c r="N24" s="45">
        <v>229</v>
      </c>
      <c r="O24" s="45">
        <v>213</v>
      </c>
      <c r="P24" s="45">
        <f t="shared" si="0"/>
        <v>213</v>
      </c>
    </row>
    <row r="25" spans="1:16" ht="12.75">
      <c r="A25" s="76"/>
      <c r="B25" s="43">
        <v>906</v>
      </c>
      <c r="C25" s="44" t="s">
        <v>20</v>
      </c>
      <c r="D25" s="44" t="s">
        <v>31</v>
      </c>
      <c r="E25" s="43" t="s">
        <v>83</v>
      </c>
      <c r="F25" s="43">
        <v>200</v>
      </c>
      <c r="G25" s="43">
        <v>240</v>
      </c>
      <c r="H25" s="44" t="s">
        <v>15</v>
      </c>
      <c r="I25" s="44" t="s">
        <v>58</v>
      </c>
      <c r="J25" s="49"/>
      <c r="K25" s="44" t="s">
        <v>59</v>
      </c>
      <c r="L25" s="49"/>
      <c r="M25" s="49"/>
      <c r="N25" s="45">
        <v>358</v>
      </c>
      <c r="O25" s="45">
        <v>333</v>
      </c>
      <c r="P25" s="45">
        <f t="shared" si="0"/>
        <v>333</v>
      </c>
    </row>
    <row r="26" spans="1:16" ht="12.75">
      <c r="A26" s="76"/>
      <c r="B26" s="43">
        <v>906</v>
      </c>
      <c r="C26" s="44" t="s">
        <v>20</v>
      </c>
      <c r="D26" s="44" t="s">
        <v>31</v>
      </c>
      <c r="E26" s="43" t="s">
        <v>83</v>
      </c>
      <c r="F26" s="43">
        <v>200</v>
      </c>
      <c r="G26" s="43">
        <v>240</v>
      </c>
      <c r="H26" s="44" t="s">
        <v>15</v>
      </c>
      <c r="I26" s="44" t="s">
        <v>58</v>
      </c>
      <c r="J26" s="49"/>
      <c r="K26" s="44" t="s">
        <v>60</v>
      </c>
      <c r="L26" s="49"/>
      <c r="M26" s="49"/>
      <c r="N26" s="45">
        <v>982</v>
      </c>
      <c r="O26" s="45">
        <v>913</v>
      </c>
      <c r="P26" s="45">
        <f t="shared" si="0"/>
        <v>913</v>
      </c>
    </row>
    <row r="27" spans="1:16" ht="12.75">
      <c r="A27" s="76"/>
      <c r="B27" s="43">
        <v>906</v>
      </c>
      <c r="C27" s="44" t="s">
        <v>20</v>
      </c>
      <c r="D27" s="44" t="s">
        <v>31</v>
      </c>
      <c r="E27" s="43" t="s">
        <v>83</v>
      </c>
      <c r="F27" s="43">
        <v>200</v>
      </c>
      <c r="G27" s="43">
        <v>240</v>
      </c>
      <c r="H27" s="44" t="s">
        <v>15</v>
      </c>
      <c r="I27" s="44" t="s">
        <v>58</v>
      </c>
      <c r="J27" s="49"/>
      <c r="K27" s="44" t="s">
        <v>61</v>
      </c>
      <c r="L27" s="49"/>
      <c r="M27" s="49"/>
      <c r="N27" s="45">
        <v>76</v>
      </c>
      <c r="O27" s="45">
        <v>71</v>
      </c>
      <c r="P27" s="45">
        <f t="shared" si="0"/>
        <v>71</v>
      </c>
    </row>
    <row r="28" spans="1:16" ht="12.75">
      <c r="A28" s="76"/>
      <c r="B28" s="43">
        <v>906</v>
      </c>
      <c r="C28" s="44" t="s">
        <v>20</v>
      </c>
      <c r="D28" s="44" t="s">
        <v>31</v>
      </c>
      <c r="E28" s="43" t="s">
        <v>83</v>
      </c>
      <c r="F28" s="43">
        <v>200</v>
      </c>
      <c r="G28" s="43">
        <v>240</v>
      </c>
      <c r="H28" s="44" t="s">
        <v>15</v>
      </c>
      <c r="I28" s="44" t="s">
        <v>92</v>
      </c>
      <c r="J28" s="49"/>
      <c r="K28" s="44"/>
      <c r="L28" s="49"/>
      <c r="M28" s="49"/>
      <c r="N28" s="45">
        <v>96</v>
      </c>
      <c r="O28" s="45">
        <v>89</v>
      </c>
      <c r="P28" s="45">
        <f t="shared" si="0"/>
        <v>89</v>
      </c>
    </row>
    <row r="29" spans="1:16" ht="12.75">
      <c r="A29" s="76"/>
      <c r="B29" s="43">
        <v>906</v>
      </c>
      <c r="C29" s="44" t="s">
        <v>20</v>
      </c>
      <c r="D29" s="44" t="s">
        <v>31</v>
      </c>
      <c r="E29" s="43" t="s">
        <v>83</v>
      </c>
      <c r="F29" s="43">
        <v>200</v>
      </c>
      <c r="G29" s="43">
        <v>240</v>
      </c>
      <c r="H29" s="44" t="s">
        <v>15</v>
      </c>
      <c r="I29" s="44" t="s">
        <v>62</v>
      </c>
      <c r="J29" s="49"/>
      <c r="K29" s="49"/>
      <c r="L29" s="49"/>
      <c r="M29" s="49"/>
      <c r="N29" s="45">
        <v>1451</v>
      </c>
      <c r="O29" s="45">
        <v>1349</v>
      </c>
      <c r="P29" s="45">
        <f t="shared" si="0"/>
        <v>1349</v>
      </c>
    </row>
    <row r="30" spans="1:16" ht="12.75">
      <c r="A30" s="76"/>
      <c r="B30" s="43">
        <v>906</v>
      </c>
      <c r="C30" s="44" t="s">
        <v>20</v>
      </c>
      <c r="D30" s="44" t="s">
        <v>31</v>
      </c>
      <c r="E30" s="43" t="s">
        <v>83</v>
      </c>
      <c r="F30" s="43">
        <v>200</v>
      </c>
      <c r="G30" s="43">
        <v>240</v>
      </c>
      <c r="H30" s="44" t="s">
        <v>15</v>
      </c>
      <c r="I30" s="44" t="s">
        <v>63</v>
      </c>
      <c r="J30" s="49"/>
      <c r="K30" s="49"/>
      <c r="L30" s="49"/>
      <c r="M30" s="49"/>
      <c r="N30" s="45">
        <v>460</v>
      </c>
      <c r="O30" s="45">
        <v>428</v>
      </c>
      <c r="P30" s="45">
        <f t="shared" si="0"/>
        <v>428</v>
      </c>
    </row>
    <row r="31" spans="1:16" ht="12.75">
      <c r="A31" s="76"/>
      <c r="B31" s="43">
        <v>906</v>
      </c>
      <c r="C31" s="44" t="s">
        <v>20</v>
      </c>
      <c r="D31" s="44" t="s">
        <v>31</v>
      </c>
      <c r="E31" s="43" t="s">
        <v>83</v>
      </c>
      <c r="F31" s="43">
        <v>200</v>
      </c>
      <c r="G31" s="43">
        <v>240</v>
      </c>
      <c r="H31" s="44" t="s">
        <v>15</v>
      </c>
      <c r="I31" s="44" t="s">
        <v>65</v>
      </c>
      <c r="J31" s="49"/>
      <c r="K31" s="49"/>
      <c r="L31" s="49"/>
      <c r="M31" s="49"/>
      <c r="N31" s="45">
        <v>943</v>
      </c>
      <c r="O31" s="45">
        <v>877</v>
      </c>
      <c r="P31" s="45">
        <f t="shared" si="0"/>
        <v>877</v>
      </c>
    </row>
    <row r="32" spans="1:16" ht="12.75">
      <c r="A32" s="76"/>
      <c r="B32" s="43">
        <v>906</v>
      </c>
      <c r="C32" s="44" t="s">
        <v>20</v>
      </c>
      <c r="D32" s="44" t="s">
        <v>31</v>
      </c>
      <c r="E32" s="43" t="s">
        <v>83</v>
      </c>
      <c r="F32" s="43">
        <v>800</v>
      </c>
      <c r="G32" s="43">
        <v>850</v>
      </c>
      <c r="H32" s="44" t="s">
        <v>38</v>
      </c>
      <c r="I32" s="44" t="s">
        <v>66</v>
      </c>
      <c r="J32" s="44"/>
      <c r="K32" s="44" t="s">
        <v>67</v>
      </c>
      <c r="L32" s="44"/>
      <c r="M32" s="44"/>
      <c r="N32" s="45">
        <v>165</v>
      </c>
      <c r="O32" s="45">
        <v>154</v>
      </c>
      <c r="P32" s="45">
        <f t="shared" si="0"/>
        <v>154</v>
      </c>
    </row>
    <row r="33" spans="1:16" ht="12.75">
      <c r="A33" s="76"/>
      <c r="B33" s="43">
        <v>906</v>
      </c>
      <c r="C33" s="44" t="s">
        <v>20</v>
      </c>
      <c r="D33" s="44" t="s">
        <v>31</v>
      </c>
      <c r="E33" s="43" t="s">
        <v>83</v>
      </c>
      <c r="F33" s="43">
        <v>800</v>
      </c>
      <c r="G33" s="43">
        <v>850</v>
      </c>
      <c r="H33" s="44" t="s">
        <v>39</v>
      </c>
      <c r="I33" s="44" t="s">
        <v>66</v>
      </c>
      <c r="J33" s="44"/>
      <c r="K33" s="44"/>
      <c r="L33" s="44"/>
      <c r="M33" s="44"/>
      <c r="N33" s="45">
        <v>6</v>
      </c>
      <c r="O33" s="45">
        <v>6</v>
      </c>
      <c r="P33" s="45">
        <f t="shared" si="0"/>
        <v>6</v>
      </c>
    </row>
    <row r="34" spans="1:16" ht="12.75">
      <c r="A34" s="76"/>
      <c r="B34" s="43">
        <v>906</v>
      </c>
      <c r="C34" s="44" t="s">
        <v>20</v>
      </c>
      <c r="D34" s="44" t="s">
        <v>31</v>
      </c>
      <c r="E34" s="43" t="s">
        <v>83</v>
      </c>
      <c r="F34" s="43">
        <v>800</v>
      </c>
      <c r="G34" s="43">
        <v>850</v>
      </c>
      <c r="H34" s="44" t="s">
        <v>39</v>
      </c>
      <c r="I34" s="44" t="s">
        <v>66</v>
      </c>
      <c r="J34" s="44"/>
      <c r="K34" s="44" t="s">
        <v>68</v>
      </c>
      <c r="L34" s="44"/>
      <c r="M34" s="44"/>
      <c r="N34" s="45">
        <v>8</v>
      </c>
      <c r="O34" s="45">
        <v>7</v>
      </c>
      <c r="P34" s="45">
        <f t="shared" si="0"/>
        <v>7</v>
      </c>
    </row>
    <row r="35" spans="1:16" ht="12.75">
      <c r="A35" s="76"/>
      <c r="B35" s="43">
        <v>906</v>
      </c>
      <c r="C35" s="44" t="s">
        <v>20</v>
      </c>
      <c r="D35" s="44" t="s">
        <v>31</v>
      </c>
      <c r="E35" s="43" t="s">
        <v>83</v>
      </c>
      <c r="F35" s="43">
        <v>800</v>
      </c>
      <c r="G35" s="43">
        <v>850</v>
      </c>
      <c r="H35" s="44" t="s">
        <v>87</v>
      </c>
      <c r="I35" s="44" t="s">
        <v>66</v>
      </c>
      <c r="J35" s="44"/>
      <c r="K35" s="44"/>
      <c r="L35" s="44"/>
      <c r="M35" s="44"/>
      <c r="N35" s="45">
        <v>6</v>
      </c>
      <c r="O35" s="45">
        <v>6</v>
      </c>
      <c r="P35" s="45">
        <f t="shared" si="0"/>
        <v>6</v>
      </c>
    </row>
    <row r="36" spans="1:16" ht="12.75">
      <c r="A36" s="76"/>
      <c r="B36" s="43">
        <v>906</v>
      </c>
      <c r="C36" s="44" t="s">
        <v>20</v>
      </c>
      <c r="D36" s="44" t="s">
        <v>31</v>
      </c>
      <c r="E36" s="43" t="s">
        <v>84</v>
      </c>
      <c r="F36" s="43">
        <v>200</v>
      </c>
      <c r="G36" s="43">
        <v>240</v>
      </c>
      <c r="H36" s="44" t="s">
        <v>15</v>
      </c>
      <c r="I36" s="44" t="s">
        <v>63</v>
      </c>
      <c r="J36" s="44"/>
      <c r="K36" s="44"/>
      <c r="L36" s="44"/>
      <c r="M36" s="44"/>
      <c r="N36" s="45"/>
      <c r="O36" s="45"/>
      <c r="P36" s="45">
        <v>127</v>
      </c>
    </row>
    <row r="37" spans="1:16" ht="12.75">
      <c r="A37" s="76"/>
      <c r="B37" s="43">
        <v>906</v>
      </c>
      <c r="C37" s="44" t="s">
        <v>20</v>
      </c>
      <c r="D37" s="44" t="s">
        <v>31</v>
      </c>
      <c r="E37" s="43" t="s">
        <v>84</v>
      </c>
      <c r="F37" s="43">
        <v>200</v>
      </c>
      <c r="G37" s="43">
        <v>240</v>
      </c>
      <c r="H37" s="44" t="s">
        <v>15</v>
      </c>
      <c r="I37" s="44" t="s">
        <v>65</v>
      </c>
      <c r="J37" s="44"/>
      <c r="K37" s="44"/>
      <c r="L37" s="44"/>
      <c r="M37" s="44"/>
      <c r="N37" s="45"/>
      <c r="O37" s="45"/>
      <c r="P37" s="45">
        <v>109</v>
      </c>
    </row>
    <row r="38" ht="12.75">
      <c r="A38" s="77"/>
    </row>
  </sheetData>
  <sheetProtection/>
  <mergeCells count="24">
    <mergeCell ref="B1:D1"/>
    <mergeCell ref="F1:H1"/>
    <mergeCell ref="J1:L1"/>
    <mergeCell ref="N1:P1"/>
    <mergeCell ref="A2:D2"/>
    <mergeCell ref="E2:H2"/>
    <mergeCell ref="I2:L2"/>
    <mergeCell ref="M2:P2"/>
    <mergeCell ref="I4:L4"/>
    <mergeCell ref="M4:P4"/>
    <mergeCell ref="A5:D5"/>
    <mergeCell ref="E5:H5"/>
    <mergeCell ref="I5:L5"/>
    <mergeCell ref="M5:P5"/>
    <mergeCell ref="L3:P3"/>
    <mergeCell ref="A16:A38"/>
    <mergeCell ref="B8:P8"/>
    <mergeCell ref="A10:P10"/>
    <mergeCell ref="O11:P11"/>
    <mergeCell ref="A12:A13"/>
    <mergeCell ref="B12:H12"/>
    <mergeCell ref="N12:P12"/>
    <mergeCell ref="A4:D4"/>
    <mergeCell ref="E4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91" zoomScaleSheetLayoutView="91" zoomScalePageLayoutView="0" workbookViewId="0" topLeftCell="A6">
      <selection activeCell="R7" sqref="R7"/>
    </sheetView>
  </sheetViews>
  <sheetFormatPr defaultColWidth="9.00390625" defaultRowHeight="12.75"/>
  <cols>
    <col min="1" max="1" width="24.875" style="32" customWidth="1"/>
    <col min="2" max="2" width="7.25390625" style="32" customWidth="1"/>
    <col min="3" max="3" width="5.25390625" style="32" customWidth="1"/>
    <col min="4" max="4" width="6.25390625" style="32" customWidth="1"/>
    <col min="5" max="5" width="11.625" style="32" customWidth="1"/>
    <col min="6" max="6" width="6.625" style="32" customWidth="1"/>
    <col min="7" max="7" width="6.00390625" style="32" customWidth="1"/>
    <col min="8" max="8" width="6.625" style="32" customWidth="1"/>
    <col min="9" max="9" width="7.375" style="32" customWidth="1"/>
    <col min="10" max="10" width="6.25390625" style="32" customWidth="1"/>
    <col min="11" max="11" width="7.625" style="32" customWidth="1"/>
    <col min="12" max="12" width="6.625" style="32" customWidth="1"/>
    <col min="13" max="13" width="6.25390625" style="32" customWidth="1"/>
    <col min="14" max="14" width="7.375" style="32" customWidth="1"/>
    <col min="15" max="16" width="7.875" style="32" customWidth="1"/>
    <col min="17" max="16384" width="9.125" style="1" customWidth="1"/>
  </cols>
  <sheetData>
    <row r="1" spans="1:16" ht="15.75" customHeight="1">
      <c r="A1" s="29"/>
      <c r="B1" s="89"/>
      <c r="C1" s="89"/>
      <c r="D1" s="89"/>
      <c r="E1" s="29"/>
      <c r="F1" s="89"/>
      <c r="G1" s="89"/>
      <c r="H1" s="89"/>
      <c r="I1" s="29"/>
      <c r="J1" s="89"/>
      <c r="K1" s="89"/>
      <c r="L1" s="89"/>
      <c r="M1" s="29"/>
      <c r="N1" s="89" t="s">
        <v>73</v>
      </c>
      <c r="O1" s="89"/>
      <c r="P1" s="89"/>
    </row>
    <row r="2" spans="1:16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/>
      <c r="O2" s="78"/>
      <c r="P2" s="78"/>
    </row>
    <row r="3" spans="1:16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89" t="s">
        <v>96</v>
      </c>
      <c r="M3" s="89"/>
      <c r="N3" s="89"/>
      <c r="O3" s="89"/>
      <c r="P3" s="89"/>
    </row>
    <row r="4" spans="1:16" ht="15.75" customHeight="1">
      <c r="A4" s="80"/>
      <c r="B4" s="81"/>
      <c r="C4" s="81"/>
      <c r="D4" s="81"/>
      <c r="E4" s="80"/>
      <c r="F4" s="81"/>
      <c r="G4" s="81"/>
      <c r="H4" s="81"/>
      <c r="I4" s="80"/>
      <c r="J4" s="81"/>
      <c r="K4" s="81"/>
      <c r="L4" s="81"/>
      <c r="M4" s="80" t="s">
        <v>97</v>
      </c>
      <c r="N4" s="80"/>
      <c r="O4" s="80"/>
      <c r="P4" s="80"/>
    </row>
    <row r="5" spans="1:16" ht="15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74</v>
      </c>
      <c r="N5" s="80"/>
      <c r="O5" s="80"/>
      <c r="P5" s="8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8.75">
      <c r="A8" s="52"/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30"/>
      <c r="B9" s="30" t="s">
        <v>41</v>
      </c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5:16" ht="12.75">
      <c r="O11" s="83" t="s">
        <v>17</v>
      </c>
      <c r="P11" s="83"/>
    </row>
    <row r="12" spans="1:16" ht="12.75">
      <c r="A12" s="84" t="s">
        <v>0</v>
      </c>
      <c r="B12" s="86" t="s">
        <v>1</v>
      </c>
      <c r="C12" s="87"/>
      <c r="D12" s="87"/>
      <c r="E12" s="87"/>
      <c r="F12" s="87"/>
      <c r="G12" s="87"/>
      <c r="H12" s="87"/>
      <c r="I12" s="33"/>
      <c r="J12" s="33"/>
      <c r="K12" s="33"/>
      <c r="L12" s="33"/>
      <c r="M12" s="33"/>
      <c r="N12" s="86" t="s">
        <v>42</v>
      </c>
      <c r="O12" s="87"/>
      <c r="P12" s="88"/>
    </row>
    <row r="13" spans="1:16" ht="120">
      <c r="A13" s="85"/>
      <c r="B13" s="35" t="s">
        <v>43</v>
      </c>
      <c r="C13" s="35" t="s">
        <v>3</v>
      </c>
      <c r="D13" s="35" t="s">
        <v>4</v>
      </c>
      <c r="E13" s="35" t="s">
        <v>44</v>
      </c>
      <c r="F13" s="5" t="s">
        <v>10</v>
      </c>
      <c r="G13" s="5" t="s">
        <v>45</v>
      </c>
      <c r="H13" s="5" t="s">
        <v>12</v>
      </c>
      <c r="I13" s="36" t="s">
        <v>46</v>
      </c>
      <c r="J13" s="36" t="s">
        <v>47</v>
      </c>
      <c r="K13" s="37" t="s">
        <v>48</v>
      </c>
      <c r="L13" s="37" t="s">
        <v>49</v>
      </c>
      <c r="M13" s="37" t="s">
        <v>50</v>
      </c>
      <c r="N13" s="34" t="s">
        <v>51</v>
      </c>
      <c r="O13" s="38" t="s">
        <v>75</v>
      </c>
      <c r="P13" s="38" t="s">
        <v>88</v>
      </c>
    </row>
    <row r="14" spans="1:16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8">
        <v>15</v>
      </c>
      <c r="P14" s="38">
        <v>16</v>
      </c>
    </row>
    <row r="15" spans="1:16" ht="79.5" customHeight="1">
      <c r="A15" s="39" t="s">
        <v>19</v>
      </c>
      <c r="B15" s="39">
        <v>906</v>
      </c>
      <c r="C15" s="42" t="s">
        <v>20</v>
      </c>
      <c r="D15" s="42" t="s">
        <v>21</v>
      </c>
      <c r="E15" s="38"/>
      <c r="F15" s="38"/>
      <c r="G15" s="38"/>
      <c r="H15" s="38"/>
      <c r="I15" s="38"/>
      <c r="J15" s="38"/>
      <c r="K15" s="38"/>
      <c r="L15" s="38"/>
      <c r="M15" s="38"/>
      <c r="N15" s="48">
        <f>SUM(N16:N34)</f>
        <v>66492</v>
      </c>
      <c r="O15" s="48">
        <f>SUM(O16:O34)</f>
        <v>61605</v>
      </c>
      <c r="P15" s="48">
        <f>SUM(P16:P34)</f>
        <v>61605</v>
      </c>
    </row>
    <row r="16" spans="1:16" ht="12.75">
      <c r="A16" s="75"/>
      <c r="B16" s="43">
        <v>906</v>
      </c>
      <c r="C16" s="44" t="s">
        <v>20</v>
      </c>
      <c r="D16" s="44" t="s">
        <v>21</v>
      </c>
      <c r="E16" s="43" t="s">
        <v>86</v>
      </c>
      <c r="F16" s="43">
        <v>200</v>
      </c>
      <c r="G16" s="43">
        <v>240</v>
      </c>
      <c r="H16" s="44" t="s">
        <v>15</v>
      </c>
      <c r="I16" s="44" t="s">
        <v>62</v>
      </c>
      <c r="J16" s="44" t="s">
        <v>94</v>
      </c>
      <c r="K16" s="44"/>
      <c r="L16" s="44"/>
      <c r="M16" s="44"/>
      <c r="N16" s="45">
        <v>758</v>
      </c>
      <c r="O16" s="45">
        <v>706</v>
      </c>
      <c r="P16" s="45">
        <f>O16</f>
        <v>706</v>
      </c>
    </row>
    <row r="17" spans="1:16" ht="12.75">
      <c r="A17" s="76"/>
      <c r="B17" s="43">
        <v>906</v>
      </c>
      <c r="C17" s="44" t="s">
        <v>20</v>
      </c>
      <c r="D17" s="44" t="s">
        <v>21</v>
      </c>
      <c r="E17" s="43" t="s">
        <v>86</v>
      </c>
      <c r="F17" s="43">
        <v>200</v>
      </c>
      <c r="G17" s="43">
        <v>240</v>
      </c>
      <c r="H17" s="44" t="s">
        <v>15</v>
      </c>
      <c r="I17" s="44" t="s">
        <v>65</v>
      </c>
      <c r="J17" s="44" t="s">
        <v>94</v>
      </c>
      <c r="K17" s="44"/>
      <c r="L17" s="44"/>
      <c r="M17" s="44"/>
      <c r="N17" s="45">
        <v>14</v>
      </c>
      <c r="O17" s="45">
        <v>13</v>
      </c>
      <c r="P17" s="45">
        <f>O17</f>
        <v>13</v>
      </c>
    </row>
    <row r="18" spans="1:16" ht="12.75">
      <c r="A18" s="76"/>
      <c r="B18" s="43">
        <v>906</v>
      </c>
      <c r="C18" s="44" t="s">
        <v>20</v>
      </c>
      <c r="D18" s="44" t="s">
        <v>21</v>
      </c>
      <c r="E18" s="43" t="s">
        <v>76</v>
      </c>
      <c r="F18" s="43">
        <v>100</v>
      </c>
      <c r="G18" s="43">
        <v>110</v>
      </c>
      <c r="H18" s="44" t="s">
        <v>36</v>
      </c>
      <c r="I18" s="44" t="s">
        <v>52</v>
      </c>
      <c r="J18" s="44"/>
      <c r="K18" s="44"/>
      <c r="L18" s="44"/>
      <c r="M18" s="44"/>
      <c r="N18" s="45">
        <v>41328</v>
      </c>
      <c r="O18" s="45">
        <v>38435</v>
      </c>
      <c r="P18" s="45">
        <v>38435</v>
      </c>
    </row>
    <row r="19" spans="1:16" ht="12.75">
      <c r="A19" s="76"/>
      <c r="B19" s="43">
        <v>906</v>
      </c>
      <c r="C19" s="44" t="s">
        <v>20</v>
      </c>
      <c r="D19" s="44" t="s">
        <v>21</v>
      </c>
      <c r="E19" s="43" t="s">
        <v>76</v>
      </c>
      <c r="F19" s="43">
        <v>100</v>
      </c>
      <c r="G19" s="43">
        <v>110</v>
      </c>
      <c r="H19" s="44" t="s">
        <v>37</v>
      </c>
      <c r="I19" s="44" t="s">
        <v>54</v>
      </c>
      <c r="J19" s="44"/>
      <c r="K19" s="44"/>
      <c r="L19" s="44"/>
      <c r="M19" s="44"/>
      <c r="N19" s="45">
        <v>5</v>
      </c>
      <c r="O19" s="45">
        <v>2</v>
      </c>
      <c r="P19" s="45">
        <v>2</v>
      </c>
    </row>
    <row r="20" spans="1:16" ht="12.75">
      <c r="A20" s="76"/>
      <c r="B20" s="43">
        <v>906</v>
      </c>
      <c r="C20" s="44" t="s">
        <v>20</v>
      </c>
      <c r="D20" s="44" t="s">
        <v>21</v>
      </c>
      <c r="E20" s="43" t="s">
        <v>76</v>
      </c>
      <c r="F20" s="43">
        <v>100</v>
      </c>
      <c r="G20" s="43">
        <v>110</v>
      </c>
      <c r="H20" s="44" t="s">
        <v>37</v>
      </c>
      <c r="I20" s="44" t="s">
        <v>54</v>
      </c>
      <c r="J20" s="44"/>
      <c r="K20" s="44" t="s">
        <v>55</v>
      </c>
      <c r="L20" s="44"/>
      <c r="M20" s="44"/>
      <c r="N20" s="45">
        <v>1080</v>
      </c>
      <c r="O20" s="45">
        <v>1008</v>
      </c>
      <c r="P20" s="45">
        <v>1008</v>
      </c>
    </row>
    <row r="21" spans="1:16" ht="12.75">
      <c r="A21" s="76"/>
      <c r="B21" s="43">
        <v>906</v>
      </c>
      <c r="C21" s="44" t="s">
        <v>20</v>
      </c>
      <c r="D21" s="44" t="s">
        <v>21</v>
      </c>
      <c r="E21" s="43" t="s">
        <v>76</v>
      </c>
      <c r="F21" s="43">
        <v>100</v>
      </c>
      <c r="G21" s="43">
        <v>110</v>
      </c>
      <c r="H21" s="44" t="s">
        <v>37</v>
      </c>
      <c r="I21" s="44" t="s">
        <v>54</v>
      </c>
      <c r="J21" s="44"/>
      <c r="K21" s="44" t="s">
        <v>56</v>
      </c>
      <c r="L21" s="44"/>
      <c r="M21" s="44"/>
      <c r="N21" s="45">
        <v>30</v>
      </c>
      <c r="O21" s="45">
        <v>27</v>
      </c>
      <c r="P21" s="45">
        <v>27</v>
      </c>
    </row>
    <row r="22" spans="1:16" ht="12.75">
      <c r="A22" s="76"/>
      <c r="B22" s="43">
        <v>906</v>
      </c>
      <c r="C22" s="44" t="s">
        <v>20</v>
      </c>
      <c r="D22" s="44" t="s">
        <v>21</v>
      </c>
      <c r="E22" s="43" t="s">
        <v>76</v>
      </c>
      <c r="F22" s="43">
        <v>100</v>
      </c>
      <c r="G22" s="43">
        <v>110</v>
      </c>
      <c r="H22" s="44" t="s">
        <v>77</v>
      </c>
      <c r="I22" s="44" t="s">
        <v>53</v>
      </c>
      <c r="J22" s="44"/>
      <c r="K22" s="44"/>
      <c r="L22" s="44"/>
      <c r="M22" s="44"/>
      <c r="N22" s="45">
        <v>12481</v>
      </c>
      <c r="O22" s="45">
        <v>11607</v>
      </c>
      <c r="P22" s="45">
        <v>11607</v>
      </c>
    </row>
    <row r="23" spans="1:16" ht="12.75">
      <c r="A23" s="76"/>
      <c r="B23" s="43">
        <v>906</v>
      </c>
      <c r="C23" s="44" t="s">
        <v>20</v>
      </c>
      <c r="D23" s="44" t="s">
        <v>21</v>
      </c>
      <c r="E23" s="43" t="s">
        <v>76</v>
      </c>
      <c r="F23" s="43">
        <v>200</v>
      </c>
      <c r="G23" s="43">
        <v>240</v>
      </c>
      <c r="H23" s="44" t="s">
        <v>15</v>
      </c>
      <c r="I23" s="44" t="s">
        <v>57</v>
      </c>
      <c r="J23" s="44"/>
      <c r="K23" s="44"/>
      <c r="L23" s="44"/>
      <c r="M23" s="44"/>
      <c r="N23" s="45">
        <v>1617</v>
      </c>
      <c r="O23" s="45">
        <v>1466</v>
      </c>
      <c r="P23" s="45">
        <v>1466</v>
      </c>
    </row>
    <row r="24" spans="1:16" ht="12.75">
      <c r="A24" s="76"/>
      <c r="B24" s="43">
        <v>906</v>
      </c>
      <c r="C24" s="44" t="s">
        <v>20</v>
      </c>
      <c r="D24" s="44" t="s">
        <v>21</v>
      </c>
      <c r="E24" s="43" t="s">
        <v>76</v>
      </c>
      <c r="F24" s="43">
        <v>200</v>
      </c>
      <c r="G24" s="43">
        <v>240</v>
      </c>
      <c r="H24" s="44" t="s">
        <v>15</v>
      </c>
      <c r="I24" s="44" t="s">
        <v>58</v>
      </c>
      <c r="J24" s="44"/>
      <c r="K24" s="44" t="s">
        <v>59</v>
      </c>
      <c r="L24" s="44"/>
      <c r="M24" s="44"/>
      <c r="N24" s="45">
        <v>404</v>
      </c>
      <c r="O24" s="45">
        <v>366</v>
      </c>
      <c r="P24" s="45">
        <v>366</v>
      </c>
    </row>
    <row r="25" spans="1:16" ht="12.75">
      <c r="A25" s="76"/>
      <c r="B25" s="43">
        <v>906</v>
      </c>
      <c r="C25" s="44" t="s">
        <v>20</v>
      </c>
      <c r="D25" s="44" t="s">
        <v>21</v>
      </c>
      <c r="E25" s="43" t="s">
        <v>76</v>
      </c>
      <c r="F25" s="43">
        <v>200</v>
      </c>
      <c r="G25" s="43">
        <v>240</v>
      </c>
      <c r="H25" s="44" t="s">
        <v>15</v>
      </c>
      <c r="I25" s="44" t="s">
        <v>58</v>
      </c>
      <c r="J25" s="44"/>
      <c r="K25" s="44" t="s">
        <v>60</v>
      </c>
      <c r="L25" s="44"/>
      <c r="M25" s="44"/>
      <c r="N25" s="45">
        <v>1028</v>
      </c>
      <c r="O25" s="45">
        <v>932</v>
      </c>
      <c r="P25" s="45">
        <v>932</v>
      </c>
    </row>
    <row r="26" spans="1:16" ht="12.75">
      <c r="A26" s="76"/>
      <c r="B26" s="43">
        <v>906</v>
      </c>
      <c r="C26" s="44" t="s">
        <v>20</v>
      </c>
      <c r="D26" s="44" t="s">
        <v>21</v>
      </c>
      <c r="E26" s="43" t="s">
        <v>76</v>
      </c>
      <c r="F26" s="43">
        <v>200</v>
      </c>
      <c r="G26" s="43">
        <v>240</v>
      </c>
      <c r="H26" s="44" t="s">
        <v>15</v>
      </c>
      <c r="I26" s="44" t="s">
        <v>58</v>
      </c>
      <c r="J26" s="44"/>
      <c r="K26" s="44" t="s">
        <v>61</v>
      </c>
      <c r="L26" s="44"/>
      <c r="M26" s="44"/>
      <c r="N26" s="45">
        <v>55</v>
      </c>
      <c r="O26" s="45">
        <v>50</v>
      </c>
      <c r="P26" s="45">
        <v>50</v>
      </c>
    </row>
    <row r="27" spans="1:16" ht="12.75">
      <c r="A27" s="76"/>
      <c r="B27" s="43">
        <v>906</v>
      </c>
      <c r="C27" s="44" t="s">
        <v>20</v>
      </c>
      <c r="D27" s="44" t="s">
        <v>21</v>
      </c>
      <c r="E27" s="43" t="s">
        <v>76</v>
      </c>
      <c r="F27" s="43">
        <v>200</v>
      </c>
      <c r="G27" s="43">
        <v>240</v>
      </c>
      <c r="H27" s="44" t="s">
        <v>15</v>
      </c>
      <c r="I27" s="44" t="s">
        <v>62</v>
      </c>
      <c r="J27" s="44"/>
      <c r="K27" s="44"/>
      <c r="L27" s="44"/>
      <c r="M27" s="44"/>
      <c r="N27" s="45">
        <v>1050</v>
      </c>
      <c r="O27" s="45">
        <v>952</v>
      </c>
      <c r="P27" s="45">
        <v>952</v>
      </c>
    </row>
    <row r="28" spans="1:16" ht="12.75">
      <c r="A28" s="76"/>
      <c r="B28" s="43">
        <v>906</v>
      </c>
      <c r="C28" s="44" t="s">
        <v>20</v>
      </c>
      <c r="D28" s="44" t="s">
        <v>21</v>
      </c>
      <c r="E28" s="43" t="s">
        <v>76</v>
      </c>
      <c r="F28" s="43">
        <v>200</v>
      </c>
      <c r="G28" s="43">
        <v>240</v>
      </c>
      <c r="H28" s="44" t="s">
        <v>15</v>
      </c>
      <c r="I28" s="44" t="s">
        <v>63</v>
      </c>
      <c r="J28" s="44"/>
      <c r="K28" s="44"/>
      <c r="L28" s="44"/>
      <c r="M28" s="44"/>
      <c r="N28" s="45">
        <v>1606</v>
      </c>
      <c r="O28" s="45">
        <v>1456</v>
      </c>
      <c r="P28" s="45">
        <v>1456</v>
      </c>
    </row>
    <row r="29" spans="1:16" ht="12.75">
      <c r="A29" s="76"/>
      <c r="B29" s="43">
        <v>906</v>
      </c>
      <c r="C29" s="44" t="s">
        <v>20</v>
      </c>
      <c r="D29" s="44" t="s">
        <v>21</v>
      </c>
      <c r="E29" s="43" t="s">
        <v>76</v>
      </c>
      <c r="F29" s="43">
        <v>200</v>
      </c>
      <c r="G29" s="43">
        <v>240</v>
      </c>
      <c r="H29" s="44" t="s">
        <v>15</v>
      </c>
      <c r="I29" s="44" t="s">
        <v>64</v>
      </c>
      <c r="J29" s="44"/>
      <c r="K29" s="44"/>
      <c r="L29" s="44"/>
      <c r="M29" s="44"/>
      <c r="N29" s="45">
        <v>250</v>
      </c>
      <c r="O29" s="45"/>
      <c r="P29" s="45"/>
    </row>
    <row r="30" spans="1:16" ht="12.75">
      <c r="A30" s="76"/>
      <c r="B30" s="43">
        <v>906</v>
      </c>
      <c r="C30" s="44" t="s">
        <v>20</v>
      </c>
      <c r="D30" s="44" t="s">
        <v>21</v>
      </c>
      <c r="E30" s="43" t="s">
        <v>76</v>
      </c>
      <c r="F30" s="43">
        <v>200</v>
      </c>
      <c r="G30" s="43">
        <v>240</v>
      </c>
      <c r="H30" s="44" t="s">
        <v>15</v>
      </c>
      <c r="I30" s="44" t="s">
        <v>65</v>
      </c>
      <c r="J30" s="44"/>
      <c r="K30" s="44"/>
      <c r="L30" s="44"/>
      <c r="M30" s="44"/>
      <c r="N30" s="45">
        <v>4346</v>
      </c>
      <c r="O30" s="45">
        <v>4176</v>
      </c>
      <c r="P30" s="45">
        <v>4176</v>
      </c>
    </row>
    <row r="31" spans="1:16" ht="12.75">
      <c r="A31" s="76"/>
      <c r="B31" s="43">
        <v>906</v>
      </c>
      <c r="C31" s="44" t="s">
        <v>20</v>
      </c>
      <c r="D31" s="44" t="s">
        <v>21</v>
      </c>
      <c r="E31" s="43" t="s">
        <v>76</v>
      </c>
      <c r="F31" s="43">
        <v>800</v>
      </c>
      <c r="G31" s="43">
        <v>850</v>
      </c>
      <c r="H31" s="44" t="s">
        <v>38</v>
      </c>
      <c r="I31" s="44" t="s">
        <v>66</v>
      </c>
      <c r="J31" s="44"/>
      <c r="K31" s="44" t="s">
        <v>67</v>
      </c>
      <c r="L31" s="44"/>
      <c r="M31" s="44"/>
      <c r="N31" s="45">
        <v>200</v>
      </c>
      <c r="O31" s="45">
        <v>186</v>
      </c>
      <c r="P31" s="45">
        <v>186</v>
      </c>
    </row>
    <row r="32" spans="1:16" ht="12.75">
      <c r="A32" s="76"/>
      <c r="B32" s="43">
        <v>906</v>
      </c>
      <c r="C32" s="44" t="s">
        <v>20</v>
      </c>
      <c r="D32" s="44" t="s">
        <v>21</v>
      </c>
      <c r="E32" s="43" t="s">
        <v>76</v>
      </c>
      <c r="F32" s="43">
        <v>800</v>
      </c>
      <c r="G32" s="43">
        <v>850</v>
      </c>
      <c r="H32" s="44" t="s">
        <v>39</v>
      </c>
      <c r="I32" s="44" t="s">
        <v>66</v>
      </c>
      <c r="J32" s="44"/>
      <c r="K32" s="44"/>
      <c r="L32" s="44"/>
      <c r="M32" s="44"/>
      <c r="N32" s="45">
        <v>55</v>
      </c>
      <c r="O32" s="45">
        <v>51</v>
      </c>
      <c r="P32" s="45">
        <v>51</v>
      </c>
    </row>
    <row r="33" spans="1:16" ht="13.5" customHeight="1">
      <c r="A33" s="76"/>
      <c r="B33" s="43">
        <v>906</v>
      </c>
      <c r="C33" s="44" t="s">
        <v>20</v>
      </c>
      <c r="D33" s="44" t="s">
        <v>21</v>
      </c>
      <c r="E33" s="43" t="s">
        <v>76</v>
      </c>
      <c r="F33" s="43">
        <v>800</v>
      </c>
      <c r="G33" s="43">
        <v>850</v>
      </c>
      <c r="H33" s="44" t="s">
        <v>39</v>
      </c>
      <c r="I33" s="44" t="s">
        <v>66</v>
      </c>
      <c r="J33" s="44"/>
      <c r="K33" s="44" t="s">
        <v>68</v>
      </c>
      <c r="L33" s="44"/>
      <c r="M33" s="44"/>
      <c r="N33" s="45">
        <v>100</v>
      </c>
      <c r="O33" s="45">
        <v>93</v>
      </c>
      <c r="P33" s="45">
        <v>93</v>
      </c>
    </row>
    <row r="34" spans="1:16" ht="13.5" customHeight="1">
      <c r="A34" s="77"/>
      <c r="B34" s="43">
        <v>906</v>
      </c>
      <c r="C34" s="44" t="s">
        <v>20</v>
      </c>
      <c r="D34" s="44" t="s">
        <v>21</v>
      </c>
      <c r="E34" s="43" t="s">
        <v>76</v>
      </c>
      <c r="F34" s="43">
        <v>800</v>
      </c>
      <c r="G34" s="43">
        <v>850</v>
      </c>
      <c r="H34" s="44" t="s">
        <v>87</v>
      </c>
      <c r="I34" s="44" t="s">
        <v>66</v>
      </c>
      <c r="J34" s="44"/>
      <c r="K34" s="44"/>
      <c r="L34" s="44"/>
      <c r="M34" s="44"/>
      <c r="N34" s="45">
        <v>85</v>
      </c>
      <c r="O34" s="45">
        <v>79</v>
      </c>
      <c r="P34" s="45">
        <v>79</v>
      </c>
    </row>
  </sheetData>
  <sheetProtection/>
  <mergeCells count="24">
    <mergeCell ref="L3:P3"/>
    <mergeCell ref="B1:D1"/>
    <mergeCell ref="F1:H1"/>
    <mergeCell ref="J1:L1"/>
    <mergeCell ref="N1:P1"/>
    <mergeCell ref="A2:D2"/>
    <mergeCell ref="E2:H2"/>
    <mergeCell ref="I2:L2"/>
    <mergeCell ref="M2:P2"/>
    <mergeCell ref="A4:D4"/>
    <mergeCell ref="E4:H4"/>
    <mergeCell ref="I4:L4"/>
    <mergeCell ref="M4:P4"/>
    <mergeCell ref="A5:D5"/>
    <mergeCell ref="E5:H5"/>
    <mergeCell ref="I5:L5"/>
    <mergeCell ref="M5:P5"/>
    <mergeCell ref="A16:A34"/>
    <mergeCell ref="B8:P8"/>
    <mergeCell ref="A10:P10"/>
    <mergeCell ref="O11:P11"/>
    <mergeCell ref="A12:A13"/>
    <mergeCell ref="B12:H12"/>
    <mergeCell ref="N12:P1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96" zoomScaleSheetLayoutView="96" zoomScalePageLayoutView="0" workbookViewId="0" topLeftCell="A1">
      <selection activeCell="V31" sqref="V31"/>
    </sheetView>
  </sheetViews>
  <sheetFormatPr defaultColWidth="9.00390625" defaultRowHeight="12.75"/>
  <cols>
    <col min="1" max="1" width="24.875" style="32" customWidth="1"/>
    <col min="2" max="2" width="7.25390625" style="32" customWidth="1"/>
    <col min="3" max="3" width="5.25390625" style="32" customWidth="1"/>
    <col min="4" max="4" width="6.25390625" style="32" customWidth="1"/>
    <col min="5" max="5" width="11.625" style="32" customWidth="1"/>
    <col min="6" max="6" width="6.625" style="32" customWidth="1"/>
    <col min="7" max="7" width="6.00390625" style="32" customWidth="1"/>
    <col min="8" max="8" width="6.625" style="32" customWidth="1"/>
    <col min="9" max="9" width="7.375" style="32" customWidth="1"/>
    <col min="10" max="10" width="6.25390625" style="32" customWidth="1"/>
    <col min="11" max="11" width="7.625" style="32" customWidth="1"/>
    <col min="12" max="12" width="6.625" style="32" customWidth="1"/>
    <col min="13" max="13" width="6.25390625" style="32" customWidth="1"/>
    <col min="14" max="14" width="7.375" style="32" customWidth="1"/>
    <col min="15" max="16" width="7.875" style="32" customWidth="1"/>
    <col min="17" max="16384" width="9.125" style="1" customWidth="1"/>
  </cols>
  <sheetData>
    <row r="1" spans="1:16" ht="15.75">
      <c r="A1" s="29"/>
      <c r="B1" s="89"/>
      <c r="C1" s="89"/>
      <c r="D1" s="89"/>
      <c r="E1" s="29"/>
      <c r="F1" s="89"/>
      <c r="G1" s="89"/>
      <c r="H1" s="89"/>
      <c r="I1" s="29"/>
      <c r="J1" s="89"/>
      <c r="K1" s="89"/>
      <c r="L1" s="89"/>
      <c r="M1" s="29"/>
      <c r="N1" s="89" t="s">
        <v>73</v>
      </c>
      <c r="O1" s="89"/>
      <c r="P1" s="89"/>
    </row>
    <row r="2" spans="1:16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/>
      <c r="O2" s="78"/>
      <c r="P2" s="78"/>
    </row>
    <row r="3" spans="1:16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89" t="s">
        <v>96</v>
      </c>
      <c r="M3" s="89"/>
      <c r="N3" s="89"/>
      <c r="O3" s="89"/>
      <c r="P3" s="89"/>
    </row>
    <row r="4" spans="1:16" ht="15.75">
      <c r="A4" s="80"/>
      <c r="B4" s="81"/>
      <c r="C4" s="81"/>
      <c r="D4" s="81"/>
      <c r="E4" s="80"/>
      <c r="F4" s="81"/>
      <c r="G4" s="81"/>
      <c r="H4" s="81"/>
      <c r="I4" s="80"/>
      <c r="J4" s="81"/>
      <c r="K4" s="81"/>
      <c r="L4" s="81"/>
      <c r="M4" s="80" t="s">
        <v>97</v>
      </c>
      <c r="N4" s="81"/>
      <c r="O4" s="81"/>
      <c r="P4" s="81"/>
    </row>
    <row r="5" spans="1:16" ht="15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74</v>
      </c>
      <c r="N5" s="80"/>
      <c r="O5" s="80"/>
      <c r="P5" s="8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8.75">
      <c r="A8" s="52"/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30"/>
      <c r="B9" s="30" t="s">
        <v>41</v>
      </c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5:16" ht="12.75">
      <c r="O11" s="83" t="s">
        <v>17</v>
      </c>
      <c r="P11" s="83"/>
    </row>
    <row r="12" spans="1:16" ht="12.75">
      <c r="A12" s="84" t="s">
        <v>0</v>
      </c>
      <c r="B12" s="86" t="s">
        <v>1</v>
      </c>
      <c r="C12" s="87"/>
      <c r="D12" s="87"/>
      <c r="E12" s="87"/>
      <c r="F12" s="87"/>
      <c r="G12" s="87"/>
      <c r="H12" s="87"/>
      <c r="I12" s="33"/>
      <c r="J12" s="33"/>
      <c r="K12" s="33"/>
      <c r="L12" s="33"/>
      <c r="M12" s="33"/>
      <c r="N12" s="86" t="s">
        <v>42</v>
      </c>
      <c r="O12" s="87"/>
      <c r="P12" s="88"/>
    </row>
    <row r="13" spans="1:16" ht="120">
      <c r="A13" s="85"/>
      <c r="B13" s="35" t="s">
        <v>43</v>
      </c>
      <c r="C13" s="35" t="s">
        <v>3</v>
      </c>
      <c r="D13" s="35" t="s">
        <v>4</v>
      </c>
      <c r="E13" s="35" t="s">
        <v>44</v>
      </c>
      <c r="F13" s="5" t="s">
        <v>10</v>
      </c>
      <c r="G13" s="5" t="s">
        <v>45</v>
      </c>
      <c r="H13" s="5" t="s">
        <v>12</v>
      </c>
      <c r="I13" s="36" t="s">
        <v>46</v>
      </c>
      <c r="J13" s="36" t="s">
        <v>47</v>
      </c>
      <c r="K13" s="37" t="s">
        <v>48</v>
      </c>
      <c r="L13" s="37" t="s">
        <v>49</v>
      </c>
      <c r="M13" s="37" t="s">
        <v>50</v>
      </c>
      <c r="N13" s="34" t="s">
        <v>51</v>
      </c>
      <c r="O13" s="38" t="s">
        <v>75</v>
      </c>
      <c r="P13" s="38" t="s">
        <v>88</v>
      </c>
    </row>
    <row r="14" spans="1:16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8">
        <v>15</v>
      </c>
      <c r="P14" s="38">
        <v>16</v>
      </c>
    </row>
    <row r="15" spans="1:16" ht="57" customHeight="1">
      <c r="A15" s="39" t="s">
        <v>32</v>
      </c>
      <c r="B15" s="46">
        <v>906</v>
      </c>
      <c r="C15" s="47" t="s">
        <v>33</v>
      </c>
      <c r="D15" s="47" t="s">
        <v>34</v>
      </c>
      <c r="E15" s="50"/>
      <c r="F15" s="50"/>
      <c r="G15" s="50"/>
      <c r="H15" s="49"/>
      <c r="I15" s="49"/>
      <c r="J15" s="49"/>
      <c r="K15" s="49"/>
      <c r="L15" s="49"/>
      <c r="M15" s="49"/>
      <c r="N15" s="48">
        <f>SUM(N16:N17)</f>
        <v>3005</v>
      </c>
      <c r="O15" s="48">
        <f>SUM(O16:O17)</f>
        <v>2795</v>
      </c>
      <c r="P15" s="48">
        <f>SUM(P16:P17)</f>
        <v>2795</v>
      </c>
    </row>
    <row r="16" spans="1:16" ht="12.75">
      <c r="A16" s="75"/>
      <c r="B16" s="43">
        <v>906</v>
      </c>
      <c r="C16" s="44" t="s">
        <v>33</v>
      </c>
      <c r="D16" s="44" t="s">
        <v>34</v>
      </c>
      <c r="E16" s="43" t="s">
        <v>81</v>
      </c>
      <c r="F16" s="43">
        <v>600</v>
      </c>
      <c r="G16" s="43">
        <v>610</v>
      </c>
      <c r="H16" s="44" t="s">
        <v>70</v>
      </c>
      <c r="I16" s="44" t="s">
        <v>71</v>
      </c>
      <c r="J16" s="44"/>
      <c r="K16" s="44"/>
      <c r="L16" s="44"/>
      <c r="M16" s="44"/>
      <c r="N16" s="45">
        <v>2908</v>
      </c>
      <c r="O16" s="45">
        <v>2705</v>
      </c>
      <c r="P16" s="45">
        <f>O16</f>
        <v>2705</v>
      </c>
    </row>
    <row r="17" spans="1:16" ht="12.75">
      <c r="A17" s="77"/>
      <c r="B17" s="43">
        <v>906</v>
      </c>
      <c r="C17" s="44" t="s">
        <v>33</v>
      </c>
      <c r="D17" s="44" t="s">
        <v>34</v>
      </c>
      <c r="E17" s="43" t="s">
        <v>82</v>
      </c>
      <c r="F17" s="43">
        <v>600</v>
      </c>
      <c r="G17" s="43">
        <v>610</v>
      </c>
      <c r="H17" s="44" t="s">
        <v>72</v>
      </c>
      <c r="I17" s="44" t="s">
        <v>71</v>
      </c>
      <c r="J17" s="44" t="s">
        <v>94</v>
      </c>
      <c r="K17" s="44"/>
      <c r="L17" s="44"/>
      <c r="M17" s="44"/>
      <c r="N17" s="45">
        <v>97</v>
      </c>
      <c r="O17" s="45">
        <v>90</v>
      </c>
      <c r="P17" s="45">
        <v>90</v>
      </c>
    </row>
  </sheetData>
  <sheetProtection/>
  <mergeCells count="24">
    <mergeCell ref="B1:D1"/>
    <mergeCell ref="F1:H1"/>
    <mergeCell ref="J1:L1"/>
    <mergeCell ref="N1:P1"/>
    <mergeCell ref="A2:D2"/>
    <mergeCell ref="E2:H2"/>
    <mergeCell ref="I2:L2"/>
    <mergeCell ref="M2:P2"/>
    <mergeCell ref="I4:L4"/>
    <mergeCell ref="M4:P4"/>
    <mergeCell ref="A5:D5"/>
    <mergeCell ref="E5:H5"/>
    <mergeCell ref="I5:L5"/>
    <mergeCell ref="M5:P5"/>
    <mergeCell ref="L3:P3"/>
    <mergeCell ref="A16:A17"/>
    <mergeCell ref="B8:P8"/>
    <mergeCell ref="A10:P10"/>
    <mergeCell ref="O11:P11"/>
    <mergeCell ref="A12:A13"/>
    <mergeCell ref="B12:H12"/>
    <mergeCell ref="N12:P12"/>
    <mergeCell ref="A4:D4"/>
    <mergeCell ref="E4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91" zoomScaleSheetLayoutView="91" zoomScalePageLayoutView="0" workbookViewId="0" topLeftCell="A1">
      <selection activeCell="W16" sqref="W16"/>
    </sheetView>
  </sheetViews>
  <sheetFormatPr defaultColWidth="9.00390625" defaultRowHeight="12.75"/>
  <cols>
    <col min="1" max="1" width="24.875" style="32" customWidth="1"/>
    <col min="2" max="2" width="7.25390625" style="32" customWidth="1"/>
    <col min="3" max="3" width="5.25390625" style="32" customWidth="1"/>
    <col min="4" max="4" width="6.25390625" style="32" customWidth="1"/>
    <col min="5" max="5" width="11.625" style="32" customWidth="1"/>
    <col min="6" max="6" width="6.625" style="32" customWidth="1"/>
    <col min="7" max="7" width="6.00390625" style="32" customWidth="1"/>
    <col min="8" max="8" width="6.625" style="32" customWidth="1"/>
    <col min="9" max="9" width="7.375" style="32" customWidth="1"/>
    <col min="10" max="10" width="6.25390625" style="32" customWidth="1"/>
    <col min="11" max="11" width="7.625" style="32" customWidth="1"/>
    <col min="12" max="12" width="6.625" style="32" customWidth="1"/>
    <col min="13" max="13" width="6.25390625" style="32" customWidth="1"/>
    <col min="14" max="14" width="7.375" style="32" customWidth="1"/>
    <col min="15" max="16" width="7.875" style="32" customWidth="1"/>
    <col min="17" max="16384" width="9.125" style="1" customWidth="1"/>
  </cols>
  <sheetData>
    <row r="1" spans="1:16" ht="15.75">
      <c r="A1" s="29"/>
      <c r="B1" s="89"/>
      <c r="C1" s="89"/>
      <c r="D1" s="89"/>
      <c r="E1" s="29"/>
      <c r="F1" s="89"/>
      <c r="G1" s="89"/>
      <c r="H1" s="89"/>
      <c r="I1" s="29"/>
      <c r="J1" s="89"/>
      <c r="K1" s="89"/>
      <c r="L1" s="89"/>
      <c r="M1" s="29"/>
      <c r="N1" s="89" t="s">
        <v>73</v>
      </c>
      <c r="O1" s="89"/>
      <c r="P1" s="89"/>
    </row>
    <row r="2" spans="1:16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/>
      <c r="O2" s="78"/>
      <c r="P2" s="78"/>
    </row>
    <row r="3" spans="1:16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89" t="s">
        <v>96</v>
      </c>
      <c r="M3" s="89"/>
      <c r="N3" s="89"/>
      <c r="O3" s="89"/>
      <c r="P3" s="89"/>
    </row>
    <row r="4" spans="1:16" ht="15.75">
      <c r="A4" s="80"/>
      <c r="B4" s="81"/>
      <c r="C4" s="81"/>
      <c r="D4" s="81"/>
      <c r="E4" s="80"/>
      <c r="F4" s="81"/>
      <c r="G4" s="81"/>
      <c r="H4" s="81"/>
      <c r="I4" s="80"/>
      <c r="J4" s="81"/>
      <c r="K4" s="81"/>
      <c r="L4" s="81"/>
      <c r="M4" s="80" t="s">
        <v>97</v>
      </c>
      <c r="N4" s="81"/>
      <c r="O4" s="81"/>
      <c r="P4" s="81"/>
    </row>
    <row r="5" spans="1:16" ht="15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74</v>
      </c>
      <c r="N5" s="80"/>
      <c r="O5" s="80"/>
      <c r="P5" s="8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8.75">
      <c r="A8" s="52"/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30"/>
      <c r="B9" s="30" t="s">
        <v>41</v>
      </c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5:16" ht="12.75">
      <c r="O11" s="83" t="s">
        <v>17</v>
      </c>
      <c r="P11" s="83"/>
    </row>
    <row r="12" spans="1:16" ht="12.75">
      <c r="A12" s="84" t="s">
        <v>0</v>
      </c>
      <c r="B12" s="86" t="s">
        <v>1</v>
      </c>
      <c r="C12" s="87"/>
      <c r="D12" s="87"/>
      <c r="E12" s="87"/>
      <c r="F12" s="87"/>
      <c r="G12" s="87"/>
      <c r="H12" s="87"/>
      <c r="I12" s="33"/>
      <c r="J12" s="33"/>
      <c r="K12" s="33"/>
      <c r="L12" s="33"/>
      <c r="M12" s="33"/>
      <c r="N12" s="86" t="s">
        <v>42</v>
      </c>
      <c r="O12" s="87"/>
      <c r="P12" s="88"/>
    </row>
    <row r="13" spans="1:16" ht="120">
      <c r="A13" s="85"/>
      <c r="B13" s="35" t="s">
        <v>43</v>
      </c>
      <c r="C13" s="35" t="s">
        <v>3</v>
      </c>
      <c r="D13" s="35" t="s">
        <v>4</v>
      </c>
      <c r="E13" s="35" t="s">
        <v>44</v>
      </c>
      <c r="F13" s="5" t="s">
        <v>10</v>
      </c>
      <c r="G13" s="5" t="s">
        <v>45</v>
      </c>
      <c r="H13" s="5" t="s">
        <v>12</v>
      </c>
      <c r="I13" s="36" t="s">
        <v>46</v>
      </c>
      <c r="J13" s="36" t="s">
        <v>47</v>
      </c>
      <c r="K13" s="37" t="s">
        <v>48</v>
      </c>
      <c r="L13" s="37" t="s">
        <v>49</v>
      </c>
      <c r="M13" s="37" t="s">
        <v>50</v>
      </c>
      <c r="N13" s="34" t="s">
        <v>51</v>
      </c>
      <c r="O13" s="38" t="s">
        <v>75</v>
      </c>
      <c r="P13" s="38" t="s">
        <v>88</v>
      </c>
    </row>
    <row r="14" spans="1:16" ht="12.7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8">
        <v>15</v>
      </c>
      <c r="P14" s="38">
        <v>16</v>
      </c>
    </row>
    <row r="15" spans="1:16" ht="38.25">
      <c r="A15" s="39" t="s">
        <v>18</v>
      </c>
      <c r="B15" s="39">
        <v>906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>
        <f>N16+N18</f>
        <v>3528</v>
      </c>
      <c r="O15" s="41">
        <f>O16+O18</f>
        <v>558</v>
      </c>
      <c r="P15" s="41">
        <f>P16+P18</f>
        <v>558</v>
      </c>
    </row>
    <row r="16" spans="1:16" ht="73.5" customHeight="1">
      <c r="A16" s="39" t="s">
        <v>30</v>
      </c>
      <c r="B16" s="46">
        <v>906</v>
      </c>
      <c r="C16" s="47" t="s">
        <v>20</v>
      </c>
      <c r="D16" s="47" t="s">
        <v>31</v>
      </c>
      <c r="E16" s="43"/>
      <c r="F16" s="43"/>
      <c r="G16" s="43"/>
      <c r="H16" s="44"/>
      <c r="I16" s="44"/>
      <c r="J16" s="44"/>
      <c r="K16" s="44"/>
      <c r="L16" s="44"/>
      <c r="M16" s="44"/>
      <c r="N16" s="48">
        <f>SUM(N17:N17)</f>
        <v>2528</v>
      </c>
      <c r="O16" s="48">
        <f>SUM(O17:O17)</f>
        <v>558</v>
      </c>
      <c r="P16" s="48">
        <f>SUM(P17:P17)</f>
        <v>558</v>
      </c>
    </row>
    <row r="17" spans="1:16" ht="12.75">
      <c r="A17" s="38" t="s">
        <v>98</v>
      </c>
      <c r="B17" s="43">
        <v>906</v>
      </c>
      <c r="C17" s="44" t="s">
        <v>20</v>
      </c>
      <c r="D17" s="44" t="s">
        <v>31</v>
      </c>
      <c r="E17" s="43" t="s">
        <v>80</v>
      </c>
      <c r="F17" s="43">
        <v>600</v>
      </c>
      <c r="G17" s="43">
        <v>630</v>
      </c>
      <c r="H17" s="44" t="s">
        <v>95</v>
      </c>
      <c r="I17" s="44" t="s">
        <v>69</v>
      </c>
      <c r="J17" s="44"/>
      <c r="K17" s="44"/>
      <c r="L17" s="44"/>
      <c r="M17" s="44"/>
      <c r="N17" s="45">
        <v>2528</v>
      </c>
      <c r="O17" s="45">
        <v>558</v>
      </c>
      <c r="P17" s="45">
        <v>558</v>
      </c>
    </row>
    <row r="18" spans="1:16" ht="30" customHeight="1">
      <c r="A18" s="39" t="s">
        <v>26</v>
      </c>
      <c r="B18" s="46">
        <v>906</v>
      </c>
      <c r="C18" s="47" t="s">
        <v>20</v>
      </c>
      <c r="D18" s="47" t="s">
        <v>27</v>
      </c>
      <c r="E18" s="43"/>
      <c r="F18" s="43"/>
      <c r="G18" s="43"/>
      <c r="H18" s="43"/>
      <c r="I18" s="43"/>
      <c r="J18" s="43"/>
      <c r="K18" s="43"/>
      <c r="L18" s="43"/>
      <c r="M18" s="43"/>
      <c r="N18" s="48">
        <f>N19</f>
        <v>1000</v>
      </c>
      <c r="O18" s="48">
        <f>O19</f>
        <v>0</v>
      </c>
      <c r="P18" s="48">
        <f>P19</f>
        <v>0</v>
      </c>
    </row>
    <row r="19" spans="1:16" ht="12.75">
      <c r="A19" s="38" t="s">
        <v>98</v>
      </c>
      <c r="B19" s="43">
        <v>906</v>
      </c>
      <c r="C19" s="44" t="s">
        <v>20</v>
      </c>
      <c r="D19" s="44" t="s">
        <v>27</v>
      </c>
      <c r="E19" s="43" t="s">
        <v>78</v>
      </c>
      <c r="F19" s="43">
        <v>600</v>
      </c>
      <c r="G19" s="43">
        <v>630</v>
      </c>
      <c r="H19" s="44" t="s">
        <v>95</v>
      </c>
      <c r="I19" s="44" t="s">
        <v>69</v>
      </c>
      <c r="J19" s="44"/>
      <c r="K19" s="44"/>
      <c r="L19" s="44"/>
      <c r="M19" s="44"/>
      <c r="N19" s="45">
        <v>1000</v>
      </c>
      <c r="O19" s="45">
        <v>0</v>
      </c>
      <c r="P19" s="45">
        <v>0</v>
      </c>
    </row>
  </sheetData>
  <sheetProtection/>
  <mergeCells count="23">
    <mergeCell ref="B8:P8"/>
    <mergeCell ref="A10:P10"/>
    <mergeCell ref="O11:P11"/>
    <mergeCell ref="A12:A13"/>
    <mergeCell ref="B12:H12"/>
    <mergeCell ref="N12:P12"/>
    <mergeCell ref="L3:P3"/>
    <mergeCell ref="A4:D4"/>
    <mergeCell ref="E4:H4"/>
    <mergeCell ref="I4:L4"/>
    <mergeCell ref="M4:P4"/>
    <mergeCell ref="A5:D5"/>
    <mergeCell ref="E5:H5"/>
    <mergeCell ref="I5:L5"/>
    <mergeCell ref="M5:P5"/>
    <mergeCell ref="B1:D1"/>
    <mergeCell ref="F1:H1"/>
    <mergeCell ref="J1:L1"/>
    <mergeCell ref="N1:P1"/>
    <mergeCell ref="A2:D2"/>
    <mergeCell ref="E2:H2"/>
    <mergeCell ref="I2:L2"/>
    <mergeCell ref="M2:P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2016-12-27T09:45:48Z</cp:lastPrinted>
  <dcterms:created xsi:type="dcterms:W3CDTF">2007-11-07T16:37:04Z</dcterms:created>
  <dcterms:modified xsi:type="dcterms:W3CDTF">2016-12-27T09:45:51Z</dcterms:modified>
  <cp:category/>
  <cp:version/>
  <cp:contentType/>
  <cp:contentStatus/>
</cp:coreProperties>
</file>