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" sheetId="1" r:id="rId1"/>
  </sheets>
  <definedNames>
    <definedName name="_xlnm._FilterDatabase" localSheetId="0" hidden="1">'2018'!$A$11:$G$1231</definedName>
    <definedName name="_xlnm.Print_Titles" localSheetId="0">'2018'!$A:$E,'2018'!$11:$13</definedName>
    <definedName name="_xlnm.Print_Area" localSheetId="0">'2018'!$A$1:$AW$1231</definedName>
  </definedNames>
  <calcPr calcId="125725"/>
</workbook>
</file>

<file path=xl/calcChain.xml><?xml version="1.0" encoding="utf-8"?>
<calcChain xmlns="http://schemas.openxmlformats.org/spreadsheetml/2006/main">
  <c r="AS604" i="1"/>
  <c r="AT604"/>
  <c r="AU604"/>
  <c r="AV604"/>
  <c r="AW604"/>
  <c r="AR604"/>
  <c r="AS607"/>
  <c r="AT607"/>
  <c r="AU607"/>
  <c r="AV607"/>
  <c r="AW607"/>
  <c r="AR607"/>
  <c r="AW608"/>
  <c r="AV608"/>
  <c r="AR655"/>
  <c r="AW664"/>
  <c r="AV664"/>
  <c r="AV663" s="1"/>
  <c r="AV662" s="1"/>
  <c r="AV661" s="1"/>
  <c r="AU661"/>
  <c r="AT662"/>
  <c r="AT661" s="1"/>
  <c r="AU662"/>
  <c r="AS663"/>
  <c r="AS662" s="1"/>
  <c r="AS661" s="1"/>
  <c r="AT663"/>
  <c r="AU663"/>
  <c r="AW663"/>
  <c r="AW662" s="1"/>
  <c r="AW661" s="1"/>
  <c r="AR663"/>
  <c r="AR662" s="1"/>
  <c r="AR661" s="1"/>
  <c r="AW481"/>
  <c r="AV481"/>
  <c r="AW482"/>
  <c r="AV482"/>
  <c r="AT480"/>
  <c r="AT479" s="1"/>
  <c r="AS481"/>
  <c r="AS480" s="1"/>
  <c r="AS479" s="1"/>
  <c r="AT481"/>
  <c r="AU481"/>
  <c r="AU480" s="1"/>
  <c r="AU479" s="1"/>
  <c r="AW480"/>
  <c r="AW479" s="1"/>
  <c r="AR481"/>
  <c r="AR480" s="1"/>
  <c r="AR479" s="1"/>
  <c r="AR478" s="1"/>
  <c r="AS759"/>
  <c r="AT759"/>
  <c r="AU759"/>
  <c r="AW759"/>
  <c r="AR759"/>
  <c r="AW761"/>
  <c r="AW760" s="1"/>
  <c r="AV761"/>
  <c r="AS760"/>
  <c r="AT760"/>
  <c r="AU760"/>
  <c r="AV760"/>
  <c r="AV759" s="1"/>
  <c r="AR760"/>
  <c r="AS891"/>
  <c r="AT891"/>
  <c r="AU891"/>
  <c r="AV891"/>
  <c r="AW891"/>
  <c r="AR891"/>
  <c r="AW942"/>
  <c r="AW941" s="1"/>
  <c r="AW940" s="1"/>
  <c r="AV942"/>
  <c r="AS941"/>
  <c r="AT941"/>
  <c r="AT940" s="1"/>
  <c r="AU941"/>
  <c r="AU940" s="1"/>
  <c r="AV941"/>
  <c r="AV940" s="1"/>
  <c r="AS940"/>
  <c r="AR941"/>
  <c r="AR940" s="1"/>
  <c r="AS943"/>
  <c r="AT943"/>
  <c r="AR943"/>
  <c r="AW946"/>
  <c r="AV946"/>
  <c r="AV944" s="1"/>
  <c r="AV943" s="1"/>
  <c r="AW945"/>
  <c r="AW944" s="1"/>
  <c r="AW943" s="1"/>
  <c r="AV945"/>
  <c r="AS944"/>
  <c r="AT944"/>
  <c r="AU944"/>
  <c r="AU943" s="1"/>
  <c r="AR944"/>
  <c r="AW955"/>
  <c r="AV955"/>
  <c r="AS953"/>
  <c r="AT953"/>
  <c r="AU953"/>
  <c r="AR953"/>
  <c r="AR959"/>
  <c r="AT434"/>
  <c r="AU434"/>
  <c r="AV434"/>
  <c r="AW434"/>
  <c r="AR434"/>
  <c r="AW442"/>
  <c r="AV442"/>
  <c r="AV441" s="1"/>
  <c r="AV440" s="1"/>
  <c r="AS441"/>
  <c r="AS440" s="1"/>
  <c r="AS434" s="1"/>
  <c r="AT441"/>
  <c r="AT440" s="1"/>
  <c r="AU441"/>
  <c r="AU440" s="1"/>
  <c r="AW441"/>
  <c r="AW440" s="1"/>
  <c r="AR441"/>
  <c r="AR440"/>
  <c r="AW450"/>
  <c r="AW449" s="1"/>
  <c r="AV450"/>
  <c r="AS449"/>
  <c r="AT449"/>
  <c r="AU449"/>
  <c r="AV449"/>
  <c r="AR449"/>
  <c r="AW401"/>
  <c r="AV401"/>
  <c r="AV400" s="1"/>
  <c r="AV399" s="1"/>
  <c r="AV398" s="1"/>
  <c r="AW400"/>
  <c r="AW399" s="1"/>
  <c r="AW398" s="1"/>
  <c r="AS400"/>
  <c r="AS399" s="1"/>
  <c r="AS398" s="1"/>
  <c r="AT400"/>
  <c r="AT399" s="1"/>
  <c r="AT398" s="1"/>
  <c r="AU400"/>
  <c r="AU399" s="1"/>
  <c r="AU398" s="1"/>
  <c r="AR400"/>
  <c r="AR399" s="1"/>
  <c r="AR398" s="1"/>
  <c r="AU1228"/>
  <c r="AU1227" s="1"/>
  <c r="AU1226" s="1"/>
  <c r="AT1228"/>
  <c r="AT1227" s="1"/>
  <c r="AT1226" s="1"/>
  <c r="AS1228"/>
  <c r="AS1227" s="1"/>
  <c r="AS1226" s="1"/>
  <c r="AR1228"/>
  <c r="AR1227" s="1"/>
  <c r="AR1226" s="1"/>
  <c r="AU1224"/>
  <c r="AU1223" s="1"/>
  <c r="AU1222" s="1"/>
  <c r="AT1224"/>
  <c r="AS1224"/>
  <c r="AR1224"/>
  <c r="AR1223" s="1"/>
  <c r="AR1222" s="1"/>
  <c r="AT1223"/>
  <c r="AT1222" s="1"/>
  <c r="AS1223"/>
  <c r="AS1222" s="1"/>
  <c r="AU1220"/>
  <c r="AU1219" s="1"/>
  <c r="AT1220"/>
  <c r="AS1220"/>
  <c r="AS1219" s="1"/>
  <c r="AR1220"/>
  <c r="AR1219" s="1"/>
  <c r="AT1219"/>
  <c r="AU1217"/>
  <c r="AU1215" s="1"/>
  <c r="AU1212"/>
  <c r="AU1211" s="1"/>
  <c r="AU1210" s="1"/>
  <c r="AU1209" s="1"/>
  <c r="AU1208" s="1"/>
  <c r="AU1206" s="1"/>
  <c r="AT1212"/>
  <c r="AT1211" s="1"/>
  <c r="AT1210" s="1"/>
  <c r="AT1209" s="1"/>
  <c r="AT1208" s="1"/>
  <c r="AT1206" s="1"/>
  <c r="AS1212"/>
  <c r="AR1212"/>
  <c r="AR1211" s="1"/>
  <c r="AR1210" s="1"/>
  <c r="AR1209" s="1"/>
  <c r="AR1208" s="1"/>
  <c r="AR1206" s="1"/>
  <c r="AS1211"/>
  <c r="AS1210" s="1"/>
  <c r="AS1209" s="1"/>
  <c r="AS1208" s="1"/>
  <c r="AS1206" s="1"/>
  <c r="AU1203"/>
  <c r="AT1203"/>
  <c r="AS1203"/>
  <c r="AS1202" s="1"/>
  <c r="AS1201" s="1"/>
  <c r="AS1200" s="1"/>
  <c r="AS1199" s="1"/>
  <c r="AR1203"/>
  <c r="AR1202" s="1"/>
  <c r="AR1201" s="1"/>
  <c r="AR1200" s="1"/>
  <c r="AR1199" s="1"/>
  <c r="AU1202"/>
  <c r="AU1201" s="1"/>
  <c r="AU1200" s="1"/>
  <c r="AU1199" s="1"/>
  <c r="AT1202"/>
  <c r="AT1201" s="1"/>
  <c r="AT1200" s="1"/>
  <c r="AT1199" s="1"/>
  <c r="AU1196"/>
  <c r="AT1196"/>
  <c r="AS1196"/>
  <c r="AS1195" s="1"/>
  <c r="AS1194" s="1"/>
  <c r="AS1193" s="1"/>
  <c r="AR1196"/>
  <c r="AR1195" s="1"/>
  <c r="AR1194" s="1"/>
  <c r="AR1193" s="1"/>
  <c r="AU1195"/>
  <c r="AU1194" s="1"/>
  <c r="AU1193" s="1"/>
  <c r="AT1195"/>
  <c r="AT1194" s="1"/>
  <c r="AT1193" s="1"/>
  <c r="AU1191"/>
  <c r="AU1190" s="1"/>
  <c r="AT1191"/>
  <c r="AT1190" s="1"/>
  <c r="AS1191"/>
  <c r="AR1191"/>
  <c r="AS1190"/>
  <c r="AR1190"/>
  <c r="AU1188"/>
  <c r="AT1188"/>
  <c r="AS1188"/>
  <c r="AS1187" s="1"/>
  <c r="AS1186" s="1"/>
  <c r="AR1188"/>
  <c r="AR1187" s="1"/>
  <c r="AR1186" s="1"/>
  <c r="AU1187"/>
  <c r="AT1187"/>
  <c r="AU1184"/>
  <c r="AT1184"/>
  <c r="AS1184"/>
  <c r="AS1183" s="1"/>
  <c r="AS1182" s="1"/>
  <c r="AR1184"/>
  <c r="AR1183" s="1"/>
  <c r="AR1182" s="1"/>
  <c r="AU1183"/>
  <c r="AU1182" s="1"/>
  <c r="AT1183"/>
  <c r="AT1182" s="1"/>
  <c r="AU1175"/>
  <c r="AU1174" s="1"/>
  <c r="AT1175"/>
  <c r="AT1174" s="1"/>
  <c r="AS1175"/>
  <c r="AR1175"/>
  <c r="AS1174"/>
  <c r="AR1174"/>
  <c r="AT1172"/>
  <c r="AT1171" s="1"/>
  <c r="AR1172"/>
  <c r="AR1171"/>
  <c r="AU1169"/>
  <c r="AT1169"/>
  <c r="AS1169"/>
  <c r="AS1168" s="1"/>
  <c r="AR1169"/>
  <c r="AR1168" s="1"/>
  <c r="AU1168"/>
  <c r="AT1168"/>
  <c r="AU1166"/>
  <c r="AU1165" s="1"/>
  <c r="AT1166"/>
  <c r="AT1165" s="1"/>
  <c r="AS1166"/>
  <c r="AR1166"/>
  <c r="AR1165" s="1"/>
  <c r="AR1164" s="1"/>
  <c r="AS1165"/>
  <c r="AU1162"/>
  <c r="AU1161" s="1"/>
  <c r="AU1160" s="1"/>
  <c r="AT1162"/>
  <c r="AT1161" s="1"/>
  <c r="AT1160" s="1"/>
  <c r="AS1162"/>
  <c r="AS1161" s="1"/>
  <c r="AS1160" s="1"/>
  <c r="AR1162"/>
  <c r="AR1161"/>
  <c r="AR1160" s="1"/>
  <c r="AU1157"/>
  <c r="AT1157"/>
  <c r="AS1157"/>
  <c r="AS1156" s="1"/>
  <c r="AS1155" s="1"/>
  <c r="AR1157"/>
  <c r="AR1156" s="1"/>
  <c r="AR1155" s="1"/>
  <c r="AU1156"/>
  <c r="AU1155" s="1"/>
  <c r="AT1156"/>
  <c r="AT1155" s="1"/>
  <c r="AU1153"/>
  <c r="AT1153"/>
  <c r="AS1153"/>
  <c r="AR1153"/>
  <c r="AU1151"/>
  <c r="AT1151"/>
  <c r="AS1151"/>
  <c r="AS1150" s="1"/>
  <c r="AR1151"/>
  <c r="AR1150" s="1"/>
  <c r="AU1150"/>
  <c r="AT1150"/>
  <c r="AT1148"/>
  <c r="AR1148"/>
  <c r="AR1147" s="1"/>
  <c r="AT1147"/>
  <c r="AU1145"/>
  <c r="AU1144" s="1"/>
  <c r="AT1145"/>
  <c r="AT1144" s="1"/>
  <c r="AS1145"/>
  <c r="AR1145"/>
  <c r="AS1144"/>
  <c r="AR1144"/>
  <c r="AU1142"/>
  <c r="AT1142"/>
  <c r="AS1142"/>
  <c r="AS1141" s="1"/>
  <c r="AR1142"/>
  <c r="AR1141" s="1"/>
  <c r="AU1141"/>
  <c r="AT1141"/>
  <c r="AU1135"/>
  <c r="AT1135"/>
  <c r="AS1135"/>
  <c r="AS1134" s="1"/>
  <c r="AS1133" s="1"/>
  <c r="AR1135"/>
  <c r="AR1134" s="1"/>
  <c r="AR1133" s="1"/>
  <c r="AU1134"/>
  <c r="AU1133" s="1"/>
  <c r="AT1134"/>
  <c r="AT1133" s="1"/>
  <c r="AU1131"/>
  <c r="AT1131"/>
  <c r="AS1131"/>
  <c r="AS1130" s="1"/>
  <c r="AS1129" s="1"/>
  <c r="AS1128" s="1"/>
  <c r="AS1127" s="1"/>
  <c r="AR1131"/>
  <c r="AR1130" s="1"/>
  <c r="AR1129" s="1"/>
  <c r="AR1128" s="1"/>
  <c r="AR1127" s="1"/>
  <c r="AU1130"/>
  <c r="AU1129" s="1"/>
  <c r="AU1128" s="1"/>
  <c r="AT1130"/>
  <c r="AT1129" s="1"/>
  <c r="AT1128" s="1"/>
  <c r="AU1124"/>
  <c r="AT1124"/>
  <c r="AS1124"/>
  <c r="AS1123" s="1"/>
  <c r="AR1124"/>
  <c r="AU1123"/>
  <c r="AT1123"/>
  <c r="AR1123"/>
  <c r="AU1121"/>
  <c r="AU1120" s="1"/>
  <c r="AT1121"/>
  <c r="AT1120" s="1"/>
  <c r="AS1121"/>
  <c r="AR1121"/>
  <c r="AS1120"/>
  <c r="AR1120"/>
  <c r="AU1118"/>
  <c r="AU1117" s="1"/>
  <c r="AT1118"/>
  <c r="AS1118"/>
  <c r="AS1117" s="1"/>
  <c r="AR1118"/>
  <c r="AT1117"/>
  <c r="AR1117"/>
  <c r="AU1115"/>
  <c r="AU1114" s="1"/>
  <c r="AT1115"/>
  <c r="AT1114" s="1"/>
  <c r="AT1113" s="1"/>
  <c r="AS1115"/>
  <c r="AR1115"/>
  <c r="AS1114"/>
  <c r="AR1114"/>
  <c r="AR1113" s="1"/>
  <c r="AU1111"/>
  <c r="AU1110" s="1"/>
  <c r="AT1111"/>
  <c r="AT1110" s="1"/>
  <c r="AS1111"/>
  <c r="AR1111"/>
  <c r="AS1110"/>
  <c r="AR1110"/>
  <c r="AU1108"/>
  <c r="AU1107" s="1"/>
  <c r="AT1108"/>
  <c r="AS1108"/>
  <c r="AS1107" s="1"/>
  <c r="AR1108"/>
  <c r="AT1107"/>
  <c r="AR1107"/>
  <c r="AU1105"/>
  <c r="AU1104" s="1"/>
  <c r="AT1105"/>
  <c r="AT1104" s="1"/>
  <c r="AT1103" s="1"/>
  <c r="AS1105"/>
  <c r="AR1105"/>
  <c r="AS1104"/>
  <c r="AR1104"/>
  <c r="AR1103" s="1"/>
  <c r="AU1101"/>
  <c r="AU1100" s="1"/>
  <c r="AT1101"/>
  <c r="AS1101"/>
  <c r="AR1101"/>
  <c r="AR1100" s="1"/>
  <c r="AR1099" s="1"/>
  <c r="AT1100"/>
  <c r="AT1099" s="1"/>
  <c r="AS1100"/>
  <c r="AU1097"/>
  <c r="AU1096" s="1"/>
  <c r="AT1097"/>
  <c r="AT1096" s="1"/>
  <c r="AS1097"/>
  <c r="AS1096" s="1"/>
  <c r="AR1097"/>
  <c r="AR1096"/>
  <c r="AU1094"/>
  <c r="AT1094"/>
  <c r="AT1093" s="1"/>
  <c r="AS1094"/>
  <c r="AS1093" s="1"/>
  <c r="AR1094"/>
  <c r="AR1093" s="1"/>
  <c r="AU1093"/>
  <c r="AT1091"/>
  <c r="AT1090" s="1"/>
  <c r="AR1091"/>
  <c r="AR1090" s="1"/>
  <c r="AT1088"/>
  <c r="AT1087" s="1"/>
  <c r="AR1088"/>
  <c r="AR1087" s="1"/>
  <c r="AT1085"/>
  <c r="AT1084" s="1"/>
  <c r="AR1085"/>
  <c r="AR1084" s="1"/>
  <c r="AT1082"/>
  <c r="AT1081" s="1"/>
  <c r="AR1082"/>
  <c r="AR1081" s="1"/>
  <c r="AT1079"/>
  <c r="AR1079"/>
  <c r="AR1078" s="1"/>
  <c r="AT1078"/>
  <c r="AT1076"/>
  <c r="AR1076"/>
  <c r="AR1075" s="1"/>
  <c r="AT1075"/>
  <c r="AU1073"/>
  <c r="AU1072" s="1"/>
  <c r="AT1073"/>
  <c r="AT1072" s="1"/>
  <c r="AS1073"/>
  <c r="AR1073"/>
  <c r="AS1072"/>
  <c r="AR1072"/>
  <c r="AU1070"/>
  <c r="AT1070"/>
  <c r="AS1070"/>
  <c r="AS1069" s="1"/>
  <c r="AR1070"/>
  <c r="AR1069" s="1"/>
  <c r="AU1069"/>
  <c r="AT1069"/>
  <c r="AU1067"/>
  <c r="AT1067"/>
  <c r="AT1066" s="1"/>
  <c r="AS1067"/>
  <c r="AS1066" s="1"/>
  <c r="AR1067"/>
  <c r="AR1066" s="1"/>
  <c r="AU1066"/>
  <c r="AT1064"/>
  <c r="AT1063" s="1"/>
  <c r="AR1064"/>
  <c r="AR1063"/>
  <c r="AU1061"/>
  <c r="AU1060" s="1"/>
  <c r="AT1061"/>
  <c r="AT1060" s="1"/>
  <c r="AS1061"/>
  <c r="AR1061"/>
  <c r="AS1060"/>
  <c r="AR1060"/>
  <c r="AU1058"/>
  <c r="AU1057" s="1"/>
  <c r="AT1058"/>
  <c r="AS1058"/>
  <c r="AR1058"/>
  <c r="AT1057"/>
  <c r="AS1057"/>
  <c r="AR1057"/>
  <c r="AU1055"/>
  <c r="AT1055"/>
  <c r="AT1054" s="1"/>
  <c r="AS1055"/>
  <c r="AR1055"/>
  <c r="AU1054"/>
  <c r="AS1054"/>
  <c r="AR1054"/>
  <c r="AU1052"/>
  <c r="AU1051" s="1"/>
  <c r="AT1052"/>
  <c r="AS1052"/>
  <c r="AR1052"/>
  <c r="AT1051"/>
  <c r="AS1051"/>
  <c r="AR1051"/>
  <c r="AU1049"/>
  <c r="AT1049"/>
  <c r="AT1048" s="1"/>
  <c r="AS1049"/>
  <c r="AS1048" s="1"/>
  <c r="AR1049"/>
  <c r="AR1048" s="1"/>
  <c r="AU1048"/>
  <c r="AU1046"/>
  <c r="AU1045" s="1"/>
  <c r="AT1046"/>
  <c r="AS1046"/>
  <c r="AR1046"/>
  <c r="AT1045"/>
  <c r="AS1045"/>
  <c r="AR1045"/>
  <c r="AU1043"/>
  <c r="AT1043"/>
  <c r="AS1043"/>
  <c r="AS1042" s="1"/>
  <c r="AR1043"/>
  <c r="AR1042" s="1"/>
  <c r="AU1042"/>
  <c r="AT1042"/>
  <c r="AU1040"/>
  <c r="AU1039" s="1"/>
  <c r="AT1040"/>
  <c r="AT1039" s="1"/>
  <c r="AS1040"/>
  <c r="AS1039" s="1"/>
  <c r="AR1040"/>
  <c r="AR1039" s="1"/>
  <c r="AU1037"/>
  <c r="AT1037"/>
  <c r="AS1037"/>
  <c r="AS1036" s="1"/>
  <c r="AR1037"/>
  <c r="AR1036" s="1"/>
  <c r="AU1036"/>
  <c r="AT1036"/>
  <c r="AU1034"/>
  <c r="AU1033" s="1"/>
  <c r="AT1034"/>
  <c r="AT1033" s="1"/>
  <c r="AS1034"/>
  <c r="AR1034"/>
  <c r="AS1033"/>
  <c r="AR1033"/>
  <c r="AU1031"/>
  <c r="AT1031"/>
  <c r="AS1031"/>
  <c r="AS1030" s="1"/>
  <c r="AR1031"/>
  <c r="AR1030" s="1"/>
  <c r="AU1030"/>
  <c r="AT1030"/>
  <c r="AU1028"/>
  <c r="AU1027" s="1"/>
  <c r="AT1028"/>
  <c r="AT1027" s="1"/>
  <c r="AS1028"/>
  <c r="AS1027" s="1"/>
  <c r="AR1028"/>
  <c r="AR1027" s="1"/>
  <c r="AU1025"/>
  <c r="AT1025"/>
  <c r="AS1025"/>
  <c r="AS1024" s="1"/>
  <c r="AR1025"/>
  <c r="AR1024" s="1"/>
  <c r="AU1024"/>
  <c r="AT1024"/>
  <c r="AU1022"/>
  <c r="AU1021" s="1"/>
  <c r="AT1022"/>
  <c r="AT1021" s="1"/>
  <c r="AS1022"/>
  <c r="AR1022"/>
  <c r="AS1021"/>
  <c r="AR1021"/>
  <c r="AU1019"/>
  <c r="AT1019"/>
  <c r="AS1019"/>
  <c r="AS1018" s="1"/>
  <c r="AR1019"/>
  <c r="AR1018" s="1"/>
  <c r="AU1018"/>
  <c r="AT1018"/>
  <c r="AU1016"/>
  <c r="AU1015" s="1"/>
  <c r="AT1016"/>
  <c r="AT1015" s="1"/>
  <c r="AS1016"/>
  <c r="AS1015" s="1"/>
  <c r="AR1016"/>
  <c r="AR1015" s="1"/>
  <c r="AU1013"/>
  <c r="AT1013"/>
  <c r="AS1013"/>
  <c r="AS1012" s="1"/>
  <c r="AR1013"/>
  <c r="AR1012" s="1"/>
  <c r="AU1012"/>
  <c r="AT1012"/>
  <c r="AU1010"/>
  <c r="AU1009" s="1"/>
  <c r="AT1010"/>
  <c r="AT1009" s="1"/>
  <c r="AS1010"/>
  <c r="AS1009" s="1"/>
  <c r="AR1010"/>
  <c r="AR1009"/>
  <c r="AU1007"/>
  <c r="AU1006" s="1"/>
  <c r="AT1007"/>
  <c r="AT1006" s="1"/>
  <c r="AS1007"/>
  <c r="AR1007"/>
  <c r="AR1006" s="1"/>
  <c r="AS1006"/>
  <c r="AU1004"/>
  <c r="AT1004"/>
  <c r="AT1003" s="1"/>
  <c r="AS1004"/>
  <c r="AR1004"/>
  <c r="AU1003"/>
  <c r="AS1003"/>
  <c r="AR1003"/>
  <c r="AU1001"/>
  <c r="AU1000" s="1"/>
  <c r="AT1001"/>
  <c r="AS1001"/>
  <c r="AR1001"/>
  <c r="AR1000" s="1"/>
  <c r="AT1000"/>
  <c r="AS1000"/>
  <c r="AU998"/>
  <c r="AU997" s="1"/>
  <c r="AT998"/>
  <c r="AT997" s="1"/>
  <c r="AS998"/>
  <c r="AR998"/>
  <c r="AS997"/>
  <c r="AR997"/>
  <c r="AU990"/>
  <c r="AU987" s="1"/>
  <c r="AU986" s="1"/>
  <c r="AU985" s="1"/>
  <c r="AU984" s="1"/>
  <c r="AT990"/>
  <c r="AS990"/>
  <c r="AS987" s="1"/>
  <c r="AS986" s="1"/>
  <c r="AS985" s="1"/>
  <c r="AS984" s="1"/>
  <c r="AR990"/>
  <c r="AU988"/>
  <c r="AT988"/>
  <c r="AS988"/>
  <c r="AR988"/>
  <c r="AR987"/>
  <c r="AR986" s="1"/>
  <c r="AR985" s="1"/>
  <c r="AR984" s="1"/>
  <c r="AU979"/>
  <c r="AT979"/>
  <c r="AS979"/>
  <c r="AR979"/>
  <c r="AU978"/>
  <c r="AT978"/>
  <c r="AS978"/>
  <c r="AR978"/>
  <c r="AU977"/>
  <c r="AT977"/>
  <c r="AS977"/>
  <c r="AR977"/>
  <c r="AU976"/>
  <c r="AT976"/>
  <c r="AS976"/>
  <c r="AR976"/>
  <c r="AU975"/>
  <c r="AT975"/>
  <c r="AS975"/>
  <c r="AR975"/>
  <c r="AU971"/>
  <c r="AU970" s="1"/>
  <c r="AT971"/>
  <c r="AS971"/>
  <c r="AR971"/>
  <c r="AR970" s="1"/>
  <c r="AT970"/>
  <c r="AS970"/>
  <c r="AU968"/>
  <c r="AU967" s="1"/>
  <c r="AT968"/>
  <c r="AT967" s="1"/>
  <c r="AS968"/>
  <c r="AS967" s="1"/>
  <c r="AR968"/>
  <c r="AR967"/>
  <c r="AU965"/>
  <c r="AU964" s="1"/>
  <c r="AT965"/>
  <c r="AT964" s="1"/>
  <c r="AS965"/>
  <c r="AS964" s="1"/>
  <c r="AS963" s="1"/>
  <c r="AS962" s="1"/>
  <c r="AR965"/>
  <c r="AR964"/>
  <c r="AU959"/>
  <c r="AU958" s="1"/>
  <c r="AU957" s="1"/>
  <c r="AU956" s="1"/>
  <c r="AT959"/>
  <c r="AT958" s="1"/>
  <c r="AT957" s="1"/>
  <c r="AT956" s="1"/>
  <c r="AS959"/>
  <c r="AR958"/>
  <c r="AR957" s="1"/>
  <c r="AR956" s="1"/>
  <c r="AS958"/>
  <c r="AS957" s="1"/>
  <c r="AS956" s="1"/>
  <c r="AU952"/>
  <c r="AS952"/>
  <c r="AR952"/>
  <c r="AT952"/>
  <c r="AU949"/>
  <c r="AU948" s="1"/>
  <c r="AU947" s="1"/>
  <c r="AT949"/>
  <c r="AS949"/>
  <c r="AR949"/>
  <c r="AR948" s="1"/>
  <c r="AR947" s="1"/>
  <c r="AT948"/>
  <c r="AT947" s="1"/>
  <c r="AS948"/>
  <c r="AS947" s="1"/>
  <c r="AU937"/>
  <c r="AU936" s="1"/>
  <c r="AU935" s="1"/>
  <c r="AT937"/>
  <c r="AT936" s="1"/>
  <c r="AT935" s="1"/>
  <c r="AS937"/>
  <c r="AS936" s="1"/>
  <c r="AS935" s="1"/>
  <c r="AR937"/>
  <c r="AR936" s="1"/>
  <c r="AR935" s="1"/>
  <c r="AU933"/>
  <c r="AT933"/>
  <c r="AT932" s="1"/>
  <c r="AT931" s="1"/>
  <c r="AS933"/>
  <c r="AS932" s="1"/>
  <c r="AS931" s="1"/>
  <c r="AR933"/>
  <c r="AU932"/>
  <c r="AU931" s="1"/>
  <c r="AR932"/>
  <c r="AR931" s="1"/>
  <c r="AU928"/>
  <c r="AU927" s="1"/>
  <c r="AT928"/>
  <c r="AS928"/>
  <c r="AR928"/>
  <c r="AR927" s="1"/>
  <c r="AT927"/>
  <c r="AS927"/>
  <c r="AU925"/>
  <c r="AT925"/>
  <c r="AT924" s="1"/>
  <c r="AS925"/>
  <c r="AR925"/>
  <c r="AU924"/>
  <c r="AS924"/>
  <c r="AR924"/>
  <c r="AU922"/>
  <c r="AT922"/>
  <c r="AS922"/>
  <c r="AR922"/>
  <c r="AR921" s="1"/>
  <c r="AU921"/>
  <c r="AT921"/>
  <c r="AS921"/>
  <c r="AU918"/>
  <c r="AT918"/>
  <c r="AT917" s="1"/>
  <c r="AS918"/>
  <c r="AS917" s="1"/>
  <c r="AR918"/>
  <c r="AR917" s="1"/>
  <c r="AU917"/>
  <c r="AU915"/>
  <c r="AT915"/>
  <c r="AT914" s="1"/>
  <c r="AS915"/>
  <c r="AR915"/>
  <c r="AR914" s="1"/>
  <c r="AU914"/>
  <c r="AS914"/>
  <c r="AU912"/>
  <c r="AU911" s="1"/>
  <c r="AT912"/>
  <c r="AT911" s="1"/>
  <c r="AS912"/>
  <c r="AR912"/>
  <c r="AS911"/>
  <c r="AR911"/>
  <c r="AU907"/>
  <c r="AT907"/>
  <c r="AS907"/>
  <c r="AS906" s="1"/>
  <c r="AR907"/>
  <c r="AR906" s="1"/>
  <c r="AU906"/>
  <c r="AT906"/>
  <c r="AU904"/>
  <c r="AT904"/>
  <c r="AS904"/>
  <c r="AR904"/>
  <c r="AU903"/>
  <c r="AT903"/>
  <c r="AS903"/>
  <c r="AR903"/>
  <c r="AU901"/>
  <c r="AU900" s="1"/>
  <c r="AT901"/>
  <c r="AT900" s="1"/>
  <c r="AS901"/>
  <c r="AR901"/>
  <c r="AS900"/>
  <c r="AR900"/>
  <c r="AU897"/>
  <c r="AU896" s="1"/>
  <c r="AT897"/>
  <c r="AT896" s="1"/>
  <c r="AS897"/>
  <c r="AS896" s="1"/>
  <c r="AR897"/>
  <c r="AR896" s="1"/>
  <c r="AR892" s="1"/>
  <c r="AU894"/>
  <c r="AT894"/>
  <c r="AT893" s="1"/>
  <c r="AS894"/>
  <c r="AS893" s="1"/>
  <c r="AR894"/>
  <c r="AU893"/>
  <c r="AU892" s="1"/>
  <c r="AR893"/>
  <c r="AU885"/>
  <c r="AU884" s="1"/>
  <c r="AT885"/>
  <c r="AT884" s="1"/>
  <c r="AS885"/>
  <c r="AS884" s="1"/>
  <c r="AR885"/>
  <c r="AR884"/>
  <c r="AU882"/>
  <c r="AU881" s="1"/>
  <c r="AT882"/>
  <c r="AS882"/>
  <c r="AS881" s="1"/>
  <c r="AR882"/>
  <c r="AR881" s="1"/>
  <c r="AT881"/>
  <c r="AU879"/>
  <c r="AT879"/>
  <c r="AS879"/>
  <c r="AR879"/>
  <c r="AU877"/>
  <c r="AT877"/>
  <c r="AS877"/>
  <c r="AR877"/>
  <c r="AU875"/>
  <c r="AT875"/>
  <c r="AS875"/>
  <c r="AR875"/>
  <c r="AU873"/>
  <c r="AU872" s="1"/>
  <c r="AU871" s="1"/>
  <c r="AT873"/>
  <c r="AT872" s="1"/>
  <c r="AT871" s="1"/>
  <c r="AS873"/>
  <c r="AR873"/>
  <c r="AR872"/>
  <c r="AR871" s="1"/>
  <c r="AU869"/>
  <c r="AU868" s="1"/>
  <c r="AU867" s="1"/>
  <c r="AT869"/>
  <c r="AT868" s="1"/>
  <c r="AT867" s="1"/>
  <c r="AS869"/>
  <c r="AS868" s="1"/>
  <c r="AS867" s="1"/>
  <c r="AR869"/>
  <c r="AR868" s="1"/>
  <c r="AR867" s="1"/>
  <c r="AU865"/>
  <c r="AU864" s="1"/>
  <c r="AU863" s="1"/>
  <c r="AT865"/>
  <c r="AT864" s="1"/>
  <c r="AT863" s="1"/>
  <c r="AS865"/>
  <c r="AS864" s="1"/>
  <c r="AS863" s="1"/>
  <c r="AR865"/>
  <c r="AR864" s="1"/>
  <c r="AR863" s="1"/>
  <c r="AU858"/>
  <c r="AT858"/>
  <c r="AT857" s="1"/>
  <c r="AT856" s="1"/>
  <c r="AS858"/>
  <c r="AR858"/>
  <c r="AU857"/>
  <c r="AU856" s="1"/>
  <c r="AS857"/>
  <c r="AS856" s="1"/>
  <c r="AR857"/>
  <c r="AR856" s="1"/>
  <c r="AU854"/>
  <c r="AT854"/>
  <c r="AT853" s="1"/>
  <c r="AT852" s="1"/>
  <c r="AS854"/>
  <c r="AS853" s="1"/>
  <c r="AS852" s="1"/>
  <c r="AS851" s="1"/>
  <c r="AS850" s="1"/>
  <c r="AR854"/>
  <c r="AU853"/>
  <c r="AR853"/>
  <c r="AR852" s="1"/>
  <c r="AU852"/>
  <c r="AU847"/>
  <c r="AT847"/>
  <c r="AT846" s="1"/>
  <c r="AT845" s="1"/>
  <c r="AS847"/>
  <c r="AR847"/>
  <c r="AR846" s="1"/>
  <c r="AR845" s="1"/>
  <c r="AU846"/>
  <c r="AS846"/>
  <c r="AU845"/>
  <c r="AS845"/>
  <c r="AU843"/>
  <c r="AT843"/>
  <c r="AT842" s="1"/>
  <c r="AT841" s="1"/>
  <c r="AT840" s="1"/>
  <c r="AT839" s="1"/>
  <c r="AS843"/>
  <c r="AR843"/>
  <c r="AU842"/>
  <c r="AU841" s="1"/>
  <c r="AU840" s="1"/>
  <c r="AU839" s="1"/>
  <c r="AS842"/>
  <c r="AR842"/>
  <c r="AR841" s="1"/>
  <c r="AS841"/>
  <c r="AS840" s="1"/>
  <c r="AS839" s="1"/>
  <c r="AU836"/>
  <c r="AT836"/>
  <c r="AT835" s="1"/>
  <c r="AS836"/>
  <c r="AR836"/>
  <c r="AU835"/>
  <c r="AU834" s="1"/>
  <c r="AU833" s="1"/>
  <c r="AU832" s="1"/>
  <c r="AS835"/>
  <c r="AR835"/>
  <c r="AT834"/>
  <c r="AS834"/>
  <c r="AS833" s="1"/>
  <c r="AS832" s="1"/>
  <c r="AR834"/>
  <c r="AR833" s="1"/>
  <c r="AR832" s="1"/>
  <c r="AT833"/>
  <c r="AT832" s="1"/>
  <c r="AU829"/>
  <c r="AT829"/>
  <c r="AS829"/>
  <c r="AS828" s="1"/>
  <c r="AS827" s="1"/>
  <c r="AS826" s="1"/>
  <c r="AR829"/>
  <c r="AR828" s="1"/>
  <c r="AR827" s="1"/>
  <c r="AR826" s="1"/>
  <c r="AU828"/>
  <c r="AU827" s="1"/>
  <c r="AU826" s="1"/>
  <c r="AT828"/>
  <c r="AT827" s="1"/>
  <c r="AT826" s="1"/>
  <c r="AU824"/>
  <c r="AU823" s="1"/>
  <c r="AU818" s="1"/>
  <c r="AT824"/>
  <c r="AT823" s="1"/>
  <c r="AS824"/>
  <c r="AR824"/>
  <c r="AS823"/>
  <c r="AS818" s="1"/>
  <c r="AR823"/>
  <c r="AU821"/>
  <c r="AU819" s="1"/>
  <c r="AT821"/>
  <c r="AS821"/>
  <c r="AS819" s="1"/>
  <c r="AR821"/>
  <c r="AT820"/>
  <c r="AR820"/>
  <c r="AR819" s="1"/>
  <c r="AR818" s="1"/>
  <c r="AT819"/>
  <c r="AU816"/>
  <c r="AU815" s="1"/>
  <c r="AU814" s="1"/>
  <c r="AU813" s="1"/>
  <c r="AT816"/>
  <c r="AS816"/>
  <c r="AS815" s="1"/>
  <c r="AS814" s="1"/>
  <c r="AS813" s="1"/>
  <c r="AR816"/>
  <c r="AR815" s="1"/>
  <c r="AR814" s="1"/>
  <c r="AR813" s="1"/>
  <c r="AT815"/>
  <c r="AT814" s="1"/>
  <c r="AT813" s="1"/>
  <c r="AU811"/>
  <c r="AT811"/>
  <c r="AT810" s="1"/>
  <c r="AS811"/>
  <c r="AS810" s="1"/>
  <c r="AR811"/>
  <c r="AU810"/>
  <c r="AR810"/>
  <c r="AU808"/>
  <c r="AU807" s="1"/>
  <c r="AT808"/>
  <c r="AS808"/>
  <c r="AR808"/>
  <c r="AR807" s="1"/>
  <c r="AT807"/>
  <c r="AS807"/>
  <c r="AU805"/>
  <c r="AT805"/>
  <c r="AT804" s="1"/>
  <c r="AT803" s="1"/>
  <c r="AS805"/>
  <c r="AS804" s="1"/>
  <c r="AS803" s="1"/>
  <c r="AR805"/>
  <c r="AR804" s="1"/>
  <c r="AR803" s="1"/>
  <c r="AU804"/>
  <c r="AU803" s="1"/>
  <c r="AU801"/>
  <c r="AT801"/>
  <c r="AT800" s="1"/>
  <c r="AS801"/>
  <c r="AS800" s="1"/>
  <c r="AR801"/>
  <c r="AR800" s="1"/>
  <c r="AU800"/>
  <c r="AU798"/>
  <c r="AU797" s="1"/>
  <c r="AT798"/>
  <c r="AT797" s="1"/>
  <c r="AT796" s="1"/>
  <c r="AS798"/>
  <c r="AR798"/>
  <c r="AR797" s="1"/>
  <c r="AS797"/>
  <c r="AS796" s="1"/>
  <c r="AU794"/>
  <c r="AU793" s="1"/>
  <c r="AU792" s="1"/>
  <c r="AT794"/>
  <c r="AS794"/>
  <c r="AR794"/>
  <c r="AR793" s="1"/>
  <c r="AR792" s="1"/>
  <c r="AT793"/>
  <c r="AT792" s="1"/>
  <c r="AS793"/>
  <c r="AS792" s="1"/>
  <c r="AU790"/>
  <c r="AU789" s="1"/>
  <c r="AU788" s="1"/>
  <c r="AT790"/>
  <c r="AS790"/>
  <c r="AS789" s="1"/>
  <c r="AS788" s="1"/>
  <c r="AR790"/>
  <c r="AR789" s="1"/>
  <c r="AR788" s="1"/>
  <c r="AT789"/>
  <c r="AT788" s="1"/>
  <c r="AU786"/>
  <c r="AU785" s="1"/>
  <c r="AU784" s="1"/>
  <c r="AT786"/>
  <c r="AS786"/>
  <c r="AR786"/>
  <c r="AR785" s="1"/>
  <c r="AR784" s="1"/>
  <c r="AT785"/>
  <c r="AT784" s="1"/>
  <c r="AS785"/>
  <c r="AS784" s="1"/>
  <c r="AU781"/>
  <c r="AT781"/>
  <c r="AT780" s="1"/>
  <c r="AT779" s="1"/>
  <c r="AT778" s="1"/>
  <c r="AS781"/>
  <c r="AS780" s="1"/>
  <c r="AS779" s="1"/>
  <c r="AS778" s="1"/>
  <c r="AR781"/>
  <c r="AR780" s="1"/>
  <c r="AR779" s="1"/>
  <c r="AR778" s="1"/>
  <c r="AU780"/>
  <c r="AU779" s="1"/>
  <c r="AU778" s="1"/>
  <c r="AU776"/>
  <c r="AU775" s="1"/>
  <c r="AT776"/>
  <c r="AS776"/>
  <c r="AS775" s="1"/>
  <c r="AR776"/>
  <c r="AR775" s="1"/>
  <c r="AT775"/>
  <c r="AU773"/>
  <c r="AT773"/>
  <c r="AT772" s="1"/>
  <c r="AS773"/>
  <c r="AS772" s="1"/>
  <c r="AR773"/>
  <c r="AU772"/>
  <c r="AR772"/>
  <c r="AU770"/>
  <c r="AU769" s="1"/>
  <c r="AU768" s="1"/>
  <c r="AT770"/>
  <c r="AS770"/>
  <c r="AR770"/>
  <c r="AR769" s="1"/>
  <c r="AR768" s="1"/>
  <c r="AT769"/>
  <c r="AT768" s="1"/>
  <c r="AS769"/>
  <c r="AS768" s="1"/>
  <c r="AU766"/>
  <c r="AU765" s="1"/>
  <c r="AU764" s="1"/>
  <c r="AT766"/>
  <c r="AS766"/>
  <c r="AR766"/>
  <c r="AR765" s="1"/>
  <c r="AR764" s="1"/>
  <c r="AT765"/>
  <c r="AT764" s="1"/>
  <c r="AS765"/>
  <c r="AS764" s="1"/>
  <c r="AU762"/>
  <c r="AU758" s="1"/>
  <c r="AT762"/>
  <c r="AS762"/>
  <c r="AR762"/>
  <c r="AR758" s="1"/>
  <c r="AT758"/>
  <c r="AS758"/>
  <c r="AU756"/>
  <c r="AU755" s="1"/>
  <c r="AU754" s="1"/>
  <c r="AT756"/>
  <c r="AS756"/>
  <c r="AS755" s="1"/>
  <c r="AS754" s="1"/>
  <c r="AR756"/>
  <c r="AR755" s="1"/>
  <c r="AR754" s="1"/>
  <c r="AT755"/>
  <c r="AT754" s="1"/>
  <c r="AU751"/>
  <c r="AU750" s="1"/>
  <c r="AU749" s="1"/>
  <c r="AT751"/>
  <c r="AT750" s="1"/>
  <c r="AT749" s="1"/>
  <c r="AS751"/>
  <c r="AR751"/>
  <c r="AS750"/>
  <c r="AR750"/>
  <c r="AR749" s="1"/>
  <c r="AS749"/>
  <c r="AU747"/>
  <c r="AU746" s="1"/>
  <c r="AU745" s="1"/>
  <c r="AT747"/>
  <c r="AT746" s="1"/>
  <c r="AT745" s="1"/>
  <c r="AS747"/>
  <c r="AR747"/>
  <c r="AR746" s="1"/>
  <c r="AR745" s="1"/>
  <c r="AS746"/>
  <c r="AS745" s="1"/>
  <c r="AU743"/>
  <c r="AU742" s="1"/>
  <c r="AU741" s="1"/>
  <c r="AT743"/>
  <c r="AT742" s="1"/>
  <c r="AT741" s="1"/>
  <c r="AS743"/>
  <c r="AR743"/>
  <c r="AR742" s="1"/>
  <c r="AR741" s="1"/>
  <c r="AS742"/>
  <c r="AS741" s="1"/>
  <c r="AU739"/>
  <c r="AU738" s="1"/>
  <c r="AU737" s="1"/>
  <c r="AT739"/>
  <c r="AT738" s="1"/>
  <c r="AT737" s="1"/>
  <c r="AS739"/>
  <c r="AR739"/>
  <c r="AR738" s="1"/>
  <c r="AR737" s="1"/>
  <c r="AS738"/>
  <c r="AS737" s="1"/>
  <c r="AS736" s="1"/>
  <c r="AU732"/>
  <c r="AT732"/>
  <c r="AT731" s="1"/>
  <c r="AS732"/>
  <c r="AR732"/>
  <c r="AR731" s="1"/>
  <c r="AU731"/>
  <c r="AS731"/>
  <c r="AU729"/>
  <c r="AT729"/>
  <c r="AS729"/>
  <c r="AR729"/>
  <c r="AR728" s="1"/>
  <c r="AR727" s="1"/>
  <c r="AU728"/>
  <c r="AT728"/>
  <c r="AT727" s="1"/>
  <c r="AS728"/>
  <c r="AS727" s="1"/>
  <c r="AS726" s="1"/>
  <c r="AU727"/>
  <c r="AU726" s="1"/>
  <c r="AU724"/>
  <c r="AT724"/>
  <c r="AT723" s="1"/>
  <c r="AS724"/>
  <c r="AS723" s="1"/>
  <c r="AR724"/>
  <c r="AU723"/>
  <c r="AU712" s="1"/>
  <c r="AR723"/>
  <c r="AU721"/>
  <c r="AT721"/>
  <c r="AS721"/>
  <c r="AR721"/>
  <c r="AR720" s="1"/>
  <c r="AU720"/>
  <c r="AT720"/>
  <c r="AS720"/>
  <c r="AU717"/>
  <c r="AT717"/>
  <c r="AS717"/>
  <c r="AR717"/>
  <c r="AR716" s="1"/>
  <c r="AU716"/>
  <c r="AT716"/>
  <c r="AS716"/>
  <c r="AU714"/>
  <c r="AT714"/>
  <c r="AT713" s="1"/>
  <c r="AS714"/>
  <c r="AS713" s="1"/>
  <c r="AR714"/>
  <c r="AR713" s="1"/>
  <c r="AU713"/>
  <c r="AU710"/>
  <c r="AT710"/>
  <c r="AT709" s="1"/>
  <c r="AT708" s="1"/>
  <c r="AS710"/>
  <c r="AR710"/>
  <c r="AR709" s="1"/>
  <c r="AR708" s="1"/>
  <c r="AU709"/>
  <c r="AU708" s="1"/>
  <c r="AS709"/>
  <c r="AS708"/>
  <c r="AU706"/>
  <c r="AT706"/>
  <c r="AT705" s="1"/>
  <c r="AS706"/>
  <c r="AS705" s="1"/>
  <c r="AR706"/>
  <c r="AR705" s="1"/>
  <c r="AU705"/>
  <c r="AU703"/>
  <c r="AT703"/>
  <c r="AS703"/>
  <c r="AR703"/>
  <c r="AR702" s="1"/>
  <c r="AU702"/>
  <c r="AU701" s="1"/>
  <c r="AT702"/>
  <c r="AT701" s="1"/>
  <c r="AS702"/>
  <c r="AU699"/>
  <c r="AT699"/>
  <c r="AS699"/>
  <c r="AR699"/>
  <c r="AR698" s="1"/>
  <c r="AR697" s="1"/>
  <c r="AU698"/>
  <c r="AT698"/>
  <c r="AT697" s="1"/>
  <c r="AS698"/>
  <c r="AS697" s="1"/>
  <c r="AU697"/>
  <c r="AU692"/>
  <c r="AT692"/>
  <c r="AS692"/>
  <c r="AR692"/>
  <c r="AR691" s="1"/>
  <c r="AR690" s="1"/>
  <c r="AR689" s="1"/>
  <c r="AU691"/>
  <c r="AU690" s="1"/>
  <c r="AU689" s="1"/>
  <c r="AT691"/>
  <c r="AT690" s="1"/>
  <c r="AT689" s="1"/>
  <c r="AS691"/>
  <c r="AS690"/>
  <c r="AS689" s="1"/>
  <c r="AU687"/>
  <c r="AT687"/>
  <c r="AT686" s="1"/>
  <c r="AS687"/>
  <c r="AR687"/>
  <c r="AR686" s="1"/>
  <c r="AU686"/>
  <c r="AS686"/>
  <c r="AU684"/>
  <c r="AT684"/>
  <c r="AS684"/>
  <c r="AR684"/>
  <c r="AR683" s="1"/>
  <c r="AR682" s="1"/>
  <c r="AU683"/>
  <c r="AT683"/>
  <c r="AT682" s="1"/>
  <c r="AS683"/>
  <c r="AS682" s="1"/>
  <c r="AU682"/>
  <c r="AU679"/>
  <c r="AT679"/>
  <c r="AT678" s="1"/>
  <c r="AS679"/>
  <c r="AR679"/>
  <c r="AU678"/>
  <c r="AS678"/>
  <c r="AR678"/>
  <c r="AU675"/>
  <c r="AT675"/>
  <c r="AT674" s="1"/>
  <c r="AT673" s="1"/>
  <c r="AS675"/>
  <c r="AS674" s="1"/>
  <c r="AS673" s="1"/>
  <c r="AR675"/>
  <c r="AU674"/>
  <c r="AU673" s="1"/>
  <c r="AR674"/>
  <c r="AR673" s="1"/>
  <c r="AU671"/>
  <c r="AT671"/>
  <c r="AT670" s="1"/>
  <c r="AT669" s="1"/>
  <c r="AS671"/>
  <c r="AS670" s="1"/>
  <c r="AS669" s="1"/>
  <c r="AR671"/>
  <c r="AR670" s="1"/>
  <c r="AR669" s="1"/>
  <c r="AU670"/>
  <c r="AU669"/>
  <c r="AU666"/>
  <c r="AT666"/>
  <c r="AS666"/>
  <c r="AR666"/>
  <c r="AR665" s="1"/>
  <c r="AU665"/>
  <c r="AT665"/>
  <c r="AS665"/>
  <c r="AU658"/>
  <c r="AT658"/>
  <c r="AT657" s="1"/>
  <c r="AT656" s="1"/>
  <c r="AS658"/>
  <c r="AR658"/>
  <c r="AU657"/>
  <c r="AS657"/>
  <c r="AR657"/>
  <c r="AR656" s="1"/>
  <c r="AU656"/>
  <c r="AS656"/>
  <c r="AU649"/>
  <c r="AT649"/>
  <c r="AS649"/>
  <c r="AR649"/>
  <c r="AR648" s="1"/>
  <c r="AR647" s="1"/>
  <c r="AR646" s="1"/>
  <c r="AR645" s="1"/>
  <c r="AU648"/>
  <c r="AT648"/>
  <c r="AT647" s="1"/>
  <c r="AT646" s="1"/>
  <c r="AT645" s="1"/>
  <c r="AS648"/>
  <c r="AS647" s="1"/>
  <c r="AS646" s="1"/>
  <c r="AS645" s="1"/>
  <c r="AU647"/>
  <c r="AU646" s="1"/>
  <c r="AU645" s="1"/>
  <c r="AU642"/>
  <c r="AT642"/>
  <c r="AS642"/>
  <c r="AR642"/>
  <c r="AR641" s="1"/>
  <c r="AR640" s="1"/>
  <c r="AR639" s="1"/>
  <c r="AR638" s="1"/>
  <c r="AR636" s="1"/>
  <c r="AU641"/>
  <c r="AT641"/>
  <c r="AT640" s="1"/>
  <c r="AT639" s="1"/>
  <c r="AT638" s="1"/>
  <c r="AT636" s="1"/>
  <c r="AS641"/>
  <c r="AS640" s="1"/>
  <c r="AS639" s="1"/>
  <c r="AS638" s="1"/>
  <c r="AU640"/>
  <c r="AU639"/>
  <c r="AU638" s="1"/>
  <c r="AU633"/>
  <c r="AU632" s="1"/>
  <c r="AU631" s="1"/>
  <c r="AU630" s="1"/>
  <c r="AT633"/>
  <c r="AT632" s="1"/>
  <c r="AT631" s="1"/>
  <c r="AT630" s="1"/>
  <c r="AS633"/>
  <c r="AS632" s="1"/>
  <c r="AS631" s="1"/>
  <c r="AS630" s="1"/>
  <c r="AR633"/>
  <c r="AR632"/>
  <c r="AR631" s="1"/>
  <c r="AR630" s="1"/>
  <c r="AU628"/>
  <c r="AT628"/>
  <c r="AS628"/>
  <c r="AR628"/>
  <c r="AR627" s="1"/>
  <c r="AR626" s="1"/>
  <c r="AR625" s="1"/>
  <c r="AU627"/>
  <c r="AU626" s="1"/>
  <c r="AU625" s="1"/>
  <c r="AT627"/>
  <c r="AT626" s="1"/>
  <c r="AT625" s="1"/>
  <c r="AS627"/>
  <c r="AS626"/>
  <c r="AS625" s="1"/>
  <c r="AU623"/>
  <c r="AT623"/>
  <c r="AT622" s="1"/>
  <c r="AT621" s="1"/>
  <c r="AS623"/>
  <c r="AR623"/>
  <c r="AR622" s="1"/>
  <c r="AR621" s="1"/>
  <c r="AU622"/>
  <c r="AS622"/>
  <c r="AS621" s="1"/>
  <c r="AU621"/>
  <c r="AU619"/>
  <c r="AU618" s="1"/>
  <c r="AU617" s="1"/>
  <c r="AU616" s="1"/>
  <c r="AT619"/>
  <c r="AT618" s="1"/>
  <c r="AT617" s="1"/>
  <c r="AS619"/>
  <c r="AR619"/>
  <c r="AS618"/>
  <c r="AS617" s="1"/>
  <c r="AR618"/>
  <c r="AR617" s="1"/>
  <c r="AU614"/>
  <c r="AT614"/>
  <c r="AS614"/>
  <c r="AR614"/>
  <c r="AR613" s="1"/>
  <c r="AR612" s="1"/>
  <c r="AR611" s="1"/>
  <c r="AU613"/>
  <c r="AT613"/>
  <c r="AT612" s="1"/>
  <c r="AT611" s="1"/>
  <c r="AS613"/>
  <c r="AU612"/>
  <c r="AU611" s="1"/>
  <c r="AS612"/>
  <c r="AS611" s="1"/>
  <c r="AU605"/>
  <c r="AT605"/>
  <c r="AS605"/>
  <c r="AR605"/>
  <c r="AU602"/>
  <c r="AT602"/>
  <c r="AT601" s="1"/>
  <c r="AS602"/>
  <c r="AR602"/>
  <c r="AU601"/>
  <c r="AU600" s="1"/>
  <c r="AU599" s="1"/>
  <c r="AS601"/>
  <c r="AR601"/>
  <c r="AS600"/>
  <c r="AS599" s="1"/>
  <c r="AU597"/>
  <c r="AT597"/>
  <c r="AS597"/>
  <c r="AR597"/>
  <c r="AR596" s="1"/>
  <c r="AU596"/>
  <c r="AT596"/>
  <c r="AS596"/>
  <c r="AU594"/>
  <c r="AT594"/>
  <c r="AS594"/>
  <c r="AR594"/>
  <c r="AU592"/>
  <c r="AT592"/>
  <c r="AS592"/>
  <c r="AS591" s="1"/>
  <c r="AR592"/>
  <c r="AU591"/>
  <c r="AR591"/>
  <c r="AU589"/>
  <c r="AT589"/>
  <c r="AT588" s="1"/>
  <c r="AT587" s="1"/>
  <c r="AS589"/>
  <c r="AR589"/>
  <c r="AR588" s="1"/>
  <c r="AR587" s="1"/>
  <c r="AU588"/>
  <c r="AS588"/>
  <c r="AS587" s="1"/>
  <c r="AU587"/>
  <c r="AU586"/>
  <c r="AU584"/>
  <c r="AU583" s="1"/>
  <c r="AT584"/>
  <c r="AT583" s="1"/>
  <c r="AS584"/>
  <c r="AS583" s="1"/>
  <c r="AR584"/>
  <c r="AR583"/>
  <c r="AU581"/>
  <c r="AT581"/>
  <c r="AS581"/>
  <c r="AR581"/>
  <c r="AU579"/>
  <c r="AU578" s="1"/>
  <c r="AT579"/>
  <c r="AS579"/>
  <c r="AS578" s="1"/>
  <c r="AR579"/>
  <c r="AR578" s="1"/>
  <c r="AT578"/>
  <c r="AU576"/>
  <c r="AT576"/>
  <c r="AS576"/>
  <c r="AR576"/>
  <c r="AU574"/>
  <c r="AU571" s="1"/>
  <c r="AT574"/>
  <c r="AS574"/>
  <c r="AR574"/>
  <c r="AU572"/>
  <c r="AT572"/>
  <c r="AT571" s="1"/>
  <c r="AS572"/>
  <c r="AR572"/>
  <c r="AR571" s="1"/>
  <c r="AS571"/>
  <c r="AU569"/>
  <c r="AT569"/>
  <c r="AS569"/>
  <c r="AR569"/>
  <c r="AU567"/>
  <c r="AT567"/>
  <c r="AS567"/>
  <c r="AR567"/>
  <c r="AU566"/>
  <c r="AT566"/>
  <c r="AS566"/>
  <c r="AU564"/>
  <c r="AT564"/>
  <c r="AT563" s="1"/>
  <c r="AT562" s="1"/>
  <c r="AT561" s="1"/>
  <c r="AS564"/>
  <c r="AR564"/>
  <c r="AR563" s="1"/>
  <c r="AU563"/>
  <c r="AS563"/>
  <c r="AU562"/>
  <c r="AU559"/>
  <c r="AU558" s="1"/>
  <c r="AU557" s="1"/>
  <c r="AU556" s="1"/>
  <c r="AT559"/>
  <c r="AS559"/>
  <c r="AR559"/>
  <c r="AR558" s="1"/>
  <c r="AR557" s="1"/>
  <c r="AR556" s="1"/>
  <c r="AT558"/>
  <c r="AT557" s="1"/>
  <c r="AT556" s="1"/>
  <c r="AS558"/>
  <c r="AS557" s="1"/>
  <c r="AS556" s="1"/>
  <c r="AU554"/>
  <c r="AT554"/>
  <c r="AT553" s="1"/>
  <c r="AT552" s="1"/>
  <c r="AT551" s="1"/>
  <c r="AS554"/>
  <c r="AR554"/>
  <c r="AU553"/>
  <c r="AU552" s="1"/>
  <c r="AU551" s="1"/>
  <c r="AS553"/>
  <c r="AS552" s="1"/>
  <c r="AS551" s="1"/>
  <c r="AR553"/>
  <c r="AR552" s="1"/>
  <c r="AR551" s="1"/>
  <c r="AU549"/>
  <c r="AT549"/>
  <c r="AS549"/>
  <c r="AR549"/>
  <c r="AR548" s="1"/>
  <c r="AR547" s="1"/>
  <c r="AR546" s="1"/>
  <c r="AR545" s="1"/>
  <c r="AU548"/>
  <c r="AT548"/>
  <c r="AT547" s="1"/>
  <c r="AT546" s="1"/>
  <c r="AT545" s="1"/>
  <c r="AS548"/>
  <c r="AU547"/>
  <c r="AU546" s="1"/>
  <c r="AU545" s="1"/>
  <c r="AS547"/>
  <c r="AS546" s="1"/>
  <c r="AS545" s="1"/>
  <c r="AU543"/>
  <c r="AT543"/>
  <c r="AS543"/>
  <c r="AR543"/>
  <c r="AR542" s="1"/>
  <c r="AR541" s="1"/>
  <c r="AR540" s="1"/>
  <c r="AU542"/>
  <c r="AT542"/>
  <c r="AT541" s="1"/>
  <c r="AT540" s="1"/>
  <c r="AS542"/>
  <c r="AS541" s="1"/>
  <c r="AS540" s="1"/>
  <c r="AU541"/>
  <c r="AU540" s="1"/>
  <c r="AU536"/>
  <c r="AT536"/>
  <c r="AS536"/>
  <c r="AS535" s="1"/>
  <c r="AS534" s="1"/>
  <c r="AS533" s="1"/>
  <c r="AR536"/>
  <c r="AR535" s="1"/>
  <c r="AR534" s="1"/>
  <c r="AR533" s="1"/>
  <c r="AU535"/>
  <c r="AU534" s="1"/>
  <c r="AU533" s="1"/>
  <c r="AT535"/>
  <c r="AT534" s="1"/>
  <c r="AT533" s="1"/>
  <c r="AU531"/>
  <c r="AU530" s="1"/>
  <c r="AU529" s="1"/>
  <c r="AU528" s="1"/>
  <c r="AT531"/>
  <c r="AT530" s="1"/>
  <c r="AT529" s="1"/>
  <c r="AT528" s="1"/>
  <c r="AS531"/>
  <c r="AS530" s="1"/>
  <c r="AS529" s="1"/>
  <c r="AS528" s="1"/>
  <c r="AR531"/>
  <c r="AR530"/>
  <c r="AR529" s="1"/>
  <c r="AR528" s="1"/>
  <c r="AU526"/>
  <c r="AT526"/>
  <c r="AS526"/>
  <c r="AS525" s="1"/>
  <c r="AS524" s="1"/>
  <c r="AS523" s="1"/>
  <c r="AR526"/>
  <c r="AR525" s="1"/>
  <c r="AR524" s="1"/>
  <c r="AR523" s="1"/>
  <c r="AU525"/>
  <c r="AU524" s="1"/>
  <c r="AU523" s="1"/>
  <c r="AT525"/>
  <c r="AT524" s="1"/>
  <c r="AT523" s="1"/>
  <c r="AU521"/>
  <c r="AU520" s="1"/>
  <c r="AU519" s="1"/>
  <c r="AU518" s="1"/>
  <c r="AU517" s="1"/>
  <c r="AT521"/>
  <c r="AT520" s="1"/>
  <c r="AT519" s="1"/>
  <c r="AT518" s="1"/>
  <c r="AS521"/>
  <c r="AS520" s="1"/>
  <c r="AS519" s="1"/>
  <c r="AS518" s="1"/>
  <c r="AR521"/>
  <c r="AR520" s="1"/>
  <c r="AR519" s="1"/>
  <c r="AR518" s="1"/>
  <c r="AR517" s="1"/>
  <c r="AW514"/>
  <c r="AV514"/>
  <c r="AU514"/>
  <c r="AT514"/>
  <c r="AS514"/>
  <c r="AR514"/>
  <c r="AU512"/>
  <c r="AT512"/>
  <c r="AS512"/>
  <c r="AR512"/>
  <c r="AR511" s="1"/>
  <c r="AR510" s="1"/>
  <c r="AR509" s="1"/>
  <c r="AU511"/>
  <c r="AT511"/>
  <c r="AT510" s="1"/>
  <c r="AT509" s="1"/>
  <c r="AS511"/>
  <c r="AU510"/>
  <c r="AS510"/>
  <c r="AS509" s="1"/>
  <c r="AU509"/>
  <c r="AV508"/>
  <c r="AT508"/>
  <c r="AT507" s="1"/>
  <c r="AT506" s="1"/>
  <c r="AT505" s="1"/>
  <c r="AR508"/>
  <c r="AW507"/>
  <c r="AV507"/>
  <c r="AU507"/>
  <c r="AU506" s="1"/>
  <c r="AU505" s="1"/>
  <c r="AS507"/>
  <c r="AR507"/>
  <c r="AW506"/>
  <c r="AW505" s="1"/>
  <c r="AV506"/>
  <c r="AV505" s="1"/>
  <c r="AS506"/>
  <c r="AS505" s="1"/>
  <c r="AR506"/>
  <c r="AR505"/>
  <c r="AU503"/>
  <c r="AU502" s="1"/>
  <c r="AU501" s="1"/>
  <c r="AU500" s="1"/>
  <c r="AT503"/>
  <c r="AT502" s="1"/>
  <c r="AT501" s="1"/>
  <c r="AT500" s="1"/>
  <c r="AS503"/>
  <c r="AR503"/>
  <c r="AS502"/>
  <c r="AS501" s="1"/>
  <c r="AS500" s="1"/>
  <c r="AR502"/>
  <c r="AR501" s="1"/>
  <c r="AR500" s="1"/>
  <c r="AU498"/>
  <c r="AT498"/>
  <c r="AT497" s="1"/>
  <c r="AT496" s="1"/>
  <c r="AT495" s="1"/>
  <c r="AS498"/>
  <c r="AS497" s="1"/>
  <c r="AS496" s="1"/>
  <c r="AS495" s="1"/>
  <c r="AR498"/>
  <c r="AR497" s="1"/>
  <c r="AR496" s="1"/>
  <c r="AR495" s="1"/>
  <c r="AU497"/>
  <c r="AU496" s="1"/>
  <c r="AU495" s="1"/>
  <c r="AU493"/>
  <c r="AU492" s="1"/>
  <c r="AU491" s="1"/>
  <c r="AU490" s="1"/>
  <c r="AU489" s="1"/>
  <c r="AT493"/>
  <c r="AS493"/>
  <c r="AR493"/>
  <c r="AR492" s="1"/>
  <c r="AR491" s="1"/>
  <c r="AR490" s="1"/>
  <c r="AT492"/>
  <c r="AT491" s="1"/>
  <c r="AT490" s="1"/>
  <c r="AS492"/>
  <c r="AS491" s="1"/>
  <c r="AS490" s="1"/>
  <c r="AU484"/>
  <c r="AT484"/>
  <c r="AT483" s="1"/>
  <c r="AS484"/>
  <c r="AS483" s="1"/>
  <c r="AR484"/>
  <c r="AU483"/>
  <c r="AR483"/>
  <c r="AU476"/>
  <c r="AU475" s="1"/>
  <c r="AU474" s="1"/>
  <c r="AU473" s="1"/>
  <c r="AT476"/>
  <c r="AS476"/>
  <c r="AS475" s="1"/>
  <c r="AS474" s="1"/>
  <c r="AS473" s="1"/>
  <c r="AR476"/>
  <c r="AT475"/>
  <c r="AT474" s="1"/>
  <c r="AT473" s="1"/>
  <c r="AR475"/>
  <c r="AR474" s="1"/>
  <c r="AR473" s="1"/>
  <c r="AU471"/>
  <c r="AT471"/>
  <c r="AT470" s="1"/>
  <c r="AT469" s="1"/>
  <c r="AT468" s="1"/>
  <c r="AT467" s="1"/>
  <c r="AS471"/>
  <c r="AS470" s="1"/>
  <c r="AS469" s="1"/>
  <c r="AS468" s="1"/>
  <c r="AS467" s="1"/>
  <c r="AR471"/>
  <c r="AU470"/>
  <c r="AU469" s="1"/>
  <c r="AU468" s="1"/>
  <c r="AU467" s="1"/>
  <c r="AR470"/>
  <c r="AR469" s="1"/>
  <c r="AR468" s="1"/>
  <c r="AR467" s="1"/>
  <c r="AU465"/>
  <c r="AT465"/>
  <c r="AS465"/>
  <c r="AR465"/>
  <c r="AU463"/>
  <c r="AT463"/>
  <c r="AS463"/>
  <c r="AR463"/>
  <c r="AU461"/>
  <c r="AT461"/>
  <c r="AT460" s="1"/>
  <c r="AS461"/>
  <c r="AR461"/>
  <c r="AR460" s="1"/>
  <c r="AU458"/>
  <c r="AT458"/>
  <c r="AS458"/>
  <c r="AR458"/>
  <c r="AU456"/>
  <c r="AT456"/>
  <c r="AS456"/>
  <c r="AR456"/>
  <c r="AU454"/>
  <c r="AU453" s="1"/>
  <c r="AT454"/>
  <c r="AS454"/>
  <c r="AR454"/>
  <c r="AU451"/>
  <c r="AT451"/>
  <c r="AS451"/>
  <c r="AS448" s="1"/>
  <c r="AR451"/>
  <c r="AR448" s="1"/>
  <c r="AU446"/>
  <c r="AT446"/>
  <c r="AS446"/>
  <c r="AR446"/>
  <c r="AU444"/>
  <c r="AU443" s="1"/>
  <c r="AT444"/>
  <c r="AT443" s="1"/>
  <c r="AS444"/>
  <c r="AS443" s="1"/>
  <c r="AR444"/>
  <c r="AR443" s="1"/>
  <c r="AU438"/>
  <c r="AT438"/>
  <c r="AS438"/>
  <c r="AR438"/>
  <c r="AU436"/>
  <c r="AT436"/>
  <c r="AT435" s="1"/>
  <c r="AS436"/>
  <c r="AS435" s="1"/>
  <c r="AR436"/>
  <c r="AR435" s="1"/>
  <c r="AU435"/>
  <c r="AU432"/>
  <c r="AT432"/>
  <c r="AT431" s="1"/>
  <c r="AT430" s="1"/>
  <c r="AS432"/>
  <c r="AS431" s="1"/>
  <c r="AS430" s="1"/>
  <c r="AR432"/>
  <c r="AR431" s="1"/>
  <c r="AR430" s="1"/>
  <c r="AU431"/>
  <c r="AU430" s="1"/>
  <c r="AU427"/>
  <c r="AT427"/>
  <c r="AS427"/>
  <c r="AR427"/>
  <c r="AU425"/>
  <c r="AT425"/>
  <c r="AS425"/>
  <c r="AR425"/>
  <c r="AU423"/>
  <c r="AT423"/>
  <c r="AS423"/>
  <c r="AR423"/>
  <c r="AU421"/>
  <c r="AU420" s="1"/>
  <c r="AU419" s="1"/>
  <c r="AT421"/>
  <c r="AT420" s="1"/>
  <c r="AT419" s="1"/>
  <c r="AS421"/>
  <c r="AR421"/>
  <c r="AS420"/>
  <c r="AS419" s="1"/>
  <c r="AR420"/>
  <c r="AR419" s="1"/>
  <c r="AU417"/>
  <c r="AU416" s="1"/>
  <c r="AT417"/>
  <c r="AT416" s="1"/>
  <c r="AS417"/>
  <c r="AR417"/>
  <c r="AS416"/>
  <c r="AR416"/>
  <c r="AU414"/>
  <c r="AT414"/>
  <c r="AS414"/>
  <c r="AS413" s="1"/>
  <c r="AS412" s="1"/>
  <c r="AR414"/>
  <c r="AR413" s="1"/>
  <c r="AR412" s="1"/>
  <c r="AU413"/>
  <c r="AT413"/>
  <c r="AU410"/>
  <c r="AT410"/>
  <c r="AS410"/>
  <c r="AS409" s="1"/>
  <c r="AS408" s="1"/>
  <c r="AR410"/>
  <c r="AR409" s="1"/>
  <c r="AR408" s="1"/>
  <c r="AU409"/>
  <c r="AU408" s="1"/>
  <c r="AT409"/>
  <c r="AT408" s="1"/>
  <c r="AU403"/>
  <c r="AT403"/>
  <c r="AS403"/>
  <c r="AS402" s="1"/>
  <c r="AS393" s="1"/>
  <c r="AR403"/>
  <c r="AR402" s="1"/>
  <c r="AR393" s="1"/>
  <c r="AU402"/>
  <c r="AU393" s="1"/>
  <c r="AT402"/>
  <c r="AT393" s="1"/>
  <c r="AU396"/>
  <c r="AU395" s="1"/>
  <c r="AU394" s="1"/>
  <c r="AT396"/>
  <c r="AT395" s="1"/>
  <c r="AT394" s="1"/>
  <c r="AS396"/>
  <c r="AS395" s="1"/>
  <c r="AS394" s="1"/>
  <c r="AR396"/>
  <c r="AR395" s="1"/>
  <c r="AR394" s="1"/>
  <c r="AU389"/>
  <c r="AU388" s="1"/>
  <c r="AU387" s="1"/>
  <c r="AU386" s="1"/>
  <c r="AT389"/>
  <c r="AT388" s="1"/>
  <c r="AT387" s="1"/>
  <c r="AT386" s="1"/>
  <c r="AS389"/>
  <c r="AS388" s="1"/>
  <c r="AS387" s="1"/>
  <c r="AS386" s="1"/>
  <c r="AR389"/>
  <c r="AR388" s="1"/>
  <c r="AR387" s="1"/>
  <c r="AR386" s="1"/>
  <c r="AU384"/>
  <c r="AT384"/>
  <c r="AS384"/>
  <c r="AR384"/>
  <c r="AU382"/>
  <c r="AT382"/>
  <c r="AS382"/>
  <c r="AR382"/>
  <c r="AU380"/>
  <c r="AU379" s="1"/>
  <c r="AU378" s="1"/>
  <c r="AT380"/>
  <c r="AS380"/>
  <c r="AR380"/>
  <c r="AU376"/>
  <c r="AU375" s="1"/>
  <c r="AU374" s="1"/>
  <c r="AU373" s="1"/>
  <c r="AT376"/>
  <c r="AT375" s="1"/>
  <c r="AT374" s="1"/>
  <c r="AS376"/>
  <c r="AR376"/>
  <c r="AR375" s="1"/>
  <c r="AR374" s="1"/>
  <c r="AS375"/>
  <c r="AS374"/>
  <c r="AU371"/>
  <c r="AT371"/>
  <c r="AT370" s="1"/>
  <c r="AT369" s="1"/>
  <c r="AT368" s="1"/>
  <c r="AS371"/>
  <c r="AR371"/>
  <c r="AR370" s="1"/>
  <c r="AR369" s="1"/>
  <c r="AR368" s="1"/>
  <c r="AU370"/>
  <c r="AU369" s="1"/>
  <c r="AU368" s="1"/>
  <c r="AS370"/>
  <c r="AS369" s="1"/>
  <c r="AS368" s="1"/>
  <c r="AU366"/>
  <c r="AU365" s="1"/>
  <c r="AT366"/>
  <c r="AT365" s="1"/>
  <c r="AS366"/>
  <c r="AR366"/>
  <c r="AS365"/>
  <c r="AR365"/>
  <c r="AU363"/>
  <c r="AT363"/>
  <c r="AS363"/>
  <c r="AR363"/>
  <c r="AU362"/>
  <c r="AU358" s="1"/>
  <c r="AU357" s="1"/>
  <c r="AT362"/>
  <c r="AS362"/>
  <c r="AR362"/>
  <c r="AU360"/>
  <c r="AT360"/>
  <c r="AT359" s="1"/>
  <c r="AS360"/>
  <c r="AS359" s="1"/>
  <c r="AS358" s="1"/>
  <c r="AS357" s="1"/>
  <c r="AR360"/>
  <c r="AU359"/>
  <c r="AR359"/>
  <c r="AR358" s="1"/>
  <c r="AR357" s="1"/>
  <c r="AU355"/>
  <c r="AT355"/>
  <c r="AT354" s="1"/>
  <c r="AS355"/>
  <c r="AR355"/>
  <c r="AR354" s="1"/>
  <c r="AR353" s="1"/>
  <c r="AR352" s="1"/>
  <c r="AU354"/>
  <c r="AS354"/>
  <c r="AS353" s="1"/>
  <c r="AU353"/>
  <c r="AU352" s="1"/>
  <c r="AT353"/>
  <c r="AT352" s="1"/>
  <c r="AS352"/>
  <c r="AU349"/>
  <c r="AT349"/>
  <c r="AT348" s="1"/>
  <c r="AT347" s="1"/>
  <c r="AT346" s="1"/>
  <c r="AS349"/>
  <c r="AR349"/>
  <c r="AU348"/>
  <c r="AS348"/>
  <c r="AR348"/>
  <c r="AR347" s="1"/>
  <c r="AR346" s="1"/>
  <c r="AU347"/>
  <c r="AU346" s="1"/>
  <c r="AS347"/>
  <c r="AS346"/>
  <c r="AU342"/>
  <c r="AU341" s="1"/>
  <c r="AT342"/>
  <c r="AT341" s="1"/>
  <c r="AS342"/>
  <c r="AR342"/>
  <c r="AS341"/>
  <c r="AR341"/>
  <c r="AU339"/>
  <c r="AU338" s="1"/>
  <c r="AT339"/>
  <c r="AT338" s="1"/>
  <c r="AS339"/>
  <c r="AR339"/>
  <c r="AR338" s="1"/>
  <c r="AS338"/>
  <c r="AU336"/>
  <c r="AT336"/>
  <c r="AT335" s="1"/>
  <c r="AS336"/>
  <c r="AS335" s="1"/>
  <c r="AR336"/>
  <c r="AU335"/>
  <c r="AR335"/>
  <c r="AU333"/>
  <c r="AU332" s="1"/>
  <c r="AT333"/>
  <c r="AS333"/>
  <c r="AR333"/>
  <c r="AR332" s="1"/>
  <c r="AT332"/>
  <c r="AS332"/>
  <c r="AU330"/>
  <c r="AT330"/>
  <c r="AT329" s="1"/>
  <c r="AS330"/>
  <c r="AS329" s="1"/>
  <c r="AR330"/>
  <c r="AR329" s="1"/>
  <c r="AU329"/>
  <c r="AT326"/>
  <c r="AT325" s="1"/>
  <c r="AT324" s="1"/>
  <c r="AR326"/>
  <c r="AW325"/>
  <c r="AW324" s="1"/>
  <c r="AU325"/>
  <c r="AS325"/>
  <c r="AS324" s="1"/>
  <c r="AR325"/>
  <c r="AR324" s="1"/>
  <c r="AU324"/>
  <c r="AU318"/>
  <c r="AT318"/>
  <c r="AS318"/>
  <c r="AS317" s="1"/>
  <c r="AR318"/>
  <c r="AU317"/>
  <c r="AT317"/>
  <c r="AR317"/>
  <c r="AU315"/>
  <c r="AU314" s="1"/>
  <c r="AT315"/>
  <c r="AS315"/>
  <c r="AR315"/>
  <c r="AT314"/>
  <c r="AS314"/>
  <c r="AR314"/>
  <c r="AU312"/>
  <c r="AT312"/>
  <c r="AT311" s="1"/>
  <c r="AS312"/>
  <c r="AS311" s="1"/>
  <c r="AR312"/>
  <c r="AR311" s="1"/>
  <c r="AU311"/>
  <c r="AU309"/>
  <c r="AU308" s="1"/>
  <c r="AU307" s="1"/>
  <c r="AT309"/>
  <c r="AS309"/>
  <c r="AR309"/>
  <c r="AT308"/>
  <c r="AS308"/>
  <c r="AS307" s="1"/>
  <c r="AR308"/>
  <c r="AT307"/>
  <c r="AR307"/>
  <c r="AU299"/>
  <c r="AT299"/>
  <c r="AS299"/>
  <c r="AR299"/>
  <c r="AU297"/>
  <c r="AT297"/>
  <c r="AS297"/>
  <c r="AR297"/>
  <c r="AU295"/>
  <c r="AT295"/>
  <c r="AS295"/>
  <c r="AR295"/>
  <c r="AR294" s="1"/>
  <c r="AR293" s="1"/>
  <c r="AU291"/>
  <c r="AU290" s="1"/>
  <c r="AU289" s="1"/>
  <c r="AT291"/>
  <c r="AT290" s="1"/>
  <c r="AT289" s="1"/>
  <c r="AS291"/>
  <c r="AS290" s="1"/>
  <c r="AS289" s="1"/>
  <c r="AR291"/>
  <c r="AR290" s="1"/>
  <c r="AR289" s="1"/>
  <c r="AU287"/>
  <c r="AU286" s="1"/>
  <c r="AU285" s="1"/>
  <c r="AT287"/>
  <c r="AT286" s="1"/>
  <c r="AT285" s="1"/>
  <c r="AS287"/>
  <c r="AS286" s="1"/>
  <c r="AS285" s="1"/>
  <c r="AR287"/>
  <c r="AR286" s="1"/>
  <c r="AR285" s="1"/>
  <c r="AR284" s="1"/>
  <c r="AU282"/>
  <c r="AT282"/>
  <c r="AS282"/>
  <c r="AS281" s="1"/>
  <c r="AS280" s="1"/>
  <c r="AS279" s="1"/>
  <c r="AR282"/>
  <c r="AR281" s="1"/>
  <c r="AR280" s="1"/>
  <c r="AR279" s="1"/>
  <c r="AU281"/>
  <c r="AU280" s="1"/>
  <c r="AU279" s="1"/>
  <c r="AT281"/>
  <c r="AT280" s="1"/>
  <c r="AT279" s="1"/>
  <c r="AU277"/>
  <c r="AU276" s="1"/>
  <c r="AU275" s="1"/>
  <c r="AU274" s="1"/>
  <c r="AT277"/>
  <c r="AT276" s="1"/>
  <c r="AT275" s="1"/>
  <c r="AT274" s="1"/>
  <c r="AS277"/>
  <c r="AR277"/>
  <c r="AS276"/>
  <c r="AS275" s="1"/>
  <c r="AS274" s="1"/>
  <c r="AR276"/>
  <c r="AR275" s="1"/>
  <c r="AR274" s="1"/>
  <c r="AU270"/>
  <c r="AU269" s="1"/>
  <c r="AU268" s="1"/>
  <c r="AU267" s="1"/>
  <c r="AU266" s="1"/>
  <c r="AT270"/>
  <c r="AT269" s="1"/>
  <c r="AT268" s="1"/>
  <c r="AT267" s="1"/>
  <c r="AT266" s="1"/>
  <c r="AS270"/>
  <c r="AR270"/>
  <c r="AS269"/>
  <c r="AS268" s="1"/>
  <c r="AS267" s="1"/>
  <c r="AS266" s="1"/>
  <c r="AR269"/>
  <c r="AR268" s="1"/>
  <c r="AR267" s="1"/>
  <c r="AR266" s="1"/>
  <c r="AU262"/>
  <c r="AT262"/>
  <c r="AS262"/>
  <c r="AR262"/>
  <c r="AU260"/>
  <c r="AT260"/>
  <c r="AT257" s="1"/>
  <c r="AT256" s="1"/>
  <c r="AT255" s="1"/>
  <c r="AT254" s="1"/>
  <c r="AS260"/>
  <c r="AR260"/>
  <c r="AU258"/>
  <c r="AT258"/>
  <c r="AS258"/>
  <c r="AS257" s="1"/>
  <c r="AS256" s="1"/>
  <c r="AS255" s="1"/>
  <c r="AS254" s="1"/>
  <c r="AR258"/>
  <c r="AR257" s="1"/>
  <c r="AR256" s="1"/>
  <c r="AR255" s="1"/>
  <c r="AR254" s="1"/>
  <c r="AU257"/>
  <c r="AU256" s="1"/>
  <c r="AU255" s="1"/>
  <c r="AU254" s="1"/>
  <c r="AU249"/>
  <c r="AU248" s="1"/>
  <c r="AT249"/>
  <c r="AT248" s="1"/>
  <c r="AS249"/>
  <c r="AS248" s="1"/>
  <c r="AR249"/>
  <c r="AR248" s="1"/>
  <c r="AV247"/>
  <c r="AV246" s="1"/>
  <c r="AV245" s="1"/>
  <c r="AT247"/>
  <c r="AT246" s="1"/>
  <c r="AT245" s="1"/>
  <c r="AR247"/>
  <c r="AR246"/>
  <c r="AR245" s="1"/>
  <c r="AU243"/>
  <c r="AT243"/>
  <c r="AT242" s="1"/>
  <c r="AS243"/>
  <c r="AS242" s="1"/>
  <c r="AR243"/>
  <c r="AU242"/>
  <c r="AR242"/>
  <c r="AU238"/>
  <c r="AU233" s="1"/>
  <c r="AU232" s="1"/>
  <c r="AU231" s="1"/>
  <c r="AT238"/>
  <c r="AS238"/>
  <c r="AR238"/>
  <c r="AU236"/>
  <c r="AT236"/>
  <c r="AT233" s="1"/>
  <c r="AS236"/>
  <c r="AR236"/>
  <c r="AU234"/>
  <c r="AT234"/>
  <c r="AS234"/>
  <c r="AR234"/>
  <c r="AU229"/>
  <c r="AT229"/>
  <c r="AS229"/>
  <c r="AR229"/>
  <c r="AU227"/>
  <c r="AT227"/>
  <c r="AS227"/>
  <c r="AR227"/>
  <c r="AU225"/>
  <c r="AU224" s="1"/>
  <c r="AU223" s="1"/>
  <c r="AU222" s="1"/>
  <c r="AT225"/>
  <c r="AS225"/>
  <c r="AR225"/>
  <c r="AR224" s="1"/>
  <c r="AR223" s="1"/>
  <c r="AR222" s="1"/>
  <c r="AS224"/>
  <c r="AS223" s="1"/>
  <c r="AS222" s="1"/>
  <c r="AU220"/>
  <c r="AT220"/>
  <c r="AS220"/>
  <c r="AS219" s="1"/>
  <c r="AS218" s="1"/>
  <c r="AS217" s="1"/>
  <c r="AR220"/>
  <c r="AR219" s="1"/>
  <c r="AR218" s="1"/>
  <c r="AR217" s="1"/>
  <c r="AU219"/>
  <c r="AU218" s="1"/>
  <c r="AU217" s="1"/>
  <c r="AT219"/>
  <c r="AT218" s="1"/>
  <c r="AT217" s="1"/>
  <c r="AU215"/>
  <c r="AT215"/>
  <c r="AS215"/>
  <c r="AR215"/>
  <c r="AU213"/>
  <c r="AU212" s="1"/>
  <c r="AU211" s="1"/>
  <c r="AU210" s="1"/>
  <c r="AT213"/>
  <c r="AS213"/>
  <c r="AR213"/>
  <c r="AR212" s="1"/>
  <c r="AR211" s="1"/>
  <c r="AR210" s="1"/>
  <c r="AS212"/>
  <c r="AS211" s="1"/>
  <c r="AS210" s="1"/>
  <c r="AU208"/>
  <c r="AT208"/>
  <c r="AS208"/>
  <c r="AR208"/>
  <c r="AU206"/>
  <c r="AT206"/>
  <c r="AS206"/>
  <c r="AR206"/>
  <c r="AU204"/>
  <c r="AT204"/>
  <c r="AS204"/>
  <c r="AS203" s="1"/>
  <c r="AR204"/>
  <c r="AR203" s="1"/>
  <c r="AU203"/>
  <c r="AT203"/>
  <c r="AU201"/>
  <c r="AT201"/>
  <c r="AS201"/>
  <c r="AR201"/>
  <c r="AU199"/>
  <c r="AT199"/>
  <c r="AS199"/>
  <c r="AR199"/>
  <c r="AU197"/>
  <c r="AT197"/>
  <c r="AT196" s="1"/>
  <c r="AS197"/>
  <c r="AS196" s="1"/>
  <c r="AR197"/>
  <c r="AR196"/>
  <c r="AU194"/>
  <c r="AT194"/>
  <c r="AS194"/>
  <c r="AS193" s="1"/>
  <c r="AR194"/>
  <c r="AR193" s="1"/>
  <c r="AU193"/>
  <c r="AT193"/>
  <c r="AU191"/>
  <c r="AT191"/>
  <c r="AS191"/>
  <c r="AR191"/>
  <c r="AU189"/>
  <c r="AU188" s="1"/>
  <c r="AT189"/>
  <c r="AT188" s="1"/>
  <c r="AS189"/>
  <c r="AS188" s="1"/>
  <c r="AR189"/>
  <c r="AR188"/>
  <c r="AU186"/>
  <c r="AT186"/>
  <c r="AS186"/>
  <c r="AR186"/>
  <c r="AU184"/>
  <c r="AT184"/>
  <c r="AS184"/>
  <c r="AS183" s="1"/>
  <c r="AR184"/>
  <c r="AR183" s="1"/>
  <c r="AU183"/>
  <c r="AT183"/>
  <c r="AU181"/>
  <c r="AU180" s="1"/>
  <c r="AT181"/>
  <c r="AT180" s="1"/>
  <c r="AS181"/>
  <c r="AR181"/>
  <c r="AR180" s="1"/>
  <c r="AS180"/>
  <c r="AU176"/>
  <c r="AT176"/>
  <c r="AS176"/>
  <c r="AR176"/>
  <c r="AU174"/>
  <c r="AT174"/>
  <c r="AS174"/>
  <c r="AR174"/>
  <c r="AU172"/>
  <c r="AU171" s="1"/>
  <c r="AT172"/>
  <c r="AS172"/>
  <c r="AR172"/>
  <c r="AR171" s="1"/>
  <c r="AS171"/>
  <c r="AU169"/>
  <c r="AT169"/>
  <c r="AS169"/>
  <c r="AR169"/>
  <c r="AU167"/>
  <c r="AT167"/>
  <c r="AS167"/>
  <c r="AR167"/>
  <c r="AU165"/>
  <c r="AT165"/>
  <c r="AS165"/>
  <c r="AS164" s="1"/>
  <c r="AS163" s="1"/>
  <c r="AR165"/>
  <c r="AR164" s="1"/>
  <c r="AU164"/>
  <c r="AT164"/>
  <c r="AU161"/>
  <c r="AT161"/>
  <c r="AS161"/>
  <c r="AS160" s="1"/>
  <c r="AR161"/>
  <c r="AR160" s="1"/>
  <c r="AU160"/>
  <c r="AT160"/>
  <c r="AU158"/>
  <c r="AT158"/>
  <c r="AS158"/>
  <c r="AR158"/>
  <c r="AU156"/>
  <c r="AT156"/>
  <c r="AS156"/>
  <c r="AR156"/>
  <c r="AU154"/>
  <c r="AT154"/>
  <c r="AS154"/>
  <c r="AS153" s="1"/>
  <c r="AS152" s="1"/>
  <c r="AR154"/>
  <c r="AR153" s="1"/>
  <c r="AU149"/>
  <c r="AT149"/>
  <c r="AS149"/>
  <c r="AS148" s="1"/>
  <c r="AS147" s="1"/>
  <c r="AS146" s="1"/>
  <c r="AR149"/>
  <c r="AR148" s="1"/>
  <c r="AR147" s="1"/>
  <c r="AR146" s="1"/>
  <c r="AU148"/>
  <c r="AU147" s="1"/>
  <c r="AU146" s="1"/>
  <c r="AT148"/>
  <c r="AT147" s="1"/>
  <c r="AT146" s="1"/>
  <c r="AU144"/>
  <c r="AU143" s="1"/>
  <c r="AU142" s="1"/>
  <c r="AT144"/>
  <c r="AT143" s="1"/>
  <c r="AT142" s="1"/>
  <c r="AS144"/>
  <c r="AR144"/>
  <c r="AS143"/>
  <c r="AS142" s="1"/>
  <c r="AR143"/>
  <c r="AR142" s="1"/>
  <c r="AU140"/>
  <c r="AU139" s="1"/>
  <c r="AT140"/>
  <c r="AT139" s="1"/>
  <c r="AS140"/>
  <c r="AR140"/>
  <c r="AS139"/>
  <c r="AR139"/>
  <c r="AU137"/>
  <c r="AT137"/>
  <c r="AS137"/>
  <c r="AS136" s="1"/>
  <c r="AR137"/>
  <c r="AR136" s="1"/>
  <c r="AU136"/>
  <c r="AT136"/>
  <c r="AU134"/>
  <c r="AU133" s="1"/>
  <c r="AT134"/>
  <c r="AT133" s="1"/>
  <c r="AS134"/>
  <c r="AS133" s="1"/>
  <c r="AS132" s="1"/>
  <c r="AR134"/>
  <c r="AR133" s="1"/>
  <c r="AU130"/>
  <c r="AU129" s="1"/>
  <c r="AT130"/>
  <c r="AT129" s="1"/>
  <c r="AS130"/>
  <c r="AS129" s="1"/>
  <c r="AR130"/>
  <c r="AR129" s="1"/>
  <c r="AU127"/>
  <c r="AT127"/>
  <c r="AT124" s="1"/>
  <c r="AS127"/>
  <c r="AR127"/>
  <c r="AU125"/>
  <c r="AT125"/>
  <c r="AS125"/>
  <c r="AS124" s="1"/>
  <c r="AR125"/>
  <c r="AU124"/>
  <c r="AR124"/>
  <c r="AU121"/>
  <c r="AT121"/>
  <c r="AT120" s="1"/>
  <c r="AT119" s="1"/>
  <c r="AS121"/>
  <c r="AS120" s="1"/>
  <c r="AS119" s="1"/>
  <c r="AR121"/>
  <c r="AU120"/>
  <c r="AU119" s="1"/>
  <c r="AR120"/>
  <c r="AR119" s="1"/>
  <c r="AU116"/>
  <c r="AU115" s="1"/>
  <c r="AU114" s="1"/>
  <c r="AU113" s="1"/>
  <c r="AT116"/>
  <c r="AS116"/>
  <c r="AR116"/>
  <c r="AR115" s="1"/>
  <c r="AR114" s="1"/>
  <c r="AR113" s="1"/>
  <c r="AT115"/>
  <c r="AT114" s="1"/>
  <c r="AT113" s="1"/>
  <c r="AS115"/>
  <c r="AS114" s="1"/>
  <c r="AS113" s="1"/>
  <c r="AU109"/>
  <c r="AU108" s="1"/>
  <c r="AU107" s="1"/>
  <c r="AU106" s="1"/>
  <c r="AU105" s="1"/>
  <c r="AT109"/>
  <c r="AS109"/>
  <c r="AS108" s="1"/>
  <c r="AS107" s="1"/>
  <c r="AS106" s="1"/>
  <c r="AS105" s="1"/>
  <c r="AR109"/>
  <c r="AR108" s="1"/>
  <c r="AR107" s="1"/>
  <c r="AR106" s="1"/>
  <c r="AR105" s="1"/>
  <c r="AT108"/>
  <c r="AT107" s="1"/>
  <c r="AT106" s="1"/>
  <c r="AT105" s="1"/>
  <c r="AT102"/>
  <c r="AT101" s="1"/>
  <c r="AT100" s="1"/>
  <c r="AT99" s="1"/>
  <c r="AT98" s="1"/>
  <c r="AR102"/>
  <c r="AR101"/>
  <c r="AR100" s="1"/>
  <c r="AR99" s="1"/>
  <c r="AR98" s="1"/>
  <c r="AU94"/>
  <c r="AT94"/>
  <c r="AS94"/>
  <c r="AR94"/>
  <c r="AU92"/>
  <c r="AT92"/>
  <c r="AS92"/>
  <c r="AR92"/>
  <c r="AU90"/>
  <c r="AU89" s="1"/>
  <c r="AU88" s="1"/>
  <c r="AU87" s="1"/>
  <c r="AU86" s="1"/>
  <c r="AT90"/>
  <c r="AS90"/>
  <c r="AR90"/>
  <c r="AR89" s="1"/>
  <c r="AR88" s="1"/>
  <c r="AR87" s="1"/>
  <c r="AR86" s="1"/>
  <c r="AS89"/>
  <c r="AS88" s="1"/>
  <c r="AS87" s="1"/>
  <c r="AS86" s="1"/>
  <c r="AU83"/>
  <c r="AU82" s="1"/>
  <c r="AT83"/>
  <c r="AT82" s="1"/>
  <c r="AS83"/>
  <c r="AR83"/>
  <c r="AR82" s="1"/>
  <c r="AS82"/>
  <c r="AU80"/>
  <c r="AT80"/>
  <c r="AS80"/>
  <c r="AR80"/>
  <c r="AU78"/>
  <c r="AT78"/>
  <c r="AS78"/>
  <c r="AS77" s="1"/>
  <c r="AR78"/>
  <c r="AR77" s="1"/>
  <c r="AU77"/>
  <c r="AT77"/>
  <c r="AU75"/>
  <c r="AT75"/>
  <c r="AS75"/>
  <c r="AS72" s="1"/>
  <c r="AR75"/>
  <c r="AU73"/>
  <c r="AU72" s="1"/>
  <c r="AT73"/>
  <c r="AS73"/>
  <c r="AR73"/>
  <c r="AR72" s="1"/>
  <c r="AU70"/>
  <c r="AT70"/>
  <c r="AS70"/>
  <c r="AS69" s="1"/>
  <c r="AR70"/>
  <c r="AR69" s="1"/>
  <c r="AU69"/>
  <c r="AT69"/>
  <c r="AU67"/>
  <c r="AU66" s="1"/>
  <c r="AT67"/>
  <c r="AT66" s="1"/>
  <c r="AS67"/>
  <c r="AS66" s="1"/>
  <c r="AR67"/>
  <c r="AR66"/>
  <c r="AU64"/>
  <c r="AT64"/>
  <c r="AS64"/>
  <c r="AR64"/>
  <c r="AU62"/>
  <c r="AT62"/>
  <c r="AS62"/>
  <c r="AS61" s="1"/>
  <c r="AR62"/>
  <c r="AR61" s="1"/>
  <c r="AU61"/>
  <c r="AT61"/>
  <c r="AU59"/>
  <c r="AT59"/>
  <c r="AS59"/>
  <c r="AR59"/>
  <c r="AU57"/>
  <c r="AT57"/>
  <c r="AT56" s="1"/>
  <c r="AS57"/>
  <c r="AS56" s="1"/>
  <c r="AR57"/>
  <c r="AR56"/>
  <c r="AU53"/>
  <c r="AT53"/>
  <c r="AS53"/>
  <c r="AR53"/>
  <c r="AU51"/>
  <c r="AT51"/>
  <c r="AS51"/>
  <c r="AR51"/>
  <c r="AU49"/>
  <c r="AT49"/>
  <c r="AS49"/>
  <c r="AR49"/>
  <c r="AU47"/>
  <c r="AU46" s="1"/>
  <c r="AU45" s="1"/>
  <c r="AT47"/>
  <c r="AS47"/>
  <c r="AS46" s="1"/>
  <c r="AS45" s="1"/>
  <c r="AR47"/>
  <c r="AR46" s="1"/>
  <c r="AR45" s="1"/>
  <c r="AU40"/>
  <c r="AT40"/>
  <c r="AS40"/>
  <c r="AR40"/>
  <c r="AU38"/>
  <c r="AT38"/>
  <c r="AS38"/>
  <c r="AR38"/>
  <c r="AU36"/>
  <c r="AT36"/>
  <c r="AS36"/>
  <c r="AR36"/>
  <c r="AU34"/>
  <c r="AT34"/>
  <c r="AS34"/>
  <c r="AS33" s="1"/>
  <c r="AR34"/>
  <c r="AR33"/>
  <c r="AU31"/>
  <c r="AT31"/>
  <c r="AT30" s="1"/>
  <c r="AS31"/>
  <c r="AS30" s="1"/>
  <c r="AR31"/>
  <c r="AR30" s="1"/>
  <c r="AU30"/>
  <c r="AU28"/>
  <c r="AU27" s="1"/>
  <c r="AT28"/>
  <c r="AT27" s="1"/>
  <c r="AS28"/>
  <c r="AS27" s="1"/>
  <c r="AS26" s="1"/>
  <c r="AS25" s="1"/>
  <c r="AS24" s="1"/>
  <c r="AR28"/>
  <c r="AR27"/>
  <c r="AU21"/>
  <c r="AU20" s="1"/>
  <c r="AU19" s="1"/>
  <c r="AU18" s="1"/>
  <c r="AU17" s="1"/>
  <c r="AT21"/>
  <c r="AT20" s="1"/>
  <c r="AT19" s="1"/>
  <c r="AT18" s="1"/>
  <c r="AT17" s="1"/>
  <c r="AS21"/>
  <c r="AS20" s="1"/>
  <c r="AS19" s="1"/>
  <c r="AS18" s="1"/>
  <c r="AS17" s="1"/>
  <c r="AR21"/>
  <c r="AR20"/>
  <c r="AR19" s="1"/>
  <c r="AR18" s="1"/>
  <c r="AR17" s="1"/>
  <c r="AM463"/>
  <c r="AN463"/>
  <c r="AO463"/>
  <c r="AL463"/>
  <c r="AQ464"/>
  <c r="AQ463" s="1"/>
  <c r="AP464"/>
  <c r="AP463" s="1"/>
  <c r="AS562" l="1"/>
  <c r="AS517"/>
  <c r="AR600"/>
  <c r="AR599" s="1"/>
  <c r="AR539" s="1"/>
  <c r="AV480"/>
  <c r="AT478"/>
  <c r="AS478"/>
  <c r="AU478"/>
  <c r="AR306"/>
  <c r="AR305" s="1"/>
  <c r="AU351"/>
  <c r="AU345" s="1"/>
  <c r="AT72"/>
  <c r="AU132"/>
  <c r="AU153"/>
  <c r="AU152" s="1"/>
  <c r="AU26"/>
  <c r="AU25" s="1"/>
  <c r="AU24" s="1"/>
  <c r="AU33"/>
  <c r="AU56"/>
  <c r="AT153"/>
  <c r="AT152" s="1"/>
  <c r="AR163"/>
  <c r="AT212"/>
  <c r="AT211" s="1"/>
  <c r="AT210" s="1"/>
  <c r="AT224"/>
  <c r="AT223" s="1"/>
  <c r="AT222" s="1"/>
  <c r="AU294"/>
  <c r="AU293" s="1"/>
  <c r="AT306"/>
  <c r="AT305" s="1"/>
  <c r="AS586"/>
  <c r="AU636"/>
  <c r="AU851"/>
  <c r="AU850" s="1"/>
  <c r="AR55"/>
  <c r="AT55"/>
  <c r="AS123"/>
  <c r="AU196"/>
  <c r="AU179" s="1"/>
  <c r="AS712"/>
  <c r="AS233"/>
  <c r="AS232" s="1"/>
  <c r="AS231" s="1"/>
  <c r="AU696"/>
  <c r="AU695" s="1"/>
  <c r="AU284"/>
  <c r="AU273" s="1"/>
  <c r="AU252" s="1"/>
  <c r="AU328"/>
  <c r="AR736"/>
  <c r="AR379"/>
  <c r="AR378" s="1"/>
  <c r="AT412"/>
  <c r="AR566"/>
  <c r="AR562" s="1"/>
  <c r="AT591"/>
  <c r="AR701"/>
  <c r="AT726"/>
  <c r="AU796"/>
  <c r="AT851"/>
  <c r="AT850" s="1"/>
  <c r="AT862"/>
  <c r="AT861" s="1"/>
  <c r="AT892"/>
  <c r="AU963"/>
  <c r="AU962" s="1"/>
  <c r="AT987"/>
  <c r="AT986" s="1"/>
  <c r="AT985" s="1"/>
  <c r="AT984" s="1"/>
  <c r="AT996"/>
  <c r="AT995" s="1"/>
  <c r="AR1181"/>
  <c r="AR1180" s="1"/>
  <c r="AR1178" s="1"/>
  <c r="AT1186"/>
  <c r="AT392"/>
  <c r="AS616"/>
  <c r="AS610" s="1"/>
  <c r="AU610"/>
  <c r="AS636"/>
  <c r="AT783"/>
  <c r="AU783"/>
  <c r="AU910"/>
  <c r="AU890" s="1"/>
  <c r="AU888" s="1"/>
  <c r="AR963"/>
  <c r="AR962" s="1"/>
  <c r="AT963"/>
  <c r="AT962" s="1"/>
  <c r="AU1103"/>
  <c r="AS1103"/>
  <c r="AS1099" s="1"/>
  <c r="AU1113"/>
  <c r="AT1218"/>
  <c r="AT1217" s="1"/>
  <c r="AT1215" s="1"/>
  <c r="AT448"/>
  <c r="AT600"/>
  <c r="AT599" s="1"/>
  <c r="AS655"/>
  <c r="AS654" s="1"/>
  <c r="AU736"/>
  <c r="AR753"/>
  <c r="AS910"/>
  <c r="AR996"/>
  <c r="AR995" s="1"/>
  <c r="AR994" s="1"/>
  <c r="AT1181"/>
  <c r="AT1180" s="1"/>
  <c r="AU448"/>
  <c r="AS379"/>
  <c r="AS378" s="1"/>
  <c r="AS373" s="1"/>
  <c r="AS351" s="1"/>
  <c r="AS345" s="1"/>
  <c r="AR392"/>
  <c r="AU412"/>
  <c r="AU561"/>
  <c r="AS561"/>
  <c r="AU655"/>
  <c r="AU654" s="1"/>
  <c r="AS701"/>
  <c r="AS696" s="1"/>
  <c r="AS695" s="1"/>
  <c r="AT736"/>
  <c r="AT753"/>
  <c r="AU753"/>
  <c r="AS753"/>
  <c r="AR796"/>
  <c r="AT818"/>
  <c r="AS892"/>
  <c r="AU1140"/>
  <c r="AU1139" s="1"/>
  <c r="AT1164"/>
  <c r="AS1181"/>
  <c r="AS1180" s="1"/>
  <c r="AS1178" s="1"/>
  <c r="AU1186"/>
  <c r="AU1181" s="1"/>
  <c r="AU1180" s="1"/>
  <c r="AU1178" s="1"/>
  <c r="AS294"/>
  <c r="AS293" s="1"/>
  <c r="AT33"/>
  <c r="AT46"/>
  <c r="AT45" s="1"/>
  <c r="AT44" s="1"/>
  <c r="AT43" s="1"/>
  <c r="AT89"/>
  <c r="AT88" s="1"/>
  <c r="AT87" s="1"/>
  <c r="AT86" s="1"/>
  <c r="AT123"/>
  <c r="AR123"/>
  <c r="AT171"/>
  <c r="AT163" s="1"/>
  <c r="AT151" s="1"/>
  <c r="AR233"/>
  <c r="AR232" s="1"/>
  <c r="AR231" s="1"/>
  <c r="AT294"/>
  <c r="AT293" s="1"/>
  <c r="AT284" s="1"/>
  <c r="AT273" s="1"/>
  <c r="AT252" s="1"/>
  <c r="AS284"/>
  <c r="AS273" s="1"/>
  <c r="AS252" s="1"/>
  <c r="AT358"/>
  <c r="AT357" s="1"/>
  <c r="AT379"/>
  <c r="AT378" s="1"/>
  <c r="AT373" s="1"/>
  <c r="AT351" s="1"/>
  <c r="AT345" s="1"/>
  <c r="AR373"/>
  <c r="AR351" s="1"/>
  <c r="AR345" s="1"/>
  <c r="AU392"/>
  <c r="AR453"/>
  <c r="AR429" s="1"/>
  <c r="AT453"/>
  <c r="AT429" s="1"/>
  <c r="AS453"/>
  <c r="AW464"/>
  <c r="AW463" s="1"/>
  <c r="AV464"/>
  <c r="AV463" s="1"/>
  <c r="AU460"/>
  <c r="AU429" s="1"/>
  <c r="AS460"/>
  <c r="AS429" s="1"/>
  <c r="AT517"/>
  <c r="AU539"/>
  <c r="AU487" s="1"/>
  <c r="AR726"/>
  <c r="AR862"/>
  <c r="AR861" s="1"/>
  <c r="AS872"/>
  <c r="AS871" s="1"/>
  <c r="AS1140"/>
  <c r="AS1139" s="1"/>
  <c r="AT1178"/>
  <c r="AT26"/>
  <c r="AT25" s="1"/>
  <c r="AT24" s="1"/>
  <c r="AS118"/>
  <c r="AU123"/>
  <c r="AU118" s="1"/>
  <c r="AT132"/>
  <c r="AT118" s="1"/>
  <c r="AT179"/>
  <c r="AT232"/>
  <c r="AT231" s="1"/>
  <c r="AR273"/>
  <c r="AU323"/>
  <c r="AU322" s="1"/>
  <c r="AU321" s="1"/>
  <c r="AR328"/>
  <c r="AT328"/>
  <c r="AS55"/>
  <c r="AU55"/>
  <c r="AU44" s="1"/>
  <c r="AU43" s="1"/>
  <c r="AU163"/>
  <c r="AS179"/>
  <c r="AU306"/>
  <c r="AU305" s="1"/>
  <c r="AT323"/>
  <c r="AT322" s="1"/>
  <c r="AT321" s="1"/>
  <c r="AS328"/>
  <c r="AS323" s="1"/>
  <c r="AS322" s="1"/>
  <c r="AS321" s="1"/>
  <c r="AR179"/>
  <c r="AR252"/>
  <c r="AS44"/>
  <c r="AS43" s="1"/>
  <c r="AS151"/>
  <c r="AS306"/>
  <c r="AS305" s="1"/>
  <c r="AR323"/>
  <c r="AR322" s="1"/>
  <c r="AR321" s="1"/>
  <c r="AR26"/>
  <c r="AR25" s="1"/>
  <c r="AR24" s="1"/>
  <c r="AR44"/>
  <c r="AR43" s="1"/>
  <c r="AR132"/>
  <c r="AR118" s="1"/>
  <c r="AR152"/>
  <c r="AS392"/>
  <c r="AS407"/>
  <c r="AU407"/>
  <c r="AR561"/>
  <c r="AR616"/>
  <c r="AR610" s="1"/>
  <c r="AT616"/>
  <c r="AT610" s="1"/>
  <c r="AT655"/>
  <c r="AT654" s="1"/>
  <c r="AR712"/>
  <c r="AT712"/>
  <c r="AT696" s="1"/>
  <c r="AT695" s="1"/>
  <c r="AS783"/>
  <c r="AR407"/>
  <c r="AT407"/>
  <c r="AR696"/>
  <c r="AR695" s="1"/>
  <c r="AS489"/>
  <c r="AR489"/>
  <c r="AT489"/>
  <c r="AT586"/>
  <c r="AR654"/>
  <c r="AR783"/>
  <c r="AT539"/>
  <c r="AR586"/>
  <c r="AR851"/>
  <c r="AR850" s="1"/>
  <c r="AS890"/>
  <c r="AS888" s="1"/>
  <c r="AT910"/>
  <c r="AT890" s="1"/>
  <c r="AT888" s="1"/>
  <c r="AR910"/>
  <c r="AR890" s="1"/>
  <c r="AR888" s="1"/>
  <c r="AT1127"/>
  <c r="AT1140"/>
  <c r="AT1139" s="1"/>
  <c r="AS1164"/>
  <c r="AS1159" s="1"/>
  <c r="AU1164"/>
  <c r="AU1159" s="1"/>
  <c r="AU1138" s="1"/>
  <c r="AR1218"/>
  <c r="AR1217" s="1"/>
  <c r="AR1215" s="1"/>
  <c r="AR1159"/>
  <c r="AT1159"/>
  <c r="AR840"/>
  <c r="AR839" s="1"/>
  <c r="AU862"/>
  <c r="AU861" s="1"/>
  <c r="AS862"/>
  <c r="AS861" s="1"/>
  <c r="AT994"/>
  <c r="AS1113"/>
  <c r="AR1140"/>
  <c r="AR1139" s="1"/>
  <c r="AS1218"/>
  <c r="AS1217" s="1"/>
  <c r="AS1215" s="1"/>
  <c r="AU996"/>
  <c r="AU995" s="1"/>
  <c r="AU994" s="1"/>
  <c r="AS996"/>
  <c r="AS995" s="1"/>
  <c r="AS994" s="1"/>
  <c r="AU1127"/>
  <c r="AM444"/>
  <c r="AN444"/>
  <c r="AO444"/>
  <c r="AM446"/>
  <c r="AN446"/>
  <c r="AO446"/>
  <c r="AQ447"/>
  <c r="AP447"/>
  <c r="AL446"/>
  <c r="AN443" l="1"/>
  <c r="AS539"/>
  <c r="AS487" s="1"/>
  <c r="AS735"/>
  <c r="AS652" s="1"/>
  <c r="AR735"/>
  <c r="AU151"/>
  <c r="AU112" s="1"/>
  <c r="AU15" s="1"/>
  <c r="AU735"/>
  <c r="AU652" s="1"/>
  <c r="AT1138"/>
  <c r="AT982" s="1"/>
  <c r="AS112"/>
  <c r="AS15" s="1"/>
  <c r="AS1138"/>
  <c r="AS982" s="1"/>
  <c r="AT735"/>
  <c r="AP446"/>
  <c r="AV447"/>
  <c r="AV446" s="1"/>
  <c r="AO443"/>
  <c r="AM443"/>
  <c r="AQ446"/>
  <c r="AW447"/>
  <c r="AW446" s="1"/>
  <c r="AU406"/>
  <c r="AU303" s="1"/>
  <c r="AR406"/>
  <c r="AR303" s="1"/>
  <c r="AS406"/>
  <c r="AS303" s="1"/>
  <c r="AR652"/>
  <c r="AT112"/>
  <c r="AT15" s="1"/>
  <c r="AU982"/>
  <c r="AR1138"/>
  <c r="AR982" s="1"/>
  <c r="AR487"/>
  <c r="AT406"/>
  <c r="AT303" s="1"/>
  <c r="AT652"/>
  <c r="AR151"/>
  <c r="AR112" s="1"/>
  <c r="AR15" s="1"/>
  <c r="AT487"/>
  <c r="AS1231" l="1"/>
  <c r="AT1231"/>
  <c r="AR1231"/>
  <c r="AU1231"/>
  <c r="AM371"/>
  <c r="AM370" s="1"/>
  <c r="AM369" s="1"/>
  <c r="AM368" s="1"/>
  <c r="AN371"/>
  <c r="AN370" s="1"/>
  <c r="AN369" s="1"/>
  <c r="AN368" s="1"/>
  <c r="AO371"/>
  <c r="AO370" s="1"/>
  <c r="AO369" s="1"/>
  <c r="AO368" s="1"/>
  <c r="AL371"/>
  <c r="AL370" s="1"/>
  <c r="AL369" s="1"/>
  <c r="AL368" s="1"/>
  <c r="AQ372"/>
  <c r="AW372" s="1"/>
  <c r="AW371" s="1"/>
  <c r="AW370" s="1"/>
  <c r="AW369" s="1"/>
  <c r="AW368" s="1"/>
  <c r="AP372"/>
  <c r="AQ371" l="1"/>
  <c r="AQ370" s="1"/>
  <c r="AQ369" s="1"/>
  <c r="AQ368" s="1"/>
  <c r="AP371"/>
  <c r="AP370" s="1"/>
  <c r="AP369" s="1"/>
  <c r="AP368" s="1"/>
  <c r="AV372"/>
  <c r="AV371" s="1"/>
  <c r="AV370" s="1"/>
  <c r="AV369" s="1"/>
  <c r="AV368" s="1"/>
  <c r="AM584"/>
  <c r="AM583" s="1"/>
  <c r="AN584"/>
  <c r="AN583" s="1"/>
  <c r="AO584"/>
  <c r="AO583" s="1"/>
  <c r="AM829" l="1"/>
  <c r="AM828" s="1"/>
  <c r="AM827" s="1"/>
  <c r="AM826" s="1"/>
  <c r="AN829"/>
  <c r="AN828" s="1"/>
  <c r="AN827" s="1"/>
  <c r="AN826" s="1"/>
  <c r="AO829"/>
  <c r="AO828" s="1"/>
  <c r="AO827" s="1"/>
  <c r="AO826" s="1"/>
  <c r="AL829"/>
  <c r="AL828" s="1"/>
  <c r="AL827" s="1"/>
  <c r="AL826" s="1"/>
  <c r="AQ830"/>
  <c r="AP830"/>
  <c r="AQ829" l="1"/>
  <c r="AQ828" s="1"/>
  <c r="AQ827" s="1"/>
  <c r="AQ826" s="1"/>
  <c r="AW830"/>
  <c r="AW829" s="1"/>
  <c r="AW828" s="1"/>
  <c r="AW827" s="1"/>
  <c r="AW826" s="1"/>
  <c r="AP829"/>
  <c r="AP828" s="1"/>
  <c r="AP827" s="1"/>
  <c r="AP826" s="1"/>
  <c r="AV830"/>
  <c r="AV829" s="1"/>
  <c r="AV828" s="1"/>
  <c r="AV827" s="1"/>
  <c r="AV826" s="1"/>
  <c r="AM732"/>
  <c r="AM731" s="1"/>
  <c r="AN732"/>
  <c r="AN731" s="1"/>
  <c r="AO732"/>
  <c r="AO731" s="1"/>
  <c r="AL732"/>
  <c r="AL731" s="1"/>
  <c r="AQ733"/>
  <c r="AP733"/>
  <c r="AV733" s="1"/>
  <c r="AV732" s="1"/>
  <c r="AV731" s="1"/>
  <c r="AM684"/>
  <c r="AM683" s="1"/>
  <c r="AM682" s="1"/>
  <c r="AN684"/>
  <c r="AN683" s="1"/>
  <c r="AN682" s="1"/>
  <c r="AO684"/>
  <c r="AO683" s="1"/>
  <c r="AO682" s="1"/>
  <c r="AL683"/>
  <c r="AL682" s="1"/>
  <c r="AL684"/>
  <c r="AQ685"/>
  <c r="AP685"/>
  <c r="AQ263"/>
  <c r="AW263" s="1"/>
  <c r="AP263"/>
  <c r="AV263" s="1"/>
  <c r="AM262"/>
  <c r="AN262"/>
  <c r="AO262"/>
  <c r="AL262"/>
  <c r="AQ300"/>
  <c r="AW300" s="1"/>
  <c r="AP300"/>
  <c r="AV300" s="1"/>
  <c r="AM299"/>
  <c r="AN299"/>
  <c r="AO299"/>
  <c r="AL299"/>
  <c r="AQ684" l="1"/>
  <c r="AQ683" s="1"/>
  <c r="AQ682" s="1"/>
  <c r="AW685"/>
  <c r="AW684" s="1"/>
  <c r="AW683" s="1"/>
  <c r="AW682" s="1"/>
  <c r="AP684"/>
  <c r="AP683" s="1"/>
  <c r="AP682" s="1"/>
  <c r="AV685"/>
  <c r="AV684" s="1"/>
  <c r="AV683" s="1"/>
  <c r="AV682" s="1"/>
  <c r="AQ732"/>
  <c r="AQ731" s="1"/>
  <c r="AW733"/>
  <c r="AW732" s="1"/>
  <c r="AW731" s="1"/>
  <c r="AP732"/>
  <c r="AP731" s="1"/>
  <c r="AN237"/>
  <c r="AM1162" l="1"/>
  <c r="AM1161" s="1"/>
  <c r="AM1160" s="1"/>
  <c r="AN1162"/>
  <c r="AN1161" s="1"/>
  <c r="AN1160" s="1"/>
  <c r="AO1162"/>
  <c r="AO1161" s="1"/>
  <c r="AO1160" s="1"/>
  <c r="AL1162"/>
  <c r="AL1161" s="1"/>
  <c r="AL1160" s="1"/>
  <c r="AQ1163"/>
  <c r="AP1163"/>
  <c r="AM438"/>
  <c r="AN438"/>
  <c r="AO438"/>
  <c r="AL438"/>
  <c r="AQ439"/>
  <c r="AP439"/>
  <c r="AM465"/>
  <c r="AN465"/>
  <c r="AO465"/>
  <c r="AQ466"/>
  <c r="AP466"/>
  <c r="AL465"/>
  <c r="AL461"/>
  <c r="AM451"/>
  <c r="AM448" s="1"/>
  <c r="AN451"/>
  <c r="AN448" s="1"/>
  <c r="AO451"/>
  <c r="AO448" s="1"/>
  <c r="AL451"/>
  <c r="AL448" s="1"/>
  <c r="AQ452"/>
  <c r="AP452"/>
  <c r="AO1228"/>
  <c r="AO1227" s="1"/>
  <c r="AO1226" s="1"/>
  <c r="AN1228"/>
  <c r="AM1228"/>
  <c r="AM1227" s="1"/>
  <c r="AM1226" s="1"/>
  <c r="AL1228"/>
  <c r="AL1227" s="1"/>
  <c r="AL1226" s="1"/>
  <c r="AN1227"/>
  <c r="AN1226" s="1"/>
  <c r="AO1224"/>
  <c r="AO1223" s="1"/>
  <c r="AO1222" s="1"/>
  <c r="AN1224"/>
  <c r="AN1223" s="1"/>
  <c r="AN1222" s="1"/>
  <c r="AM1224"/>
  <c r="AM1223" s="1"/>
  <c r="AM1222" s="1"/>
  <c r="AL1224"/>
  <c r="AL1223" s="1"/>
  <c r="AL1222" s="1"/>
  <c r="AO1220"/>
  <c r="AO1219" s="1"/>
  <c r="AN1220"/>
  <c r="AM1220"/>
  <c r="AM1219" s="1"/>
  <c r="AL1220"/>
  <c r="AL1219" s="1"/>
  <c r="AL1218" s="1"/>
  <c r="AL1217" s="1"/>
  <c r="AL1215" s="1"/>
  <c r="AN1219"/>
  <c r="AO1217"/>
  <c r="AO1215" s="1"/>
  <c r="AO1212"/>
  <c r="AO1211" s="1"/>
  <c r="AO1210" s="1"/>
  <c r="AO1209" s="1"/>
  <c r="AO1208" s="1"/>
  <c r="AO1206" s="1"/>
  <c r="AN1212"/>
  <c r="AN1211" s="1"/>
  <c r="AN1210" s="1"/>
  <c r="AN1209" s="1"/>
  <c r="AN1208" s="1"/>
  <c r="AN1206" s="1"/>
  <c r="AM1212"/>
  <c r="AM1211" s="1"/>
  <c r="AM1210" s="1"/>
  <c r="AM1209" s="1"/>
  <c r="AM1208" s="1"/>
  <c r="AM1206" s="1"/>
  <c r="AL1212"/>
  <c r="AL1211" s="1"/>
  <c r="AL1210" s="1"/>
  <c r="AL1209" s="1"/>
  <c r="AL1208" s="1"/>
  <c r="AL1206" s="1"/>
  <c r="AO1203"/>
  <c r="AN1203"/>
  <c r="AM1203"/>
  <c r="AM1202" s="1"/>
  <c r="AM1201" s="1"/>
  <c r="AM1200" s="1"/>
  <c r="AM1199" s="1"/>
  <c r="AL1203"/>
  <c r="AL1202" s="1"/>
  <c r="AL1201" s="1"/>
  <c r="AL1200" s="1"/>
  <c r="AL1199" s="1"/>
  <c r="AO1202"/>
  <c r="AO1201" s="1"/>
  <c r="AO1200" s="1"/>
  <c r="AO1199" s="1"/>
  <c r="AN1202"/>
  <c r="AN1201" s="1"/>
  <c r="AN1200" s="1"/>
  <c r="AN1199" s="1"/>
  <c r="AO1196"/>
  <c r="AN1196"/>
  <c r="AM1196"/>
  <c r="AM1195" s="1"/>
  <c r="AM1194" s="1"/>
  <c r="AM1193" s="1"/>
  <c r="AL1196"/>
  <c r="AL1195" s="1"/>
  <c r="AL1194" s="1"/>
  <c r="AL1193" s="1"/>
  <c r="AO1195"/>
  <c r="AO1194" s="1"/>
  <c r="AO1193" s="1"/>
  <c r="AN1195"/>
  <c r="AN1194" s="1"/>
  <c r="AN1193" s="1"/>
  <c r="AO1191"/>
  <c r="AO1190" s="1"/>
  <c r="AN1191"/>
  <c r="AN1190" s="1"/>
  <c r="AM1191"/>
  <c r="AM1190" s="1"/>
  <c r="AL1191"/>
  <c r="AL1190"/>
  <c r="AO1188"/>
  <c r="AO1187" s="1"/>
  <c r="AN1188"/>
  <c r="AM1188"/>
  <c r="AM1187" s="1"/>
  <c r="AL1188"/>
  <c r="AL1187" s="1"/>
  <c r="AL1186" s="1"/>
  <c r="AN1187"/>
  <c r="AO1184"/>
  <c r="AN1184"/>
  <c r="AM1184"/>
  <c r="AM1183" s="1"/>
  <c r="AM1182" s="1"/>
  <c r="AL1184"/>
  <c r="AL1183" s="1"/>
  <c r="AL1182" s="1"/>
  <c r="AO1183"/>
  <c r="AO1182" s="1"/>
  <c r="AN1183"/>
  <c r="AN1182" s="1"/>
  <c r="AO1175"/>
  <c r="AO1174" s="1"/>
  <c r="AN1175"/>
  <c r="AN1174" s="1"/>
  <c r="AM1175"/>
  <c r="AL1175"/>
  <c r="AL1174" s="1"/>
  <c r="AM1174"/>
  <c r="AN1172"/>
  <c r="AN1171" s="1"/>
  <c r="AL1172"/>
  <c r="AL1171" s="1"/>
  <c r="AO1169"/>
  <c r="AN1169"/>
  <c r="AM1169"/>
  <c r="AM1168" s="1"/>
  <c r="AL1169"/>
  <c r="AL1168" s="1"/>
  <c r="AO1168"/>
  <c r="AN1168"/>
  <c r="AO1166"/>
  <c r="AO1165" s="1"/>
  <c r="AN1166"/>
  <c r="AN1165" s="1"/>
  <c r="AM1166"/>
  <c r="AM1165" s="1"/>
  <c r="AL1166"/>
  <c r="AL1165" s="1"/>
  <c r="AO1157"/>
  <c r="AN1157"/>
  <c r="AM1157"/>
  <c r="AM1156" s="1"/>
  <c r="AM1155" s="1"/>
  <c r="AL1157"/>
  <c r="AL1156" s="1"/>
  <c r="AL1155" s="1"/>
  <c r="AO1156"/>
  <c r="AO1155" s="1"/>
  <c r="AN1156"/>
  <c r="AN1155" s="1"/>
  <c r="AO1153"/>
  <c r="AN1153"/>
  <c r="AM1153"/>
  <c r="AL1153"/>
  <c r="AO1151"/>
  <c r="AN1151"/>
  <c r="AM1151"/>
  <c r="AM1150" s="1"/>
  <c r="AL1151"/>
  <c r="AL1150" s="1"/>
  <c r="AO1150"/>
  <c r="AN1148"/>
  <c r="AN1147" s="1"/>
  <c r="AL1148"/>
  <c r="AL1147" s="1"/>
  <c r="AO1145"/>
  <c r="AO1144" s="1"/>
  <c r="AN1145"/>
  <c r="AN1144" s="1"/>
  <c r="AM1145"/>
  <c r="AM1144" s="1"/>
  <c r="AL1145"/>
  <c r="AL1144"/>
  <c r="AO1142"/>
  <c r="AN1142"/>
  <c r="AM1142"/>
  <c r="AM1141" s="1"/>
  <c r="AL1142"/>
  <c r="AL1141" s="1"/>
  <c r="AL1140" s="1"/>
  <c r="AO1141"/>
  <c r="AN1141"/>
  <c r="AO1135"/>
  <c r="AN1135"/>
  <c r="AM1135"/>
  <c r="AM1134" s="1"/>
  <c r="AM1133" s="1"/>
  <c r="AL1135"/>
  <c r="AL1134" s="1"/>
  <c r="AL1133" s="1"/>
  <c r="AO1134"/>
  <c r="AO1133" s="1"/>
  <c r="AN1134"/>
  <c r="AN1133" s="1"/>
  <c r="AO1131"/>
  <c r="AN1131"/>
  <c r="AM1131"/>
  <c r="AM1130" s="1"/>
  <c r="AM1129" s="1"/>
  <c r="AM1128" s="1"/>
  <c r="AL1131"/>
  <c r="AL1130" s="1"/>
  <c r="AL1129" s="1"/>
  <c r="AL1128" s="1"/>
  <c r="AL1127" s="1"/>
  <c r="AO1130"/>
  <c r="AO1129" s="1"/>
  <c r="AO1128" s="1"/>
  <c r="AN1130"/>
  <c r="AN1129" s="1"/>
  <c r="AN1128" s="1"/>
  <c r="AO1121"/>
  <c r="AN1121"/>
  <c r="AM1121"/>
  <c r="AM1120" s="1"/>
  <c r="AL1121"/>
  <c r="AL1120" s="1"/>
  <c r="AO1120"/>
  <c r="AN1120"/>
  <c r="AO1118"/>
  <c r="AO1117" s="1"/>
  <c r="AN1118"/>
  <c r="AN1117" s="1"/>
  <c r="AM1118"/>
  <c r="AM1117" s="1"/>
  <c r="AL1118"/>
  <c r="AL1117" s="1"/>
  <c r="AO1115"/>
  <c r="AN1115"/>
  <c r="AN1114" s="1"/>
  <c r="AM1115"/>
  <c r="AM1114" s="1"/>
  <c r="AL1115"/>
  <c r="AL1114" s="1"/>
  <c r="AO1114"/>
  <c r="AO1124"/>
  <c r="AO1123" s="1"/>
  <c r="AN1124"/>
  <c r="AN1123" s="1"/>
  <c r="AM1124"/>
  <c r="AM1123" s="1"/>
  <c r="AL1124"/>
  <c r="AL1123" s="1"/>
  <c r="AO1111"/>
  <c r="AO1110" s="1"/>
  <c r="AN1111"/>
  <c r="AN1110" s="1"/>
  <c r="AM1111"/>
  <c r="AM1110" s="1"/>
  <c r="AL1111"/>
  <c r="AL1110" s="1"/>
  <c r="AO1108"/>
  <c r="AN1108"/>
  <c r="AM1108"/>
  <c r="AM1107" s="1"/>
  <c r="AL1108"/>
  <c r="AL1107" s="1"/>
  <c r="AO1107"/>
  <c r="AN1107"/>
  <c r="AO1105"/>
  <c r="AO1104" s="1"/>
  <c r="AO1103" s="1"/>
  <c r="AN1105"/>
  <c r="AN1104" s="1"/>
  <c r="AM1105"/>
  <c r="AL1105"/>
  <c r="AL1104" s="1"/>
  <c r="AM1104"/>
  <c r="AM1103" s="1"/>
  <c r="AO1101"/>
  <c r="AO1100" s="1"/>
  <c r="AN1101"/>
  <c r="AN1100" s="1"/>
  <c r="AM1101"/>
  <c r="AM1100" s="1"/>
  <c r="AL1101"/>
  <c r="AL1100" s="1"/>
  <c r="AO1097"/>
  <c r="AO1096" s="1"/>
  <c r="AN1097"/>
  <c r="AN1096" s="1"/>
  <c r="AM1097"/>
  <c r="AM1096" s="1"/>
  <c r="AL1097"/>
  <c r="AL1096" s="1"/>
  <c r="AO1094"/>
  <c r="AN1094"/>
  <c r="AM1094"/>
  <c r="AM1093" s="1"/>
  <c r="AL1094"/>
  <c r="AL1093" s="1"/>
  <c r="AO1093"/>
  <c r="AN1093"/>
  <c r="AN1091"/>
  <c r="AN1090" s="1"/>
  <c r="AL1091"/>
  <c r="AL1090" s="1"/>
  <c r="AN1088"/>
  <c r="AN1087" s="1"/>
  <c r="AL1088"/>
  <c r="AL1087" s="1"/>
  <c r="AN1085"/>
  <c r="AN1084" s="1"/>
  <c r="AL1085"/>
  <c r="AL1084" s="1"/>
  <c r="AN1082"/>
  <c r="AN1081" s="1"/>
  <c r="AL1082"/>
  <c r="AL1081" s="1"/>
  <c r="AN1079"/>
  <c r="AN1078" s="1"/>
  <c r="AL1079"/>
  <c r="AL1078" s="1"/>
  <c r="AN1076"/>
  <c r="AN1075" s="1"/>
  <c r="AL1076"/>
  <c r="AL1075" s="1"/>
  <c r="AO1073"/>
  <c r="AN1073"/>
  <c r="AN1072" s="1"/>
  <c r="AM1073"/>
  <c r="AM1072" s="1"/>
  <c r="AL1073"/>
  <c r="AL1072" s="1"/>
  <c r="AO1072"/>
  <c r="AO1070"/>
  <c r="AO1069" s="1"/>
  <c r="AN1070"/>
  <c r="AN1069" s="1"/>
  <c r="AM1070"/>
  <c r="AM1069" s="1"/>
  <c r="AL1070"/>
  <c r="AL1069" s="1"/>
  <c r="AO1067"/>
  <c r="AO1066" s="1"/>
  <c r="AN1067"/>
  <c r="AN1066" s="1"/>
  <c r="AM1067"/>
  <c r="AM1066" s="1"/>
  <c r="AL1067"/>
  <c r="AL1066" s="1"/>
  <c r="AN1064"/>
  <c r="AN1063" s="1"/>
  <c r="AL1064"/>
  <c r="AL1063" s="1"/>
  <c r="AO1061"/>
  <c r="AO1060" s="1"/>
  <c r="AN1061"/>
  <c r="AN1060" s="1"/>
  <c r="AM1061"/>
  <c r="AM1060" s="1"/>
  <c r="AL1061"/>
  <c r="AL1060" s="1"/>
  <c r="AO1058"/>
  <c r="AN1058"/>
  <c r="AN1057" s="1"/>
  <c r="AM1058"/>
  <c r="AL1058"/>
  <c r="AO1057"/>
  <c r="AM1057"/>
  <c r="AL1057"/>
  <c r="AO1055"/>
  <c r="AN1055"/>
  <c r="AM1055"/>
  <c r="AM1054" s="1"/>
  <c r="AL1055"/>
  <c r="AL1054" s="1"/>
  <c r="AO1054"/>
  <c r="AN1054"/>
  <c r="AO1052"/>
  <c r="AN1052"/>
  <c r="AN1051" s="1"/>
  <c r="AM1052"/>
  <c r="AM1051" s="1"/>
  <c r="AL1052"/>
  <c r="AL1051" s="1"/>
  <c r="AO1051"/>
  <c r="AO1049"/>
  <c r="AN1049"/>
  <c r="AN1048" s="1"/>
  <c r="AM1049"/>
  <c r="AM1048" s="1"/>
  <c r="AL1049"/>
  <c r="AL1048" s="1"/>
  <c r="AO1048"/>
  <c r="AO1046"/>
  <c r="AN1046"/>
  <c r="AN1045" s="1"/>
  <c r="AM1046"/>
  <c r="AM1045" s="1"/>
  <c r="AL1046"/>
  <c r="AL1045" s="1"/>
  <c r="AO1045"/>
  <c r="AO1043"/>
  <c r="AN1043"/>
  <c r="AM1043"/>
  <c r="AL1043"/>
  <c r="AL1042" s="1"/>
  <c r="AO1042"/>
  <c r="AN1042"/>
  <c r="AM1042"/>
  <c r="AO1040"/>
  <c r="AN1040"/>
  <c r="AN1039" s="1"/>
  <c r="AM1040"/>
  <c r="AL1040"/>
  <c r="AO1039"/>
  <c r="AM1039"/>
  <c r="AL1039"/>
  <c r="AO1037"/>
  <c r="AN1037"/>
  <c r="AM1037"/>
  <c r="AL1037"/>
  <c r="AL1036" s="1"/>
  <c r="AO1036"/>
  <c r="AN1036"/>
  <c r="AM1036"/>
  <c r="AO1034"/>
  <c r="AN1034"/>
  <c r="AN1033" s="1"/>
  <c r="AM1034"/>
  <c r="AM1033" s="1"/>
  <c r="AL1034"/>
  <c r="AL1033" s="1"/>
  <c r="AO1033"/>
  <c r="AO1031"/>
  <c r="AN1031"/>
  <c r="AM1031"/>
  <c r="AL1031"/>
  <c r="AL1030" s="1"/>
  <c r="AO1030"/>
  <c r="AN1030"/>
  <c r="AM1030"/>
  <c r="AO1028"/>
  <c r="AN1028"/>
  <c r="AN1027" s="1"/>
  <c r="AM1028"/>
  <c r="AM1027" s="1"/>
  <c r="AL1028"/>
  <c r="AL1027" s="1"/>
  <c r="AO1027"/>
  <c r="AO1025"/>
  <c r="AN1025"/>
  <c r="AN1024" s="1"/>
  <c r="AM1025"/>
  <c r="AM1024" s="1"/>
  <c r="AL1025"/>
  <c r="AL1024" s="1"/>
  <c r="AO1024"/>
  <c r="AO1022"/>
  <c r="AO1021" s="1"/>
  <c r="AN1022"/>
  <c r="AN1021" s="1"/>
  <c r="AM1022"/>
  <c r="AM1021" s="1"/>
  <c r="AL1022"/>
  <c r="AL1021" s="1"/>
  <c r="AO1019"/>
  <c r="AN1019"/>
  <c r="AN1018" s="1"/>
  <c r="AM1019"/>
  <c r="AM1018" s="1"/>
  <c r="AL1019"/>
  <c r="AL1018" s="1"/>
  <c r="AO1018"/>
  <c r="AO1016"/>
  <c r="AN1016"/>
  <c r="AN1015" s="1"/>
  <c r="AM1016"/>
  <c r="AM1015" s="1"/>
  <c r="AL1016"/>
  <c r="AL1015" s="1"/>
  <c r="AO1015"/>
  <c r="AO1013"/>
  <c r="AN1013"/>
  <c r="AN1012" s="1"/>
  <c r="AM1013"/>
  <c r="AM1012" s="1"/>
  <c r="AL1013"/>
  <c r="AL1012" s="1"/>
  <c r="AO1012"/>
  <c r="AO1010"/>
  <c r="AN1010"/>
  <c r="AN1009" s="1"/>
  <c r="AM1010"/>
  <c r="AM1009" s="1"/>
  <c r="AL1010"/>
  <c r="AL1009" s="1"/>
  <c r="AO1009"/>
  <c r="AO1007"/>
  <c r="AN1007"/>
  <c r="AM1007"/>
  <c r="AL1007"/>
  <c r="AL1006" s="1"/>
  <c r="AO1006"/>
  <c r="AN1006"/>
  <c r="AM1006"/>
  <c r="AO1004"/>
  <c r="AO1003" s="1"/>
  <c r="AN1004"/>
  <c r="AN1003" s="1"/>
  <c r="AM1004"/>
  <c r="AM1003" s="1"/>
  <c r="AL1004"/>
  <c r="AL1003" s="1"/>
  <c r="AO1001"/>
  <c r="AN1001"/>
  <c r="AM1001"/>
  <c r="AL1001"/>
  <c r="AL1000" s="1"/>
  <c r="AO1000"/>
  <c r="AN1000"/>
  <c r="AM1000"/>
  <c r="AO998"/>
  <c r="AN998"/>
  <c r="AN997" s="1"/>
  <c r="AM998"/>
  <c r="AM997" s="1"/>
  <c r="AL998"/>
  <c r="AL997" s="1"/>
  <c r="AO997"/>
  <c r="AO990"/>
  <c r="AN990"/>
  <c r="AM990"/>
  <c r="AL990"/>
  <c r="AO988"/>
  <c r="AN988"/>
  <c r="AM988"/>
  <c r="AL988"/>
  <c r="AO979"/>
  <c r="AO978" s="1"/>
  <c r="AO977" s="1"/>
  <c r="AO976" s="1"/>
  <c r="AO975" s="1"/>
  <c r="AN979"/>
  <c r="AM979"/>
  <c r="AL979"/>
  <c r="AL978" s="1"/>
  <c r="AL977" s="1"/>
  <c r="AL976" s="1"/>
  <c r="AL975" s="1"/>
  <c r="AN978"/>
  <c r="AN977" s="1"/>
  <c r="AN976" s="1"/>
  <c r="AN975" s="1"/>
  <c r="AM978"/>
  <c r="AM977" s="1"/>
  <c r="AM976" s="1"/>
  <c r="AM975" s="1"/>
  <c r="AO971"/>
  <c r="AN971"/>
  <c r="AN970" s="1"/>
  <c r="AM971"/>
  <c r="AM970" s="1"/>
  <c r="AL971"/>
  <c r="AO970"/>
  <c r="AL970"/>
  <c r="AO968"/>
  <c r="AN968"/>
  <c r="AM968"/>
  <c r="AL968"/>
  <c r="AL967" s="1"/>
  <c r="AO967"/>
  <c r="AN967"/>
  <c r="AM967"/>
  <c r="AO965"/>
  <c r="AN965"/>
  <c r="AN964" s="1"/>
  <c r="AM965"/>
  <c r="AL965"/>
  <c r="AL964" s="1"/>
  <c r="AO964"/>
  <c r="AM964"/>
  <c r="AO959"/>
  <c r="AO958" s="1"/>
  <c r="AO957" s="1"/>
  <c r="AO956" s="1"/>
  <c r="AN959"/>
  <c r="AN958" s="1"/>
  <c r="AN957" s="1"/>
  <c r="AN956" s="1"/>
  <c r="AM959"/>
  <c r="AM958" s="1"/>
  <c r="AM957" s="1"/>
  <c r="AM956" s="1"/>
  <c r="AL959"/>
  <c r="AL958" s="1"/>
  <c r="AL957" s="1"/>
  <c r="AL956" s="1"/>
  <c r="AO953"/>
  <c r="AN953"/>
  <c r="AM953"/>
  <c r="AL953"/>
  <c r="AL952" s="1"/>
  <c r="AO952"/>
  <c r="AN952"/>
  <c r="AM952"/>
  <c r="AO949"/>
  <c r="AO948" s="1"/>
  <c r="AO947" s="1"/>
  <c r="AN949"/>
  <c r="AN948" s="1"/>
  <c r="AN947" s="1"/>
  <c r="AM949"/>
  <c r="AM948" s="1"/>
  <c r="AM947" s="1"/>
  <c r="AL949"/>
  <c r="AL948" s="1"/>
  <c r="AL947" s="1"/>
  <c r="AO937"/>
  <c r="AN937"/>
  <c r="AN936" s="1"/>
  <c r="AN935" s="1"/>
  <c r="AM937"/>
  <c r="AM936" s="1"/>
  <c r="AM935" s="1"/>
  <c r="AL937"/>
  <c r="AL936" s="1"/>
  <c r="AL935" s="1"/>
  <c r="AO936"/>
  <c r="AO935" s="1"/>
  <c r="AO933"/>
  <c r="AN933"/>
  <c r="AN932" s="1"/>
  <c r="AN931" s="1"/>
  <c r="AM933"/>
  <c r="AM932" s="1"/>
  <c r="AM931" s="1"/>
  <c r="AL933"/>
  <c r="AL932" s="1"/>
  <c r="AL931" s="1"/>
  <c r="AO932"/>
  <c r="AO931" s="1"/>
  <c r="AO928"/>
  <c r="AO927" s="1"/>
  <c r="AN928"/>
  <c r="AN927" s="1"/>
  <c r="AM928"/>
  <c r="AM927" s="1"/>
  <c r="AL928"/>
  <c r="AL927" s="1"/>
  <c r="AO925"/>
  <c r="AN925"/>
  <c r="AN924" s="1"/>
  <c r="AM925"/>
  <c r="AM924" s="1"/>
  <c r="AL925"/>
  <c r="AL924" s="1"/>
  <c r="AO924"/>
  <c r="AO922"/>
  <c r="AO921" s="1"/>
  <c r="AN922"/>
  <c r="AN921" s="1"/>
  <c r="AM922"/>
  <c r="AM921" s="1"/>
  <c r="AL922"/>
  <c r="AL921" s="1"/>
  <c r="AO918"/>
  <c r="AO917" s="1"/>
  <c r="AN918"/>
  <c r="AN917" s="1"/>
  <c r="AM918"/>
  <c r="AM917" s="1"/>
  <c r="AL918"/>
  <c r="AL917" s="1"/>
  <c r="AO915"/>
  <c r="AN915"/>
  <c r="AN914" s="1"/>
  <c r="AM915"/>
  <c r="AM914" s="1"/>
  <c r="AL915"/>
  <c r="AL914" s="1"/>
  <c r="AO914"/>
  <c r="AO912"/>
  <c r="AO911" s="1"/>
  <c r="AN912"/>
  <c r="AN911" s="1"/>
  <c r="AM912"/>
  <c r="AM911" s="1"/>
  <c r="AL912"/>
  <c r="AL911" s="1"/>
  <c r="AO907"/>
  <c r="AN907"/>
  <c r="AN906" s="1"/>
  <c r="AM907"/>
  <c r="AM906" s="1"/>
  <c r="AL907"/>
  <c r="AL906" s="1"/>
  <c r="AO906"/>
  <c r="AO904"/>
  <c r="AO903" s="1"/>
  <c r="AN904"/>
  <c r="AN903" s="1"/>
  <c r="AM904"/>
  <c r="AM903" s="1"/>
  <c r="AL904"/>
  <c r="AL903" s="1"/>
  <c r="AO901"/>
  <c r="AN901"/>
  <c r="AN900" s="1"/>
  <c r="AM901"/>
  <c r="AM900" s="1"/>
  <c r="AL901"/>
  <c r="AO900"/>
  <c r="AL900"/>
  <c r="AO897"/>
  <c r="AO896" s="1"/>
  <c r="AN897"/>
  <c r="AN896" s="1"/>
  <c r="AM897"/>
  <c r="AM896" s="1"/>
  <c r="AL897"/>
  <c r="AL896" s="1"/>
  <c r="AO894"/>
  <c r="AO893" s="1"/>
  <c r="AN894"/>
  <c r="AN893" s="1"/>
  <c r="AM894"/>
  <c r="AM893" s="1"/>
  <c r="AL894"/>
  <c r="AL893" s="1"/>
  <c r="AO885"/>
  <c r="AN885"/>
  <c r="AN884" s="1"/>
  <c r="AM885"/>
  <c r="AM884" s="1"/>
  <c r="AL885"/>
  <c r="AL884" s="1"/>
  <c r="AO884"/>
  <c r="AO882"/>
  <c r="AN882"/>
  <c r="AM882"/>
  <c r="AL882"/>
  <c r="AL881" s="1"/>
  <c r="AO881"/>
  <c r="AN881"/>
  <c r="AM881"/>
  <c r="AO879"/>
  <c r="AN879"/>
  <c r="AM879"/>
  <c r="AL879"/>
  <c r="AO877"/>
  <c r="AN877"/>
  <c r="AM877"/>
  <c r="AL877"/>
  <c r="AO875"/>
  <c r="AN875"/>
  <c r="AM875"/>
  <c r="AL875"/>
  <c r="AO873"/>
  <c r="AN873"/>
  <c r="AN872" s="1"/>
  <c r="AN871" s="1"/>
  <c r="AM873"/>
  <c r="AM872" s="1"/>
  <c r="AM871" s="1"/>
  <c r="AL873"/>
  <c r="AL872" s="1"/>
  <c r="AL871" s="1"/>
  <c r="AO872"/>
  <c r="AO871"/>
  <c r="AO869"/>
  <c r="AO868" s="1"/>
  <c r="AO867" s="1"/>
  <c r="AN869"/>
  <c r="AN868" s="1"/>
  <c r="AM869"/>
  <c r="AM868" s="1"/>
  <c r="AM867" s="1"/>
  <c r="AL869"/>
  <c r="AL868" s="1"/>
  <c r="AL867" s="1"/>
  <c r="AN867"/>
  <c r="AO865"/>
  <c r="AO864" s="1"/>
  <c r="AO863" s="1"/>
  <c r="AN865"/>
  <c r="AN864" s="1"/>
  <c r="AN863" s="1"/>
  <c r="AM865"/>
  <c r="AL865"/>
  <c r="AL864" s="1"/>
  <c r="AL863" s="1"/>
  <c r="AM864"/>
  <c r="AM863" s="1"/>
  <c r="AO858"/>
  <c r="AO857" s="1"/>
  <c r="AO856" s="1"/>
  <c r="AN858"/>
  <c r="AN857" s="1"/>
  <c r="AN856" s="1"/>
  <c r="AM858"/>
  <c r="AM857" s="1"/>
  <c r="AM856" s="1"/>
  <c r="AL858"/>
  <c r="AL857" s="1"/>
  <c r="AL856" s="1"/>
  <c r="AO854"/>
  <c r="AO853" s="1"/>
  <c r="AO852" s="1"/>
  <c r="AN854"/>
  <c r="AN853" s="1"/>
  <c r="AN852" s="1"/>
  <c r="AM854"/>
  <c r="AL854"/>
  <c r="AL853" s="1"/>
  <c r="AL852" s="1"/>
  <c r="AL851" s="1"/>
  <c r="AL850" s="1"/>
  <c r="AM853"/>
  <c r="AM852" s="1"/>
  <c r="AO847"/>
  <c r="AO846" s="1"/>
  <c r="AO845" s="1"/>
  <c r="AN847"/>
  <c r="AM847"/>
  <c r="AM846" s="1"/>
  <c r="AM845" s="1"/>
  <c r="AL847"/>
  <c r="AL846" s="1"/>
  <c r="AL845" s="1"/>
  <c r="AN846"/>
  <c r="AN845" s="1"/>
  <c r="AO843"/>
  <c r="AO842" s="1"/>
  <c r="AO841" s="1"/>
  <c r="AN843"/>
  <c r="AN842" s="1"/>
  <c r="AN841" s="1"/>
  <c r="AM843"/>
  <c r="AM842" s="1"/>
  <c r="AM841" s="1"/>
  <c r="AL843"/>
  <c r="AL842" s="1"/>
  <c r="AL841" s="1"/>
  <c r="AO836"/>
  <c r="AO835" s="1"/>
  <c r="AO834" s="1"/>
  <c r="AO833" s="1"/>
  <c r="AO832" s="1"/>
  <c r="AN836"/>
  <c r="AN835" s="1"/>
  <c r="AN834" s="1"/>
  <c r="AN833" s="1"/>
  <c r="AN832" s="1"/>
  <c r="AM836"/>
  <c r="AM835" s="1"/>
  <c r="AM834" s="1"/>
  <c r="AM833" s="1"/>
  <c r="AM832" s="1"/>
  <c r="AL836"/>
  <c r="AL835" s="1"/>
  <c r="AL834" s="1"/>
  <c r="AL833" s="1"/>
  <c r="AL832" s="1"/>
  <c r="AO824"/>
  <c r="AO823" s="1"/>
  <c r="AO818" s="1"/>
  <c r="AN824"/>
  <c r="AN823" s="1"/>
  <c r="AM824"/>
  <c r="AM823" s="1"/>
  <c r="AM818" s="1"/>
  <c r="AL824"/>
  <c r="AL823" s="1"/>
  <c r="AO821"/>
  <c r="AO819" s="1"/>
  <c r="AN821"/>
  <c r="AN820" s="1"/>
  <c r="AN819" s="1"/>
  <c r="AN818" s="1"/>
  <c r="AM821"/>
  <c r="AM819" s="1"/>
  <c r="AL821"/>
  <c r="AL820" s="1"/>
  <c r="AL819" s="1"/>
  <c r="AO816"/>
  <c r="AN816"/>
  <c r="AM816"/>
  <c r="AM815" s="1"/>
  <c r="AM814" s="1"/>
  <c r="AM813" s="1"/>
  <c r="AL816"/>
  <c r="AL815" s="1"/>
  <c r="AL814" s="1"/>
  <c r="AL813" s="1"/>
  <c r="AO815"/>
  <c r="AO814" s="1"/>
  <c r="AO813" s="1"/>
  <c r="AN815"/>
  <c r="AN814" s="1"/>
  <c r="AN813" s="1"/>
  <c r="AO811"/>
  <c r="AO810" s="1"/>
  <c r="AN811"/>
  <c r="AN810" s="1"/>
  <c r="AM811"/>
  <c r="AM810" s="1"/>
  <c r="AL811"/>
  <c r="AL810" s="1"/>
  <c r="AO808"/>
  <c r="AN808"/>
  <c r="AM808"/>
  <c r="AM807" s="1"/>
  <c r="AL808"/>
  <c r="AL807" s="1"/>
  <c r="AO807"/>
  <c r="AN807"/>
  <c r="AO805"/>
  <c r="AO804" s="1"/>
  <c r="AO803" s="1"/>
  <c r="AN805"/>
  <c r="AN804" s="1"/>
  <c r="AN803" s="1"/>
  <c r="AM805"/>
  <c r="AM804" s="1"/>
  <c r="AM803" s="1"/>
  <c r="AL805"/>
  <c r="AL804" s="1"/>
  <c r="AL803" s="1"/>
  <c r="AO801"/>
  <c r="AO800" s="1"/>
  <c r="AN801"/>
  <c r="AN800" s="1"/>
  <c r="AM801"/>
  <c r="AM800" s="1"/>
  <c r="AL801"/>
  <c r="AL800" s="1"/>
  <c r="AO798"/>
  <c r="AN798"/>
  <c r="AM798"/>
  <c r="AM797" s="1"/>
  <c r="AL798"/>
  <c r="AL797" s="1"/>
  <c r="AO797"/>
  <c r="AN797"/>
  <c r="AO794"/>
  <c r="AN794"/>
  <c r="AM794"/>
  <c r="AM793" s="1"/>
  <c r="AM792" s="1"/>
  <c r="AL794"/>
  <c r="AL793" s="1"/>
  <c r="AL792" s="1"/>
  <c r="AO793"/>
  <c r="AO792" s="1"/>
  <c r="AN793"/>
  <c r="AN792" s="1"/>
  <c r="AO790"/>
  <c r="AN790"/>
  <c r="AM790"/>
  <c r="AM789" s="1"/>
  <c r="AM788" s="1"/>
  <c r="AL790"/>
  <c r="AL789" s="1"/>
  <c r="AL788" s="1"/>
  <c r="AO789"/>
  <c r="AO788" s="1"/>
  <c r="AN789"/>
  <c r="AN788" s="1"/>
  <c r="AO786"/>
  <c r="AN786"/>
  <c r="AM786"/>
  <c r="AM785" s="1"/>
  <c r="AM784" s="1"/>
  <c r="AL786"/>
  <c r="AL785" s="1"/>
  <c r="AL784" s="1"/>
  <c r="AO785"/>
  <c r="AO784" s="1"/>
  <c r="AN785"/>
  <c r="AN784" s="1"/>
  <c r="AO781"/>
  <c r="AO780" s="1"/>
  <c r="AO779" s="1"/>
  <c r="AO778" s="1"/>
  <c r="AN781"/>
  <c r="AN780" s="1"/>
  <c r="AN779" s="1"/>
  <c r="AN778" s="1"/>
  <c r="AM781"/>
  <c r="AM780" s="1"/>
  <c r="AM779" s="1"/>
  <c r="AM778" s="1"/>
  <c r="AL781"/>
  <c r="AL780" s="1"/>
  <c r="AL779" s="1"/>
  <c r="AL778" s="1"/>
  <c r="AO776"/>
  <c r="AN776"/>
  <c r="AM776"/>
  <c r="AM775" s="1"/>
  <c r="AL776"/>
  <c r="AL775" s="1"/>
  <c r="AO775"/>
  <c r="AN775"/>
  <c r="AO773"/>
  <c r="AO772" s="1"/>
  <c r="AN773"/>
  <c r="AN772" s="1"/>
  <c r="AM773"/>
  <c r="AM772" s="1"/>
  <c r="AL773"/>
  <c r="AL772" s="1"/>
  <c r="AO770"/>
  <c r="AO769" s="1"/>
  <c r="AO768" s="1"/>
  <c r="AN770"/>
  <c r="AM770"/>
  <c r="AM769" s="1"/>
  <c r="AM768" s="1"/>
  <c r="AL770"/>
  <c r="AL769" s="1"/>
  <c r="AL768" s="1"/>
  <c r="AN769"/>
  <c r="AN768" s="1"/>
  <c r="AO766"/>
  <c r="AN766"/>
  <c r="AM766"/>
  <c r="AM765" s="1"/>
  <c r="AM764" s="1"/>
  <c r="AL766"/>
  <c r="AL765" s="1"/>
  <c r="AL764" s="1"/>
  <c r="AO765"/>
  <c r="AO764" s="1"/>
  <c r="AN765"/>
  <c r="AN764" s="1"/>
  <c r="AO762"/>
  <c r="AN762"/>
  <c r="AM762"/>
  <c r="AM759" s="1"/>
  <c r="AM758" s="1"/>
  <c r="AL762"/>
  <c r="AL759" s="1"/>
  <c r="AL758" s="1"/>
  <c r="AO759"/>
  <c r="AO758" s="1"/>
  <c r="AN759"/>
  <c r="AN758" s="1"/>
  <c r="AO756"/>
  <c r="AN756"/>
  <c r="AM756"/>
  <c r="AM755" s="1"/>
  <c r="AM754" s="1"/>
  <c r="AL756"/>
  <c r="AL755" s="1"/>
  <c r="AL754" s="1"/>
  <c r="AO755"/>
  <c r="AO754" s="1"/>
  <c r="AN755"/>
  <c r="AN754" s="1"/>
  <c r="AO751"/>
  <c r="AO750" s="1"/>
  <c r="AO749" s="1"/>
  <c r="AN751"/>
  <c r="AN750" s="1"/>
  <c r="AN749" s="1"/>
  <c r="AM751"/>
  <c r="AL751"/>
  <c r="AL750" s="1"/>
  <c r="AL749" s="1"/>
  <c r="AM750"/>
  <c r="AM749" s="1"/>
  <c r="AO747"/>
  <c r="AO746" s="1"/>
  <c r="AO745" s="1"/>
  <c r="AN747"/>
  <c r="AN746" s="1"/>
  <c r="AN745" s="1"/>
  <c r="AM747"/>
  <c r="AM746" s="1"/>
  <c r="AM745" s="1"/>
  <c r="AL747"/>
  <c r="AL746" s="1"/>
  <c r="AL745" s="1"/>
  <c r="AO743"/>
  <c r="AO742" s="1"/>
  <c r="AO741" s="1"/>
  <c r="AN743"/>
  <c r="AN742" s="1"/>
  <c r="AN741" s="1"/>
  <c r="AM743"/>
  <c r="AM742" s="1"/>
  <c r="AM741" s="1"/>
  <c r="AL743"/>
  <c r="AL742" s="1"/>
  <c r="AL741" s="1"/>
  <c r="AO739"/>
  <c r="AO738" s="1"/>
  <c r="AO737" s="1"/>
  <c r="AN739"/>
  <c r="AN738" s="1"/>
  <c r="AN737" s="1"/>
  <c r="AM739"/>
  <c r="AM738" s="1"/>
  <c r="AM737" s="1"/>
  <c r="AL739"/>
  <c r="AL738" s="1"/>
  <c r="AL737" s="1"/>
  <c r="AO729"/>
  <c r="AO728" s="1"/>
  <c r="AO727" s="1"/>
  <c r="AO726" s="1"/>
  <c r="AN729"/>
  <c r="AN728" s="1"/>
  <c r="AN727" s="1"/>
  <c r="AN726" s="1"/>
  <c r="AM729"/>
  <c r="AL729"/>
  <c r="AL728" s="1"/>
  <c r="AL727" s="1"/>
  <c r="AL726" s="1"/>
  <c r="AM728"/>
  <c r="AM727" s="1"/>
  <c r="AM726" s="1"/>
  <c r="AO724"/>
  <c r="AN724"/>
  <c r="AM724"/>
  <c r="AM723" s="1"/>
  <c r="AL724"/>
  <c r="AL723" s="1"/>
  <c r="AO723"/>
  <c r="AN723"/>
  <c r="AO721"/>
  <c r="AO720" s="1"/>
  <c r="AN721"/>
  <c r="AN720" s="1"/>
  <c r="AM721"/>
  <c r="AM720" s="1"/>
  <c r="AL721"/>
  <c r="AL720" s="1"/>
  <c r="AO717"/>
  <c r="AO716" s="1"/>
  <c r="AN717"/>
  <c r="AN716" s="1"/>
  <c r="AM717"/>
  <c r="AL717"/>
  <c r="AL716" s="1"/>
  <c r="AM716"/>
  <c r="AO714"/>
  <c r="AN714"/>
  <c r="AM714"/>
  <c r="AM713" s="1"/>
  <c r="AL714"/>
  <c r="AL713" s="1"/>
  <c r="AO713"/>
  <c r="AN713"/>
  <c r="AO710"/>
  <c r="AN710"/>
  <c r="AM710"/>
  <c r="AM709" s="1"/>
  <c r="AM708" s="1"/>
  <c r="AL710"/>
  <c r="AL709" s="1"/>
  <c r="AL708" s="1"/>
  <c r="AO709"/>
  <c r="AO708" s="1"/>
  <c r="AN709"/>
  <c r="AN708" s="1"/>
  <c r="AO706"/>
  <c r="AN706"/>
  <c r="AM706"/>
  <c r="AM705" s="1"/>
  <c r="AL706"/>
  <c r="AL705" s="1"/>
  <c r="AO705"/>
  <c r="AN705"/>
  <c r="AO703"/>
  <c r="AO702" s="1"/>
  <c r="AN703"/>
  <c r="AN702" s="1"/>
  <c r="AM703"/>
  <c r="AM702" s="1"/>
  <c r="AL703"/>
  <c r="AL702" s="1"/>
  <c r="AO699"/>
  <c r="AO698" s="1"/>
  <c r="AO697" s="1"/>
  <c r="AN699"/>
  <c r="AN698" s="1"/>
  <c r="AN697" s="1"/>
  <c r="AM699"/>
  <c r="AM698" s="1"/>
  <c r="AM697" s="1"/>
  <c r="AL699"/>
  <c r="AL698" s="1"/>
  <c r="AL697" s="1"/>
  <c r="AO692"/>
  <c r="AO691" s="1"/>
  <c r="AO690" s="1"/>
  <c r="AO689" s="1"/>
  <c r="AN692"/>
  <c r="AN691" s="1"/>
  <c r="AN690" s="1"/>
  <c r="AN689" s="1"/>
  <c r="AM692"/>
  <c r="AM691" s="1"/>
  <c r="AM690" s="1"/>
  <c r="AM689" s="1"/>
  <c r="AL692"/>
  <c r="AL691" s="1"/>
  <c r="AL690" s="1"/>
  <c r="AL689" s="1"/>
  <c r="AO687"/>
  <c r="AN687"/>
  <c r="AM687"/>
  <c r="AM686" s="1"/>
  <c r="AL687"/>
  <c r="AL686" s="1"/>
  <c r="AO686"/>
  <c r="AN686"/>
  <c r="AO679"/>
  <c r="AN679"/>
  <c r="AM679"/>
  <c r="AM678" s="1"/>
  <c r="AL679"/>
  <c r="AL678" s="1"/>
  <c r="AO678"/>
  <c r="AN678"/>
  <c r="AO675"/>
  <c r="AN675"/>
  <c r="AM675"/>
  <c r="AM674" s="1"/>
  <c r="AL675"/>
  <c r="AL674" s="1"/>
  <c r="AL673" s="1"/>
  <c r="AO674"/>
  <c r="AN674"/>
  <c r="AO671"/>
  <c r="AN671"/>
  <c r="AM671"/>
  <c r="AM670" s="1"/>
  <c r="AM669" s="1"/>
  <c r="AL671"/>
  <c r="AL670" s="1"/>
  <c r="AL669" s="1"/>
  <c r="AO670"/>
  <c r="AO669" s="1"/>
  <c r="AN670"/>
  <c r="AN669" s="1"/>
  <c r="AO666"/>
  <c r="AO665" s="1"/>
  <c r="AO661" s="1"/>
  <c r="AN666"/>
  <c r="AN665" s="1"/>
  <c r="AN661" s="1"/>
  <c r="AM666"/>
  <c r="AM665" s="1"/>
  <c r="AM661" s="1"/>
  <c r="AL666"/>
  <c r="AL665" s="1"/>
  <c r="AL661" s="1"/>
  <c r="AO658"/>
  <c r="AN658"/>
  <c r="AM658"/>
  <c r="AM657" s="1"/>
  <c r="AM656" s="1"/>
  <c r="AL658"/>
  <c r="AL657" s="1"/>
  <c r="AL656" s="1"/>
  <c r="AL655" s="1"/>
  <c r="AO657"/>
  <c r="AO656" s="1"/>
  <c r="AN657"/>
  <c r="AN656" s="1"/>
  <c r="AO649"/>
  <c r="AO648" s="1"/>
  <c r="AO647" s="1"/>
  <c r="AO646" s="1"/>
  <c r="AO645" s="1"/>
  <c r="AN649"/>
  <c r="AN648" s="1"/>
  <c r="AN647" s="1"/>
  <c r="AN646" s="1"/>
  <c r="AN645" s="1"/>
  <c r="AM649"/>
  <c r="AM648" s="1"/>
  <c r="AM647" s="1"/>
  <c r="AM646" s="1"/>
  <c r="AM645" s="1"/>
  <c r="AL649"/>
  <c r="AL648" s="1"/>
  <c r="AL647" s="1"/>
  <c r="AL646" s="1"/>
  <c r="AL645" s="1"/>
  <c r="AO642"/>
  <c r="AO641" s="1"/>
  <c r="AO640" s="1"/>
  <c r="AO639" s="1"/>
  <c r="AO638" s="1"/>
  <c r="AO636" s="1"/>
  <c r="AN642"/>
  <c r="AN641" s="1"/>
  <c r="AN640" s="1"/>
  <c r="AN639" s="1"/>
  <c r="AN638" s="1"/>
  <c r="AN636" s="1"/>
  <c r="AM642"/>
  <c r="AM641" s="1"/>
  <c r="AM640" s="1"/>
  <c r="AM639" s="1"/>
  <c r="AM638" s="1"/>
  <c r="AL642"/>
  <c r="AL641"/>
  <c r="AL640" s="1"/>
  <c r="AL639" s="1"/>
  <c r="AL638" s="1"/>
  <c r="AO633"/>
  <c r="AN633"/>
  <c r="AM633"/>
  <c r="AM632" s="1"/>
  <c r="AM631" s="1"/>
  <c r="AM630" s="1"/>
  <c r="AL633"/>
  <c r="AL632" s="1"/>
  <c r="AL631" s="1"/>
  <c r="AL630" s="1"/>
  <c r="AO632"/>
  <c r="AO631" s="1"/>
  <c r="AO630" s="1"/>
  <c r="AN632"/>
  <c r="AN631" s="1"/>
  <c r="AN630" s="1"/>
  <c r="AO628"/>
  <c r="AO627" s="1"/>
  <c r="AO626" s="1"/>
  <c r="AO625" s="1"/>
  <c r="AN628"/>
  <c r="AN627" s="1"/>
  <c r="AN626" s="1"/>
  <c r="AN625" s="1"/>
  <c r="AM628"/>
  <c r="AM627" s="1"/>
  <c r="AM626" s="1"/>
  <c r="AM625" s="1"/>
  <c r="AL628"/>
  <c r="AL627" s="1"/>
  <c r="AL626" s="1"/>
  <c r="AL625" s="1"/>
  <c r="AO623"/>
  <c r="AN623"/>
  <c r="AM623"/>
  <c r="AM622" s="1"/>
  <c r="AM621" s="1"/>
  <c r="AL623"/>
  <c r="AL622" s="1"/>
  <c r="AL621" s="1"/>
  <c r="AO622"/>
  <c r="AO621" s="1"/>
  <c r="AN622"/>
  <c r="AN621" s="1"/>
  <c r="AO619"/>
  <c r="AN619"/>
  <c r="AM619"/>
  <c r="AM618" s="1"/>
  <c r="AM617" s="1"/>
  <c r="AL619"/>
  <c r="AL618" s="1"/>
  <c r="AL617" s="1"/>
  <c r="AO618"/>
  <c r="AO617" s="1"/>
  <c r="AN618"/>
  <c r="AN617" s="1"/>
  <c r="AO614"/>
  <c r="AO613" s="1"/>
  <c r="AO612" s="1"/>
  <c r="AO611" s="1"/>
  <c r="AN614"/>
  <c r="AN613" s="1"/>
  <c r="AN612" s="1"/>
  <c r="AN611" s="1"/>
  <c r="AM614"/>
  <c r="AM613" s="1"/>
  <c r="AM612" s="1"/>
  <c r="AM611" s="1"/>
  <c r="AL614"/>
  <c r="AL613" s="1"/>
  <c r="AL612" s="1"/>
  <c r="AL611" s="1"/>
  <c r="AO605"/>
  <c r="AO604" s="1"/>
  <c r="AN605"/>
  <c r="AN604" s="1"/>
  <c r="AM605"/>
  <c r="AM604" s="1"/>
  <c r="AL605"/>
  <c r="AL604" s="1"/>
  <c r="AO602"/>
  <c r="AN602"/>
  <c r="AM602"/>
  <c r="AM601" s="1"/>
  <c r="AL602"/>
  <c r="AL601" s="1"/>
  <c r="AO601"/>
  <c r="AO600" s="1"/>
  <c r="AO599" s="1"/>
  <c r="AN601"/>
  <c r="AM597"/>
  <c r="AM596" s="1"/>
  <c r="AO597"/>
  <c r="AO596" s="1"/>
  <c r="AN597"/>
  <c r="AN596" s="1"/>
  <c r="AL597"/>
  <c r="AL596" s="1"/>
  <c r="AO594"/>
  <c r="AN594"/>
  <c r="AM594"/>
  <c r="AL594"/>
  <c r="AO592"/>
  <c r="AN592"/>
  <c r="AN591" s="1"/>
  <c r="AM592"/>
  <c r="AM591" s="1"/>
  <c r="AL592"/>
  <c r="AL591"/>
  <c r="AO589"/>
  <c r="AN589"/>
  <c r="AM589"/>
  <c r="AM588" s="1"/>
  <c r="AM587" s="1"/>
  <c r="AL589"/>
  <c r="AL588" s="1"/>
  <c r="AL587" s="1"/>
  <c r="AO588"/>
  <c r="AO587" s="1"/>
  <c r="AN588"/>
  <c r="AN587" s="1"/>
  <c r="AL584"/>
  <c r="AL583" s="1"/>
  <c r="AO581"/>
  <c r="AN581"/>
  <c r="AM581"/>
  <c r="AL581"/>
  <c r="AO579"/>
  <c r="AO578" s="1"/>
  <c r="AN579"/>
  <c r="AM579"/>
  <c r="AM578" s="1"/>
  <c r="AL579"/>
  <c r="AL578" s="1"/>
  <c r="AO576"/>
  <c r="AN576"/>
  <c r="AM576"/>
  <c r="AL576"/>
  <c r="AO574"/>
  <c r="AN574"/>
  <c r="AM574"/>
  <c r="AL574"/>
  <c r="AO572"/>
  <c r="AN572"/>
  <c r="AN571" s="1"/>
  <c r="AM572"/>
  <c r="AM571" s="1"/>
  <c r="AL572"/>
  <c r="AL571" s="1"/>
  <c r="AO571"/>
  <c r="AO569"/>
  <c r="AN569"/>
  <c r="AM569"/>
  <c r="AL569"/>
  <c r="AO567"/>
  <c r="AO566" s="1"/>
  <c r="AN567"/>
  <c r="AM567"/>
  <c r="AM566" s="1"/>
  <c r="AL567"/>
  <c r="AL566" s="1"/>
  <c r="AO564"/>
  <c r="AN564"/>
  <c r="AM564"/>
  <c r="AM563" s="1"/>
  <c r="AL564"/>
  <c r="AL563" s="1"/>
  <c r="AO563"/>
  <c r="AN563"/>
  <c r="AO559"/>
  <c r="AO558" s="1"/>
  <c r="AO557" s="1"/>
  <c r="AO556" s="1"/>
  <c r="AN559"/>
  <c r="AN558" s="1"/>
  <c r="AN557" s="1"/>
  <c r="AN556" s="1"/>
  <c r="AM559"/>
  <c r="AL559"/>
  <c r="AL558" s="1"/>
  <c r="AL557" s="1"/>
  <c r="AL556" s="1"/>
  <c r="AM558"/>
  <c r="AM557" s="1"/>
  <c r="AM556" s="1"/>
  <c r="AO554"/>
  <c r="AN554"/>
  <c r="AM554"/>
  <c r="AM553" s="1"/>
  <c r="AM552" s="1"/>
  <c r="AM551" s="1"/>
  <c r="AL554"/>
  <c r="AL553" s="1"/>
  <c r="AL552" s="1"/>
  <c r="AL551" s="1"/>
  <c r="AO553"/>
  <c r="AO552" s="1"/>
  <c r="AO551" s="1"/>
  <c r="AN553"/>
  <c r="AN552" s="1"/>
  <c r="AN551" s="1"/>
  <c r="AO549"/>
  <c r="AO548" s="1"/>
  <c r="AO547" s="1"/>
  <c r="AO546" s="1"/>
  <c r="AO545" s="1"/>
  <c r="AN549"/>
  <c r="AN548" s="1"/>
  <c r="AN547" s="1"/>
  <c r="AN546" s="1"/>
  <c r="AN545" s="1"/>
  <c r="AM549"/>
  <c r="AM548" s="1"/>
  <c r="AM547" s="1"/>
  <c r="AM546" s="1"/>
  <c r="AM545" s="1"/>
  <c r="AL549"/>
  <c r="AL548" s="1"/>
  <c r="AL547" s="1"/>
  <c r="AL546" s="1"/>
  <c r="AL545" s="1"/>
  <c r="AO543"/>
  <c r="AO542" s="1"/>
  <c r="AO541" s="1"/>
  <c r="AO540" s="1"/>
  <c r="AN543"/>
  <c r="AN542" s="1"/>
  <c r="AN541" s="1"/>
  <c r="AN540" s="1"/>
  <c r="AM543"/>
  <c r="AM542" s="1"/>
  <c r="AM541" s="1"/>
  <c r="AM540" s="1"/>
  <c r="AL543"/>
  <c r="AL542" s="1"/>
  <c r="AL541" s="1"/>
  <c r="AL540" s="1"/>
  <c r="AO536"/>
  <c r="AO535" s="1"/>
  <c r="AO534" s="1"/>
  <c r="AO533" s="1"/>
  <c r="AN536"/>
  <c r="AN535" s="1"/>
  <c r="AN534" s="1"/>
  <c r="AN533" s="1"/>
  <c r="AM536"/>
  <c r="AM535" s="1"/>
  <c r="AM534" s="1"/>
  <c r="AM533" s="1"/>
  <c r="AL536"/>
  <c r="AL535" s="1"/>
  <c r="AL534" s="1"/>
  <c r="AL533" s="1"/>
  <c r="AO531"/>
  <c r="AN531"/>
  <c r="AN530" s="1"/>
  <c r="AN529" s="1"/>
  <c r="AN528" s="1"/>
  <c r="AM531"/>
  <c r="AM530" s="1"/>
  <c r="AM529" s="1"/>
  <c r="AM528" s="1"/>
  <c r="AL531"/>
  <c r="AO530"/>
  <c r="AO529" s="1"/>
  <c r="AO528" s="1"/>
  <c r="AL530"/>
  <c r="AL529" s="1"/>
  <c r="AL528" s="1"/>
  <c r="AO526"/>
  <c r="AO525" s="1"/>
  <c r="AO524" s="1"/>
  <c r="AO523" s="1"/>
  <c r="AN526"/>
  <c r="AN525" s="1"/>
  <c r="AN524" s="1"/>
  <c r="AN523" s="1"/>
  <c r="AM526"/>
  <c r="AM525" s="1"/>
  <c r="AM524" s="1"/>
  <c r="AM523" s="1"/>
  <c r="AL526"/>
  <c r="AL525" s="1"/>
  <c r="AL524" s="1"/>
  <c r="AL523" s="1"/>
  <c r="AO521"/>
  <c r="AN521"/>
  <c r="AN520" s="1"/>
  <c r="AN519" s="1"/>
  <c r="AN518" s="1"/>
  <c r="AM521"/>
  <c r="AM520" s="1"/>
  <c r="AM519" s="1"/>
  <c r="AM518" s="1"/>
  <c r="AL521"/>
  <c r="AL520" s="1"/>
  <c r="AL519" s="1"/>
  <c r="AL518" s="1"/>
  <c r="AO520"/>
  <c r="AO519" s="1"/>
  <c r="AO518" s="1"/>
  <c r="AQ514"/>
  <c r="AP514"/>
  <c r="AO514"/>
  <c r="AN514"/>
  <c r="AM514"/>
  <c r="AL514"/>
  <c r="AO512"/>
  <c r="AO511" s="1"/>
  <c r="AO510" s="1"/>
  <c r="AO509" s="1"/>
  <c r="AN512"/>
  <c r="AN511" s="1"/>
  <c r="AN510" s="1"/>
  <c r="AN509" s="1"/>
  <c r="AM512"/>
  <c r="AM511" s="1"/>
  <c r="AM510" s="1"/>
  <c r="AM509" s="1"/>
  <c r="AL512"/>
  <c r="AP508"/>
  <c r="AN508"/>
  <c r="AL508"/>
  <c r="AL507" s="1"/>
  <c r="AL506" s="1"/>
  <c r="AL505" s="1"/>
  <c r="AQ507"/>
  <c r="AQ506" s="1"/>
  <c r="AQ505" s="1"/>
  <c r="AP507"/>
  <c r="AO507"/>
  <c r="AN507"/>
  <c r="AN506" s="1"/>
  <c r="AN505" s="1"/>
  <c r="AM507"/>
  <c r="AM506" s="1"/>
  <c r="AM505" s="1"/>
  <c r="AP506"/>
  <c r="AP505" s="1"/>
  <c r="AO506"/>
  <c r="AO505" s="1"/>
  <c r="AO503"/>
  <c r="AN503"/>
  <c r="AN502" s="1"/>
  <c r="AN501" s="1"/>
  <c r="AN500" s="1"/>
  <c r="AM503"/>
  <c r="AM502" s="1"/>
  <c r="AM501" s="1"/>
  <c r="AM500" s="1"/>
  <c r="AL503"/>
  <c r="AL502" s="1"/>
  <c r="AL501" s="1"/>
  <c r="AL500" s="1"/>
  <c r="AO502"/>
  <c r="AO501" s="1"/>
  <c r="AO500" s="1"/>
  <c r="AO498"/>
  <c r="AO497" s="1"/>
  <c r="AO496" s="1"/>
  <c r="AO495" s="1"/>
  <c r="AN498"/>
  <c r="AN497" s="1"/>
  <c r="AN496" s="1"/>
  <c r="AN495" s="1"/>
  <c r="AM498"/>
  <c r="AM497" s="1"/>
  <c r="AM496" s="1"/>
  <c r="AM495" s="1"/>
  <c r="AL498"/>
  <c r="AL497" s="1"/>
  <c r="AL496" s="1"/>
  <c r="AL495" s="1"/>
  <c r="AO493"/>
  <c r="AO492" s="1"/>
  <c r="AO491" s="1"/>
  <c r="AO490" s="1"/>
  <c r="AN493"/>
  <c r="AN492" s="1"/>
  <c r="AN491" s="1"/>
  <c r="AN490" s="1"/>
  <c r="AM493"/>
  <c r="AM492" s="1"/>
  <c r="AM491" s="1"/>
  <c r="AM490" s="1"/>
  <c r="AL493"/>
  <c r="AL492" s="1"/>
  <c r="AL491" s="1"/>
  <c r="AL490" s="1"/>
  <c r="AO484"/>
  <c r="AN484"/>
  <c r="AN483" s="1"/>
  <c r="AN479" s="1"/>
  <c r="AN478" s="1"/>
  <c r="AM484"/>
  <c r="AL484"/>
  <c r="AL483" s="1"/>
  <c r="AL479" s="1"/>
  <c r="AL478" s="1"/>
  <c r="AO483"/>
  <c r="AO479" s="1"/>
  <c r="AO478" s="1"/>
  <c r="AM483"/>
  <c r="AM479" s="1"/>
  <c r="AM478" s="1"/>
  <c r="AO476"/>
  <c r="AO475" s="1"/>
  <c r="AO474" s="1"/>
  <c r="AO473" s="1"/>
  <c r="AN476"/>
  <c r="AN475" s="1"/>
  <c r="AN474" s="1"/>
  <c r="AN473" s="1"/>
  <c r="AM476"/>
  <c r="AM475" s="1"/>
  <c r="AM474" s="1"/>
  <c r="AM473" s="1"/>
  <c r="AL476"/>
  <c r="AL475" s="1"/>
  <c r="AL474" s="1"/>
  <c r="AL473" s="1"/>
  <c r="AO471"/>
  <c r="AN471"/>
  <c r="AN470" s="1"/>
  <c r="AN469" s="1"/>
  <c r="AN468" s="1"/>
  <c r="AN467" s="1"/>
  <c r="AM471"/>
  <c r="AL471"/>
  <c r="AL470" s="1"/>
  <c r="AL469" s="1"/>
  <c r="AL468" s="1"/>
  <c r="AL467" s="1"/>
  <c r="AO470"/>
  <c r="AO469" s="1"/>
  <c r="AO468" s="1"/>
  <c r="AO467" s="1"/>
  <c r="AM470"/>
  <c r="AM469" s="1"/>
  <c r="AM468" s="1"/>
  <c r="AM467" s="1"/>
  <c r="AO461"/>
  <c r="AO460" s="1"/>
  <c r="AN461"/>
  <c r="AN460" s="1"/>
  <c r="AM461"/>
  <c r="AM460" s="1"/>
  <c r="AO458"/>
  <c r="AN458"/>
  <c r="AM458"/>
  <c r="AL458"/>
  <c r="AO456"/>
  <c r="AN456"/>
  <c r="AM456"/>
  <c r="AL456"/>
  <c r="AO454"/>
  <c r="AO453" s="1"/>
  <c r="AN454"/>
  <c r="AM454"/>
  <c r="AL454"/>
  <c r="AL453" s="1"/>
  <c r="AL444"/>
  <c r="AL443" s="1"/>
  <c r="AO436"/>
  <c r="AN436"/>
  <c r="AN435" s="1"/>
  <c r="AN434" s="1"/>
  <c r="AM436"/>
  <c r="AL436"/>
  <c r="AL435" s="1"/>
  <c r="AL434" s="1"/>
  <c r="AO432"/>
  <c r="AO431" s="1"/>
  <c r="AO430" s="1"/>
  <c r="AN432"/>
  <c r="AN431" s="1"/>
  <c r="AN430" s="1"/>
  <c r="AM432"/>
  <c r="AM431" s="1"/>
  <c r="AM430" s="1"/>
  <c r="AL432"/>
  <c r="AL431" s="1"/>
  <c r="AL430" s="1"/>
  <c r="AO427"/>
  <c r="AN427"/>
  <c r="AM427"/>
  <c r="AL427"/>
  <c r="AO425"/>
  <c r="AN425"/>
  <c r="AM425"/>
  <c r="AL425"/>
  <c r="AO423"/>
  <c r="AN423"/>
  <c r="AM423"/>
  <c r="AL423"/>
  <c r="AO421"/>
  <c r="AO420" s="1"/>
  <c r="AO419" s="1"/>
  <c r="AN421"/>
  <c r="AM421"/>
  <c r="AM420" s="1"/>
  <c r="AM419" s="1"/>
  <c r="AL421"/>
  <c r="AL420" s="1"/>
  <c r="AL419" s="1"/>
  <c r="AN420"/>
  <c r="AN419" s="1"/>
  <c r="AO417"/>
  <c r="AN417"/>
  <c r="AM417"/>
  <c r="AL417"/>
  <c r="AL416" s="1"/>
  <c r="AO416"/>
  <c r="AN416"/>
  <c r="AM416"/>
  <c r="AO414"/>
  <c r="AN414"/>
  <c r="AN413" s="1"/>
  <c r="AM414"/>
  <c r="AM413" s="1"/>
  <c r="AL414"/>
  <c r="AL413" s="1"/>
  <c r="AL412" s="1"/>
  <c r="AO413"/>
  <c r="AO410"/>
  <c r="AN410"/>
  <c r="AN409" s="1"/>
  <c r="AN408" s="1"/>
  <c r="AM410"/>
  <c r="AM409" s="1"/>
  <c r="AM408" s="1"/>
  <c r="AL410"/>
  <c r="AO409"/>
  <c r="AL409"/>
  <c r="AL408" s="1"/>
  <c r="AO408"/>
  <c r="AO403"/>
  <c r="AO402" s="1"/>
  <c r="AN403"/>
  <c r="AN402" s="1"/>
  <c r="AM403"/>
  <c r="AM402" s="1"/>
  <c r="AL403"/>
  <c r="AL402" s="1"/>
  <c r="AO396"/>
  <c r="AO395" s="1"/>
  <c r="AO394" s="1"/>
  <c r="AN396"/>
  <c r="AN395" s="1"/>
  <c r="AN394" s="1"/>
  <c r="AM396"/>
  <c r="AM395" s="1"/>
  <c r="AM394" s="1"/>
  <c r="AL396"/>
  <c r="AL395" s="1"/>
  <c r="AL394" s="1"/>
  <c r="AO389"/>
  <c r="AO388" s="1"/>
  <c r="AO387" s="1"/>
  <c r="AO386" s="1"/>
  <c r="AN389"/>
  <c r="AN388" s="1"/>
  <c r="AN387" s="1"/>
  <c r="AN386" s="1"/>
  <c r="AM389"/>
  <c r="AM388" s="1"/>
  <c r="AM387" s="1"/>
  <c r="AM386" s="1"/>
  <c r="AL389"/>
  <c r="AL388" s="1"/>
  <c r="AL387" s="1"/>
  <c r="AL386" s="1"/>
  <c r="AO384"/>
  <c r="AN384"/>
  <c r="AM384"/>
  <c r="AL384"/>
  <c r="AO382"/>
  <c r="AN382"/>
  <c r="AM382"/>
  <c r="AL382"/>
  <c r="AO380"/>
  <c r="AN380"/>
  <c r="AN379" s="1"/>
  <c r="AN378" s="1"/>
  <c r="AM380"/>
  <c r="AM379" s="1"/>
  <c r="AM378" s="1"/>
  <c r="AL380"/>
  <c r="AO376"/>
  <c r="AO375" s="1"/>
  <c r="AO374" s="1"/>
  <c r="AN376"/>
  <c r="AN375" s="1"/>
  <c r="AN374" s="1"/>
  <c r="AM376"/>
  <c r="AM375" s="1"/>
  <c r="AM374" s="1"/>
  <c r="AL376"/>
  <c r="AL375" s="1"/>
  <c r="AL374" s="1"/>
  <c r="AO366"/>
  <c r="AN366"/>
  <c r="AN365" s="1"/>
  <c r="AM366"/>
  <c r="AM365" s="1"/>
  <c r="AL366"/>
  <c r="AL365" s="1"/>
  <c r="AO365"/>
  <c r="AO363"/>
  <c r="AO362" s="1"/>
  <c r="AN363"/>
  <c r="AN362" s="1"/>
  <c r="AM363"/>
  <c r="AM362" s="1"/>
  <c r="AL363"/>
  <c r="AL362" s="1"/>
  <c r="AO360"/>
  <c r="AN360"/>
  <c r="AN359" s="1"/>
  <c r="AM360"/>
  <c r="AM359" s="1"/>
  <c r="AL360"/>
  <c r="AL359" s="1"/>
  <c r="AL358" s="1"/>
  <c r="AO359"/>
  <c r="AO355"/>
  <c r="AO354" s="1"/>
  <c r="AO353" s="1"/>
  <c r="AO352" s="1"/>
  <c r="AN355"/>
  <c r="AN354" s="1"/>
  <c r="AN353" s="1"/>
  <c r="AN352" s="1"/>
  <c r="AM355"/>
  <c r="AL355"/>
  <c r="AL354" s="1"/>
  <c r="AL353" s="1"/>
  <c r="AL352" s="1"/>
  <c r="AM354"/>
  <c r="AM353" s="1"/>
  <c r="AM352" s="1"/>
  <c r="AO349"/>
  <c r="AO348" s="1"/>
  <c r="AO347" s="1"/>
  <c r="AO346" s="1"/>
  <c r="AN349"/>
  <c r="AN348" s="1"/>
  <c r="AN347" s="1"/>
  <c r="AN346" s="1"/>
  <c r="AM349"/>
  <c r="AM348" s="1"/>
  <c r="AM347" s="1"/>
  <c r="AM346" s="1"/>
  <c r="AL349"/>
  <c r="AL348" s="1"/>
  <c r="AL347" s="1"/>
  <c r="AL346" s="1"/>
  <c r="AO342"/>
  <c r="AO341" s="1"/>
  <c r="AN342"/>
  <c r="AN341" s="1"/>
  <c r="AM342"/>
  <c r="AM341" s="1"/>
  <c r="AL342"/>
  <c r="AL341" s="1"/>
  <c r="AO339"/>
  <c r="AN339"/>
  <c r="AN338" s="1"/>
  <c r="AM339"/>
  <c r="AM338" s="1"/>
  <c r="AL339"/>
  <c r="AL338" s="1"/>
  <c r="AO338"/>
  <c r="AO336"/>
  <c r="AO335" s="1"/>
  <c r="AN336"/>
  <c r="AN335" s="1"/>
  <c r="AM336"/>
  <c r="AM335" s="1"/>
  <c r="AL336"/>
  <c r="AL335" s="1"/>
  <c r="AO333"/>
  <c r="AN333"/>
  <c r="AN332" s="1"/>
  <c r="AM333"/>
  <c r="AM332" s="1"/>
  <c r="AL333"/>
  <c r="AL332" s="1"/>
  <c r="AO332"/>
  <c r="AO330"/>
  <c r="AO329" s="1"/>
  <c r="AN330"/>
  <c r="AN329" s="1"/>
  <c r="AM330"/>
  <c r="AM329" s="1"/>
  <c r="AL330"/>
  <c r="AL329" s="1"/>
  <c r="AN326"/>
  <c r="AL326"/>
  <c r="AL325" s="1"/>
  <c r="AL324" s="1"/>
  <c r="AQ325"/>
  <c r="AQ324" s="1"/>
  <c r="AO325"/>
  <c r="AO324" s="1"/>
  <c r="AN325"/>
  <c r="AN324" s="1"/>
  <c r="AM325"/>
  <c r="AM324" s="1"/>
  <c r="AO318"/>
  <c r="AO317" s="1"/>
  <c r="AN318"/>
  <c r="AN317" s="1"/>
  <c r="AM318"/>
  <c r="AM317" s="1"/>
  <c r="AL318"/>
  <c r="AL317" s="1"/>
  <c r="AO315"/>
  <c r="AN315"/>
  <c r="AM315"/>
  <c r="AM314" s="1"/>
  <c r="AL315"/>
  <c r="AL314" s="1"/>
  <c r="AO314"/>
  <c r="AN314"/>
  <c r="AO312"/>
  <c r="AO311" s="1"/>
  <c r="AN312"/>
  <c r="AN311" s="1"/>
  <c r="AM312"/>
  <c r="AM311" s="1"/>
  <c r="AL312"/>
  <c r="AL311" s="1"/>
  <c r="AO309"/>
  <c r="AO308" s="1"/>
  <c r="AO307" s="1"/>
  <c r="AN309"/>
  <c r="AN308" s="1"/>
  <c r="AN307" s="1"/>
  <c r="AM309"/>
  <c r="AM308" s="1"/>
  <c r="AM307" s="1"/>
  <c r="AL309"/>
  <c r="AL308" s="1"/>
  <c r="AL307" s="1"/>
  <c r="AO297"/>
  <c r="AN297"/>
  <c r="AM297"/>
  <c r="AL297"/>
  <c r="AO295"/>
  <c r="AN295"/>
  <c r="AN294" s="1"/>
  <c r="AN293" s="1"/>
  <c r="AM295"/>
  <c r="AM294" s="1"/>
  <c r="AM293" s="1"/>
  <c r="AL295"/>
  <c r="AL294" s="1"/>
  <c r="AL293" s="1"/>
  <c r="AO291"/>
  <c r="AO290" s="1"/>
  <c r="AO289" s="1"/>
  <c r="AN291"/>
  <c r="AN290" s="1"/>
  <c r="AN289" s="1"/>
  <c r="AM291"/>
  <c r="AM290" s="1"/>
  <c r="AM289" s="1"/>
  <c r="AL291"/>
  <c r="AL290" s="1"/>
  <c r="AL289" s="1"/>
  <c r="AO287"/>
  <c r="AO286" s="1"/>
  <c r="AO285" s="1"/>
  <c r="AN287"/>
  <c r="AN286" s="1"/>
  <c r="AN285" s="1"/>
  <c r="AM287"/>
  <c r="AM286" s="1"/>
  <c r="AM285" s="1"/>
  <c r="AL287"/>
  <c r="AL286" s="1"/>
  <c r="AL285" s="1"/>
  <c r="AO282"/>
  <c r="AN282"/>
  <c r="AM282"/>
  <c r="AM281" s="1"/>
  <c r="AM280" s="1"/>
  <c r="AM279" s="1"/>
  <c r="AL282"/>
  <c r="AL281" s="1"/>
  <c r="AL280" s="1"/>
  <c r="AL279" s="1"/>
  <c r="AO281"/>
  <c r="AO280" s="1"/>
  <c r="AO279" s="1"/>
  <c r="AN281"/>
  <c r="AN280" s="1"/>
  <c r="AN279" s="1"/>
  <c r="AO277"/>
  <c r="AO276" s="1"/>
  <c r="AO275" s="1"/>
  <c r="AO274" s="1"/>
  <c r="AN277"/>
  <c r="AN276" s="1"/>
  <c r="AN275" s="1"/>
  <c r="AN274" s="1"/>
  <c r="AM277"/>
  <c r="AM276" s="1"/>
  <c r="AM275" s="1"/>
  <c r="AM274" s="1"/>
  <c r="AL277"/>
  <c r="AL276" s="1"/>
  <c r="AL275" s="1"/>
  <c r="AL274" s="1"/>
  <c r="AO270"/>
  <c r="AO269" s="1"/>
  <c r="AO268" s="1"/>
  <c r="AO267" s="1"/>
  <c r="AO266" s="1"/>
  <c r="AN270"/>
  <c r="AN269" s="1"/>
  <c r="AN268" s="1"/>
  <c r="AN267" s="1"/>
  <c r="AN266" s="1"/>
  <c r="AM270"/>
  <c r="AM269" s="1"/>
  <c r="AM268" s="1"/>
  <c r="AM267" s="1"/>
  <c r="AM266" s="1"/>
  <c r="AL270"/>
  <c r="AL269" s="1"/>
  <c r="AL268" s="1"/>
  <c r="AL267" s="1"/>
  <c r="AL266" s="1"/>
  <c r="AO260"/>
  <c r="AN260"/>
  <c r="AM260"/>
  <c r="AL260"/>
  <c r="AO258"/>
  <c r="AN258"/>
  <c r="AN257" s="1"/>
  <c r="AN256" s="1"/>
  <c r="AN255" s="1"/>
  <c r="AN254" s="1"/>
  <c r="AM258"/>
  <c r="AM257" s="1"/>
  <c r="AM256" s="1"/>
  <c r="AM255" s="1"/>
  <c r="AM254" s="1"/>
  <c r="AL258"/>
  <c r="AO249"/>
  <c r="AN249"/>
  <c r="AN248" s="1"/>
  <c r="AM249"/>
  <c r="AM248" s="1"/>
  <c r="AL249"/>
  <c r="AL248" s="1"/>
  <c r="AO248"/>
  <c r="AP247"/>
  <c r="AP246" s="1"/>
  <c r="AP245" s="1"/>
  <c r="AN247"/>
  <c r="AN246" s="1"/>
  <c r="AN245" s="1"/>
  <c r="AL247"/>
  <c r="AL246" s="1"/>
  <c r="AL245" s="1"/>
  <c r="AO243"/>
  <c r="AO242" s="1"/>
  <c r="AN243"/>
  <c r="AN242" s="1"/>
  <c r="AM243"/>
  <c r="AM242" s="1"/>
  <c r="AL243"/>
  <c r="AL242" s="1"/>
  <c r="AO238"/>
  <c r="AN238"/>
  <c r="AM238"/>
  <c r="AL238"/>
  <c r="AO236"/>
  <c r="AN236"/>
  <c r="AM236"/>
  <c r="AL236"/>
  <c r="AO234"/>
  <c r="AN234"/>
  <c r="AM234"/>
  <c r="AL234"/>
  <c r="AL233" s="1"/>
  <c r="AO229"/>
  <c r="AN229"/>
  <c r="AM229"/>
  <c r="AL229"/>
  <c r="AO227"/>
  <c r="AN227"/>
  <c r="AM227"/>
  <c r="AL227"/>
  <c r="AO225"/>
  <c r="AO224" s="1"/>
  <c r="AO223" s="1"/>
  <c r="AO222" s="1"/>
  <c r="AN225"/>
  <c r="AM225"/>
  <c r="AL225"/>
  <c r="AL224" s="1"/>
  <c r="AL223" s="1"/>
  <c r="AL222" s="1"/>
  <c r="AO220"/>
  <c r="AN220"/>
  <c r="AN219" s="1"/>
  <c r="AN218" s="1"/>
  <c r="AN217" s="1"/>
  <c r="AM220"/>
  <c r="AM219" s="1"/>
  <c r="AM218" s="1"/>
  <c r="AM217" s="1"/>
  <c r="AL220"/>
  <c r="AL219" s="1"/>
  <c r="AL218" s="1"/>
  <c r="AL217" s="1"/>
  <c r="AO219"/>
  <c r="AO218" s="1"/>
  <c r="AO217" s="1"/>
  <c r="AO215"/>
  <c r="AN215"/>
  <c r="AM215"/>
  <c r="AL215"/>
  <c r="AO213"/>
  <c r="AO212" s="1"/>
  <c r="AO211" s="1"/>
  <c r="AO210" s="1"/>
  <c r="AN213"/>
  <c r="AM213"/>
  <c r="AM212" s="1"/>
  <c r="AM211" s="1"/>
  <c r="AM210" s="1"/>
  <c r="AL213"/>
  <c r="AL212" s="1"/>
  <c r="AL211" s="1"/>
  <c r="AL210" s="1"/>
  <c r="AO208"/>
  <c r="AN208"/>
  <c r="AM208"/>
  <c r="AL208"/>
  <c r="AO206"/>
  <c r="AN206"/>
  <c r="AM206"/>
  <c r="AL206"/>
  <c r="AO204"/>
  <c r="AN204"/>
  <c r="AM204"/>
  <c r="AL204"/>
  <c r="AL203" s="1"/>
  <c r="AO203"/>
  <c r="AO201"/>
  <c r="AN201"/>
  <c r="AM201"/>
  <c r="AL201"/>
  <c r="AO199"/>
  <c r="AN199"/>
  <c r="AM199"/>
  <c r="AL199"/>
  <c r="AO197"/>
  <c r="AO196" s="1"/>
  <c r="AN197"/>
  <c r="AN196" s="1"/>
  <c r="AM197"/>
  <c r="AL197"/>
  <c r="AO194"/>
  <c r="AO193" s="1"/>
  <c r="AN194"/>
  <c r="AN193" s="1"/>
  <c r="AM194"/>
  <c r="AM193" s="1"/>
  <c r="AL194"/>
  <c r="AL193" s="1"/>
  <c r="AO191"/>
  <c r="AN191"/>
  <c r="AM191"/>
  <c r="AL191"/>
  <c r="AO189"/>
  <c r="AO188" s="1"/>
  <c r="AN189"/>
  <c r="AN188" s="1"/>
  <c r="AM189"/>
  <c r="AL189"/>
  <c r="AL188" s="1"/>
  <c r="AO186"/>
  <c r="AN186"/>
  <c r="AM186"/>
  <c r="AL186"/>
  <c r="AO184"/>
  <c r="AN184"/>
  <c r="AN183" s="1"/>
  <c r="AM184"/>
  <c r="AL184"/>
  <c r="AL183" s="1"/>
  <c r="AO183"/>
  <c r="AO181"/>
  <c r="AO180" s="1"/>
  <c r="AN181"/>
  <c r="AN180" s="1"/>
  <c r="AM181"/>
  <c r="AM180" s="1"/>
  <c r="AL181"/>
  <c r="AL180" s="1"/>
  <c r="AO176"/>
  <c r="AN176"/>
  <c r="AM176"/>
  <c r="AL176"/>
  <c r="AO174"/>
  <c r="AN174"/>
  <c r="AM174"/>
  <c r="AL174"/>
  <c r="AO172"/>
  <c r="AO171" s="1"/>
  <c r="AN172"/>
  <c r="AN171" s="1"/>
  <c r="AM172"/>
  <c r="AL172"/>
  <c r="AO169"/>
  <c r="AN169"/>
  <c r="AM169"/>
  <c r="AL169"/>
  <c r="AO167"/>
  <c r="AN167"/>
  <c r="AM167"/>
  <c r="AL167"/>
  <c r="AO165"/>
  <c r="AN165"/>
  <c r="AN164" s="1"/>
  <c r="AM165"/>
  <c r="AL165"/>
  <c r="AL164" s="1"/>
  <c r="AO161"/>
  <c r="AN161"/>
  <c r="AN160" s="1"/>
  <c r="AM161"/>
  <c r="AM160" s="1"/>
  <c r="AL161"/>
  <c r="AL160" s="1"/>
  <c r="AO160"/>
  <c r="AO158"/>
  <c r="AN158"/>
  <c r="AM158"/>
  <c r="AL158"/>
  <c r="AO156"/>
  <c r="AN156"/>
  <c r="AM156"/>
  <c r="AL156"/>
  <c r="AO154"/>
  <c r="AN154"/>
  <c r="AN153" s="1"/>
  <c r="AN152" s="1"/>
  <c r="AM154"/>
  <c r="AM153" s="1"/>
  <c r="AL154"/>
  <c r="AL153" s="1"/>
  <c r="AO149"/>
  <c r="AO148" s="1"/>
  <c r="AO147" s="1"/>
  <c r="AO146" s="1"/>
  <c r="AN149"/>
  <c r="AN148" s="1"/>
  <c r="AN147" s="1"/>
  <c r="AN146" s="1"/>
  <c r="AM149"/>
  <c r="AM148" s="1"/>
  <c r="AM147" s="1"/>
  <c r="AM146" s="1"/>
  <c r="AL149"/>
  <c r="AL148" s="1"/>
  <c r="AL147" s="1"/>
  <c r="AL146" s="1"/>
  <c r="AO144"/>
  <c r="AO143" s="1"/>
  <c r="AO142" s="1"/>
  <c r="AN144"/>
  <c r="AN143" s="1"/>
  <c r="AN142" s="1"/>
  <c r="AM144"/>
  <c r="AM143" s="1"/>
  <c r="AM142" s="1"/>
  <c r="AL144"/>
  <c r="AL143" s="1"/>
  <c r="AL142" s="1"/>
  <c r="AO140"/>
  <c r="AO139" s="1"/>
  <c r="AN140"/>
  <c r="AN139" s="1"/>
  <c r="AM140"/>
  <c r="AM139" s="1"/>
  <c r="AL140"/>
  <c r="AL139" s="1"/>
  <c r="AO137"/>
  <c r="AN137"/>
  <c r="AN136" s="1"/>
  <c r="AM137"/>
  <c r="AM136" s="1"/>
  <c r="AL137"/>
  <c r="AL136" s="1"/>
  <c r="AO136"/>
  <c r="AO134"/>
  <c r="AO133" s="1"/>
  <c r="AN134"/>
  <c r="AM134"/>
  <c r="AM133" s="1"/>
  <c r="AL134"/>
  <c r="AL133" s="1"/>
  <c r="AN133"/>
  <c r="AO130"/>
  <c r="AO129" s="1"/>
  <c r="AN130"/>
  <c r="AN129" s="1"/>
  <c r="AM130"/>
  <c r="AM129" s="1"/>
  <c r="AL130"/>
  <c r="AL129" s="1"/>
  <c r="AO127"/>
  <c r="AN127"/>
  <c r="AM127"/>
  <c r="AL127"/>
  <c r="AO125"/>
  <c r="AN125"/>
  <c r="AN124" s="1"/>
  <c r="AM125"/>
  <c r="AL125"/>
  <c r="AL124" s="1"/>
  <c r="AO121"/>
  <c r="AN121"/>
  <c r="AN120" s="1"/>
  <c r="AN119" s="1"/>
  <c r="AM121"/>
  <c r="AM120" s="1"/>
  <c r="AM119" s="1"/>
  <c r="AL121"/>
  <c r="AL120" s="1"/>
  <c r="AL119" s="1"/>
  <c r="AO120"/>
  <c r="AO119" s="1"/>
  <c r="AO116"/>
  <c r="AO115" s="1"/>
  <c r="AO114" s="1"/>
  <c r="AO113" s="1"/>
  <c r="AN116"/>
  <c r="AN115" s="1"/>
  <c r="AN114" s="1"/>
  <c r="AN113" s="1"/>
  <c r="AM116"/>
  <c r="AM115" s="1"/>
  <c r="AM114" s="1"/>
  <c r="AM113" s="1"/>
  <c r="AL116"/>
  <c r="AL115" s="1"/>
  <c r="AL114" s="1"/>
  <c r="AL113" s="1"/>
  <c r="AO109"/>
  <c r="AO108" s="1"/>
  <c r="AO107" s="1"/>
  <c r="AO106" s="1"/>
  <c r="AO105" s="1"/>
  <c r="AN109"/>
  <c r="AN108" s="1"/>
  <c r="AN107" s="1"/>
  <c r="AN106" s="1"/>
  <c r="AN105" s="1"/>
  <c r="AM109"/>
  <c r="AM108" s="1"/>
  <c r="AM107" s="1"/>
  <c r="AM106" s="1"/>
  <c r="AM105" s="1"/>
  <c r="AL109"/>
  <c r="AL108" s="1"/>
  <c r="AL107" s="1"/>
  <c r="AL106" s="1"/>
  <c r="AL105" s="1"/>
  <c r="AN102"/>
  <c r="AN101" s="1"/>
  <c r="AN100" s="1"/>
  <c r="AN99" s="1"/>
  <c r="AN98" s="1"/>
  <c r="AL102"/>
  <c r="AL101" s="1"/>
  <c r="AL100" s="1"/>
  <c r="AL99" s="1"/>
  <c r="AL98" s="1"/>
  <c r="AO94"/>
  <c r="AN94"/>
  <c r="AM94"/>
  <c r="AL94"/>
  <c r="AO92"/>
  <c r="AN92"/>
  <c r="AM92"/>
  <c r="AL92"/>
  <c r="AO90"/>
  <c r="AO89" s="1"/>
  <c r="AO88" s="1"/>
  <c r="AO87" s="1"/>
  <c r="AO86" s="1"/>
  <c r="AN90"/>
  <c r="AN89" s="1"/>
  <c r="AN88" s="1"/>
  <c r="AN87" s="1"/>
  <c r="AN86" s="1"/>
  <c r="AM90"/>
  <c r="AM89" s="1"/>
  <c r="AM88" s="1"/>
  <c r="AM87" s="1"/>
  <c r="AM86" s="1"/>
  <c r="AL90"/>
  <c r="AL89" s="1"/>
  <c r="AL88" s="1"/>
  <c r="AL87" s="1"/>
  <c r="AL86" s="1"/>
  <c r="AO83"/>
  <c r="AO82" s="1"/>
  <c r="AN83"/>
  <c r="AN82" s="1"/>
  <c r="AM83"/>
  <c r="AM82" s="1"/>
  <c r="AL83"/>
  <c r="AL82" s="1"/>
  <c r="AO80"/>
  <c r="AO77" s="1"/>
  <c r="AN80"/>
  <c r="AM80"/>
  <c r="AL80"/>
  <c r="AO78"/>
  <c r="AN78"/>
  <c r="AM78"/>
  <c r="AM77" s="1"/>
  <c r="AL78"/>
  <c r="AL77" s="1"/>
  <c r="AN77"/>
  <c r="AO75"/>
  <c r="AN75"/>
  <c r="AM75"/>
  <c r="AL75"/>
  <c r="AO73"/>
  <c r="AO72" s="1"/>
  <c r="AN73"/>
  <c r="AN72" s="1"/>
  <c r="AM73"/>
  <c r="AM72" s="1"/>
  <c r="AL73"/>
  <c r="AL72"/>
  <c r="AO70"/>
  <c r="AN70"/>
  <c r="AM70"/>
  <c r="AM69" s="1"/>
  <c r="AL70"/>
  <c r="AL69" s="1"/>
  <c r="AO69"/>
  <c r="AN69"/>
  <c r="AO67"/>
  <c r="AO66" s="1"/>
  <c r="AN67"/>
  <c r="AN66" s="1"/>
  <c r="AM67"/>
  <c r="AM66" s="1"/>
  <c r="AL67"/>
  <c r="AL66" s="1"/>
  <c r="AO64"/>
  <c r="AN64"/>
  <c r="AM64"/>
  <c r="AL64"/>
  <c r="AO62"/>
  <c r="AN62"/>
  <c r="AN61" s="1"/>
  <c r="AM62"/>
  <c r="AM61" s="1"/>
  <c r="AL62"/>
  <c r="AL61" s="1"/>
  <c r="AO61"/>
  <c r="AO59"/>
  <c r="AN59"/>
  <c r="AM59"/>
  <c r="AL59"/>
  <c r="AO57"/>
  <c r="AN57"/>
  <c r="AN56" s="1"/>
  <c r="AM57"/>
  <c r="AM56" s="1"/>
  <c r="AL57"/>
  <c r="AL56" s="1"/>
  <c r="AO53"/>
  <c r="AN53"/>
  <c r="AM53"/>
  <c r="AL53"/>
  <c r="AO51"/>
  <c r="AN51"/>
  <c r="AM51"/>
  <c r="AL51"/>
  <c r="AO49"/>
  <c r="AN49"/>
  <c r="AM49"/>
  <c r="AL49"/>
  <c r="AO47"/>
  <c r="AO46" s="1"/>
  <c r="AO45" s="1"/>
  <c r="AN47"/>
  <c r="AM47"/>
  <c r="AL47"/>
  <c r="AL46" s="1"/>
  <c r="AL45" s="1"/>
  <c r="AO40"/>
  <c r="AN40"/>
  <c r="AM40"/>
  <c r="AL40"/>
  <c r="AO38"/>
  <c r="AN38"/>
  <c r="AM38"/>
  <c r="AL38"/>
  <c r="AO36"/>
  <c r="AN36"/>
  <c r="AM36"/>
  <c r="AL36"/>
  <c r="AO34"/>
  <c r="AO33" s="1"/>
  <c r="AN34"/>
  <c r="AM34"/>
  <c r="AL34"/>
  <c r="AL33" s="1"/>
  <c r="AM33"/>
  <c r="AO31"/>
  <c r="AO30" s="1"/>
  <c r="AN31"/>
  <c r="AM31"/>
  <c r="AM30" s="1"/>
  <c r="AL31"/>
  <c r="AL30" s="1"/>
  <c r="AN30"/>
  <c r="AO28"/>
  <c r="AO27" s="1"/>
  <c r="AN28"/>
  <c r="AN27" s="1"/>
  <c r="AM28"/>
  <c r="AM27" s="1"/>
  <c r="AL28"/>
  <c r="AL27" s="1"/>
  <c r="AO21"/>
  <c r="AO20" s="1"/>
  <c r="AO19" s="1"/>
  <c r="AO18" s="1"/>
  <c r="AO17" s="1"/>
  <c r="AN21"/>
  <c r="AN20" s="1"/>
  <c r="AN19" s="1"/>
  <c r="AN18" s="1"/>
  <c r="AN17" s="1"/>
  <c r="AM21"/>
  <c r="AM20" s="1"/>
  <c r="AM19" s="1"/>
  <c r="AM18" s="1"/>
  <c r="AM17" s="1"/>
  <c r="AL21"/>
  <c r="AL20"/>
  <c r="AL19" s="1"/>
  <c r="AL18" s="1"/>
  <c r="AL17" s="1"/>
  <c r="AP465" l="1"/>
  <c r="AV466"/>
  <c r="AV465" s="1"/>
  <c r="AQ1162"/>
  <c r="AQ1161" s="1"/>
  <c r="AQ1160" s="1"/>
  <c r="AW1163"/>
  <c r="AW1162" s="1"/>
  <c r="AW1161" s="1"/>
  <c r="AW1160" s="1"/>
  <c r="AO701"/>
  <c r="AL1139"/>
  <c r="AP1162"/>
  <c r="AP1161" s="1"/>
  <c r="AP1160" s="1"/>
  <c r="AV1163"/>
  <c r="AV1162" s="1"/>
  <c r="AV1161" s="1"/>
  <c r="AV1160" s="1"/>
  <c r="AL796"/>
  <c r="AL460"/>
  <c r="AQ465"/>
  <c r="AW466"/>
  <c r="AW465" s="1"/>
  <c r="AM616"/>
  <c r="AM673"/>
  <c r="AM655" s="1"/>
  <c r="AM654" s="1"/>
  <c r="AL701"/>
  <c r="AN736"/>
  <c r="AO796"/>
  <c r="AN862"/>
  <c r="AN861" s="1"/>
  <c r="AM1127"/>
  <c r="AP451"/>
  <c r="AP448" s="1"/>
  <c r="AV452"/>
  <c r="AV451" s="1"/>
  <c r="AV448" s="1"/>
  <c r="AQ438"/>
  <c r="AW439"/>
  <c r="AW438" s="1"/>
  <c r="AQ451"/>
  <c r="AQ448" s="1"/>
  <c r="AW452"/>
  <c r="AW451" s="1"/>
  <c r="AW448" s="1"/>
  <c r="AP438"/>
  <c r="AV439"/>
  <c r="AV438" s="1"/>
  <c r="AL963"/>
  <c r="AL962" s="1"/>
  <c r="AL987"/>
  <c r="AL986" s="1"/>
  <c r="AL985" s="1"/>
  <c r="AL984" s="1"/>
  <c r="AN1164"/>
  <c r="AN1159" s="1"/>
  <c r="AO1186"/>
  <c r="AO164"/>
  <c r="AO163" s="1"/>
  <c r="AL562"/>
  <c r="AN1218"/>
  <c r="AN1217" s="1"/>
  <c r="AN1215" s="1"/>
  <c r="AM862"/>
  <c r="AM861" s="1"/>
  <c r="AM736"/>
  <c r="AL561"/>
  <c r="AL636"/>
  <c r="AN1150"/>
  <c r="AL1164"/>
  <c r="AL55"/>
  <c r="AL152"/>
  <c r="AN224"/>
  <c r="AN223" s="1"/>
  <c r="AN222" s="1"/>
  <c r="AN233"/>
  <c r="AN232" s="1"/>
  <c r="AN231" s="1"/>
  <c r="AL328"/>
  <c r="AL323" s="1"/>
  <c r="AL322" s="1"/>
  <c r="AL321" s="1"/>
  <c r="AN393"/>
  <c r="AN392" s="1"/>
  <c r="AN412"/>
  <c r="AO412"/>
  <c r="AL511"/>
  <c r="AL510" s="1"/>
  <c r="AL509" s="1"/>
  <c r="AL489" s="1"/>
  <c r="AM600"/>
  <c r="AM599" s="1"/>
  <c r="AN673"/>
  <c r="AN655" s="1"/>
  <c r="AN654" s="1"/>
  <c r="AO736"/>
  <c r="AO753"/>
  <c r="AO892"/>
  <c r="AO963"/>
  <c r="AO962" s="1"/>
  <c r="AN358"/>
  <c r="AN357" s="1"/>
  <c r="AM562"/>
  <c r="AM561" s="1"/>
  <c r="AN55"/>
  <c r="AO124"/>
  <c r="AO123" s="1"/>
  <c r="AM188"/>
  <c r="AN212"/>
  <c r="AN211" s="1"/>
  <c r="AN210" s="1"/>
  <c r="AM224"/>
  <c r="AM223" s="1"/>
  <c r="AM222" s="1"/>
  <c r="AM636"/>
  <c r="AL736"/>
  <c r="AO987"/>
  <c r="AO986" s="1"/>
  <c r="AO985" s="1"/>
  <c r="AO984" s="1"/>
  <c r="AO1164"/>
  <c r="AO1159" s="1"/>
  <c r="AL862"/>
  <c r="AL861" s="1"/>
  <c r="AN132"/>
  <c r="AM196"/>
  <c r="AO233"/>
  <c r="AL257"/>
  <c r="AL256" s="1"/>
  <c r="AL255" s="1"/>
  <c r="AL254" s="1"/>
  <c r="AN306"/>
  <c r="AN305" s="1"/>
  <c r="AM435"/>
  <c r="AM434" s="1"/>
  <c r="AO673"/>
  <c r="AN701"/>
  <c r="AL840"/>
  <c r="AL839" s="1"/>
  <c r="AN851"/>
  <c r="AN850" s="1"/>
  <c r="AO910"/>
  <c r="AO891" s="1"/>
  <c r="AO890" s="1"/>
  <c r="AO888" s="1"/>
  <c r="AM963"/>
  <c r="AM962" s="1"/>
  <c r="AN963"/>
  <c r="AN962" s="1"/>
  <c r="AN1103"/>
  <c r="AL284"/>
  <c r="AN284"/>
  <c r="AN273" s="1"/>
  <c r="AN252" s="1"/>
  <c r="AL123"/>
  <c r="AN33"/>
  <c r="AN26" s="1"/>
  <c r="AN25" s="1"/>
  <c r="AN24" s="1"/>
  <c r="AM132"/>
  <c r="AM55"/>
  <c r="AM124"/>
  <c r="AM123" s="1"/>
  <c r="AL132"/>
  <c r="AO153"/>
  <c r="AO152" s="1"/>
  <c r="AM284"/>
  <c r="AM273" s="1"/>
  <c r="AM252" s="1"/>
  <c r="AM393"/>
  <c r="AM392" s="1"/>
  <c r="AN163"/>
  <c r="AL171"/>
  <c r="AN46"/>
  <c r="AN45" s="1"/>
  <c r="AM164"/>
  <c r="AM183"/>
  <c r="AL232"/>
  <c r="AL231" s="1"/>
  <c r="AO257"/>
  <c r="AO256" s="1"/>
  <c r="AO255" s="1"/>
  <c r="AO254" s="1"/>
  <c r="AO56"/>
  <c r="AO55" s="1"/>
  <c r="AN123"/>
  <c r="AN118" s="1"/>
  <c r="AL196"/>
  <c r="AL179" s="1"/>
  <c r="AM203"/>
  <c r="AO379"/>
  <c r="AO378" s="1"/>
  <c r="AO373" s="1"/>
  <c r="AL407"/>
  <c r="AM412"/>
  <c r="AO851"/>
  <c r="AO850" s="1"/>
  <c r="AO862"/>
  <c r="AO861" s="1"/>
  <c r="AM910"/>
  <c r="AM1186"/>
  <c r="AM306"/>
  <c r="AM305" s="1"/>
  <c r="AN373"/>
  <c r="AM489"/>
  <c r="AM851"/>
  <c r="AM850" s="1"/>
  <c r="AL996"/>
  <c r="AL995" s="1"/>
  <c r="AM233"/>
  <c r="AM232" s="1"/>
  <c r="AM231" s="1"/>
  <c r="AM358"/>
  <c r="AM357" s="1"/>
  <c r="AM517"/>
  <c r="AO562"/>
  <c r="AO561" s="1"/>
  <c r="AL892"/>
  <c r="AN987"/>
  <c r="AN986" s="1"/>
  <c r="AN985" s="1"/>
  <c r="AN984" s="1"/>
  <c r="AN1099"/>
  <c r="AM1181"/>
  <c r="AM1180" s="1"/>
  <c r="AM1178" s="1"/>
  <c r="AN203"/>
  <c r="AN179" s="1"/>
  <c r="AO294"/>
  <c r="AO293" s="1"/>
  <c r="AO284" s="1"/>
  <c r="AO273" s="1"/>
  <c r="AL357"/>
  <c r="AL379"/>
  <c r="AL378" s="1"/>
  <c r="AO407"/>
  <c r="AN566"/>
  <c r="AN562" s="1"/>
  <c r="AN578"/>
  <c r="AO591"/>
  <c r="AO586" s="1"/>
  <c r="AL600"/>
  <c r="AL599" s="1"/>
  <c r="AN616"/>
  <c r="AN610" s="1"/>
  <c r="AL654"/>
  <c r="AN712"/>
  <c r="AN696" s="1"/>
  <c r="AN695" s="1"/>
  <c r="AM796"/>
  <c r="AM783" s="1"/>
  <c r="AM840"/>
  <c r="AM839" s="1"/>
  <c r="AN910"/>
  <c r="AM987"/>
  <c r="AM986" s="1"/>
  <c r="AM985" s="1"/>
  <c r="AM984" s="1"/>
  <c r="AN996"/>
  <c r="AN995" s="1"/>
  <c r="AM1099"/>
  <c r="AO435"/>
  <c r="AO434" s="1"/>
  <c r="AO429" s="1"/>
  <c r="AM453"/>
  <c r="AM429" s="1"/>
  <c r="AL429"/>
  <c r="AL406" s="1"/>
  <c r="AL1103"/>
  <c r="AL1099" s="1"/>
  <c r="AM46"/>
  <c r="AM45" s="1"/>
  <c r="AM171"/>
  <c r="AM163" s="1"/>
  <c r="AL753"/>
  <c r="AM996"/>
  <c r="AM995" s="1"/>
  <c r="AM26"/>
  <c r="AM25" s="1"/>
  <c r="AM24" s="1"/>
  <c r="AO44"/>
  <c r="AO43" s="1"/>
  <c r="AM118"/>
  <c r="AM152"/>
  <c r="AL273"/>
  <c r="AL252" s="1"/>
  <c r="AN328"/>
  <c r="AN323" s="1"/>
  <c r="AN322" s="1"/>
  <c r="AN321" s="1"/>
  <c r="AL26"/>
  <c r="AL25" s="1"/>
  <c r="AL24" s="1"/>
  <c r="AL44"/>
  <c r="AL43" s="1"/>
  <c r="AN44"/>
  <c r="AN43" s="1"/>
  <c r="AO179"/>
  <c r="AO232"/>
  <c r="AO231" s="1"/>
  <c r="AO306"/>
  <c r="AO305" s="1"/>
  <c r="AM328"/>
  <c r="AM323" s="1"/>
  <c r="AM322" s="1"/>
  <c r="AM321" s="1"/>
  <c r="AO358"/>
  <c r="AO357" s="1"/>
  <c r="AO351" s="1"/>
  <c r="AL373"/>
  <c r="AL351" s="1"/>
  <c r="AO393"/>
  <c r="AO392" s="1"/>
  <c r="AN489"/>
  <c r="AL517"/>
  <c r="AN517"/>
  <c r="AM407"/>
  <c r="AM373"/>
  <c r="AO489"/>
  <c r="AO26"/>
  <c r="AO25" s="1"/>
  <c r="AO24" s="1"/>
  <c r="AM44"/>
  <c r="AM43" s="1"/>
  <c r="AO132"/>
  <c r="AO118" s="1"/>
  <c r="AL163"/>
  <c r="AL306"/>
  <c r="AL305" s="1"/>
  <c r="AO328"/>
  <c r="AO323" s="1"/>
  <c r="AO322" s="1"/>
  <c r="AO321" s="1"/>
  <c r="AN453"/>
  <c r="AN429" s="1"/>
  <c r="AM586"/>
  <c r="AM539" s="1"/>
  <c r="AN600"/>
  <c r="AN599" s="1"/>
  <c r="AL616"/>
  <c r="AL712"/>
  <c r="AL696" s="1"/>
  <c r="AL695" s="1"/>
  <c r="AN753"/>
  <c r="AL783"/>
  <c r="AL735" s="1"/>
  <c r="AN796"/>
  <c r="AN783" s="1"/>
  <c r="AL818"/>
  <c r="AN840"/>
  <c r="AN839" s="1"/>
  <c r="AO840"/>
  <c r="AO839" s="1"/>
  <c r="AL586"/>
  <c r="AN586"/>
  <c r="AM610"/>
  <c r="AO616"/>
  <c r="AO610" s="1"/>
  <c r="AM701"/>
  <c r="AO712"/>
  <c r="AO696" s="1"/>
  <c r="AO695" s="1"/>
  <c r="AM753"/>
  <c r="AO783"/>
  <c r="AO735" s="1"/>
  <c r="AL393"/>
  <c r="AL392" s="1"/>
  <c r="AO517"/>
  <c r="AL610"/>
  <c r="AN407"/>
  <c r="AM712"/>
  <c r="AO996"/>
  <c r="AO995" s="1"/>
  <c r="AM1113"/>
  <c r="AO1113"/>
  <c r="AO1127"/>
  <c r="AO1140"/>
  <c r="AO1139" s="1"/>
  <c r="AO1138" s="1"/>
  <c r="AL1181"/>
  <c r="AL1180" s="1"/>
  <c r="AL1178" s="1"/>
  <c r="AN1186"/>
  <c r="AM1218"/>
  <c r="AM1217" s="1"/>
  <c r="AM1215" s="1"/>
  <c r="AM892"/>
  <c r="AL1113"/>
  <c r="AN1113"/>
  <c r="AN1127"/>
  <c r="AN1140"/>
  <c r="AN1139" s="1"/>
  <c r="AM1164"/>
  <c r="AM1159" s="1"/>
  <c r="AO1181"/>
  <c r="AO1180" s="1"/>
  <c r="AO1178" s="1"/>
  <c r="AN892"/>
  <c r="AN891" s="1"/>
  <c r="AN890" s="1"/>
  <c r="AN888" s="1"/>
  <c r="AL910"/>
  <c r="AL891" s="1"/>
  <c r="AL890" s="1"/>
  <c r="AL888" s="1"/>
  <c r="AM1140"/>
  <c r="AM1139" s="1"/>
  <c r="AN1181"/>
  <c r="AN1180" s="1"/>
  <c r="AN1178" s="1"/>
  <c r="AK590"/>
  <c r="AQ590" s="1"/>
  <c r="AJ590"/>
  <c r="AG589"/>
  <c r="AG588" s="1"/>
  <c r="AG587" s="1"/>
  <c r="AH589"/>
  <c r="AH588" s="1"/>
  <c r="AH587" s="1"/>
  <c r="AI589"/>
  <c r="AI588" s="1"/>
  <c r="AI587" s="1"/>
  <c r="AF589"/>
  <c r="AF588" s="1"/>
  <c r="AF587" s="1"/>
  <c r="AQ589" l="1"/>
  <c r="AQ588" s="1"/>
  <c r="AQ587" s="1"/>
  <c r="AW590"/>
  <c r="AW589" s="1"/>
  <c r="AW588" s="1"/>
  <c r="AW587" s="1"/>
  <c r="AN1138"/>
  <c r="AL1159"/>
  <c r="AL1138" s="1"/>
  <c r="AM735"/>
  <c r="AN735"/>
  <c r="AN652" s="1"/>
  <c r="AM351"/>
  <c r="AM345" s="1"/>
  <c r="AN351"/>
  <c r="AN345" s="1"/>
  <c r="AO655"/>
  <c r="AO654" s="1"/>
  <c r="AM179"/>
  <c r="AM151" s="1"/>
  <c r="AM112" s="1"/>
  <c r="AM15" s="1"/>
  <c r="AN151"/>
  <c r="AL151"/>
  <c r="AK589"/>
  <c r="AK588" s="1"/>
  <c r="AK587" s="1"/>
  <c r="AN994"/>
  <c r="AO994"/>
  <c r="AO982" s="1"/>
  <c r="AM487"/>
  <c r="AO406"/>
  <c r="AL345"/>
  <c r="AL303" s="1"/>
  <c r="AL539"/>
  <c r="AO151"/>
  <c r="AL118"/>
  <c r="AN982"/>
  <c r="AN112"/>
  <c r="AN15" s="1"/>
  <c r="AM1138"/>
  <c r="AM891"/>
  <c r="AM890" s="1"/>
  <c r="AM888" s="1"/>
  <c r="AO345"/>
  <c r="AJ589"/>
  <c r="AJ588" s="1"/>
  <c r="AJ587" s="1"/>
  <c r="AP590"/>
  <c r="AL652"/>
  <c r="AL487"/>
  <c r="AM696"/>
  <c r="AM695" s="1"/>
  <c r="AO539"/>
  <c r="AO487" s="1"/>
  <c r="AO252"/>
  <c r="AN561"/>
  <c r="AN539" s="1"/>
  <c r="AN487" s="1"/>
  <c r="AM994"/>
  <c r="AL994"/>
  <c r="AM406"/>
  <c r="AN406"/>
  <c r="AO112"/>
  <c r="AO15" s="1"/>
  <c r="AG598"/>
  <c r="AP589" l="1"/>
  <c r="AP588" s="1"/>
  <c r="AP587" s="1"/>
  <c r="AV590"/>
  <c r="AV589" s="1"/>
  <c r="AV588" s="1"/>
  <c r="AV587" s="1"/>
  <c r="AL982"/>
  <c r="AO303"/>
  <c r="AM303"/>
  <c r="AN303"/>
  <c r="AN1231" s="1"/>
  <c r="AM652"/>
  <c r="AO652"/>
  <c r="AL112"/>
  <c r="AL15" s="1"/>
  <c r="AL1231" s="1"/>
  <c r="AM982"/>
  <c r="AG594"/>
  <c r="AH594"/>
  <c r="AI594"/>
  <c r="AF594"/>
  <c r="AI598"/>
  <c r="AO1231" l="1"/>
  <c r="AM1231"/>
  <c r="AG597"/>
  <c r="AG596" s="1"/>
  <c r="AH597"/>
  <c r="AH596" s="1"/>
  <c r="AI597"/>
  <c r="AI596" s="1"/>
  <c r="AF597"/>
  <c r="AF596" s="1"/>
  <c r="AK598"/>
  <c r="AJ598"/>
  <c r="AK597" l="1"/>
  <c r="AK596" s="1"/>
  <c r="AQ598"/>
  <c r="AJ597"/>
  <c r="AJ596" s="1"/>
  <c r="AP598"/>
  <c r="AG953"/>
  <c r="AG952" s="1"/>
  <c r="AH953"/>
  <c r="AH952" s="1"/>
  <c r="AI953"/>
  <c r="AI952" s="1"/>
  <c r="AF953"/>
  <c r="AF952" s="1"/>
  <c r="AK954"/>
  <c r="AJ954"/>
  <c r="AP597" l="1"/>
  <c r="AP596" s="1"/>
  <c r="AV598"/>
  <c r="AV597" s="1"/>
  <c r="AV596" s="1"/>
  <c r="AQ597"/>
  <c r="AQ596" s="1"/>
  <c r="AW598"/>
  <c r="AW597" s="1"/>
  <c r="AW596" s="1"/>
  <c r="AK953"/>
  <c r="AK952" s="1"/>
  <c r="AQ954"/>
  <c r="AJ953"/>
  <c r="AJ952" s="1"/>
  <c r="AP954"/>
  <c r="AG454"/>
  <c r="AH454"/>
  <c r="AI454"/>
  <c r="AG444"/>
  <c r="AG443" s="1"/>
  <c r="AH444"/>
  <c r="AH443" s="1"/>
  <c r="AI444"/>
  <c r="AI443" s="1"/>
  <c r="AF444"/>
  <c r="AF443" s="1"/>
  <c r="AK445"/>
  <c r="AJ445"/>
  <c r="AG461"/>
  <c r="AG460" s="1"/>
  <c r="AH461"/>
  <c r="AH460" s="1"/>
  <c r="AI461"/>
  <c r="AI460" s="1"/>
  <c r="AF461"/>
  <c r="AF460" s="1"/>
  <c r="AK462"/>
  <c r="AJ462"/>
  <c r="AP953" l="1"/>
  <c r="AP952" s="1"/>
  <c r="AV954"/>
  <c r="AQ953"/>
  <c r="AQ952" s="1"/>
  <c r="AW954"/>
  <c r="AK461"/>
  <c r="AK460" s="1"/>
  <c r="AQ462"/>
  <c r="AK444"/>
  <c r="AK443" s="1"/>
  <c r="AQ445"/>
  <c r="AW445" s="1"/>
  <c r="AW444" s="1"/>
  <c r="AW443" s="1"/>
  <c r="AJ444"/>
  <c r="AJ443" s="1"/>
  <c r="AP445"/>
  <c r="AV445" s="1"/>
  <c r="AV444" s="1"/>
  <c r="AV443" s="1"/>
  <c r="AJ461"/>
  <c r="AJ460" s="1"/>
  <c r="AP462"/>
  <c r="AG1097"/>
  <c r="AG1096" s="1"/>
  <c r="AH1097"/>
  <c r="AH1096" s="1"/>
  <c r="AI1097"/>
  <c r="AI1096" s="1"/>
  <c r="AF1097"/>
  <c r="AF1096" s="1"/>
  <c r="AK1098"/>
  <c r="AJ1098"/>
  <c r="AW953" l="1"/>
  <c r="AW952" s="1"/>
  <c r="AV953"/>
  <c r="AV952" s="1"/>
  <c r="AQ461"/>
  <c r="AQ460" s="1"/>
  <c r="AW462"/>
  <c r="AW461" s="1"/>
  <c r="AW460" s="1"/>
  <c r="AP461"/>
  <c r="AP460" s="1"/>
  <c r="AV462"/>
  <c r="AV461" s="1"/>
  <c r="AV460" s="1"/>
  <c r="AQ444"/>
  <c r="AQ443" s="1"/>
  <c r="AP444"/>
  <c r="AP443" s="1"/>
  <c r="AK1097"/>
  <c r="AK1096" s="1"/>
  <c r="AQ1098"/>
  <c r="AJ1097"/>
  <c r="AJ1096" s="1"/>
  <c r="AP1098"/>
  <c r="AI1228"/>
  <c r="AI1227" s="1"/>
  <c r="AI1226" s="1"/>
  <c r="AH1228"/>
  <c r="AH1227" s="1"/>
  <c r="AH1226" s="1"/>
  <c r="AG1228"/>
  <c r="AG1227" s="1"/>
  <c r="AG1226" s="1"/>
  <c r="AF1228"/>
  <c r="AF1227" s="1"/>
  <c r="AF1226" s="1"/>
  <c r="AI1224"/>
  <c r="AI1223" s="1"/>
  <c r="AI1222" s="1"/>
  <c r="AH1224"/>
  <c r="AH1223" s="1"/>
  <c r="AH1222" s="1"/>
  <c r="AG1224"/>
  <c r="AG1223" s="1"/>
  <c r="AG1222" s="1"/>
  <c r="AF1224"/>
  <c r="AF1223" s="1"/>
  <c r="AF1222" s="1"/>
  <c r="AI1220"/>
  <c r="AI1219" s="1"/>
  <c r="AH1220"/>
  <c r="AH1219" s="1"/>
  <c r="AG1220"/>
  <c r="AG1219" s="1"/>
  <c r="AF1220"/>
  <c r="AF1219" s="1"/>
  <c r="AI1217"/>
  <c r="AI1215" s="1"/>
  <c r="AI1212"/>
  <c r="AH1212"/>
  <c r="AH1211" s="1"/>
  <c r="AH1210" s="1"/>
  <c r="AH1209" s="1"/>
  <c r="AH1208" s="1"/>
  <c r="AH1206" s="1"/>
  <c r="AG1212"/>
  <c r="AG1211" s="1"/>
  <c r="AG1210" s="1"/>
  <c r="AG1209" s="1"/>
  <c r="AG1208" s="1"/>
  <c r="AG1206" s="1"/>
  <c r="AF1212"/>
  <c r="AF1211" s="1"/>
  <c r="AF1210" s="1"/>
  <c r="AF1209" s="1"/>
  <c r="AF1208" s="1"/>
  <c r="AF1206" s="1"/>
  <c r="AI1211"/>
  <c r="AI1210" s="1"/>
  <c r="AI1209" s="1"/>
  <c r="AI1208" s="1"/>
  <c r="AI1206" s="1"/>
  <c r="AI1203"/>
  <c r="AI1202" s="1"/>
  <c r="AI1201" s="1"/>
  <c r="AI1200" s="1"/>
  <c r="AI1199" s="1"/>
  <c r="AH1203"/>
  <c r="AH1202" s="1"/>
  <c r="AH1201" s="1"/>
  <c r="AH1200" s="1"/>
  <c r="AH1199" s="1"/>
  <c r="AG1203"/>
  <c r="AG1202" s="1"/>
  <c r="AG1201" s="1"/>
  <c r="AG1200" s="1"/>
  <c r="AG1199" s="1"/>
  <c r="AF1203"/>
  <c r="AF1202" s="1"/>
  <c r="AF1201" s="1"/>
  <c r="AF1200" s="1"/>
  <c r="AF1199" s="1"/>
  <c r="AI1196"/>
  <c r="AI1195" s="1"/>
  <c r="AI1194" s="1"/>
  <c r="AI1193" s="1"/>
  <c r="AH1196"/>
  <c r="AH1195" s="1"/>
  <c r="AH1194" s="1"/>
  <c r="AH1193" s="1"/>
  <c r="AG1196"/>
  <c r="AF1196"/>
  <c r="AF1195" s="1"/>
  <c r="AF1194" s="1"/>
  <c r="AF1193" s="1"/>
  <c r="AG1195"/>
  <c r="AG1194" s="1"/>
  <c r="AG1193" s="1"/>
  <c r="AI1191"/>
  <c r="AH1191"/>
  <c r="AH1190" s="1"/>
  <c r="AG1191"/>
  <c r="AG1190" s="1"/>
  <c r="AF1191"/>
  <c r="AF1190" s="1"/>
  <c r="AI1190"/>
  <c r="AI1188"/>
  <c r="AI1187" s="1"/>
  <c r="AH1188"/>
  <c r="AH1187" s="1"/>
  <c r="AH1186" s="1"/>
  <c r="AG1188"/>
  <c r="AG1187" s="1"/>
  <c r="AF1188"/>
  <c r="AF1187" s="1"/>
  <c r="AI1184"/>
  <c r="AI1183" s="1"/>
  <c r="AI1182" s="1"/>
  <c r="AH1184"/>
  <c r="AH1183" s="1"/>
  <c r="AH1182" s="1"/>
  <c r="AG1184"/>
  <c r="AG1183" s="1"/>
  <c r="AG1182" s="1"/>
  <c r="AF1184"/>
  <c r="AF1183" s="1"/>
  <c r="AF1182" s="1"/>
  <c r="AI1175"/>
  <c r="AH1175"/>
  <c r="AH1174" s="1"/>
  <c r="AG1175"/>
  <c r="AG1174" s="1"/>
  <c r="AF1175"/>
  <c r="AF1174" s="1"/>
  <c r="AI1174"/>
  <c r="AH1172"/>
  <c r="AH1171" s="1"/>
  <c r="AF1172"/>
  <c r="AF1171" s="1"/>
  <c r="AI1169"/>
  <c r="AI1168" s="1"/>
  <c r="AH1169"/>
  <c r="AG1169"/>
  <c r="AG1168" s="1"/>
  <c r="AF1169"/>
  <c r="AF1168" s="1"/>
  <c r="AH1168"/>
  <c r="AI1166"/>
  <c r="AH1166"/>
  <c r="AH1165" s="1"/>
  <c r="AG1166"/>
  <c r="AG1165" s="1"/>
  <c r="AF1166"/>
  <c r="AF1165" s="1"/>
  <c r="AI1165"/>
  <c r="AI1157"/>
  <c r="AI1156" s="1"/>
  <c r="AI1155" s="1"/>
  <c r="AH1157"/>
  <c r="AH1156" s="1"/>
  <c r="AH1155" s="1"/>
  <c r="AG1157"/>
  <c r="AG1156" s="1"/>
  <c r="AG1155" s="1"/>
  <c r="AF1157"/>
  <c r="AF1156" s="1"/>
  <c r="AF1155" s="1"/>
  <c r="AI1153"/>
  <c r="AH1153"/>
  <c r="AG1153"/>
  <c r="AF1153"/>
  <c r="AI1151"/>
  <c r="AI1150" s="1"/>
  <c r="AH1151"/>
  <c r="AG1151"/>
  <c r="AG1150" s="1"/>
  <c r="AF1151"/>
  <c r="AF1150" s="1"/>
  <c r="AH1148"/>
  <c r="AH1147" s="1"/>
  <c r="AF1148"/>
  <c r="AF1147" s="1"/>
  <c r="AI1145"/>
  <c r="AH1145"/>
  <c r="AH1144" s="1"/>
  <c r="AG1145"/>
  <c r="AG1144" s="1"/>
  <c r="AF1145"/>
  <c r="AF1144" s="1"/>
  <c r="AI1144"/>
  <c r="AI1142"/>
  <c r="AI1141" s="1"/>
  <c r="AH1142"/>
  <c r="AH1141" s="1"/>
  <c r="AG1142"/>
  <c r="AG1141" s="1"/>
  <c r="AF1142"/>
  <c r="AF1141" s="1"/>
  <c r="AI1135"/>
  <c r="AI1134" s="1"/>
  <c r="AI1133" s="1"/>
  <c r="AH1135"/>
  <c r="AH1134" s="1"/>
  <c r="AH1133" s="1"/>
  <c r="AG1135"/>
  <c r="AG1134" s="1"/>
  <c r="AG1133" s="1"/>
  <c r="AF1135"/>
  <c r="AF1134" s="1"/>
  <c r="AF1133" s="1"/>
  <c r="AI1131"/>
  <c r="AI1130" s="1"/>
  <c r="AI1129" s="1"/>
  <c r="AI1128" s="1"/>
  <c r="AH1131"/>
  <c r="AH1130" s="1"/>
  <c r="AH1129" s="1"/>
  <c r="AH1128" s="1"/>
  <c r="AG1131"/>
  <c r="AG1130" s="1"/>
  <c r="AG1129" s="1"/>
  <c r="AG1128" s="1"/>
  <c r="AF1131"/>
  <c r="AF1130" s="1"/>
  <c r="AF1129" s="1"/>
  <c r="AF1128" s="1"/>
  <c r="AI1121"/>
  <c r="AI1120" s="1"/>
  <c r="AH1121"/>
  <c r="AH1120" s="1"/>
  <c r="AG1121"/>
  <c r="AG1120" s="1"/>
  <c r="AF1121"/>
  <c r="AF1120" s="1"/>
  <c r="AI1118"/>
  <c r="AH1118"/>
  <c r="AH1117" s="1"/>
  <c r="AG1118"/>
  <c r="AG1117" s="1"/>
  <c r="AF1118"/>
  <c r="AF1117" s="1"/>
  <c r="AI1117"/>
  <c r="AI1115"/>
  <c r="AI1114" s="1"/>
  <c r="AH1115"/>
  <c r="AH1114" s="1"/>
  <c r="AG1115"/>
  <c r="AG1114" s="1"/>
  <c r="AF1115"/>
  <c r="AF1114" s="1"/>
  <c r="AI1124"/>
  <c r="AH1124"/>
  <c r="AH1123" s="1"/>
  <c r="AG1124"/>
  <c r="AG1123" s="1"/>
  <c r="AF1124"/>
  <c r="AF1123" s="1"/>
  <c r="AI1123"/>
  <c r="AI1111"/>
  <c r="AH1111"/>
  <c r="AH1110" s="1"/>
  <c r="AG1111"/>
  <c r="AG1110" s="1"/>
  <c r="AF1111"/>
  <c r="AF1110" s="1"/>
  <c r="AI1110"/>
  <c r="AI1108"/>
  <c r="AI1107" s="1"/>
  <c r="AH1108"/>
  <c r="AH1107" s="1"/>
  <c r="AG1108"/>
  <c r="AG1107" s="1"/>
  <c r="AF1108"/>
  <c r="AF1107" s="1"/>
  <c r="AI1105"/>
  <c r="AI1104" s="1"/>
  <c r="AI1103" s="1"/>
  <c r="AH1105"/>
  <c r="AH1104" s="1"/>
  <c r="AH1103" s="1"/>
  <c r="AG1105"/>
  <c r="AG1104" s="1"/>
  <c r="AF1105"/>
  <c r="AF1104" s="1"/>
  <c r="AI1101"/>
  <c r="AH1101"/>
  <c r="AH1100" s="1"/>
  <c r="AG1101"/>
  <c r="AG1100" s="1"/>
  <c r="AF1101"/>
  <c r="AF1100" s="1"/>
  <c r="AI1100"/>
  <c r="AI1094"/>
  <c r="AH1094"/>
  <c r="AH1093" s="1"/>
  <c r="AG1094"/>
  <c r="AG1093" s="1"/>
  <c r="AF1094"/>
  <c r="AF1093" s="1"/>
  <c r="AI1093"/>
  <c r="AH1091"/>
  <c r="AH1090" s="1"/>
  <c r="AF1091"/>
  <c r="AF1090" s="1"/>
  <c r="AH1088"/>
  <c r="AH1087" s="1"/>
  <c r="AF1088"/>
  <c r="AF1087" s="1"/>
  <c r="AH1085"/>
  <c r="AH1084" s="1"/>
  <c r="AF1085"/>
  <c r="AF1084" s="1"/>
  <c r="AH1082"/>
  <c r="AH1081" s="1"/>
  <c r="AF1082"/>
  <c r="AF1081" s="1"/>
  <c r="AH1079"/>
  <c r="AH1078" s="1"/>
  <c r="AF1079"/>
  <c r="AF1078" s="1"/>
  <c r="AH1076"/>
  <c r="AH1075" s="1"/>
  <c r="AF1076"/>
  <c r="AF1075" s="1"/>
  <c r="AI1073"/>
  <c r="AI1072" s="1"/>
  <c r="AH1073"/>
  <c r="AH1072" s="1"/>
  <c r="AG1073"/>
  <c r="AG1072" s="1"/>
  <c r="AF1073"/>
  <c r="AF1072" s="1"/>
  <c r="AI1070"/>
  <c r="AI1069" s="1"/>
  <c r="AH1070"/>
  <c r="AH1069" s="1"/>
  <c r="AG1070"/>
  <c r="AG1069" s="1"/>
  <c r="AF1070"/>
  <c r="AF1069" s="1"/>
  <c r="AI1067"/>
  <c r="AI1066" s="1"/>
  <c r="AH1067"/>
  <c r="AH1066" s="1"/>
  <c r="AG1067"/>
  <c r="AG1066" s="1"/>
  <c r="AF1067"/>
  <c r="AF1066" s="1"/>
  <c r="AH1064"/>
  <c r="AH1063" s="1"/>
  <c r="AF1064"/>
  <c r="AF1063" s="1"/>
  <c r="AI1061"/>
  <c r="AI1060" s="1"/>
  <c r="AH1061"/>
  <c r="AH1060" s="1"/>
  <c r="AG1061"/>
  <c r="AG1060" s="1"/>
  <c r="AF1061"/>
  <c r="AF1060" s="1"/>
  <c r="AI1058"/>
  <c r="AH1058"/>
  <c r="AG1058"/>
  <c r="AF1058"/>
  <c r="AI1057"/>
  <c r="AH1057"/>
  <c r="AG1057"/>
  <c r="AF1057"/>
  <c r="AI1055"/>
  <c r="AH1055"/>
  <c r="AH1054" s="1"/>
  <c r="AG1055"/>
  <c r="AF1055"/>
  <c r="AF1054" s="1"/>
  <c r="AI1054"/>
  <c r="AG1054"/>
  <c r="AI1052"/>
  <c r="AH1052"/>
  <c r="AH1051" s="1"/>
  <c r="AG1052"/>
  <c r="AG1051" s="1"/>
  <c r="AF1052"/>
  <c r="AF1051" s="1"/>
  <c r="AI1051"/>
  <c r="AI1049"/>
  <c r="AI1048" s="1"/>
  <c r="AH1049"/>
  <c r="AH1048" s="1"/>
  <c r="AG1049"/>
  <c r="AG1048" s="1"/>
  <c r="AF1049"/>
  <c r="AF1048" s="1"/>
  <c r="AI1046"/>
  <c r="AI1045" s="1"/>
  <c r="AH1046"/>
  <c r="AH1045" s="1"/>
  <c r="AG1046"/>
  <c r="AG1045" s="1"/>
  <c r="AF1046"/>
  <c r="AF1045" s="1"/>
  <c r="AI1043"/>
  <c r="AH1043"/>
  <c r="AG1043"/>
  <c r="AG1042" s="1"/>
  <c r="AF1043"/>
  <c r="AF1042" s="1"/>
  <c r="AI1042"/>
  <c r="AH1042"/>
  <c r="AI1040"/>
  <c r="AH1040"/>
  <c r="AH1039" s="1"/>
  <c r="AG1040"/>
  <c r="AG1039" s="1"/>
  <c r="AF1040"/>
  <c r="AF1039" s="1"/>
  <c r="AI1039"/>
  <c r="AI1037"/>
  <c r="AI1036" s="1"/>
  <c r="AH1037"/>
  <c r="AH1036" s="1"/>
  <c r="AG1037"/>
  <c r="AG1036" s="1"/>
  <c r="AF1037"/>
  <c r="AF1036" s="1"/>
  <c r="AI1034"/>
  <c r="AI1033" s="1"/>
  <c r="AH1034"/>
  <c r="AH1033" s="1"/>
  <c r="AG1034"/>
  <c r="AG1033" s="1"/>
  <c r="AF1034"/>
  <c r="AF1033" s="1"/>
  <c r="AI1031"/>
  <c r="AI1030" s="1"/>
  <c r="AH1031"/>
  <c r="AG1031"/>
  <c r="AG1030" s="1"/>
  <c r="AF1031"/>
  <c r="AF1030" s="1"/>
  <c r="AH1030"/>
  <c r="AI1028"/>
  <c r="AH1028"/>
  <c r="AH1027" s="1"/>
  <c r="AG1028"/>
  <c r="AG1027" s="1"/>
  <c r="AF1028"/>
  <c r="AF1027" s="1"/>
  <c r="AI1027"/>
  <c r="AI1025"/>
  <c r="AI1024" s="1"/>
  <c r="AH1025"/>
  <c r="AH1024" s="1"/>
  <c r="AG1025"/>
  <c r="AG1024" s="1"/>
  <c r="AF1025"/>
  <c r="AF1024" s="1"/>
  <c r="AI1022"/>
  <c r="AI1021" s="1"/>
  <c r="AH1022"/>
  <c r="AH1021" s="1"/>
  <c r="AG1022"/>
  <c r="AG1021" s="1"/>
  <c r="AF1022"/>
  <c r="AF1021" s="1"/>
  <c r="AI1019"/>
  <c r="AI1018" s="1"/>
  <c r="AH1019"/>
  <c r="AH1018" s="1"/>
  <c r="AG1019"/>
  <c r="AG1018" s="1"/>
  <c r="AF1019"/>
  <c r="AF1018" s="1"/>
  <c r="AI1016"/>
  <c r="AI1015" s="1"/>
  <c r="AH1016"/>
  <c r="AH1015" s="1"/>
  <c r="AG1016"/>
  <c r="AG1015" s="1"/>
  <c r="AF1016"/>
  <c r="AF1015" s="1"/>
  <c r="AI1013"/>
  <c r="AI1012" s="1"/>
  <c r="AH1013"/>
  <c r="AH1012" s="1"/>
  <c r="AG1013"/>
  <c r="AG1012" s="1"/>
  <c r="AF1013"/>
  <c r="AF1012" s="1"/>
  <c r="AI1010"/>
  <c r="AI1009" s="1"/>
  <c r="AH1010"/>
  <c r="AH1009" s="1"/>
  <c r="AG1010"/>
  <c r="AG1009" s="1"/>
  <c r="AF1010"/>
  <c r="AF1009" s="1"/>
  <c r="AI1007"/>
  <c r="AI1006" s="1"/>
  <c r="AH1007"/>
  <c r="AH1006" s="1"/>
  <c r="AG1007"/>
  <c r="AG1006" s="1"/>
  <c r="AF1007"/>
  <c r="AF1006" s="1"/>
  <c r="AI1004"/>
  <c r="AH1004"/>
  <c r="AH1003" s="1"/>
  <c r="AG1004"/>
  <c r="AG1003" s="1"/>
  <c r="AF1004"/>
  <c r="AF1003" s="1"/>
  <c r="AI1003"/>
  <c r="AI1001"/>
  <c r="AI1000" s="1"/>
  <c r="AH1001"/>
  <c r="AH1000" s="1"/>
  <c r="AG1001"/>
  <c r="AG1000" s="1"/>
  <c r="AF1001"/>
  <c r="AF1000" s="1"/>
  <c r="AI998"/>
  <c r="AH998"/>
  <c r="AH997" s="1"/>
  <c r="AG998"/>
  <c r="AG997" s="1"/>
  <c r="AF998"/>
  <c r="AF997" s="1"/>
  <c r="AI997"/>
  <c r="AI990"/>
  <c r="AH990"/>
  <c r="AG990"/>
  <c r="AF990"/>
  <c r="AI988"/>
  <c r="AH988"/>
  <c r="AG988"/>
  <c r="AF988"/>
  <c r="AI979"/>
  <c r="AI978" s="1"/>
  <c r="AI977" s="1"/>
  <c r="AI976" s="1"/>
  <c r="AI975" s="1"/>
  <c r="AH979"/>
  <c r="AH978" s="1"/>
  <c r="AH977" s="1"/>
  <c r="AH976" s="1"/>
  <c r="AH975" s="1"/>
  <c r="AG979"/>
  <c r="AG978" s="1"/>
  <c r="AG977" s="1"/>
  <c r="AG976" s="1"/>
  <c r="AG975" s="1"/>
  <c r="AF979"/>
  <c r="AF978" s="1"/>
  <c r="AF977" s="1"/>
  <c r="AF976" s="1"/>
  <c r="AF975" s="1"/>
  <c r="AI971"/>
  <c r="AI970" s="1"/>
  <c r="AH971"/>
  <c r="AH970" s="1"/>
  <c r="AG971"/>
  <c r="AG970" s="1"/>
  <c r="AF971"/>
  <c r="AF970" s="1"/>
  <c r="AI968"/>
  <c r="AI967" s="1"/>
  <c r="AH968"/>
  <c r="AH967" s="1"/>
  <c r="AG968"/>
  <c r="AG967" s="1"/>
  <c r="AF968"/>
  <c r="AF967" s="1"/>
  <c r="AI965"/>
  <c r="AH965"/>
  <c r="AH964" s="1"/>
  <c r="AH963" s="1"/>
  <c r="AH962" s="1"/>
  <c r="AG965"/>
  <c r="AG964" s="1"/>
  <c r="AF965"/>
  <c r="AF964" s="1"/>
  <c r="AI964"/>
  <c r="AI959"/>
  <c r="AH959"/>
  <c r="AH958" s="1"/>
  <c r="AH957" s="1"/>
  <c r="AH956" s="1"/>
  <c r="AG959"/>
  <c r="AG958" s="1"/>
  <c r="AG957" s="1"/>
  <c r="AG956" s="1"/>
  <c r="AF959"/>
  <c r="AF958" s="1"/>
  <c r="AF957" s="1"/>
  <c r="AF956" s="1"/>
  <c r="AI958"/>
  <c r="AI957" s="1"/>
  <c r="AI956" s="1"/>
  <c r="AI949"/>
  <c r="AI948" s="1"/>
  <c r="AI947" s="1"/>
  <c r="AH949"/>
  <c r="AH948" s="1"/>
  <c r="AH947" s="1"/>
  <c r="AG949"/>
  <c r="AG948" s="1"/>
  <c r="AG947" s="1"/>
  <c r="AF949"/>
  <c r="AF948" s="1"/>
  <c r="AF947" s="1"/>
  <c r="AI937"/>
  <c r="AI936" s="1"/>
  <c r="AI935" s="1"/>
  <c r="AH937"/>
  <c r="AH936" s="1"/>
  <c r="AH935" s="1"/>
  <c r="AG937"/>
  <c r="AG936" s="1"/>
  <c r="AG935" s="1"/>
  <c r="AF937"/>
  <c r="AF936" s="1"/>
  <c r="AF935" s="1"/>
  <c r="AI933"/>
  <c r="AI932" s="1"/>
  <c r="AI931" s="1"/>
  <c r="AH933"/>
  <c r="AH932" s="1"/>
  <c r="AH931" s="1"/>
  <c r="AG933"/>
  <c r="AG932" s="1"/>
  <c r="AG931" s="1"/>
  <c r="AF933"/>
  <c r="AF932" s="1"/>
  <c r="AF931" s="1"/>
  <c r="AI928"/>
  <c r="AI927" s="1"/>
  <c r="AH928"/>
  <c r="AH927" s="1"/>
  <c r="AG928"/>
  <c r="AG927" s="1"/>
  <c r="AF928"/>
  <c r="AF927" s="1"/>
  <c r="AI925"/>
  <c r="AI924" s="1"/>
  <c r="AH925"/>
  <c r="AH924" s="1"/>
  <c r="AG925"/>
  <c r="AG924" s="1"/>
  <c r="AF925"/>
  <c r="AF924" s="1"/>
  <c r="AI922"/>
  <c r="AH922"/>
  <c r="AH921" s="1"/>
  <c r="AG922"/>
  <c r="AG921" s="1"/>
  <c r="AF922"/>
  <c r="AF921" s="1"/>
  <c r="AI921"/>
  <c r="AI918"/>
  <c r="AI917" s="1"/>
  <c r="AH918"/>
  <c r="AH917" s="1"/>
  <c r="AG918"/>
  <c r="AG917" s="1"/>
  <c r="AF918"/>
  <c r="AF917" s="1"/>
  <c r="AI915"/>
  <c r="AI914" s="1"/>
  <c r="AH915"/>
  <c r="AH914" s="1"/>
  <c r="AG915"/>
  <c r="AG914" s="1"/>
  <c r="AF915"/>
  <c r="AF914" s="1"/>
  <c r="AI912"/>
  <c r="AI911" s="1"/>
  <c r="AH912"/>
  <c r="AH911" s="1"/>
  <c r="AG912"/>
  <c r="AG911" s="1"/>
  <c r="AF912"/>
  <c r="AF911" s="1"/>
  <c r="AI907"/>
  <c r="AI906" s="1"/>
  <c r="AH907"/>
  <c r="AH906" s="1"/>
  <c r="AG907"/>
  <c r="AG906" s="1"/>
  <c r="AF907"/>
  <c r="AF906" s="1"/>
  <c r="AI904"/>
  <c r="AH904"/>
  <c r="AH903" s="1"/>
  <c r="AG904"/>
  <c r="AG903" s="1"/>
  <c r="AF904"/>
  <c r="AF903" s="1"/>
  <c r="AI903"/>
  <c r="AI901"/>
  <c r="AI900" s="1"/>
  <c r="AH901"/>
  <c r="AH900" s="1"/>
  <c r="AG901"/>
  <c r="AG900" s="1"/>
  <c r="AF901"/>
  <c r="AF900" s="1"/>
  <c r="AI897"/>
  <c r="AI896" s="1"/>
  <c r="AH897"/>
  <c r="AH896" s="1"/>
  <c r="AG897"/>
  <c r="AG896" s="1"/>
  <c r="AF897"/>
  <c r="AF896" s="1"/>
  <c r="AI894"/>
  <c r="AH894"/>
  <c r="AH893" s="1"/>
  <c r="AG894"/>
  <c r="AG893" s="1"/>
  <c r="AF894"/>
  <c r="AF893" s="1"/>
  <c r="AI893"/>
  <c r="AI885"/>
  <c r="AI884" s="1"/>
  <c r="AH885"/>
  <c r="AH884" s="1"/>
  <c r="AG885"/>
  <c r="AG884" s="1"/>
  <c r="AF885"/>
  <c r="AF884" s="1"/>
  <c r="AI882"/>
  <c r="AI881" s="1"/>
  <c r="AH882"/>
  <c r="AH881" s="1"/>
  <c r="AG882"/>
  <c r="AG881" s="1"/>
  <c r="AF882"/>
  <c r="AF881" s="1"/>
  <c r="AI879"/>
  <c r="AH879"/>
  <c r="AG879"/>
  <c r="AF879"/>
  <c r="AI877"/>
  <c r="AH877"/>
  <c r="AG877"/>
  <c r="AF877"/>
  <c r="AI875"/>
  <c r="AH875"/>
  <c r="AG875"/>
  <c r="AF875"/>
  <c r="AI873"/>
  <c r="AH873"/>
  <c r="AG873"/>
  <c r="AG872" s="1"/>
  <c r="AG871" s="1"/>
  <c r="AF873"/>
  <c r="AF872" s="1"/>
  <c r="AF871" s="1"/>
  <c r="AI869"/>
  <c r="AH869"/>
  <c r="AH868" s="1"/>
  <c r="AH867" s="1"/>
  <c r="AG869"/>
  <c r="AG868" s="1"/>
  <c r="AG867" s="1"/>
  <c r="AF869"/>
  <c r="AF868" s="1"/>
  <c r="AF867" s="1"/>
  <c r="AI868"/>
  <c r="AI867" s="1"/>
  <c r="AI865"/>
  <c r="AH865"/>
  <c r="AG865"/>
  <c r="AG864" s="1"/>
  <c r="AG863" s="1"/>
  <c r="AF865"/>
  <c r="AF864" s="1"/>
  <c r="AF863" s="1"/>
  <c r="AI864"/>
  <c r="AI863" s="1"/>
  <c r="AH864"/>
  <c r="AH863" s="1"/>
  <c r="AI858"/>
  <c r="AI857" s="1"/>
  <c r="AI856" s="1"/>
  <c r="AH858"/>
  <c r="AH857" s="1"/>
  <c r="AH856" s="1"/>
  <c r="AG858"/>
  <c r="AG857" s="1"/>
  <c r="AG856" s="1"/>
  <c r="AF858"/>
  <c r="AF857" s="1"/>
  <c r="AF856" s="1"/>
  <c r="AI854"/>
  <c r="AH854"/>
  <c r="AG854"/>
  <c r="AG853" s="1"/>
  <c r="AG852" s="1"/>
  <c r="AF854"/>
  <c r="AF853" s="1"/>
  <c r="AF852" s="1"/>
  <c r="AI853"/>
  <c r="AI852" s="1"/>
  <c r="AH853"/>
  <c r="AH852" s="1"/>
  <c r="AI847"/>
  <c r="AI846" s="1"/>
  <c r="AI845" s="1"/>
  <c r="AH847"/>
  <c r="AH846" s="1"/>
  <c r="AH845" s="1"/>
  <c r="AG847"/>
  <c r="AG846" s="1"/>
  <c r="AG845" s="1"/>
  <c r="AF847"/>
  <c r="AF846" s="1"/>
  <c r="AF845" s="1"/>
  <c r="AI843"/>
  <c r="AH843"/>
  <c r="AG843"/>
  <c r="AG842" s="1"/>
  <c r="AG841" s="1"/>
  <c r="AF843"/>
  <c r="AF842" s="1"/>
  <c r="AF841" s="1"/>
  <c r="AI842"/>
  <c r="AI841" s="1"/>
  <c r="AH842"/>
  <c r="AH841" s="1"/>
  <c r="AI836"/>
  <c r="AH836"/>
  <c r="AH835" s="1"/>
  <c r="AH834" s="1"/>
  <c r="AH833" s="1"/>
  <c r="AH832" s="1"/>
  <c r="AG836"/>
  <c r="AG835" s="1"/>
  <c r="AG834" s="1"/>
  <c r="AG833" s="1"/>
  <c r="AG832" s="1"/>
  <c r="AF836"/>
  <c r="AF835" s="1"/>
  <c r="AF834" s="1"/>
  <c r="AF833" s="1"/>
  <c r="AF832" s="1"/>
  <c r="AI835"/>
  <c r="AI834" s="1"/>
  <c r="AI833" s="1"/>
  <c r="AI832" s="1"/>
  <c r="AI824"/>
  <c r="AH824"/>
  <c r="AG824"/>
  <c r="AG823" s="1"/>
  <c r="AG818" s="1"/>
  <c r="AF824"/>
  <c r="AF823" s="1"/>
  <c r="AI823"/>
  <c r="AI818" s="1"/>
  <c r="AH823"/>
  <c r="AI821"/>
  <c r="AI819" s="1"/>
  <c r="AH821"/>
  <c r="AH820" s="1"/>
  <c r="AH819" s="1"/>
  <c r="AG821"/>
  <c r="AG819" s="1"/>
  <c r="AF821"/>
  <c r="AF820" s="1"/>
  <c r="AF819" s="1"/>
  <c r="AI816"/>
  <c r="AH816"/>
  <c r="AH815" s="1"/>
  <c r="AH814" s="1"/>
  <c r="AH813" s="1"/>
  <c r="AG816"/>
  <c r="AG815" s="1"/>
  <c r="AG814" s="1"/>
  <c r="AG813" s="1"/>
  <c r="AF816"/>
  <c r="AF815" s="1"/>
  <c r="AF814" s="1"/>
  <c r="AF813" s="1"/>
  <c r="AI815"/>
  <c r="AI814" s="1"/>
  <c r="AI813" s="1"/>
  <c r="AI811"/>
  <c r="AI810" s="1"/>
  <c r="AH811"/>
  <c r="AH810" s="1"/>
  <c r="AG811"/>
  <c r="AG810" s="1"/>
  <c r="AF811"/>
  <c r="AF810" s="1"/>
  <c r="AI808"/>
  <c r="AH808"/>
  <c r="AH807" s="1"/>
  <c r="AG808"/>
  <c r="AG807" s="1"/>
  <c r="AF808"/>
  <c r="AF807" s="1"/>
  <c r="AI807"/>
  <c r="AI805"/>
  <c r="AI804" s="1"/>
  <c r="AI803" s="1"/>
  <c r="AH805"/>
  <c r="AH804" s="1"/>
  <c r="AH803" s="1"/>
  <c r="AG805"/>
  <c r="AG804" s="1"/>
  <c r="AG803" s="1"/>
  <c r="AF805"/>
  <c r="AF804" s="1"/>
  <c r="AF803" s="1"/>
  <c r="AI801"/>
  <c r="AI800" s="1"/>
  <c r="AH801"/>
  <c r="AH800" s="1"/>
  <c r="AG801"/>
  <c r="AG800" s="1"/>
  <c r="AF801"/>
  <c r="AF800" s="1"/>
  <c r="AI798"/>
  <c r="AH798"/>
  <c r="AH797" s="1"/>
  <c r="AG798"/>
  <c r="AG797" s="1"/>
  <c r="AF798"/>
  <c r="AF797" s="1"/>
  <c r="AI797"/>
  <c r="AI794"/>
  <c r="AH794"/>
  <c r="AH793" s="1"/>
  <c r="AH792" s="1"/>
  <c r="AG794"/>
  <c r="AG793" s="1"/>
  <c r="AG792" s="1"/>
  <c r="AF794"/>
  <c r="AF793" s="1"/>
  <c r="AF792" s="1"/>
  <c r="AI793"/>
  <c r="AI792" s="1"/>
  <c r="AG790"/>
  <c r="AI790"/>
  <c r="AI789" s="1"/>
  <c r="AI788" s="1"/>
  <c r="AH790"/>
  <c r="AH789" s="1"/>
  <c r="AH788" s="1"/>
  <c r="AF790"/>
  <c r="AF789" s="1"/>
  <c r="AF788" s="1"/>
  <c r="AG789"/>
  <c r="AG788" s="1"/>
  <c r="AI786"/>
  <c r="AI785" s="1"/>
  <c r="AI784" s="1"/>
  <c r="AH786"/>
  <c r="AH785" s="1"/>
  <c r="AH784" s="1"/>
  <c r="AG786"/>
  <c r="AG785" s="1"/>
  <c r="AG784" s="1"/>
  <c r="AF786"/>
  <c r="AF785" s="1"/>
  <c r="AF784" s="1"/>
  <c r="AI781"/>
  <c r="AH781"/>
  <c r="AH780" s="1"/>
  <c r="AH779" s="1"/>
  <c r="AH778" s="1"/>
  <c r="AG781"/>
  <c r="AG780" s="1"/>
  <c r="AG779" s="1"/>
  <c r="AG778" s="1"/>
  <c r="AF781"/>
  <c r="AF780" s="1"/>
  <c r="AF779" s="1"/>
  <c r="AF778" s="1"/>
  <c r="AI780"/>
  <c r="AI779" s="1"/>
  <c r="AI778" s="1"/>
  <c r="AI776"/>
  <c r="AI775" s="1"/>
  <c r="AH776"/>
  <c r="AH775" s="1"/>
  <c r="AG776"/>
  <c r="AG775" s="1"/>
  <c r="AF776"/>
  <c r="AF775" s="1"/>
  <c r="AI773"/>
  <c r="AI772" s="1"/>
  <c r="AH773"/>
  <c r="AH772" s="1"/>
  <c r="AG773"/>
  <c r="AG772" s="1"/>
  <c r="AF773"/>
  <c r="AF772" s="1"/>
  <c r="AI770"/>
  <c r="AI769" s="1"/>
  <c r="AI768" s="1"/>
  <c r="AH770"/>
  <c r="AH769" s="1"/>
  <c r="AH768" s="1"/>
  <c r="AG770"/>
  <c r="AG769" s="1"/>
  <c r="AG768" s="1"/>
  <c r="AF770"/>
  <c r="AF769" s="1"/>
  <c r="AF768" s="1"/>
  <c r="AI766"/>
  <c r="AI765" s="1"/>
  <c r="AI764" s="1"/>
  <c r="AH766"/>
  <c r="AH765" s="1"/>
  <c r="AH764" s="1"/>
  <c r="AG766"/>
  <c r="AG765" s="1"/>
  <c r="AG764" s="1"/>
  <c r="AF766"/>
  <c r="AF765" s="1"/>
  <c r="AF764" s="1"/>
  <c r="AI762"/>
  <c r="AI759" s="1"/>
  <c r="AI758" s="1"/>
  <c r="AH762"/>
  <c r="AH759" s="1"/>
  <c r="AH758" s="1"/>
  <c r="AG762"/>
  <c r="AG759" s="1"/>
  <c r="AG758" s="1"/>
  <c r="AF762"/>
  <c r="AF759" s="1"/>
  <c r="AF758" s="1"/>
  <c r="AI756"/>
  <c r="AI755" s="1"/>
  <c r="AI754" s="1"/>
  <c r="AH756"/>
  <c r="AH755" s="1"/>
  <c r="AH754" s="1"/>
  <c r="AG756"/>
  <c r="AG755" s="1"/>
  <c r="AG754" s="1"/>
  <c r="AF756"/>
  <c r="AF755" s="1"/>
  <c r="AF754" s="1"/>
  <c r="AI751"/>
  <c r="AH751"/>
  <c r="AH750" s="1"/>
  <c r="AH749" s="1"/>
  <c r="AG751"/>
  <c r="AG750" s="1"/>
  <c r="AG749" s="1"/>
  <c r="AF751"/>
  <c r="AF750" s="1"/>
  <c r="AF749" s="1"/>
  <c r="AI750"/>
  <c r="AI749" s="1"/>
  <c r="AI747"/>
  <c r="AH747"/>
  <c r="AH746" s="1"/>
  <c r="AH745" s="1"/>
  <c r="AG747"/>
  <c r="AG746" s="1"/>
  <c r="AG745" s="1"/>
  <c r="AF747"/>
  <c r="AF746" s="1"/>
  <c r="AF745" s="1"/>
  <c r="AI746"/>
  <c r="AI745" s="1"/>
  <c r="AI743"/>
  <c r="AH743"/>
  <c r="AH742" s="1"/>
  <c r="AH741" s="1"/>
  <c r="AG743"/>
  <c r="AG742" s="1"/>
  <c r="AG741" s="1"/>
  <c r="AF743"/>
  <c r="AF742" s="1"/>
  <c r="AF741" s="1"/>
  <c r="AI742"/>
  <c r="AI741" s="1"/>
  <c r="AI739"/>
  <c r="AH739"/>
  <c r="AH738" s="1"/>
  <c r="AH737" s="1"/>
  <c r="AG739"/>
  <c r="AG738" s="1"/>
  <c r="AG737" s="1"/>
  <c r="AF739"/>
  <c r="AF738" s="1"/>
  <c r="AF737" s="1"/>
  <c r="AI738"/>
  <c r="AI737" s="1"/>
  <c r="AI729"/>
  <c r="AH729"/>
  <c r="AH728" s="1"/>
  <c r="AH727" s="1"/>
  <c r="AH726" s="1"/>
  <c r="AG729"/>
  <c r="AG728" s="1"/>
  <c r="AG727" s="1"/>
  <c r="AG726" s="1"/>
  <c r="AF729"/>
  <c r="AF728" s="1"/>
  <c r="AF727" s="1"/>
  <c r="AF726" s="1"/>
  <c r="AI728"/>
  <c r="AI727" s="1"/>
  <c r="AI726" s="1"/>
  <c r="AI724"/>
  <c r="AI723" s="1"/>
  <c r="AH724"/>
  <c r="AH723" s="1"/>
  <c r="AG724"/>
  <c r="AG723" s="1"/>
  <c r="AF724"/>
  <c r="AF723" s="1"/>
  <c r="AH721"/>
  <c r="AH720" s="1"/>
  <c r="AG721"/>
  <c r="AG720" s="1"/>
  <c r="AF721"/>
  <c r="AF720"/>
  <c r="AI717"/>
  <c r="AI716" s="1"/>
  <c r="AH717"/>
  <c r="AH716" s="1"/>
  <c r="AG717"/>
  <c r="AG716" s="1"/>
  <c r="AF717"/>
  <c r="AF716" s="1"/>
  <c r="AI714"/>
  <c r="AH714"/>
  <c r="AH713" s="1"/>
  <c r="AG714"/>
  <c r="AG713" s="1"/>
  <c r="AF714"/>
  <c r="AF713" s="1"/>
  <c r="AI713"/>
  <c r="AI710"/>
  <c r="AH710"/>
  <c r="AH709" s="1"/>
  <c r="AH708" s="1"/>
  <c r="AG710"/>
  <c r="AG709" s="1"/>
  <c r="AG708" s="1"/>
  <c r="AF710"/>
  <c r="AF709" s="1"/>
  <c r="AF708" s="1"/>
  <c r="AI709"/>
  <c r="AI708" s="1"/>
  <c r="AI706"/>
  <c r="AH706"/>
  <c r="AH705" s="1"/>
  <c r="AG706"/>
  <c r="AG705" s="1"/>
  <c r="AF706"/>
  <c r="AF705" s="1"/>
  <c r="AI705"/>
  <c r="AI703"/>
  <c r="AI702" s="1"/>
  <c r="AH703"/>
  <c r="AH702" s="1"/>
  <c r="AG703"/>
  <c r="AG702" s="1"/>
  <c r="AF703"/>
  <c r="AF702" s="1"/>
  <c r="AI699"/>
  <c r="AI698" s="1"/>
  <c r="AI697" s="1"/>
  <c r="AH699"/>
  <c r="AH698" s="1"/>
  <c r="AH697" s="1"/>
  <c r="AG699"/>
  <c r="AG698" s="1"/>
  <c r="AG697" s="1"/>
  <c r="AF699"/>
  <c r="AF698" s="1"/>
  <c r="AF697" s="1"/>
  <c r="AI692"/>
  <c r="AI691" s="1"/>
  <c r="AI690" s="1"/>
  <c r="AI689" s="1"/>
  <c r="AH692"/>
  <c r="AH691" s="1"/>
  <c r="AH690" s="1"/>
  <c r="AH689" s="1"/>
  <c r="AG692"/>
  <c r="AG691" s="1"/>
  <c r="AG690" s="1"/>
  <c r="AG689" s="1"/>
  <c r="AF692"/>
  <c r="AF691" s="1"/>
  <c r="AF690" s="1"/>
  <c r="AF689" s="1"/>
  <c r="AI687"/>
  <c r="AH687"/>
  <c r="AH686" s="1"/>
  <c r="AG687"/>
  <c r="AG686" s="1"/>
  <c r="AF687"/>
  <c r="AF686" s="1"/>
  <c r="AI686"/>
  <c r="AH679"/>
  <c r="AH678" s="1"/>
  <c r="AG679"/>
  <c r="AG678" s="1"/>
  <c r="AF679"/>
  <c r="AF678" s="1"/>
  <c r="AI675"/>
  <c r="AI674" s="1"/>
  <c r="AH675"/>
  <c r="AH674" s="1"/>
  <c r="AH673" s="1"/>
  <c r="AG675"/>
  <c r="AG674" s="1"/>
  <c r="AF675"/>
  <c r="AF674" s="1"/>
  <c r="AI671"/>
  <c r="AI670" s="1"/>
  <c r="AI669" s="1"/>
  <c r="AH671"/>
  <c r="AH670" s="1"/>
  <c r="AH669" s="1"/>
  <c r="AG671"/>
  <c r="AG670" s="1"/>
  <c r="AG669" s="1"/>
  <c r="AF671"/>
  <c r="AF670" s="1"/>
  <c r="AF669" s="1"/>
  <c r="AI666"/>
  <c r="AI665" s="1"/>
  <c r="AI661" s="1"/>
  <c r="AH666"/>
  <c r="AH665" s="1"/>
  <c r="AH661" s="1"/>
  <c r="AG666"/>
  <c r="AG665" s="1"/>
  <c r="AG661" s="1"/>
  <c r="AF666"/>
  <c r="AF665" s="1"/>
  <c r="AF661" s="1"/>
  <c r="AI658"/>
  <c r="AI657" s="1"/>
  <c r="AI656" s="1"/>
  <c r="AH658"/>
  <c r="AH657" s="1"/>
  <c r="AH656" s="1"/>
  <c r="AG658"/>
  <c r="AG657" s="1"/>
  <c r="AG656" s="1"/>
  <c r="AF658"/>
  <c r="AF657" s="1"/>
  <c r="AF656" s="1"/>
  <c r="AI649"/>
  <c r="AH649"/>
  <c r="AH648" s="1"/>
  <c r="AH647" s="1"/>
  <c r="AH646" s="1"/>
  <c r="AH645" s="1"/>
  <c r="AG649"/>
  <c r="AG648" s="1"/>
  <c r="AG647" s="1"/>
  <c r="AG646" s="1"/>
  <c r="AG645" s="1"/>
  <c r="AF649"/>
  <c r="AF648" s="1"/>
  <c r="AF647" s="1"/>
  <c r="AF646" s="1"/>
  <c r="AF645" s="1"/>
  <c r="AI648"/>
  <c r="AI647" s="1"/>
  <c r="AI646" s="1"/>
  <c r="AI645" s="1"/>
  <c r="AI642"/>
  <c r="AI641" s="1"/>
  <c r="AI640" s="1"/>
  <c r="AI639" s="1"/>
  <c r="AI638" s="1"/>
  <c r="AH642"/>
  <c r="AH641" s="1"/>
  <c r="AH640" s="1"/>
  <c r="AH639" s="1"/>
  <c r="AH638" s="1"/>
  <c r="AG642"/>
  <c r="AG641" s="1"/>
  <c r="AG640" s="1"/>
  <c r="AG639" s="1"/>
  <c r="AG638" s="1"/>
  <c r="AF642"/>
  <c r="AF641" s="1"/>
  <c r="AF640" s="1"/>
  <c r="AF639" s="1"/>
  <c r="AF638" s="1"/>
  <c r="AI633"/>
  <c r="AI632" s="1"/>
  <c r="AI631" s="1"/>
  <c r="AI630" s="1"/>
  <c r="AH633"/>
  <c r="AH632" s="1"/>
  <c r="AH631" s="1"/>
  <c r="AH630" s="1"/>
  <c r="AG633"/>
  <c r="AG632" s="1"/>
  <c r="AG631" s="1"/>
  <c r="AG630" s="1"/>
  <c r="AF633"/>
  <c r="AF632" s="1"/>
  <c r="AF631" s="1"/>
  <c r="AF630" s="1"/>
  <c r="AI628"/>
  <c r="AI627" s="1"/>
  <c r="AI626" s="1"/>
  <c r="AI625" s="1"/>
  <c r="AH628"/>
  <c r="AH627" s="1"/>
  <c r="AH626" s="1"/>
  <c r="AH625" s="1"/>
  <c r="AG628"/>
  <c r="AG627" s="1"/>
  <c r="AG626" s="1"/>
  <c r="AG625" s="1"/>
  <c r="AF628"/>
  <c r="AF627" s="1"/>
  <c r="AF626" s="1"/>
  <c r="AF625" s="1"/>
  <c r="AI623"/>
  <c r="AI622" s="1"/>
  <c r="AI621" s="1"/>
  <c r="AH623"/>
  <c r="AH622" s="1"/>
  <c r="AH621" s="1"/>
  <c r="AG623"/>
  <c r="AG622" s="1"/>
  <c r="AG621" s="1"/>
  <c r="AF623"/>
  <c r="AF622" s="1"/>
  <c r="AF621" s="1"/>
  <c r="AI619"/>
  <c r="AH619"/>
  <c r="AH618" s="1"/>
  <c r="AH617" s="1"/>
  <c r="AG619"/>
  <c r="AG618" s="1"/>
  <c r="AG617" s="1"/>
  <c r="AF619"/>
  <c r="AF618" s="1"/>
  <c r="AF617" s="1"/>
  <c r="AI618"/>
  <c r="AI617" s="1"/>
  <c r="AI614"/>
  <c r="AH614"/>
  <c r="AH613" s="1"/>
  <c r="AH612" s="1"/>
  <c r="AH611" s="1"/>
  <c r="AG614"/>
  <c r="AG613" s="1"/>
  <c r="AG612" s="1"/>
  <c r="AG611" s="1"/>
  <c r="AF614"/>
  <c r="AF613" s="1"/>
  <c r="AF612" s="1"/>
  <c r="AF611" s="1"/>
  <c r="AI613"/>
  <c r="AI612" s="1"/>
  <c r="AI611" s="1"/>
  <c r="AI605"/>
  <c r="AH605"/>
  <c r="AH604" s="1"/>
  <c r="AG605"/>
  <c r="AG604" s="1"/>
  <c r="AF605"/>
  <c r="AF604" s="1"/>
  <c r="AI604"/>
  <c r="AI602"/>
  <c r="AH602"/>
  <c r="AG602"/>
  <c r="AG601" s="1"/>
  <c r="AF602"/>
  <c r="AF601" s="1"/>
  <c r="AI601"/>
  <c r="AH601"/>
  <c r="AI592"/>
  <c r="AI591" s="1"/>
  <c r="AI586" s="1"/>
  <c r="AH592"/>
  <c r="AH591" s="1"/>
  <c r="AH586" s="1"/>
  <c r="AG592"/>
  <c r="AG591" s="1"/>
  <c r="AG586" s="1"/>
  <c r="AF592"/>
  <c r="AF591" s="1"/>
  <c r="AF586" s="1"/>
  <c r="AH584"/>
  <c r="AH583" s="1"/>
  <c r="AF584"/>
  <c r="AF583" s="1"/>
  <c r="AI581"/>
  <c r="AH581"/>
  <c r="AG581"/>
  <c r="AF581"/>
  <c r="AI579"/>
  <c r="AI578" s="1"/>
  <c r="AH579"/>
  <c r="AG579"/>
  <c r="AG578" s="1"/>
  <c r="AF579"/>
  <c r="AF578" s="1"/>
  <c r="AI576"/>
  <c r="AH576"/>
  <c r="AG576"/>
  <c r="AF576"/>
  <c r="AI574"/>
  <c r="AH574"/>
  <c r="AG574"/>
  <c r="AF574"/>
  <c r="AI572"/>
  <c r="AH572"/>
  <c r="AG572"/>
  <c r="AG571" s="1"/>
  <c r="AF572"/>
  <c r="AF571" s="1"/>
  <c r="AI571"/>
  <c r="AH571"/>
  <c r="AI569"/>
  <c r="AH569"/>
  <c r="AG569"/>
  <c r="AF569"/>
  <c r="AI567"/>
  <c r="AI566" s="1"/>
  <c r="AH567"/>
  <c r="AH566" s="1"/>
  <c r="AG567"/>
  <c r="AF567"/>
  <c r="AF566" s="1"/>
  <c r="AI564"/>
  <c r="AI563" s="1"/>
  <c r="AH564"/>
  <c r="AH563" s="1"/>
  <c r="AG564"/>
  <c r="AG563" s="1"/>
  <c r="AF564"/>
  <c r="AF563" s="1"/>
  <c r="AI559"/>
  <c r="AI558" s="1"/>
  <c r="AI557" s="1"/>
  <c r="AI556" s="1"/>
  <c r="AH559"/>
  <c r="AH558" s="1"/>
  <c r="AH557" s="1"/>
  <c r="AH556" s="1"/>
  <c r="AG559"/>
  <c r="AG558" s="1"/>
  <c r="AG557" s="1"/>
  <c r="AG556" s="1"/>
  <c r="AF559"/>
  <c r="AF558" s="1"/>
  <c r="AF557" s="1"/>
  <c r="AF556" s="1"/>
  <c r="AI554"/>
  <c r="AH554"/>
  <c r="AH553" s="1"/>
  <c r="AH552" s="1"/>
  <c r="AH551" s="1"/>
  <c r="AG554"/>
  <c r="AG553" s="1"/>
  <c r="AG552" s="1"/>
  <c r="AG551" s="1"/>
  <c r="AF554"/>
  <c r="AF553" s="1"/>
  <c r="AF552" s="1"/>
  <c r="AF551" s="1"/>
  <c r="AI553"/>
  <c r="AI552" s="1"/>
  <c r="AI551" s="1"/>
  <c r="AI549"/>
  <c r="AH549"/>
  <c r="AH548" s="1"/>
  <c r="AH547" s="1"/>
  <c r="AH546" s="1"/>
  <c r="AH545" s="1"/>
  <c r="AG549"/>
  <c r="AG548" s="1"/>
  <c r="AG547" s="1"/>
  <c r="AG546" s="1"/>
  <c r="AG545" s="1"/>
  <c r="AF549"/>
  <c r="AF548" s="1"/>
  <c r="AF547" s="1"/>
  <c r="AF546" s="1"/>
  <c r="AF545" s="1"/>
  <c r="AI548"/>
  <c r="AI547"/>
  <c r="AI546" s="1"/>
  <c r="AI545" s="1"/>
  <c r="AI543"/>
  <c r="AI542" s="1"/>
  <c r="AI541" s="1"/>
  <c r="AI540" s="1"/>
  <c r="AH543"/>
  <c r="AH542" s="1"/>
  <c r="AH541" s="1"/>
  <c r="AH540" s="1"/>
  <c r="AG543"/>
  <c r="AG542" s="1"/>
  <c r="AG541" s="1"/>
  <c r="AG540" s="1"/>
  <c r="AF543"/>
  <c r="AF542" s="1"/>
  <c r="AF541" s="1"/>
  <c r="AF540" s="1"/>
  <c r="AI536"/>
  <c r="AI535" s="1"/>
  <c r="AI534" s="1"/>
  <c r="AI533" s="1"/>
  <c r="AH536"/>
  <c r="AH535" s="1"/>
  <c r="AH534" s="1"/>
  <c r="AH533" s="1"/>
  <c r="AG536"/>
  <c r="AG535" s="1"/>
  <c r="AG534" s="1"/>
  <c r="AG533" s="1"/>
  <c r="AF536"/>
  <c r="AF535" s="1"/>
  <c r="AF534" s="1"/>
  <c r="AF533" s="1"/>
  <c r="AI531"/>
  <c r="AI530" s="1"/>
  <c r="AI529" s="1"/>
  <c r="AI528" s="1"/>
  <c r="AH531"/>
  <c r="AH530" s="1"/>
  <c r="AH529" s="1"/>
  <c r="AH528" s="1"/>
  <c r="AG531"/>
  <c r="AG530" s="1"/>
  <c r="AG529" s="1"/>
  <c r="AG528" s="1"/>
  <c r="AF531"/>
  <c r="AF530" s="1"/>
  <c r="AF529" s="1"/>
  <c r="AF528" s="1"/>
  <c r="AI526"/>
  <c r="AH526"/>
  <c r="AH525" s="1"/>
  <c r="AH524" s="1"/>
  <c r="AH523" s="1"/>
  <c r="AG526"/>
  <c r="AG525" s="1"/>
  <c r="AG524" s="1"/>
  <c r="AG523" s="1"/>
  <c r="AF526"/>
  <c r="AF525" s="1"/>
  <c r="AF524" s="1"/>
  <c r="AF523" s="1"/>
  <c r="AI525"/>
  <c r="AI524" s="1"/>
  <c r="AI523" s="1"/>
  <c r="AI521"/>
  <c r="AI520" s="1"/>
  <c r="AI519" s="1"/>
  <c r="AI518" s="1"/>
  <c r="AH521"/>
  <c r="AH520" s="1"/>
  <c r="AH519" s="1"/>
  <c r="AH518" s="1"/>
  <c r="AG521"/>
  <c r="AG520" s="1"/>
  <c r="AG519" s="1"/>
  <c r="AG518" s="1"/>
  <c r="AF521"/>
  <c r="AF520" s="1"/>
  <c r="AF519" s="1"/>
  <c r="AF518" s="1"/>
  <c r="AK514"/>
  <c r="AJ514"/>
  <c r="AI514"/>
  <c r="AH514"/>
  <c r="AG514"/>
  <c r="AF514"/>
  <c r="AI512"/>
  <c r="AH512"/>
  <c r="AH511" s="1"/>
  <c r="AH510" s="1"/>
  <c r="AH509" s="1"/>
  <c r="AG512"/>
  <c r="AG511" s="1"/>
  <c r="AG510" s="1"/>
  <c r="AG509" s="1"/>
  <c r="AF512"/>
  <c r="AF511" s="1"/>
  <c r="AF510" s="1"/>
  <c r="AF509" s="1"/>
  <c r="AJ508"/>
  <c r="AH508"/>
  <c r="AH507" s="1"/>
  <c r="AH506" s="1"/>
  <c r="AH505" s="1"/>
  <c r="AF508"/>
  <c r="AF507" s="1"/>
  <c r="AF506" s="1"/>
  <c r="AF505" s="1"/>
  <c r="AK507"/>
  <c r="AK506" s="1"/>
  <c r="AK505" s="1"/>
  <c r="AJ507"/>
  <c r="AI507"/>
  <c r="AI506" s="1"/>
  <c r="AI505" s="1"/>
  <c r="AG507"/>
  <c r="AG506" s="1"/>
  <c r="AG505" s="1"/>
  <c r="AJ506"/>
  <c r="AJ505" s="1"/>
  <c r="AI503"/>
  <c r="AH503"/>
  <c r="AH502" s="1"/>
  <c r="AH501" s="1"/>
  <c r="AH500" s="1"/>
  <c r="AG503"/>
  <c r="AG502" s="1"/>
  <c r="AG501" s="1"/>
  <c r="AG500" s="1"/>
  <c r="AF503"/>
  <c r="AF502" s="1"/>
  <c r="AF501" s="1"/>
  <c r="AF500" s="1"/>
  <c r="AI502"/>
  <c r="AI501" s="1"/>
  <c r="AI500" s="1"/>
  <c r="AI498"/>
  <c r="AI497" s="1"/>
  <c r="AI496" s="1"/>
  <c r="AI495" s="1"/>
  <c r="AH498"/>
  <c r="AH497" s="1"/>
  <c r="AH496" s="1"/>
  <c r="AH495" s="1"/>
  <c r="AG498"/>
  <c r="AG497" s="1"/>
  <c r="AG496" s="1"/>
  <c r="AG495" s="1"/>
  <c r="AF498"/>
  <c r="AF497" s="1"/>
  <c r="AF496" s="1"/>
  <c r="AF495" s="1"/>
  <c r="AI493"/>
  <c r="AI492" s="1"/>
  <c r="AI491" s="1"/>
  <c r="AI490" s="1"/>
  <c r="AH493"/>
  <c r="AH492" s="1"/>
  <c r="AH491" s="1"/>
  <c r="AH490" s="1"/>
  <c r="AG493"/>
  <c r="AG492" s="1"/>
  <c r="AG491" s="1"/>
  <c r="AG490" s="1"/>
  <c r="AF493"/>
  <c r="AF492" s="1"/>
  <c r="AF491" s="1"/>
  <c r="AF490" s="1"/>
  <c r="AI484"/>
  <c r="AH484"/>
  <c r="AH483" s="1"/>
  <c r="AH479" s="1"/>
  <c r="AH478" s="1"/>
  <c r="AG484"/>
  <c r="AG483" s="1"/>
  <c r="AG479" s="1"/>
  <c r="AG478" s="1"/>
  <c r="AF484"/>
  <c r="AF483" s="1"/>
  <c r="AF479" s="1"/>
  <c r="AF478" s="1"/>
  <c r="AI483"/>
  <c r="AI479" s="1"/>
  <c r="AI478" s="1"/>
  <c r="AI476"/>
  <c r="AI475" s="1"/>
  <c r="AI474" s="1"/>
  <c r="AI473" s="1"/>
  <c r="AH476"/>
  <c r="AH475" s="1"/>
  <c r="AH474" s="1"/>
  <c r="AH473" s="1"/>
  <c r="AG476"/>
  <c r="AG475" s="1"/>
  <c r="AG474" s="1"/>
  <c r="AG473" s="1"/>
  <c r="AF476"/>
  <c r="AF475" s="1"/>
  <c r="AF474" s="1"/>
  <c r="AF473" s="1"/>
  <c r="AI471"/>
  <c r="AH471"/>
  <c r="AH470" s="1"/>
  <c r="AH469" s="1"/>
  <c r="AH468" s="1"/>
  <c r="AH467" s="1"/>
  <c r="AG471"/>
  <c r="AG470" s="1"/>
  <c r="AG469" s="1"/>
  <c r="AG468" s="1"/>
  <c r="AG467" s="1"/>
  <c r="AF471"/>
  <c r="AF470" s="1"/>
  <c r="AF469" s="1"/>
  <c r="AF468" s="1"/>
  <c r="AF467" s="1"/>
  <c r="AI470"/>
  <c r="AI469" s="1"/>
  <c r="AI468" s="1"/>
  <c r="AI467" s="1"/>
  <c r="AI458"/>
  <c r="AH458"/>
  <c r="AG458"/>
  <c r="AF458"/>
  <c r="AI456"/>
  <c r="AI453" s="1"/>
  <c r="AH456"/>
  <c r="AH453" s="1"/>
  <c r="AG456"/>
  <c r="AF456"/>
  <c r="AF454"/>
  <c r="AF453" s="1"/>
  <c r="AI436"/>
  <c r="AH436"/>
  <c r="AH435" s="1"/>
  <c r="AH434" s="1"/>
  <c r="AG436"/>
  <c r="AG435" s="1"/>
  <c r="AG434" s="1"/>
  <c r="AF436"/>
  <c r="AF435" s="1"/>
  <c r="AF434" s="1"/>
  <c r="AI435"/>
  <c r="AI434" s="1"/>
  <c r="AI432"/>
  <c r="AH432"/>
  <c r="AH431" s="1"/>
  <c r="AH430" s="1"/>
  <c r="AG432"/>
  <c r="AG431" s="1"/>
  <c r="AG430" s="1"/>
  <c r="AF432"/>
  <c r="AF431" s="1"/>
  <c r="AF430" s="1"/>
  <c r="AI431"/>
  <c r="AI430" s="1"/>
  <c r="AI427"/>
  <c r="AH427"/>
  <c r="AG427"/>
  <c r="AF427"/>
  <c r="AI425"/>
  <c r="AH425"/>
  <c r="AG425"/>
  <c r="AF425"/>
  <c r="AI423"/>
  <c r="AH423"/>
  <c r="AG423"/>
  <c r="AF423"/>
  <c r="AI421"/>
  <c r="AH421"/>
  <c r="AH420" s="1"/>
  <c r="AH419" s="1"/>
  <c r="AG421"/>
  <c r="AF421"/>
  <c r="AF420" s="1"/>
  <c r="AF419" s="1"/>
  <c r="AI417"/>
  <c r="AI416" s="1"/>
  <c r="AH417"/>
  <c r="AH416" s="1"/>
  <c r="AG417"/>
  <c r="AG416" s="1"/>
  <c r="AF417"/>
  <c r="AF416" s="1"/>
  <c r="AI414"/>
  <c r="AH414"/>
  <c r="AG414"/>
  <c r="AG413" s="1"/>
  <c r="AF414"/>
  <c r="AF413" s="1"/>
  <c r="AI413"/>
  <c r="AH413"/>
  <c r="AI410"/>
  <c r="AI409" s="1"/>
  <c r="AI408" s="1"/>
  <c r="AH410"/>
  <c r="AG410"/>
  <c r="AG409" s="1"/>
  <c r="AG408" s="1"/>
  <c r="AF410"/>
  <c r="AF409" s="1"/>
  <c r="AF408" s="1"/>
  <c r="AH409"/>
  <c r="AH408" s="1"/>
  <c r="AI403"/>
  <c r="AH403"/>
  <c r="AG403"/>
  <c r="AG402" s="1"/>
  <c r="AF403"/>
  <c r="AF402" s="1"/>
  <c r="AI402"/>
  <c r="AH402"/>
  <c r="AI396"/>
  <c r="AI395" s="1"/>
  <c r="AI394" s="1"/>
  <c r="AH396"/>
  <c r="AH395" s="1"/>
  <c r="AH394" s="1"/>
  <c r="AG396"/>
  <c r="AG395" s="1"/>
  <c r="AG394" s="1"/>
  <c r="AF396"/>
  <c r="AF395" s="1"/>
  <c r="AF394" s="1"/>
  <c r="AI389"/>
  <c r="AI388" s="1"/>
  <c r="AI387" s="1"/>
  <c r="AI386" s="1"/>
  <c r="AH389"/>
  <c r="AH388" s="1"/>
  <c r="AH387" s="1"/>
  <c r="AH386" s="1"/>
  <c r="AG389"/>
  <c r="AG388" s="1"/>
  <c r="AG387" s="1"/>
  <c r="AG386" s="1"/>
  <c r="AF389"/>
  <c r="AF388" s="1"/>
  <c r="AF387" s="1"/>
  <c r="AF386" s="1"/>
  <c r="AI384"/>
  <c r="AH384"/>
  <c r="AG384"/>
  <c r="AF384"/>
  <c r="AI382"/>
  <c r="AH382"/>
  <c r="AG382"/>
  <c r="AF382"/>
  <c r="AI380"/>
  <c r="AH380"/>
  <c r="AH379" s="1"/>
  <c r="AH378" s="1"/>
  <c r="AG380"/>
  <c r="AG379" s="1"/>
  <c r="AG378" s="1"/>
  <c r="AF380"/>
  <c r="AI376"/>
  <c r="AI375" s="1"/>
  <c r="AI374" s="1"/>
  <c r="AH376"/>
  <c r="AH375" s="1"/>
  <c r="AH374" s="1"/>
  <c r="AG376"/>
  <c r="AG375" s="1"/>
  <c r="AG374" s="1"/>
  <c r="AF376"/>
  <c r="AF375" s="1"/>
  <c r="AF374" s="1"/>
  <c r="AI366"/>
  <c r="AI365" s="1"/>
  <c r="AH366"/>
  <c r="AH365" s="1"/>
  <c r="AG366"/>
  <c r="AG365" s="1"/>
  <c r="AF366"/>
  <c r="AF365" s="1"/>
  <c r="AI363"/>
  <c r="AH363"/>
  <c r="AH362" s="1"/>
  <c r="AG363"/>
  <c r="AG362" s="1"/>
  <c r="AF363"/>
  <c r="AF362" s="1"/>
  <c r="AI362"/>
  <c r="AI360"/>
  <c r="AI359" s="1"/>
  <c r="AH360"/>
  <c r="AH359" s="1"/>
  <c r="AG360"/>
  <c r="AG359" s="1"/>
  <c r="AF360"/>
  <c r="AF359" s="1"/>
  <c r="AI355"/>
  <c r="AH355"/>
  <c r="AH354" s="1"/>
  <c r="AH353" s="1"/>
  <c r="AH352" s="1"/>
  <c r="AG355"/>
  <c r="AG354" s="1"/>
  <c r="AG353" s="1"/>
  <c r="AG352" s="1"/>
  <c r="AF355"/>
  <c r="AF354" s="1"/>
  <c r="AF353" s="1"/>
  <c r="AF352" s="1"/>
  <c r="AI354"/>
  <c r="AI353" s="1"/>
  <c r="AI352" s="1"/>
  <c r="AI349"/>
  <c r="AH349"/>
  <c r="AH348" s="1"/>
  <c r="AH347" s="1"/>
  <c r="AH346" s="1"/>
  <c r="AG349"/>
  <c r="AG348" s="1"/>
  <c r="AG347" s="1"/>
  <c r="AG346" s="1"/>
  <c r="AF349"/>
  <c r="AF348" s="1"/>
  <c r="AF347" s="1"/>
  <c r="AF346" s="1"/>
  <c r="AI348"/>
  <c r="AI347" s="1"/>
  <c r="AI346" s="1"/>
  <c r="AI342"/>
  <c r="AH342"/>
  <c r="AH341" s="1"/>
  <c r="AG342"/>
  <c r="AG341" s="1"/>
  <c r="AF342"/>
  <c r="AF341" s="1"/>
  <c r="AI341"/>
  <c r="AI339"/>
  <c r="AI338" s="1"/>
  <c r="AH339"/>
  <c r="AH338" s="1"/>
  <c r="AG339"/>
  <c r="AG338" s="1"/>
  <c r="AF339"/>
  <c r="AF338" s="1"/>
  <c r="AI336"/>
  <c r="AH336"/>
  <c r="AH335" s="1"/>
  <c r="AG336"/>
  <c r="AG335" s="1"/>
  <c r="AF336"/>
  <c r="AF335" s="1"/>
  <c r="AI335"/>
  <c r="AI333"/>
  <c r="AI332" s="1"/>
  <c r="AH333"/>
  <c r="AH332" s="1"/>
  <c r="AG333"/>
  <c r="AG332" s="1"/>
  <c r="AF333"/>
  <c r="AF332" s="1"/>
  <c r="AI330"/>
  <c r="AH330"/>
  <c r="AH329" s="1"/>
  <c r="AG330"/>
  <c r="AG329" s="1"/>
  <c r="AF330"/>
  <c r="AF329" s="1"/>
  <c r="AI329"/>
  <c r="AH326"/>
  <c r="AH325" s="1"/>
  <c r="AH324" s="1"/>
  <c r="AF326"/>
  <c r="AF325" s="1"/>
  <c r="AF324" s="1"/>
  <c r="AK325"/>
  <c r="AK324" s="1"/>
  <c r="AI325"/>
  <c r="AI324" s="1"/>
  <c r="AG325"/>
  <c r="AG324" s="1"/>
  <c r="AI318"/>
  <c r="AI317" s="1"/>
  <c r="AH318"/>
  <c r="AH317" s="1"/>
  <c r="AG318"/>
  <c r="AG317" s="1"/>
  <c r="AF318"/>
  <c r="AF317" s="1"/>
  <c r="AI315"/>
  <c r="AI314" s="1"/>
  <c r="AH315"/>
  <c r="AH314" s="1"/>
  <c r="AG315"/>
  <c r="AG314" s="1"/>
  <c r="AF315"/>
  <c r="AF314" s="1"/>
  <c r="AI312"/>
  <c r="AH312"/>
  <c r="AG312"/>
  <c r="AG311" s="1"/>
  <c r="AF312"/>
  <c r="AF311" s="1"/>
  <c r="AI311"/>
  <c r="AH311"/>
  <c r="AI309"/>
  <c r="AI308" s="1"/>
  <c r="AI307" s="1"/>
  <c r="AH309"/>
  <c r="AH308" s="1"/>
  <c r="AH307" s="1"/>
  <c r="AG309"/>
  <c r="AG308" s="1"/>
  <c r="AG307" s="1"/>
  <c r="AF309"/>
  <c r="AF308" s="1"/>
  <c r="AF307" s="1"/>
  <c r="AI299"/>
  <c r="AH299"/>
  <c r="AG299"/>
  <c r="AF299"/>
  <c r="AI297"/>
  <c r="AH297"/>
  <c r="AG297"/>
  <c r="AF297"/>
  <c r="AI295"/>
  <c r="AI294" s="1"/>
  <c r="AI293" s="1"/>
  <c r="AH295"/>
  <c r="AH294" s="1"/>
  <c r="AH293" s="1"/>
  <c r="AG295"/>
  <c r="AF295"/>
  <c r="AF294" s="1"/>
  <c r="AF293" s="1"/>
  <c r="AI291"/>
  <c r="AI290" s="1"/>
  <c r="AI289" s="1"/>
  <c r="AH291"/>
  <c r="AH290" s="1"/>
  <c r="AH289" s="1"/>
  <c r="AG291"/>
  <c r="AG290" s="1"/>
  <c r="AG289" s="1"/>
  <c r="AF291"/>
  <c r="AF290" s="1"/>
  <c r="AF289" s="1"/>
  <c r="AI287"/>
  <c r="AI286" s="1"/>
  <c r="AI285" s="1"/>
  <c r="AH287"/>
  <c r="AG287"/>
  <c r="AG286" s="1"/>
  <c r="AG285" s="1"/>
  <c r="AF287"/>
  <c r="AF286" s="1"/>
  <c r="AF285" s="1"/>
  <c r="AH286"/>
  <c r="AH285" s="1"/>
  <c r="AI282"/>
  <c r="AI281" s="1"/>
  <c r="AI280" s="1"/>
  <c r="AI279" s="1"/>
  <c r="AH282"/>
  <c r="AH281" s="1"/>
  <c r="AH280" s="1"/>
  <c r="AH279" s="1"/>
  <c r="AG282"/>
  <c r="AG281" s="1"/>
  <c r="AG280" s="1"/>
  <c r="AG279" s="1"/>
  <c r="AF282"/>
  <c r="AF281" s="1"/>
  <c r="AF280" s="1"/>
  <c r="AF279" s="1"/>
  <c r="AI277"/>
  <c r="AH277"/>
  <c r="AG277"/>
  <c r="AG276" s="1"/>
  <c r="AG275" s="1"/>
  <c r="AG274" s="1"/>
  <c r="AF277"/>
  <c r="AF276" s="1"/>
  <c r="AF275" s="1"/>
  <c r="AF274" s="1"/>
  <c r="AI276"/>
  <c r="AI275" s="1"/>
  <c r="AI274" s="1"/>
  <c r="AH276"/>
  <c r="AH275" s="1"/>
  <c r="AH274" s="1"/>
  <c r="AI270"/>
  <c r="AH270"/>
  <c r="AG270"/>
  <c r="AG269" s="1"/>
  <c r="AG268" s="1"/>
  <c r="AG267" s="1"/>
  <c r="AG266" s="1"/>
  <c r="AF270"/>
  <c r="AF269" s="1"/>
  <c r="AF268" s="1"/>
  <c r="AF267" s="1"/>
  <c r="AF266" s="1"/>
  <c r="AI269"/>
  <c r="AI268" s="1"/>
  <c r="AI267" s="1"/>
  <c r="AI266" s="1"/>
  <c r="AH269"/>
  <c r="AH268" s="1"/>
  <c r="AH267" s="1"/>
  <c r="AH266" s="1"/>
  <c r="AI262"/>
  <c r="AH262"/>
  <c r="AG262"/>
  <c r="AF262"/>
  <c r="AI260"/>
  <c r="AH260"/>
  <c r="AG260"/>
  <c r="AF260"/>
  <c r="AI258"/>
  <c r="AH258"/>
  <c r="AG258"/>
  <c r="AG257" s="1"/>
  <c r="AG256" s="1"/>
  <c r="AG255" s="1"/>
  <c r="AG254" s="1"/>
  <c r="AF258"/>
  <c r="AF257" s="1"/>
  <c r="AF256" s="1"/>
  <c r="AF255" s="1"/>
  <c r="AF254" s="1"/>
  <c r="AI257"/>
  <c r="AI256" s="1"/>
  <c r="AI255" s="1"/>
  <c r="AI254" s="1"/>
  <c r="AI249"/>
  <c r="AI248" s="1"/>
  <c r="AH249"/>
  <c r="AH248" s="1"/>
  <c r="AG249"/>
  <c r="AG248" s="1"/>
  <c r="AF249"/>
  <c r="AF248" s="1"/>
  <c r="AJ247"/>
  <c r="AJ246" s="1"/>
  <c r="AJ245" s="1"/>
  <c r="AH247"/>
  <c r="AH246" s="1"/>
  <c r="AH245" s="1"/>
  <c r="AF247"/>
  <c r="AF246" s="1"/>
  <c r="AF245" s="1"/>
  <c r="AI243"/>
  <c r="AH243"/>
  <c r="AH242" s="1"/>
  <c r="AG243"/>
  <c r="AG242" s="1"/>
  <c r="AF243"/>
  <c r="AF242" s="1"/>
  <c r="AI242"/>
  <c r="AI238"/>
  <c r="AH238"/>
  <c r="AG238"/>
  <c r="AF238"/>
  <c r="AI236"/>
  <c r="AH236"/>
  <c r="AG236"/>
  <c r="AF236"/>
  <c r="AI234"/>
  <c r="AH234"/>
  <c r="AG234"/>
  <c r="AG233" s="1"/>
  <c r="AF234"/>
  <c r="AI229"/>
  <c r="AH229"/>
  <c r="AG229"/>
  <c r="AF229"/>
  <c r="AI227"/>
  <c r="AH227"/>
  <c r="AG227"/>
  <c r="AF227"/>
  <c r="AI225"/>
  <c r="AH225"/>
  <c r="AG225"/>
  <c r="AF225"/>
  <c r="AF224" s="1"/>
  <c r="AF223" s="1"/>
  <c r="AF222" s="1"/>
  <c r="AI224"/>
  <c r="AI223" s="1"/>
  <c r="AI222" s="1"/>
  <c r="AI220"/>
  <c r="AI219" s="1"/>
  <c r="AI218" s="1"/>
  <c r="AI217" s="1"/>
  <c r="AH220"/>
  <c r="AH219" s="1"/>
  <c r="AH218" s="1"/>
  <c r="AH217" s="1"/>
  <c r="AG220"/>
  <c r="AG219" s="1"/>
  <c r="AG218" s="1"/>
  <c r="AG217" s="1"/>
  <c r="AF220"/>
  <c r="AF219" s="1"/>
  <c r="AF218" s="1"/>
  <c r="AF217" s="1"/>
  <c r="AI215"/>
  <c r="AH215"/>
  <c r="AG215"/>
  <c r="AF215"/>
  <c r="AI213"/>
  <c r="AH213"/>
  <c r="AG213"/>
  <c r="AG212" s="1"/>
  <c r="AG211" s="1"/>
  <c r="AG210" s="1"/>
  <c r="AF213"/>
  <c r="AF212" s="1"/>
  <c r="AF211" s="1"/>
  <c r="AF210" s="1"/>
  <c r="AI212"/>
  <c r="AI211" s="1"/>
  <c r="AI210" s="1"/>
  <c r="AI208"/>
  <c r="AH208"/>
  <c r="AG208"/>
  <c r="AF208"/>
  <c r="AI206"/>
  <c r="AH206"/>
  <c r="AG206"/>
  <c r="AF206"/>
  <c r="AI204"/>
  <c r="AI203" s="1"/>
  <c r="AH204"/>
  <c r="AG204"/>
  <c r="AF204"/>
  <c r="AF203" s="1"/>
  <c r="AI201"/>
  <c r="AH201"/>
  <c r="AG201"/>
  <c r="AF201"/>
  <c r="AI199"/>
  <c r="AH199"/>
  <c r="AG199"/>
  <c r="AF199"/>
  <c r="AI197"/>
  <c r="AI196" s="1"/>
  <c r="AH197"/>
  <c r="AH196" s="1"/>
  <c r="AG197"/>
  <c r="AF197"/>
  <c r="AI194"/>
  <c r="AI193" s="1"/>
  <c r="AH194"/>
  <c r="AH193" s="1"/>
  <c r="AG194"/>
  <c r="AG193" s="1"/>
  <c r="AF194"/>
  <c r="AF193" s="1"/>
  <c r="AI191"/>
  <c r="AH191"/>
  <c r="AG191"/>
  <c r="AF191"/>
  <c r="AI189"/>
  <c r="AH189"/>
  <c r="AH188" s="1"/>
  <c r="AG189"/>
  <c r="AF189"/>
  <c r="AF188" s="1"/>
  <c r="AI188"/>
  <c r="AI186"/>
  <c r="AH186"/>
  <c r="AG186"/>
  <c r="AF186"/>
  <c r="AI184"/>
  <c r="AH184"/>
  <c r="AH183" s="1"/>
  <c r="AG184"/>
  <c r="AG183" s="1"/>
  <c r="AF184"/>
  <c r="AF183" s="1"/>
  <c r="AI181"/>
  <c r="AI180" s="1"/>
  <c r="AH181"/>
  <c r="AH180" s="1"/>
  <c r="AG181"/>
  <c r="AG180" s="1"/>
  <c r="AF181"/>
  <c r="AF180" s="1"/>
  <c r="AI176"/>
  <c r="AH176"/>
  <c r="AG176"/>
  <c r="AF176"/>
  <c r="AI174"/>
  <c r="AH174"/>
  <c r="AG174"/>
  <c r="AF174"/>
  <c r="AI172"/>
  <c r="AH172"/>
  <c r="AH171" s="1"/>
  <c r="AG172"/>
  <c r="AF172"/>
  <c r="AF171" s="1"/>
  <c r="AI169"/>
  <c r="AH169"/>
  <c r="AG169"/>
  <c r="AF169"/>
  <c r="AI167"/>
  <c r="AH167"/>
  <c r="AG167"/>
  <c r="AF167"/>
  <c r="AI165"/>
  <c r="AH165"/>
  <c r="AG165"/>
  <c r="AG164" s="1"/>
  <c r="AF165"/>
  <c r="AI161"/>
  <c r="AI160" s="1"/>
  <c r="AH161"/>
  <c r="AH160" s="1"/>
  <c r="AG161"/>
  <c r="AG160" s="1"/>
  <c r="AF161"/>
  <c r="AF160" s="1"/>
  <c r="AI158"/>
  <c r="AH158"/>
  <c r="AG158"/>
  <c r="AF158"/>
  <c r="AI156"/>
  <c r="AH156"/>
  <c r="AG156"/>
  <c r="AF156"/>
  <c r="AI154"/>
  <c r="AH154"/>
  <c r="AG154"/>
  <c r="AG153" s="1"/>
  <c r="AF154"/>
  <c r="AF153" s="1"/>
  <c r="AI149"/>
  <c r="AI148" s="1"/>
  <c r="AI147" s="1"/>
  <c r="AI146" s="1"/>
  <c r="AH149"/>
  <c r="AH148" s="1"/>
  <c r="AH147" s="1"/>
  <c r="AH146" s="1"/>
  <c r="AG149"/>
  <c r="AG148" s="1"/>
  <c r="AG147" s="1"/>
  <c r="AG146" s="1"/>
  <c r="AF149"/>
  <c r="AF148" s="1"/>
  <c r="AF147" s="1"/>
  <c r="AF146" s="1"/>
  <c r="AI144"/>
  <c r="AI143" s="1"/>
  <c r="AI142" s="1"/>
  <c r="AH144"/>
  <c r="AH143" s="1"/>
  <c r="AH142" s="1"/>
  <c r="AG144"/>
  <c r="AG143" s="1"/>
  <c r="AG142" s="1"/>
  <c r="AF144"/>
  <c r="AF143" s="1"/>
  <c r="AF142" s="1"/>
  <c r="AI140"/>
  <c r="AH140"/>
  <c r="AH139" s="1"/>
  <c r="AG140"/>
  <c r="AG139" s="1"/>
  <c r="AF140"/>
  <c r="AF139" s="1"/>
  <c r="AI139"/>
  <c r="AI137"/>
  <c r="AI136" s="1"/>
  <c r="AH137"/>
  <c r="AH136" s="1"/>
  <c r="AG137"/>
  <c r="AG136" s="1"/>
  <c r="AF137"/>
  <c r="AF136" s="1"/>
  <c r="AI134"/>
  <c r="AH134"/>
  <c r="AH133" s="1"/>
  <c r="AG134"/>
  <c r="AG133" s="1"/>
  <c r="AF134"/>
  <c r="AF133" s="1"/>
  <c r="AI133"/>
  <c r="AI130"/>
  <c r="AH130"/>
  <c r="AH129" s="1"/>
  <c r="AG130"/>
  <c r="AG129" s="1"/>
  <c r="AF130"/>
  <c r="AF129" s="1"/>
  <c r="AI129"/>
  <c r="AI127"/>
  <c r="AH127"/>
  <c r="AG127"/>
  <c r="AF127"/>
  <c r="AI125"/>
  <c r="AI124" s="1"/>
  <c r="AI123" s="1"/>
  <c r="AH125"/>
  <c r="AG125"/>
  <c r="AG124" s="1"/>
  <c r="AF125"/>
  <c r="AF124" s="1"/>
  <c r="AH124"/>
  <c r="AH123" s="1"/>
  <c r="AI121"/>
  <c r="AI120" s="1"/>
  <c r="AI119" s="1"/>
  <c r="AH121"/>
  <c r="AH120" s="1"/>
  <c r="AH119" s="1"/>
  <c r="AG121"/>
  <c r="AG120" s="1"/>
  <c r="AG119" s="1"/>
  <c r="AF121"/>
  <c r="AF120" s="1"/>
  <c r="AF119" s="1"/>
  <c r="AI116"/>
  <c r="AI115" s="1"/>
  <c r="AI114" s="1"/>
  <c r="AI113" s="1"/>
  <c r="AH116"/>
  <c r="AH115" s="1"/>
  <c r="AH114" s="1"/>
  <c r="AH113" s="1"/>
  <c r="AG116"/>
  <c r="AG115" s="1"/>
  <c r="AG114" s="1"/>
  <c r="AG113" s="1"/>
  <c r="AF116"/>
  <c r="AF115" s="1"/>
  <c r="AF114" s="1"/>
  <c r="AF113" s="1"/>
  <c r="AI109"/>
  <c r="AH109"/>
  <c r="AG109"/>
  <c r="AG108" s="1"/>
  <c r="AG107" s="1"/>
  <c r="AG106" s="1"/>
  <c r="AG105" s="1"/>
  <c r="AF109"/>
  <c r="AF108" s="1"/>
  <c r="AF107" s="1"/>
  <c r="AF106" s="1"/>
  <c r="AF105" s="1"/>
  <c r="AI108"/>
  <c r="AI107" s="1"/>
  <c r="AI106" s="1"/>
  <c r="AI105" s="1"/>
  <c r="AH108"/>
  <c r="AH107" s="1"/>
  <c r="AH106" s="1"/>
  <c r="AH105" s="1"/>
  <c r="AH102"/>
  <c r="AH101" s="1"/>
  <c r="AH100" s="1"/>
  <c r="AH99" s="1"/>
  <c r="AH98" s="1"/>
  <c r="AF102"/>
  <c r="AF101" s="1"/>
  <c r="AF100" s="1"/>
  <c r="AF99" s="1"/>
  <c r="AF98" s="1"/>
  <c r="AI94"/>
  <c r="AH94"/>
  <c r="AG94"/>
  <c r="AF94"/>
  <c r="AI92"/>
  <c r="AH92"/>
  <c r="AG92"/>
  <c r="AF92"/>
  <c r="AI90"/>
  <c r="AH90"/>
  <c r="AH89" s="1"/>
  <c r="AH88" s="1"/>
  <c r="AH87" s="1"/>
  <c r="AH86" s="1"/>
  <c r="AG90"/>
  <c r="AG89" s="1"/>
  <c r="AG88" s="1"/>
  <c r="AG87" s="1"/>
  <c r="AG86" s="1"/>
  <c r="AF90"/>
  <c r="AI83"/>
  <c r="AI82" s="1"/>
  <c r="AH83"/>
  <c r="AH82" s="1"/>
  <c r="AG83"/>
  <c r="AG82" s="1"/>
  <c r="AF83"/>
  <c r="AF82" s="1"/>
  <c r="AI80"/>
  <c r="AH80"/>
  <c r="AG80"/>
  <c r="AF80"/>
  <c r="AI78"/>
  <c r="AH78"/>
  <c r="AH77" s="1"/>
  <c r="AG78"/>
  <c r="AG77" s="1"/>
  <c r="AF78"/>
  <c r="AF77" s="1"/>
  <c r="AI75"/>
  <c r="AH75"/>
  <c r="AG75"/>
  <c r="AF75"/>
  <c r="AI73"/>
  <c r="AI72" s="1"/>
  <c r="AH73"/>
  <c r="AG73"/>
  <c r="AG72" s="1"/>
  <c r="AF73"/>
  <c r="AF72" s="1"/>
  <c r="AI70"/>
  <c r="AI69" s="1"/>
  <c r="AH70"/>
  <c r="AH69" s="1"/>
  <c r="AG70"/>
  <c r="AG69" s="1"/>
  <c r="AF70"/>
  <c r="AF69" s="1"/>
  <c r="AI67"/>
  <c r="AI66" s="1"/>
  <c r="AH67"/>
  <c r="AH66" s="1"/>
  <c r="AG67"/>
  <c r="AG66" s="1"/>
  <c r="AF67"/>
  <c r="AF66" s="1"/>
  <c r="AI64"/>
  <c r="AH64"/>
  <c r="AG64"/>
  <c r="AF64"/>
  <c r="AI62"/>
  <c r="AH62"/>
  <c r="AG62"/>
  <c r="AG61" s="1"/>
  <c r="AF62"/>
  <c r="AF61" s="1"/>
  <c r="AI59"/>
  <c r="AH59"/>
  <c r="AG59"/>
  <c r="AF59"/>
  <c r="AI57"/>
  <c r="AI56" s="1"/>
  <c r="AH57"/>
  <c r="AH56" s="1"/>
  <c r="AG57"/>
  <c r="AF57"/>
  <c r="AF56" s="1"/>
  <c r="AI53"/>
  <c r="AH53"/>
  <c r="AG53"/>
  <c r="AF53"/>
  <c r="AI51"/>
  <c r="AH51"/>
  <c r="AG51"/>
  <c r="AF51"/>
  <c r="AI49"/>
  <c r="AH49"/>
  <c r="AG49"/>
  <c r="AF49"/>
  <c r="AI47"/>
  <c r="AH47"/>
  <c r="AG47"/>
  <c r="AF47"/>
  <c r="AF46" s="1"/>
  <c r="AF45" s="1"/>
  <c r="AI40"/>
  <c r="AH40"/>
  <c r="AG40"/>
  <c r="AF40"/>
  <c r="AI38"/>
  <c r="AH38"/>
  <c r="AG38"/>
  <c r="AF38"/>
  <c r="AI36"/>
  <c r="AH36"/>
  <c r="AG36"/>
  <c r="AF36"/>
  <c r="AI34"/>
  <c r="AH34"/>
  <c r="AG34"/>
  <c r="AF34"/>
  <c r="AF33" s="1"/>
  <c r="AI31"/>
  <c r="AI30" s="1"/>
  <c r="AH31"/>
  <c r="AH30" s="1"/>
  <c r="AG31"/>
  <c r="AG30" s="1"/>
  <c r="AF31"/>
  <c r="AF30" s="1"/>
  <c r="AI28"/>
  <c r="AI27" s="1"/>
  <c r="AH28"/>
  <c r="AH27" s="1"/>
  <c r="AG28"/>
  <c r="AG27" s="1"/>
  <c r="AF28"/>
  <c r="AF27" s="1"/>
  <c r="AI21"/>
  <c r="AI20" s="1"/>
  <c r="AI19" s="1"/>
  <c r="AI18" s="1"/>
  <c r="AI17" s="1"/>
  <c r="AH21"/>
  <c r="AH20" s="1"/>
  <c r="AH19" s="1"/>
  <c r="AH18" s="1"/>
  <c r="AH17" s="1"/>
  <c r="AG21"/>
  <c r="AG20" s="1"/>
  <c r="AG19" s="1"/>
  <c r="AG18" s="1"/>
  <c r="AG17" s="1"/>
  <c r="AF21"/>
  <c r="AF20" s="1"/>
  <c r="AF19" s="1"/>
  <c r="AF18" s="1"/>
  <c r="AF17" s="1"/>
  <c r="AP1097" l="1"/>
  <c r="AP1096" s="1"/>
  <c r="AV1098"/>
  <c r="AV1097" s="1"/>
  <c r="AV1096" s="1"/>
  <c r="AQ1097"/>
  <c r="AQ1096" s="1"/>
  <c r="AW1098"/>
  <c r="AW1097" s="1"/>
  <c r="AW1096" s="1"/>
  <c r="AH393"/>
  <c r="AH392" s="1"/>
  <c r="AG701"/>
  <c r="AG796"/>
  <c r="AH701"/>
  <c r="AI600"/>
  <c r="AI599" s="1"/>
  <c r="AF851"/>
  <c r="AF850" s="1"/>
  <c r="AF1127"/>
  <c r="AI1140"/>
  <c r="AH616"/>
  <c r="AH610" s="1"/>
  <c r="AF412"/>
  <c r="AF407" s="1"/>
  <c r="AG489"/>
  <c r="AF892"/>
  <c r="AG1186"/>
  <c r="AG1181" s="1"/>
  <c r="AG1180" s="1"/>
  <c r="AG1178" s="1"/>
  <c r="AF562"/>
  <c r="AF561" s="1"/>
  <c r="AH132"/>
  <c r="AI358"/>
  <c r="AG673"/>
  <c r="AG655" s="1"/>
  <c r="AG654" s="1"/>
  <c r="AF736"/>
  <c r="AF818"/>
  <c r="AH872"/>
  <c r="AH871" s="1"/>
  <c r="AG1164"/>
  <c r="AG1159" s="1"/>
  <c r="AH164"/>
  <c r="AG232"/>
  <c r="AG231" s="1"/>
  <c r="AH358"/>
  <c r="AH357" s="1"/>
  <c r="AI616"/>
  <c r="AI610" s="1"/>
  <c r="AG636"/>
  <c r="AF673"/>
  <c r="AH1099"/>
  <c r="AI1099"/>
  <c r="AG306"/>
  <c r="AG305" s="1"/>
  <c r="AI183"/>
  <c r="AI33"/>
  <c r="AI26" s="1"/>
  <c r="AI25" s="1"/>
  <c r="AI24" s="1"/>
  <c r="AI61"/>
  <c r="AF123"/>
  <c r="AF196"/>
  <c r="AH257"/>
  <c r="AH256" s="1"/>
  <c r="AH255" s="1"/>
  <c r="AH254" s="1"/>
  <c r="AI357"/>
  <c r="AF987"/>
  <c r="AF986" s="1"/>
  <c r="AF985" s="1"/>
  <c r="AF984" s="1"/>
  <c r="AI1139"/>
  <c r="AF1218"/>
  <c r="AF1217" s="1"/>
  <c r="AF1215" s="1"/>
  <c r="AH1218"/>
  <c r="AH1217" s="1"/>
  <c r="AH1215" s="1"/>
  <c r="AH284"/>
  <c r="AH273" s="1"/>
  <c r="AI987"/>
  <c r="AI986" s="1"/>
  <c r="AI985" s="1"/>
  <c r="AI984" s="1"/>
  <c r="AH1150"/>
  <c r="AH1140" s="1"/>
  <c r="AH1139" s="1"/>
  <c r="AF328"/>
  <c r="AH203"/>
  <c r="AH179" s="1"/>
  <c r="AG358"/>
  <c r="AG357" s="1"/>
  <c r="AG616"/>
  <c r="AG610" s="1"/>
  <c r="AI963"/>
  <c r="AI962" s="1"/>
  <c r="AG1140"/>
  <c r="AG1139" s="1"/>
  <c r="AF1186"/>
  <c r="AI153"/>
  <c r="AI152" s="1"/>
  <c r="AF55"/>
  <c r="AF44" s="1"/>
  <c r="AF43" s="1"/>
  <c r="AH72"/>
  <c r="AG123"/>
  <c r="AG152"/>
  <c r="AI171"/>
  <c r="AG203"/>
  <c r="AH233"/>
  <c r="AH232" s="1"/>
  <c r="AH231" s="1"/>
  <c r="AI379"/>
  <c r="AI378" s="1"/>
  <c r="AI373" s="1"/>
  <c r="AI351" s="1"/>
  <c r="AI345" s="1"/>
  <c r="AG566"/>
  <c r="AG562" s="1"/>
  <c r="AG561" s="1"/>
  <c r="AF701"/>
  <c r="AI1164"/>
  <c r="AI1159" s="1"/>
  <c r="AI1138" s="1"/>
  <c r="AG33"/>
  <c r="AG26" s="1"/>
  <c r="AG25" s="1"/>
  <c r="AG24" s="1"/>
  <c r="AI46"/>
  <c r="AI45" s="1"/>
  <c r="AG56"/>
  <c r="AG55" s="1"/>
  <c r="AH153"/>
  <c r="AH152" s="1"/>
  <c r="AG294"/>
  <c r="AG293" s="1"/>
  <c r="AG284" s="1"/>
  <c r="AG273" s="1"/>
  <c r="AG252" s="1"/>
  <c r="AG1127"/>
  <c r="AF89"/>
  <c r="AF88" s="1"/>
  <c r="AF87" s="1"/>
  <c r="AF86" s="1"/>
  <c r="AF132"/>
  <c r="AF164"/>
  <c r="AF163" s="1"/>
  <c r="AG420"/>
  <c r="AG419" s="1"/>
  <c r="AH489"/>
  <c r="AH818"/>
  <c r="AH33"/>
  <c r="AH26" s="1"/>
  <c r="AH25" s="1"/>
  <c r="AH24" s="1"/>
  <c r="AH46"/>
  <c r="AH45" s="1"/>
  <c r="AH61"/>
  <c r="AI77"/>
  <c r="AI89"/>
  <c r="AI88" s="1"/>
  <c r="AI87" s="1"/>
  <c r="AI86" s="1"/>
  <c r="AG132"/>
  <c r="AG118" s="1"/>
  <c r="AI164"/>
  <c r="AG712"/>
  <c r="AG188"/>
  <c r="AH212"/>
  <c r="AH211" s="1"/>
  <c r="AH210" s="1"/>
  <c r="AG224"/>
  <c r="AG223" s="1"/>
  <c r="AG222" s="1"/>
  <c r="AI233"/>
  <c r="AI232" s="1"/>
  <c r="AI231" s="1"/>
  <c r="AG328"/>
  <c r="AF379"/>
  <c r="AF378" s="1"/>
  <c r="AF393"/>
  <c r="AF392" s="1"/>
  <c r="AG453"/>
  <c r="AG429" s="1"/>
  <c r="AG517"/>
  <c r="AF616"/>
  <c r="AG736"/>
  <c r="AI996"/>
  <c r="AI995" s="1"/>
  <c r="AF1113"/>
  <c r="AH1113"/>
  <c r="AG1218"/>
  <c r="AG1217" s="1"/>
  <c r="AG1215" s="1"/>
  <c r="AG323"/>
  <c r="AG322" s="1"/>
  <c r="AG321" s="1"/>
  <c r="AI328"/>
  <c r="AF429"/>
  <c r="AI429"/>
  <c r="AG600"/>
  <c r="AG599" s="1"/>
  <c r="AI701"/>
  <c r="AF712"/>
  <c r="AF696" s="1"/>
  <c r="AF695" s="1"/>
  <c r="AH712"/>
  <c r="AI736"/>
  <c r="AH753"/>
  <c r="AI753"/>
  <c r="AG840"/>
  <c r="AG839" s="1"/>
  <c r="AI872"/>
  <c r="AI871" s="1"/>
  <c r="AI862" s="1"/>
  <c r="AI861" s="1"/>
  <c r="AH892"/>
  <c r="AH987"/>
  <c r="AH986" s="1"/>
  <c r="AH985" s="1"/>
  <c r="AH984" s="1"/>
  <c r="AF1140"/>
  <c r="AF1139" s="1"/>
  <c r="AF1181"/>
  <c r="AF1180" s="1"/>
  <c r="AF1178" s="1"/>
  <c r="AI1186"/>
  <c r="AI1181" s="1"/>
  <c r="AI1180" s="1"/>
  <c r="AI1178" s="1"/>
  <c r="AG196"/>
  <c r="AH224"/>
  <c r="AH223" s="1"/>
  <c r="AH222" s="1"/>
  <c r="AF233"/>
  <c r="AF232" s="1"/>
  <c r="AF231" s="1"/>
  <c r="AF323"/>
  <c r="AF322" s="1"/>
  <c r="AF321" s="1"/>
  <c r="AH328"/>
  <c r="AH323" s="1"/>
  <c r="AH322" s="1"/>
  <c r="AH321" s="1"/>
  <c r="AH373"/>
  <c r="AH351" s="1"/>
  <c r="AH345" s="1"/>
  <c r="AG393"/>
  <c r="AG392" s="1"/>
  <c r="AG412"/>
  <c r="AG407" s="1"/>
  <c r="AI420"/>
  <c r="AI419" s="1"/>
  <c r="AH429"/>
  <c r="AI511"/>
  <c r="AI510" s="1"/>
  <c r="AI509" s="1"/>
  <c r="AI489" s="1"/>
  <c r="AF600"/>
  <c r="AF599" s="1"/>
  <c r="AH655"/>
  <c r="AH654" s="1"/>
  <c r="AH696"/>
  <c r="AH695" s="1"/>
  <c r="AH736"/>
  <c r="AH796"/>
  <c r="AH783" s="1"/>
  <c r="AG851"/>
  <c r="AG850" s="1"/>
  <c r="AG987"/>
  <c r="AG986" s="1"/>
  <c r="AG985" s="1"/>
  <c r="AG984" s="1"/>
  <c r="AH1181"/>
  <c r="AH1180" s="1"/>
  <c r="AH1178" s="1"/>
  <c r="AG171"/>
  <c r="AG163" s="1"/>
  <c r="AG46"/>
  <c r="AG45" s="1"/>
  <c r="AF26"/>
  <c r="AF25" s="1"/>
  <c r="AF24" s="1"/>
  <c r="AI306"/>
  <c r="AI305" s="1"/>
  <c r="AF358"/>
  <c r="AF357" s="1"/>
  <c r="AG373"/>
  <c r="AG351" s="1"/>
  <c r="AG345" s="1"/>
  <c r="AF517"/>
  <c r="AG753"/>
  <c r="AI796"/>
  <c r="AI783" s="1"/>
  <c r="AI735" s="1"/>
  <c r="AG783"/>
  <c r="AF840"/>
  <c r="AF839" s="1"/>
  <c r="AG862"/>
  <c r="AG861" s="1"/>
  <c r="AG910"/>
  <c r="AF910"/>
  <c r="AG996"/>
  <c r="AG995" s="1"/>
  <c r="AG1103"/>
  <c r="AG1099" s="1"/>
  <c r="AI55"/>
  <c r="AI44" s="1"/>
  <c r="AI43" s="1"/>
  <c r="AH118"/>
  <c r="AF179"/>
  <c r="AI132"/>
  <c r="AI118" s="1"/>
  <c r="AF152"/>
  <c r="AI179"/>
  <c r="AI284"/>
  <c r="AI273" s="1"/>
  <c r="AI252" s="1"/>
  <c r="AF373"/>
  <c r="AH412"/>
  <c r="AH407" s="1"/>
  <c r="AF489"/>
  <c r="AH163"/>
  <c r="AF284"/>
  <c r="AF273" s="1"/>
  <c r="AF252" s="1"/>
  <c r="AF306"/>
  <c r="AF305" s="1"/>
  <c r="AH306"/>
  <c r="AH305" s="1"/>
  <c r="AI323"/>
  <c r="AI322" s="1"/>
  <c r="AI321" s="1"/>
  <c r="AI393"/>
  <c r="AI392" s="1"/>
  <c r="AI412"/>
  <c r="AI407" s="1"/>
  <c r="AI517"/>
  <c r="AI562"/>
  <c r="AI561" s="1"/>
  <c r="AH578"/>
  <c r="AF610"/>
  <c r="AF636"/>
  <c r="AH636"/>
  <c r="AF655"/>
  <c r="AF654" s="1"/>
  <c r="AG696"/>
  <c r="AG695" s="1"/>
  <c r="AF753"/>
  <c r="AH517"/>
  <c r="AH562"/>
  <c r="AH600"/>
  <c r="AH599" s="1"/>
  <c r="AI636"/>
  <c r="AH840"/>
  <c r="AH839" s="1"/>
  <c r="AH851"/>
  <c r="AH850" s="1"/>
  <c r="AH862"/>
  <c r="AH861" s="1"/>
  <c r="AG892"/>
  <c r="AI910"/>
  <c r="AH910"/>
  <c r="AF996"/>
  <c r="AF995" s="1"/>
  <c r="AH996"/>
  <c r="AH995" s="1"/>
  <c r="AG1113"/>
  <c r="AF1164"/>
  <c r="AF1159" s="1"/>
  <c r="AH1164"/>
  <c r="AH1159" s="1"/>
  <c r="AI679"/>
  <c r="AI678" s="1"/>
  <c r="AI673" s="1"/>
  <c r="AI655" s="1"/>
  <c r="AI654" s="1"/>
  <c r="AI721"/>
  <c r="AI720" s="1"/>
  <c r="AI712" s="1"/>
  <c r="AF796"/>
  <c r="AF783" s="1"/>
  <c r="AF862"/>
  <c r="AF861" s="1"/>
  <c r="AI892"/>
  <c r="AF963"/>
  <c r="AF962" s="1"/>
  <c r="AF1103"/>
  <c r="AF1099" s="1"/>
  <c r="AI1113"/>
  <c r="AH1127"/>
  <c r="AI1127"/>
  <c r="AI840"/>
  <c r="AI839" s="1"/>
  <c r="AI851"/>
  <c r="AI850" s="1"/>
  <c r="AG963"/>
  <c r="AG962" s="1"/>
  <c r="AA1135"/>
  <c r="AA1134" s="1"/>
  <c r="AA1133" s="1"/>
  <c r="AB1135"/>
  <c r="AB1134" s="1"/>
  <c r="AB1133" s="1"/>
  <c r="AC1135"/>
  <c r="AC1134" s="1"/>
  <c r="AC1133" s="1"/>
  <c r="Z1135"/>
  <c r="Z1134" s="1"/>
  <c r="Z1133" s="1"/>
  <c r="AE1136"/>
  <c r="AD1136"/>
  <c r="AA1121"/>
  <c r="AA1120" s="1"/>
  <c r="AB1121"/>
  <c r="AB1120" s="1"/>
  <c r="AC1121"/>
  <c r="AC1120" s="1"/>
  <c r="Z1121"/>
  <c r="Z1120" s="1"/>
  <c r="AE1122"/>
  <c r="AD1122"/>
  <c r="AA1118"/>
  <c r="AA1117" s="1"/>
  <c r="AB1118"/>
  <c r="AB1117" s="1"/>
  <c r="AC1118"/>
  <c r="AC1117" s="1"/>
  <c r="Z1118"/>
  <c r="Z1117" s="1"/>
  <c r="AE1119"/>
  <c r="AD1119"/>
  <c r="AA1115"/>
  <c r="AA1114" s="1"/>
  <c r="AB1115"/>
  <c r="AB1114" s="1"/>
  <c r="AC1115"/>
  <c r="AC1114" s="1"/>
  <c r="Z1115"/>
  <c r="Z1114" s="1"/>
  <c r="AE1116"/>
  <c r="AD1116"/>
  <c r="AA1124"/>
  <c r="AA1123" s="1"/>
  <c r="AB1124"/>
  <c r="AB1123" s="1"/>
  <c r="AC1124"/>
  <c r="AC1123" s="1"/>
  <c r="Z1124"/>
  <c r="Z1123" s="1"/>
  <c r="AE1125"/>
  <c r="AD1125"/>
  <c r="AA1108"/>
  <c r="AA1107" s="1"/>
  <c r="AB1108"/>
  <c r="AB1107" s="1"/>
  <c r="AC1108"/>
  <c r="AC1107" s="1"/>
  <c r="Z1108"/>
  <c r="Z1107" s="1"/>
  <c r="AE1109"/>
  <c r="AD1109"/>
  <c r="AE1112"/>
  <c r="AD1112"/>
  <c r="AA1111"/>
  <c r="AA1110" s="1"/>
  <c r="AB1111"/>
  <c r="AB1110" s="1"/>
  <c r="AC1111"/>
  <c r="AC1110" s="1"/>
  <c r="Z1111"/>
  <c r="Z1110" s="1"/>
  <c r="AG44" l="1"/>
  <c r="AG43" s="1"/>
  <c r="AG891"/>
  <c r="AI539"/>
  <c r="AG1138"/>
  <c r="AI163"/>
  <c r="AI151" s="1"/>
  <c r="AI112" s="1"/>
  <c r="AI15" s="1"/>
  <c r="AH252"/>
  <c r="AF351"/>
  <c r="AF345" s="1"/>
  <c r="AF118"/>
  <c r="AF539"/>
  <c r="AF487" s="1"/>
  <c r="AH1138"/>
  <c r="AI696"/>
  <c r="AI695" s="1"/>
  <c r="AG539"/>
  <c r="AG487" s="1"/>
  <c r="AG179"/>
  <c r="AH55"/>
  <c r="AH44" s="1"/>
  <c r="AH43" s="1"/>
  <c r="AF406"/>
  <c r="AF303" s="1"/>
  <c r="AH406"/>
  <c r="AH303" s="1"/>
  <c r="AI406"/>
  <c r="AI303" s="1"/>
  <c r="AH994"/>
  <c r="AH982" s="1"/>
  <c r="AH151"/>
  <c r="AH112" s="1"/>
  <c r="AF1138"/>
  <c r="AF735"/>
  <c r="AF652" s="1"/>
  <c r="AE1115"/>
  <c r="AE1114" s="1"/>
  <c r="AK1116"/>
  <c r="AD1108"/>
  <c r="AD1107" s="1"/>
  <c r="AJ1109"/>
  <c r="AD1115"/>
  <c r="AD1114" s="1"/>
  <c r="AJ1116"/>
  <c r="AD1121"/>
  <c r="AD1120" s="1"/>
  <c r="AJ1122"/>
  <c r="AI487"/>
  <c r="AH735"/>
  <c r="AH652" s="1"/>
  <c r="AE1108"/>
  <c r="AE1107" s="1"/>
  <c r="AK1109"/>
  <c r="AE1111"/>
  <c r="AE1110" s="1"/>
  <c r="AK1112"/>
  <c r="AE1135"/>
  <c r="AE1134" s="1"/>
  <c r="AE1133" s="1"/>
  <c r="AK1136"/>
  <c r="AI891"/>
  <c r="AI890" s="1"/>
  <c r="AI888" s="1"/>
  <c r="AH891"/>
  <c r="AH890" s="1"/>
  <c r="AH888" s="1"/>
  <c r="AE1124"/>
  <c r="AE1123" s="1"/>
  <c r="AK1125"/>
  <c r="AE1118"/>
  <c r="AE1117" s="1"/>
  <c r="AK1119"/>
  <c r="AD1111"/>
  <c r="AD1110" s="1"/>
  <c r="AJ1112"/>
  <c r="AD1124"/>
  <c r="AD1123" s="1"/>
  <c r="AJ1125"/>
  <c r="AD1118"/>
  <c r="AD1117" s="1"/>
  <c r="AJ1119"/>
  <c r="AD1135"/>
  <c r="AD1134" s="1"/>
  <c r="AD1133" s="1"/>
  <c r="AJ1136"/>
  <c r="AF994"/>
  <c r="AF982" s="1"/>
  <c r="AF151"/>
  <c r="AF112" s="1"/>
  <c r="AF15" s="1"/>
  <c r="AF891"/>
  <c r="AF890" s="1"/>
  <c r="AF888" s="1"/>
  <c r="AE1121"/>
  <c r="AE1120" s="1"/>
  <c r="AK1122"/>
  <c r="AG151"/>
  <c r="AG112" s="1"/>
  <c r="AG15" s="1"/>
  <c r="AG735"/>
  <c r="AG652" s="1"/>
  <c r="AI652"/>
  <c r="AI994"/>
  <c r="AI982" s="1"/>
  <c r="AG994"/>
  <c r="AG982" s="1"/>
  <c r="AG890"/>
  <c r="AG888" s="1"/>
  <c r="AG406"/>
  <c r="AG303" s="1"/>
  <c r="AH561"/>
  <c r="AH539" s="1"/>
  <c r="AH487" s="1"/>
  <c r="Z1113"/>
  <c r="AA1113"/>
  <c r="AB1113"/>
  <c r="AC1113"/>
  <c r="AH15" l="1"/>
  <c r="AJ1135"/>
  <c r="AJ1134" s="1"/>
  <c r="AJ1133" s="1"/>
  <c r="AP1136"/>
  <c r="AK1118"/>
  <c r="AK1117" s="1"/>
  <c r="AQ1119"/>
  <c r="AK1135"/>
  <c r="AK1134" s="1"/>
  <c r="AK1133" s="1"/>
  <c r="AQ1136"/>
  <c r="AJ1121"/>
  <c r="AJ1120" s="1"/>
  <c r="AP1122"/>
  <c r="AK1121"/>
  <c r="AK1120" s="1"/>
  <c r="AQ1122"/>
  <c r="AJ1118"/>
  <c r="AJ1117" s="1"/>
  <c r="AP1119"/>
  <c r="AD1113"/>
  <c r="AJ1115"/>
  <c r="AJ1114" s="1"/>
  <c r="AP1116"/>
  <c r="AK1115"/>
  <c r="AK1114" s="1"/>
  <c r="AQ1116"/>
  <c r="AJ1124"/>
  <c r="AJ1123" s="1"/>
  <c r="AP1125"/>
  <c r="AK1124"/>
  <c r="AK1123" s="1"/>
  <c r="AQ1125"/>
  <c r="AE1113"/>
  <c r="AK1108"/>
  <c r="AK1107" s="1"/>
  <c r="AQ1109"/>
  <c r="AJ1108"/>
  <c r="AJ1107" s="1"/>
  <c r="AP1109"/>
  <c r="AJ1111"/>
  <c r="AJ1110" s="1"/>
  <c r="AP1112"/>
  <c r="AK1111"/>
  <c r="AK1110" s="1"/>
  <c r="AQ1112"/>
  <c r="AH1231"/>
  <c r="AF1231"/>
  <c r="AI1231"/>
  <c r="AG1231"/>
  <c r="AA249"/>
  <c r="AA248" s="1"/>
  <c r="AB249"/>
  <c r="AB248" s="1"/>
  <c r="AC249"/>
  <c r="AC248" s="1"/>
  <c r="Z249"/>
  <c r="Z248" s="1"/>
  <c r="AE250"/>
  <c r="AD250"/>
  <c r="Z48"/>
  <c r="AP1124" l="1"/>
  <c r="AP1123" s="1"/>
  <c r="AV1125"/>
  <c r="AV1124" s="1"/>
  <c r="AV1123" s="1"/>
  <c r="AP1115"/>
  <c r="AP1114" s="1"/>
  <c r="AV1116"/>
  <c r="AV1115" s="1"/>
  <c r="AV1114" s="1"/>
  <c r="AP1111"/>
  <c r="AP1110" s="1"/>
  <c r="AV1112"/>
  <c r="AV1111" s="1"/>
  <c r="AV1110" s="1"/>
  <c r="AQ1108"/>
  <c r="AQ1107" s="1"/>
  <c r="AW1109"/>
  <c r="AW1108" s="1"/>
  <c r="AW1107" s="1"/>
  <c r="AP1118"/>
  <c r="AP1117" s="1"/>
  <c r="AV1119"/>
  <c r="AV1118" s="1"/>
  <c r="AV1117" s="1"/>
  <c r="AP1121"/>
  <c r="AP1120" s="1"/>
  <c r="AV1122"/>
  <c r="AV1121" s="1"/>
  <c r="AV1120" s="1"/>
  <c r="AQ1118"/>
  <c r="AQ1117" s="1"/>
  <c r="AW1119"/>
  <c r="AW1118" s="1"/>
  <c r="AW1117" s="1"/>
  <c r="AK1113"/>
  <c r="AQ1124"/>
  <c r="AQ1123" s="1"/>
  <c r="AW1125"/>
  <c r="AW1124" s="1"/>
  <c r="AW1123" s="1"/>
  <c r="AQ1115"/>
  <c r="AQ1114" s="1"/>
  <c r="AQ1113" s="1"/>
  <c r="AW1116"/>
  <c r="AW1115" s="1"/>
  <c r="AW1114" s="1"/>
  <c r="AQ1111"/>
  <c r="AQ1110" s="1"/>
  <c r="AW1112"/>
  <c r="AW1111" s="1"/>
  <c r="AW1110" s="1"/>
  <c r="AP1108"/>
  <c r="AP1107" s="1"/>
  <c r="AV1109"/>
  <c r="AV1108" s="1"/>
  <c r="AV1107" s="1"/>
  <c r="AQ1121"/>
  <c r="AQ1120" s="1"/>
  <c r="AW1122"/>
  <c r="AW1121" s="1"/>
  <c r="AW1120" s="1"/>
  <c r="AQ1135"/>
  <c r="AQ1134" s="1"/>
  <c r="AQ1133" s="1"/>
  <c r="AW1136"/>
  <c r="AW1135" s="1"/>
  <c r="AW1134" s="1"/>
  <c r="AW1133" s="1"/>
  <c r="AP1135"/>
  <c r="AP1134" s="1"/>
  <c r="AP1133" s="1"/>
  <c r="AV1136"/>
  <c r="AV1135" s="1"/>
  <c r="AV1134" s="1"/>
  <c r="AV1133" s="1"/>
  <c r="AJ1113"/>
  <c r="AP1113"/>
  <c r="AE249"/>
  <c r="AE248" s="1"/>
  <c r="AK250"/>
  <c r="AD249"/>
  <c r="AD248" s="1"/>
  <c r="AJ250"/>
  <c r="AA870"/>
  <c r="AA791"/>
  <c r="AA811"/>
  <c r="AA810" s="1"/>
  <c r="AB811"/>
  <c r="AB810" s="1"/>
  <c r="AC811"/>
  <c r="AC810" s="1"/>
  <c r="Z811"/>
  <c r="Z810" s="1"/>
  <c r="AE812"/>
  <c r="AD812"/>
  <c r="AA808"/>
  <c r="AA807" s="1"/>
  <c r="AB808"/>
  <c r="AB807" s="1"/>
  <c r="AC808"/>
  <c r="AC807" s="1"/>
  <c r="Z808"/>
  <c r="Z807" s="1"/>
  <c r="AE809"/>
  <c r="AD809"/>
  <c r="AE886"/>
  <c r="AD886"/>
  <c r="AA885"/>
  <c r="AA884" s="1"/>
  <c r="AB885"/>
  <c r="AB884" s="1"/>
  <c r="AC885"/>
  <c r="AC884" s="1"/>
  <c r="Z885"/>
  <c r="Z884" s="1"/>
  <c r="AA882"/>
  <c r="AA881" s="1"/>
  <c r="AB882"/>
  <c r="AB881" s="1"/>
  <c r="AC882"/>
  <c r="AC881" s="1"/>
  <c r="Z882"/>
  <c r="Z881" s="1"/>
  <c r="AE883"/>
  <c r="AD883"/>
  <c r="AC718"/>
  <c r="AC722"/>
  <c r="AA801"/>
  <c r="AA800" s="1"/>
  <c r="AB801"/>
  <c r="AB800" s="1"/>
  <c r="AC801"/>
  <c r="AC800" s="1"/>
  <c r="Z801"/>
  <c r="Z800" s="1"/>
  <c r="AE802"/>
  <c r="AD802"/>
  <c r="AW1113" l="1"/>
  <c r="AV1113"/>
  <c r="AJ249"/>
  <c r="AJ248" s="1"/>
  <c r="AP250"/>
  <c r="AK249"/>
  <c r="AK248" s="1"/>
  <c r="AQ250"/>
  <c r="AD885"/>
  <c r="AD884" s="1"/>
  <c r="AJ886"/>
  <c r="AE801"/>
  <c r="AE800" s="1"/>
  <c r="AK802"/>
  <c r="AE882"/>
  <c r="AE881" s="1"/>
  <c r="AK883"/>
  <c r="AE808"/>
  <c r="AE807" s="1"/>
  <c r="AK809"/>
  <c r="AD811"/>
  <c r="AD810" s="1"/>
  <c r="AJ812"/>
  <c r="AD801"/>
  <c r="AD800" s="1"/>
  <c r="AJ802"/>
  <c r="AD882"/>
  <c r="AD881" s="1"/>
  <c r="AJ883"/>
  <c r="AD808"/>
  <c r="AD807" s="1"/>
  <c r="AJ809"/>
  <c r="AE885"/>
  <c r="AE884" s="1"/>
  <c r="AK886"/>
  <c r="AE811"/>
  <c r="AE810" s="1"/>
  <c r="AK812"/>
  <c r="AA773"/>
  <c r="AA772" s="1"/>
  <c r="AB773"/>
  <c r="AB772" s="1"/>
  <c r="AC773"/>
  <c r="AC772" s="1"/>
  <c r="Z773"/>
  <c r="Z772" s="1"/>
  <c r="AE774"/>
  <c r="AD774"/>
  <c r="AQ249" l="1"/>
  <c r="AQ248" s="1"/>
  <c r="AW250"/>
  <c r="AW249" s="1"/>
  <c r="AW248" s="1"/>
  <c r="AP249"/>
  <c r="AP248" s="1"/>
  <c r="AV250"/>
  <c r="AV249" s="1"/>
  <c r="AV248" s="1"/>
  <c r="AK885"/>
  <c r="AK884" s="1"/>
  <c r="AQ886"/>
  <c r="AK882"/>
  <c r="AK881" s="1"/>
  <c r="AQ883"/>
  <c r="AJ885"/>
  <c r="AJ884" s="1"/>
  <c r="AP886"/>
  <c r="AJ882"/>
  <c r="AJ881" s="1"/>
  <c r="AP883"/>
  <c r="AJ811"/>
  <c r="AJ810" s="1"/>
  <c r="AP812"/>
  <c r="AK811"/>
  <c r="AK810" s="1"/>
  <c r="AQ812"/>
  <c r="AJ808"/>
  <c r="AJ807" s="1"/>
  <c r="AP809"/>
  <c r="AJ801"/>
  <c r="AJ800" s="1"/>
  <c r="AP802"/>
  <c r="AK808"/>
  <c r="AK807" s="1"/>
  <c r="AQ809"/>
  <c r="AK801"/>
  <c r="AK800" s="1"/>
  <c r="AQ802"/>
  <c r="AE773"/>
  <c r="AE772" s="1"/>
  <c r="AK774"/>
  <c r="AD773"/>
  <c r="AD772" s="1"/>
  <c r="AJ774"/>
  <c r="AC1228"/>
  <c r="AC1227" s="1"/>
  <c r="AC1226" s="1"/>
  <c r="AB1228"/>
  <c r="AB1227" s="1"/>
  <c r="AB1226" s="1"/>
  <c r="AA1228"/>
  <c r="AA1227" s="1"/>
  <c r="AA1226" s="1"/>
  <c r="Z1228"/>
  <c r="Z1227" s="1"/>
  <c r="Z1226" s="1"/>
  <c r="AC1224"/>
  <c r="AC1223" s="1"/>
  <c r="AC1222" s="1"/>
  <c r="AB1224"/>
  <c r="AB1223" s="1"/>
  <c r="AB1222" s="1"/>
  <c r="AA1224"/>
  <c r="AA1223" s="1"/>
  <c r="AA1222" s="1"/>
  <c r="Z1224"/>
  <c r="Z1223" s="1"/>
  <c r="Z1222" s="1"/>
  <c r="AC1220"/>
  <c r="AC1219" s="1"/>
  <c r="AB1220"/>
  <c r="AB1219" s="1"/>
  <c r="AA1220"/>
  <c r="AA1219" s="1"/>
  <c r="Z1220"/>
  <c r="Z1219" s="1"/>
  <c r="AC1217"/>
  <c r="AC1215" s="1"/>
  <c r="AC1212"/>
  <c r="AC1211" s="1"/>
  <c r="AC1210" s="1"/>
  <c r="AC1209" s="1"/>
  <c r="AC1208" s="1"/>
  <c r="AC1206" s="1"/>
  <c r="AB1212"/>
  <c r="AB1211" s="1"/>
  <c r="AB1210" s="1"/>
  <c r="AB1209" s="1"/>
  <c r="AB1208" s="1"/>
  <c r="AB1206" s="1"/>
  <c r="AA1212"/>
  <c r="AA1211" s="1"/>
  <c r="AA1210" s="1"/>
  <c r="AA1209" s="1"/>
  <c r="AA1208" s="1"/>
  <c r="AA1206" s="1"/>
  <c r="Z1212"/>
  <c r="Z1211" s="1"/>
  <c r="Z1210" s="1"/>
  <c r="Z1209" s="1"/>
  <c r="Z1208" s="1"/>
  <c r="Z1206" s="1"/>
  <c r="AC1203"/>
  <c r="AB1203"/>
  <c r="AA1203"/>
  <c r="AA1202" s="1"/>
  <c r="AA1201" s="1"/>
  <c r="AA1200" s="1"/>
  <c r="AA1199" s="1"/>
  <c r="Z1203"/>
  <c r="Z1202" s="1"/>
  <c r="Z1201" s="1"/>
  <c r="Z1200" s="1"/>
  <c r="Z1199" s="1"/>
  <c r="AC1202"/>
  <c r="AC1201" s="1"/>
  <c r="AC1200" s="1"/>
  <c r="AC1199" s="1"/>
  <c r="AB1202"/>
  <c r="AB1201" s="1"/>
  <c r="AB1200" s="1"/>
  <c r="AB1199" s="1"/>
  <c r="AC1196"/>
  <c r="AB1196"/>
  <c r="AA1196"/>
  <c r="Z1196"/>
  <c r="Z1195" s="1"/>
  <c r="Z1194" s="1"/>
  <c r="Z1193" s="1"/>
  <c r="AC1195"/>
  <c r="AC1194" s="1"/>
  <c r="AC1193" s="1"/>
  <c r="AB1195"/>
  <c r="AB1194" s="1"/>
  <c r="AB1193" s="1"/>
  <c r="AA1195"/>
  <c r="AA1194" s="1"/>
  <c r="AA1193" s="1"/>
  <c r="AC1191"/>
  <c r="AB1191"/>
  <c r="AA1191"/>
  <c r="Z1191"/>
  <c r="AC1190"/>
  <c r="AB1190"/>
  <c r="AA1190"/>
  <c r="Z1190"/>
  <c r="AC1188"/>
  <c r="AC1187" s="1"/>
  <c r="AC1186" s="1"/>
  <c r="AB1188"/>
  <c r="AB1187" s="1"/>
  <c r="AB1186" s="1"/>
  <c r="AA1188"/>
  <c r="AA1187" s="1"/>
  <c r="AA1186" s="1"/>
  <c r="Z1188"/>
  <c r="Z1187" s="1"/>
  <c r="Z1186" s="1"/>
  <c r="AC1184"/>
  <c r="AB1184"/>
  <c r="AA1184"/>
  <c r="AA1183" s="1"/>
  <c r="AA1182" s="1"/>
  <c r="Z1184"/>
  <c r="Z1183" s="1"/>
  <c r="Z1182" s="1"/>
  <c r="AC1183"/>
  <c r="AC1182" s="1"/>
  <c r="AB1183"/>
  <c r="AB1182"/>
  <c r="AC1175"/>
  <c r="AB1175"/>
  <c r="AA1175"/>
  <c r="Z1175"/>
  <c r="AC1174"/>
  <c r="AB1174"/>
  <c r="AA1174"/>
  <c r="Z1174"/>
  <c r="AB1172"/>
  <c r="AB1171" s="1"/>
  <c r="Z1172"/>
  <c r="Z1171" s="1"/>
  <c r="AC1169"/>
  <c r="AC1168" s="1"/>
  <c r="AB1169"/>
  <c r="AB1168" s="1"/>
  <c r="AA1169"/>
  <c r="AA1168" s="1"/>
  <c r="Z1169"/>
  <c r="Z1168" s="1"/>
  <c r="AC1166"/>
  <c r="AB1166"/>
  <c r="AB1165" s="1"/>
  <c r="AA1166"/>
  <c r="AA1165" s="1"/>
  <c r="Z1166"/>
  <c r="Z1165" s="1"/>
  <c r="AC1165"/>
  <c r="AC1157"/>
  <c r="AC1156" s="1"/>
  <c r="AC1155" s="1"/>
  <c r="AB1157"/>
  <c r="AB1156" s="1"/>
  <c r="AB1155" s="1"/>
  <c r="AA1157"/>
  <c r="AA1156" s="1"/>
  <c r="AA1155" s="1"/>
  <c r="Z1157"/>
  <c r="Z1156" s="1"/>
  <c r="Z1155" s="1"/>
  <c r="AC1153"/>
  <c r="AB1153"/>
  <c r="AA1153"/>
  <c r="Z1153"/>
  <c r="AC1151"/>
  <c r="AB1151"/>
  <c r="AA1151"/>
  <c r="AA1150" s="1"/>
  <c r="Z1151"/>
  <c r="Z1150" s="1"/>
  <c r="AC1150"/>
  <c r="AB1148"/>
  <c r="AB1147" s="1"/>
  <c r="Z1148"/>
  <c r="Z1147" s="1"/>
  <c r="AC1145"/>
  <c r="AB1145"/>
  <c r="AB1144" s="1"/>
  <c r="AA1145"/>
  <c r="AA1144" s="1"/>
  <c r="Z1145"/>
  <c r="Z1144" s="1"/>
  <c r="AC1144"/>
  <c r="AC1142"/>
  <c r="AB1142"/>
  <c r="AA1142"/>
  <c r="AA1141" s="1"/>
  <c r="Z1142"/>
  <c r="Z1141" s="1"/>
  <c r="AC1141"/>
  <c r="AB1141"/>
  <c r="AC1131"/>
  <c r="AC1130" s="1"/>
  <c r="AC1129" s="1"/>
  <c r="AC1128" s="1"/>
  <c r="AC1127" s="1"/>
  <c r="AB1131"/>
  <c r="AA1131"/>
  <c r="AA1130" s="1"/>
  <c r="AA1129" s="1"/>
  <c r="AA1128" s="1"/>
  <c r="AA1127" s="1"/>
  <c r="Z1131"/>
  <c r="Z1130" s="1"/>
  <c r="Z1129" s="1"/>
  <c r="Z1128" s="1"/>
  <c r="Z1127" s="1"/>
  <c r="AB1130"/>
  <c r="AB1129" s="1"/>
  <c r="AB1128" s="1"/>
  <c r="AB1127" s="1"/>
  <c r="AC1105"/>
  <c r="AB1105"/>
  <c r="AB1104" s="1"/>
  <c r="AB1103" s="1"/>
  <c r="AA1105"/>
  <c r="AA1104" s="1"/>
  <c r="AA1103" s="1"/>
  <c r="Z1105"/>
  <c r="Z1104" s="1"/>
  <c r="Z1103" s="1"/>
  <c r="AC1104"/>
  <c r="AC1103" s="1"/>
  <c r="AC1101"/>
  <c r="AB1101"/>
  <c r="AB1100" s="1"/>
  <c r="AA1101"/>
  <c r="AA1100" s="1"/>
  <c r="Z1101"/>
  <c r="Z1100" s="1"/>
  <c r="AC1100"/>
  <c r="AC1094"/>
  <c r="AB1094"/>
  <c r="AA1094"/>
  <c r="Z1094"/>
  <c r="AC1093"/>
  <c r="AB1093"/>
  <c r="AA1093"/>
  <c r="Z1093"/>
  <c r="AB1091"/>
  <c r="AB1090" s="1"/>
  <c r="Z1091"/>
  <c r="Z1090" s="1"/>
  <c r="AB1088"/>
  <c r="AB1087" s="1"/>
  <c r="Z1088"/>
  <c r="Z1087" s="1"/>
  <c r="AB1085"/>
  <c r="AB1084" s="1"/>
  <c r="Z1085"/>
  <c r="Z1084" s="1"/>
  <c r="AB1082"/>
  <c r="AB1081" s="1"/>
  <c r="Z1082"/>
  <c r="Z1081" s="1"/>
  <c r="AB1079"/>
  <c r="AB1078" s="1"/>
  <c r="Z1079"/>
  <c r="Z1078" s="1"/>
  <c r="AB1076"/>
  <c r="AB1075" s="1"/>
  <c r="Z1076"/>
  <c r="Z1075" s="1"/>
  <c r="AC1073"/>
  <c r="AB1073"/>
  <c r="AB1072" s="1"/>
  <c r="AA1073"/>
  <c r="AA1072" s="1"/>
  <c r="Z1073"/>
  <c r="Z1072" s="1"/>
  <c r="AC1072"/>
  <c r="AC1070"/>
  <c r="AC1069" s="1"/>
  <c r="AB1070"/>
  <c r="AB1069" s="1"/>
  <c r="AA1070"/>
  <c r="AA1069" s="1"/>
  <c r="Z1070"/>
  <c r="Z1069" s="1"/>
  <c r="AC1067"/>
  <c r="AB1067"/>
  <c r="AB1066" s="1"/>
  <c r="AA1067"/>
  <c r="AA1066" s="1"/>
  <c r="Z1067"/>
  <c r="Z1066" s="1"/>
  <c r="AC1066"/>
  <c r="AB1064"/>
  <c r="AB1063" s="1"/>
  <c r="Z1064"/>
  <c r="Z1063" s="1"/>
  <c r="AC1061"/>
  <c r="AC1060" s="1"/>
  <c r="AB1061"/>
  <c r="AB1060" s="1"/>
  <c r="AA1061"/>
  <c r="AA1060" s="1"/>
  <c r="Z1061"/>
  <c r="Z1060" s="1"/>
  <c r="AC1058"/>
  <c r="AB1058"/>
  <c r="AB1057" s="1"/>
  <c r="AA1058"/>
  <c r="AA1057" s="1"/>
  <c r="Z1058"/>
  <c r="Z1057" s="1"/>
  <c r="AC1057"/>
  <c r="AC1055"/>
  <c r="AC1054" s="1"/>
  <c r="AB1055"/>
  <c r="AA1055"/>
  <c r="AA1054" s="1"/>
  <c r="Z1055"/>
  <c r="Z1054" s="1"/>
  <c r="AB1054"/>
  <c r="AC1052"/>
  <c r="AB1052"/>
  <c r="AB1051" s="1"/>
  <c r="AA1052"/>
  <c r="AA1051" s="1"/>
  <c r="Z1052"/>
  <c r="Z1051" s="1"/>
  <c r="AC1051"/>
  <c r="AC1049"/>
  <c r="AC1048" s="1"/>
  <c r="AB1049"/>
  <c r="AB1048" s="1"/>
  <c r="AA1049"/>
  <c r="AA1048" s="1"/>
  <c r="Z1049"/>
  <c r="Z1048" s="1"/>
  <c r="AC1046"/>
  <c r="AB1046"/>
  <c r="AB1045" s="1"/>
  <c r="AA1046"/>
  <c r="AA1045" s="1"/>
  <c r="Z1046"/>
  <c r="Z1045" s="1"/>
  <c r="AC1045"/>
  <c r="AC1043"/>
  <c r="AC1042" s="1"/>
  <c r="AB1043"/>
  <c r="AB1042" s="1"/>
  <c r="AA1043"/>
  <c r="AA1042" s="1"/>
  <c r="Z1043"/>
  <c r="Z1042" s="1"/>
  <c r="AC1040"/>
  <c r="AB1040"/>
  <c r="AB1039" s="1"/>
  <c r="AA1040"/>
  <c r="AA1039" s="1"/>
  <c r="Z1040"/>
  <c r="Z1039" s="1"/>
  <c r="AC1039"/>
  <c r="AC1037"/>
  <c r="AC1036" s="1"/>
  <c r="AB1037"/>
  <c r="AB1036" s="1"/>
  <c r="AA1037"/>
  <c r="AA1036" s="1"/>
  <c r="Z1037"/>
  <c r="Z1036" s="1"/>
  <c r="AC1034"/>
  <c r="AB1034"/>
  <c r="AB1033" s="1"/>
  <c r="AA1034"/>
  <c r="AA1033" s="1"/>
  <c r="Z1034"/>
  <c r="Z1033" s="1"/>
  <c r="AC1033"/>
  <c r="AC1031"/>
  <c r="AC1030" s="1"/>
  <c r="AB1031"/>
  <c r="AB1030" s="1"/>
  <c r="AA1031"/>
  <c r="AA1030" s="1"/>
  <c r="Z1031"/>
  <c r="Z1030" s="1"/>
  <c r="AC1028"/>
  <c r="AB1028"/>
  <c r="AA1028"/>
  <c r="AA1027" s="1"/>
  <c r="Z1028"/>
  <c r="Z1027" s="1"/>
  <c r="AC1027"/>
  <c r="AB1027"/>
  <c r="AC1025"/>
  <c r="AC1024" s="1"/>
  <c r="AB1025"/>
  <c r="AB1024" s="1"/>
  <c r="AA1025"/>
  <c r="AA1024" s="1"/>
  <c r="Z1025"/>
  <c r="Z1024" s="1"/>
  <c r="AC1022"/>
  <c r="AB1022"/>
  <c r="AB1021" s="1"/>
  <c r="AA1022"/>
  <c r="AA1021" s="1"/>
  <c r="Z1022"/>
  <c r="Z1021" s="1"/>
  <c r="AC1021"/>
  <c r="AC1019"/>
  <c r="AC1018" s="1"/>
  <c r="AB1019"/>
  <c r="AB1018" s="1"/>
  <c r="AA1019"/>
  <c r="AA1018" s="1"/>
  <c r="Z1019"/>
  <c r="Z1018" s="1"/>
  <c r="AC1016"/>
  <c r="AB1016"/>
  <c r="AB1015" s="1"/>
  <c r="AA1016"/>
  <c r="AA1015" s="1"/>
  <c r="Z1016"/>
  <c r="Z1015" s="1"/>
  <c r="AC1015"/>
  <c r="AC1013"/>
  <c r="AC1012" s="1"/>
  <c r="AB1013"/>
  <c r="AB1012" s="1"/>
  <c r="AA1013"/>
  <c r="AA1012" s="1"/>
  <c r="Z1013"/>
  <c r="Z1012" s="1"/>
  <c r="AC1010"/>
  <c r="AB1010"/>
  <c r="AB1009" s="1"/>
  <c r="AA1010"/>
  <c r="AA1009" s="1"/>
  <c r="Z1010"/>
  <c r="Z1009" s="1"/>
  <c r="AC1009"/>
  <c r="AC1007"/>
  <c r="AC1006" s="1"/>
  <c r="AB1007"/>
  <c r="AB1006" s="1"/>
  <c r="AA1007"/>
  <c r="AA1006" s="1"/>
  <c r="Z1007"/>
  <c r="Z1006" s="1"/>
  <c r="AC1004"/>
  <c r="AB1004"/>
  <c r="AB1003" s="1"/>
  <c r="AA1004"/>
  <c r="AA1003" s="1"/>
  <c r="Z1004"/>
  <c r="Z1003" s="1"/>
  <c r="AC1003"/>
  <c r="AC1001"/>
  <c r="AC1000" s="1"/>
  <c r="AB1001"/>
  <c r="AB1000" s="1"/>
  <c r="AA1001"/>
  <c r="AA1000" s="1"/>
  <c r="Z1001"/>
  <c r="Z1000" s="1"/>
  <c r="AC998"/>
  <c r="AB998"/>
  <c r="AB997" s="1"/>
  <c r="AA998"/>
  <c r="AA997" s="1"/>
  <c r="Z998"/>
  <c r="Z997" s="1"/>
  <c r="AC997"/>
  <c r="AC990"/>
  <c r="AB990"/>
  <c r="AA990"/>
  <c r="Z990"/>
  <c r="AC988"/>
  <c r="AB988"/>
  <c r="AB987" s="1"/>
  <c r="AB986" s="1"/>
  <c r="AB985" s="1"/>
  <c r="AB984" s="1"/>
  <c r="AA988"/>
  <c r="Z988"/>
  <c r="AC987"/>
  <c r="AC986" s="1"/>
  <c r="AC985" s="1"/>
  <c r="AC984" s="1"/>
  <c r="AC979"/>
  <c r="AC978" s="1"/>
  <c r="AC977" s="1"/>
  <c r="AC976" s="1"/>
  <c r="AC975" s="1"/>
  <c r="AB979"/>
  <c r="AB978" s="1"/>
  <c r="AB977" s="1"/>
  <c r="AB976" s="1"/>
  <c r="AB975" s="1"/>
  <c r="AA979"/>
  <c r="AA978" s="1"/>
  <c r="AA977" s="1"/>
  <c r="AA976" s="1"/>
  <c r="AA975" s="1"/>
  <c r="Z979"/>
  <c r="Z978" s="1"/>
  <c r="Z977" s="1"/>
  <c r="Z976" s="1"/>
  <c r="Z975" s="1"/>
  <c r="AC971"/>
  <c r="AC970" s="1"/>
  <c r="AB971"/>
  <c r="AB970" s="1"/>
  <c r="AA971"/>
  <c r="AA970" s="1"/>
  <c r="Z971"/>
  <c r="Z970" s="1"/>
  <c r="AC968"/>
  <c r="AC967" s="1"/>
  <c r="AB968"/>
  <c r="AB967" s="1"/>
  <c r="AA968"/>
  <c r="AA967" s="1"/>
  <c r="Z968"/>
  <c r="Z967" s="1"/>
  <c r="AC965"/>
  <c r="AB965"/>
  <c r="AA965"/>
  <c r="AA964" s="1"/>
  <c r="Z965"/>
  <c r="Z964" s="1"/>
  <c r="AC964"/>
  <c r="AB964"/>
  <c r="AC959"/>
  <c r="AC958" s="1"/>
  <c r="AC957" s="1"/>
  <c r="AC956" s="1"/>
  <c r="AB959"/>
  <c r="AB958" s="1"/>
  <c r="AB957" s="1"/>
  <c r="AB956" s="1"/>
  <c r="AA959"/>
  <c r="AA958" s="1"/>
  <c r="AA957" s="1"/>
  <c r="AA956" s="1"/>
  <c r="Z959"/>
  <c r="Z958" s="1"/>
  <c r="Z957" s="1"/>
  <c r="Z956" s="1"/>
  <c r="AC949"/>
  <c r="AC948" s="1"/>
  <c r="AC947" s="1"/>
  <c r="AB949"/>
  <c r="AB948" s="1"/>
  <c r="AB947" s="1"/>
  <c r="AA949"/>
  <c r="AA948" s="1"/>
  <c r="AA947" s="1"/>
  <c r="Z949"/>
  <c r="Z948" s="1"/>
  <c r="Z947" s="1"/>
  <c r="AC937"/>
  <c r="AC936" s="1"/>
  <c r="AC935" s="1"/>
  <c r="AB937"/>
  <c r="AB936" s="1"/>
  <c r="AB935" s="1"/>
  <c r="AA937"/>
  <c r="AA936" s="1"/>
  <c r="AA935" s="1"/>
  <c r="Z937"/>
  <c r="Z936" s="1"/>
  <c r="Z935" s="1"/>
  <c r="AC933"/>
  <c r="AC932" s="1"/>
  <c r="AB933"/>
  <c r="AB932" s="1"/>
  <c r="AB931" s="1"/>
  <c r="AA933"/>
  <c r="AA932" s="1"/>
  <c r="AA931" s="1"/>
  <c r="Z933"/>
  <c r="Z932" s="1"/>
  <c r="Z931" s="1"/>
  <c r="AC931"/>
  <c r="AC928"/>
  <c r="AB928"/>
  <c r="AA928"/>
  <c r="AA927" s="1"/>
  <c r="Z928"/>
  <c r="Z927" s="1"/>
  <c r="AC927"/>
  <c r="AB927"/>
  <c r="AC925"/>
  <c r="AC924" s="1"/>
  <c r="AB925"/>
  <c r="AB924" s="1"/>
  <c r="AA925"/>
  <c r="AA924" s="1"/>
  <c r="Z925"/>
  <c r="Z924" s="1"/>
  <c r="AC922"/>
  <c r="AB922"/>
  <c r="AA922"/>
  <c r="AA921" s="1"/>
  <c r="Z922"/>
  <c r="Z921" s="1"/>
  <c r="AC921"/>
  <c r="AB921"/>
  <c r="AC918"/>
  <c r="AB918"/>
  <c r="AA918"/>
  <c r="AA917" s="1"/>
  <c r="Z918"/>
  <c r="Z917" s="1"/>
  <c r="AC917"/>
  <c r="AB917"/>
  <c r="AC915"/>
  <c r="AC914" s="1"/>
  <c r="AB915"/>
  <c r="AB914" s="1"/>
  <c r="AA915"/>
  <c r="AA914" s="1"/>
  <c r="Z915"/>
  <c r="Z914" s="1"/>
  <c r="AC912"/>
  <c r="AB912"/>
  <c r="AA912"/>
  <c r="AA911" s="1"/>
  <c r="Z912"/>
  <c r="Z911" s="1"/>
  <c r="AC911"/>
  <c r="AB911"/>
  <c r="AC907"/>
  <c r="AC906" s="1"/>
  <c r="AB907"/>
  <c r="AB906" s="1"/>
  <c r="AA907"/>
  <c r="AA906" s="1"/>
  <c r="Z907"/>
  <c r="Z906" s="1"/>
  <c r="AC904"/>
  <c r="AC903" s="1"/>
  <c r="AB904"/>
  <c r="AB903" s="1"/>
  <c r="AA904"/>
  <c r="AA903" s="1"/>
  <c r="Z904"/>
  <c r="Z903" s="1"/>
  <c r="AC901"/>
  <c r="AC900" s="1"/>
  <c r="AB901"/>
  <c r="AB900" s="1"/>
  <c r="AA901"/>
  <c r="AA900" s="1"/>
  <c r="Z901"/>
  <c r="Z900" s="1"/>
  <c r="AC897"/>
  <c r="AC896" s="1"/>
  <c r="AB897"/>
  <c r="AB896" s="1"/>
  <c r="AA897"/>
  <c r="AA896" s="1"/>
  <c r="Z897"/>
  <c r="Z896" s="1"/>
  <c r="AC894"/>
  <c r="AB894"/>
  <c r="AB893" s="1"/>
  <c r="AA894"/>
  <c r="AA893" s="1"/>
  <c r="Z894"/>
  <c r="Z893" s="1"/>
  <c r="AC893"/>
  <c r="AC879"/>
  <c r="AB879"/>
  <c r="AA879"/>
  <c r="Z879"/>
  <c r="AC877"/>
  <c r="AB877"/>
  <c r="AA877"/>
  <c r="Z877"/>
  <c r="AC875"/>
  <c r="AB875"/>
  <c r="AA875"/>
  <c r="Z875"/>
  <c r="AC873"/>
  <c r="AC872" s="1"/>
  <c r="AC871" s="1"/>
  <c r="AB873"/>
  <c r="AB872" s="1"/>
  <c r="AB871" s="1"/>
  <c r="AA873"/>
  <c r="AA872" s="1"/>
  <c r="AA871" s="1"/>
  <c r="Z873"/>
  <c r="Z872" s="1"/>
  <c r="Z871" s="1"/>
  <c r="AC869"/>
  <c r="AC868" s="1"/>
  <c r="AC867" s="1"/>
  <c r="AB869"/>
  <c r="AB868" s="1"/>
  <c r="AB867" s="1"/>
  <c r="AA869"/>
  <c r="AA868" s="1"/>
  <c r="AA867" s="1"/>
  <c r="Z869"/>
  <c r="Z868" s="1"/>
  <c r="Z867" s="1"/>
  <c r="AC865"/>
  <c r="AC864" s="1"/>
  <c r="AC863" s="1"/>
  <c r="AB865"/>
  <c r="AB864" s="1"/>
  <c r="AB863" s="1"/>
  <c r="AA865"/>
  <c r="AA864" s="1"/>
  <c r="AA863" s="1"/>
  <c r="Z865"/>
  <c r="Z864" s="1"/>
  <c r="Z863" s="1"/>
  <c r="AC858"/>
  <c r="AC857" s="1"/>
  <c r="AC856" s="1"/>
  <c r="AB858"/>
  <c r="AB857" s="1"/>
  <c r="AB856" s="1"/>
  <c r="AA858"/>
  <c r="AA857" s="1"/>
  <c r="AA856" s="1"/>
  <c r="Z858"/>
  <c r="Z857" s="1"/>
  <c r="Z856" s="1"/>
  <c r="AC854"/>
  <c r="AC853" s="1"/>
  <c r="AC852" s="1"/>
  <c r="AB854"/>
  <c r="AB853" s="1"/>
  <c r="AB852" s="1"/>
  <c r="AA854"/>
  <c r="AA853" s="1"/>
  <c r="AA852" s="1"/>
  <c r="Z854"/>
  <c r="Z853" s="1"/>
  <c r="Z852" s="1"/>
  <c r="AC847"/>
  <c r="AC846" s="1"/>
  <c r="AC845" s="1"/>
  <c r="AB847"/>
  <c r="AB846" s="1"/>
  <c r="AB845" s="1"/>
  <c r="AA847"/>
  <c r="AA846" s="1"/>
  <c r="AA845" s="1"/>
  <c r="Z847"/>
  <c r="Z846" s="1"/>
  <c r="Z845" s="1"/>
  <c r="AC843"/>
  <c r="AB843"/>
  <c r="AB842" s="1"/>
  <c r="AB841" s="1"/>
  <c r="AA843"/>
  <c r="AA842" s="1"/>
  <c r="AA841" s="1"/>
  <c r="Z843"/>
  <c r="Z842" s="1"/>
  <c r="Z841" s="1"/>
  <c r="AC842"/>
  <c r="AC841" s="1"/>
  <c r="AC836"/>
  <c r="AB836"/>
  <c r="AB835" s="1"/>
  <c r="AB834" s="1"/>
  <c r="AB833" s="1"/>
  <c r="AB832" s="1"/>
  <c r="AA836"/>
  <c r="AA835" s="1"/>
  <c r="AA834" s="1"/>
  <c r="AA833" s="1"/>
  <c r="AA832" s="1"/>
  <c r="Z836"/>
  <c r="Z835" s="1"/>
  <c r="Z834" s="1"/>
  <c r="Z833" s="1"/>
  <c r="Z832" s="1"/>
  <c r="AC835"/>
  <c r="AC834" s="1"/>
  <c r="AC833" s="1"/>
  <c r="AC832" s="1"/>
  <c r="AC824"/>
  <c r="AB824"/>
  <c r="AB823" s="1"/>
  <c r="AA824"/>
  <c r="AA823" s="1"/>
  <c r="AA818" s="1"/>
  <c r="Z824"/>
  <c r="Z823" s="1"/>
  <c r="AC823"/>
  <c r="AC818" s="1"/>
  <c r="AC821"/>
  <c r="AC819" s="1"/>
  <c r="AB821"/>
  <c r="AB820" s="1"/>
  <c r="AB819" s="1"/>
  <c r="AA821"/>
  <c r="AA819" s="1"/>
  <c r="Z821"/>
  <c r="Z820" s="1"/>
  <c r="Z819" s="1"/>
  <c r="AC816"/>
  <c r="AB816"/>
  <c r="AB815" s="1"/>
  <c r="AB814" s="1"/>
  <c r="AB813" s="1"/>
  <c r="AA816"/>
  <c r="AA815" s="1"/>
  <c r="AA814" s="1"/>
  <c r="AA813" s="1"/>
  <c r="Z816"/>
  <c r="Z815" s="1"/>
  <c r="Z814" s="1"/>
  <c r="Z813" s="1"/>
  <c r="AC815"/>
  <c r="AC814" s="1"/>
  <c r="AC813" s="1"/>
  <c r="AC805"/>
  <c r="AC804" s="1"/>
  <c r="AC803" s="1"/>
  <c r="AB805"/>
  <c r="AB804" s="1"/>
  <c r="AB803" s="1"/>
  <c r="AA805"/>
  <c r="AA804" s="1"/>
  <c r="AA803" s="1"/>
  <c r="Z805"/>
  <c r="Z804" s="1"/>
  <c r="Z803" s="1"/>
  <c r="AC798"/>
  <c r="AC797" s="1"/>
  <c r="AC796" s="1"/>
  <c r="AB798"/>
  <c r="AB797" s="1"/>
  <c r="AB796" s="1"/>
  <c r="AA798"/>
  <c r="AA797" s="1"/>
  <c r="AA796" s="1"/>
  <c r="Z798"/>
  <c r="Z797" s="1"/>
  <c r="Z796" s="1"/>
  <c r="AC794"/>
  <c r="AC793" s="1"/>
  <c r="AC792" s="1"/>
  <c r="AB794"/>
  <c r="AB793" s="1"/>
  <c r="AB792" s="1"/>
  <c r="AA794"/>
  <c r="AA793" s="1"/>
  <c r="AA792" s="1"/>
  <c r="Z794"/>
  <c r="Z793" s="1"/>
  <c r="Z792" s="1"/>
  <c r="AC790"/>
  <c r="AC789" s="1"/>
  <c r="AC788" s="1"/>
  <c r="AB790"/>
  <c r="AB789" s="1"/>
  <c r="AB788" s="1"/>
  <c r="AA790"/>
  <c r="AA789" s="1"/>
  <c r="AA788" s="1"/>
  <c r="Z790"/>
  <c r="Z789" s="1"/>
  <c r="Z788" s="1"/>
  <c r="AC786"/>
  <c r="AC785" s="1"/>
  <c r="AB786"/>
  <c r="AB785" s="1"/>
  <c r="AB784" s="1"/>
  <c r="AA786"/>
  <c r="AA785" s="1"/>
  <c r="AA784" s="1"/>
  <c r="Z786"/>
  <c r="Z785" s="1"/>
  <c r="Z784" s="1"/>
  <c r="AC784"/>
  <c r="AC781"/>
  <c r="AB781"/>
  <c r="AA781"/>
  <c r="AA780" s="1"/>
  <c r="AA779" s="1"/>
  <c r="AA778" s="1"/>
  <c r="Z781"/>
  <c r="Z780" s="1"/>
  <c r="Z779" s="1"/>
  <c r="Z778" s="1"/>
  <c r="AC780"/>
  <c r="AC779" s="1"/>
  <c r="AC778" s="1"/>
  <c r="AB780"/>
  <c r="AB779" s="1"/>
  <c r="AB778" s="1"/>
  <c r="AC776"/>
  <c r="AC775" s="1"/>
  <c r="AB776"/>
  <c r="AB775" s="1"/>
  <c r="AA776"/>
  <c r="AA775" s="1"/>
  <c r="Z776"/>
  <c r="Z775" s="1"/>
  <c r="AC770"/>
  <c r="AB770"/>
  <c r="AA770"/>
  <c r="AA769" s="1"/>
  <c r="AA768" s="1"/>
  <c r="Z770"/>
  <c r="Z769" s="1"/>
  <c r="Z768" s="1"/>
  <c r="AC769"/>
  <c r="AC768" s="1"/>
  <c r="AB769"/>
  <c r="AB768" s="1"/>
  <c r="AC766"/>
  <c r="AB766"/>
  <c r="AA766"/>
  <c r="AA765" s="1"/>
  <c r="AA764" s="1"/>
  <c r="Z766"/>
  <c r="Z765" s="1"/>
  <c r="Z764" s="1"/>
  <c r="AC765"/>
  <c r="AC764" s="1"/>
  <c r="AB765"/>
  <c r="AB764" s="1"/>
  <c r="AC762"/>
  <c r="AB762"/>
  <c r="AB759" s="1"/>
  <c r="AB758" s="1"/>
  <c r="AA762"/>
  <c r="AA759" s="1"/>
  <c r="AA758" s="1"/>
  <c r="Z762"/>
  <c r="Z759" s="1"/>
  <c r="Z758" s="1"/>
  <c r="AC759"/>
  <c r="AC758" s="1"/>
  <c r="AC756"/>
  <c r="AB756"/>
  <c r="AB755" s="1"/>
  <c r="AB754" s="1"/>
  <c r="AA756"/>
  <c r="AA755" s="1"/>
  <c r="AA754" s="1"/>
  <c r="Z756"/>
  <c r="Z755" s="1"/>
  <c r="Z754" s="1"/>
  <c r="AC755"/>
  <c r="AC754" s="1"/>
  <c r="AC751"/>
  <c r="AC750" s="1"/>
  <c r="AC749" s="1"/>
  <c r="AB751"/>
  <c r="AB750" s="1"/>
  <c r="AB749" s="1"/>
  <c r="AA751"/>
  <c r="AA750" s="1"/>
  <c r="AA749" s="1"/>
  <c r="Z751"/>
  <c r="Z750" s="1"/>
  <c r="Z749" s="1"/>
  <c r="AC747"/>
  <c r="AB747"/>
  <c r="AA747"/>
  <c r="AA746" s="1"/>
  <c r="AA745" s="1"/>
  <c r="Z747"/>
  <c r="Z746" s="1"/>
  <c r="Z745" s="1"/>
  <c r="AC746"/>
  <c r="AC745" s="1"/>
  <c r="AB746"/>
  <c r="AB745" s="1"/>
  <c r="AC743"/>
  <c r="AB743"/>
  <c r="AB742" s="1"/>
  <c r="AB741" s="1"/>
  <c r="AA743"/>
  <c r="AA742" s="1"/>
  <c r="AA741" s="1"/>
  <c r="Z743"/>
  <c r="Z742" s="1"/>
  <c r="Z741" s="1"/>
  <c r="AC742"/>
  <c r="AC741" s="1"/>
  <c r="AC739"/>
  <c r="AB739"/>
  <c r="AB738" s="1"/>
  <c r="AB737" s="1"/>
  <c r="AA739"/>
  <c r="AA738" s="1"/>
  <c r="AA737" s="1"/>
  <c r="Z739"/>
  <c r="Z738" s="1"/>
  <c r="Z737" s="1"/>
  <c r="AC738"/>
  <c r="AC737" s="1"/>
  <c r="AC729"/>
  <c r="AB729"/>
  <c r="AA729"/>
  <c r="Z729"/>
  <c r="Z728" s="1"/>
  <c r="Z727" s="1"/>
  <c r="Z726" s="1"/>
  <c r="AC728"/>
  <c r="AC727" s="1"/>
  <c r="AC726" s="1"/>
  <c r="AB728"/>
  <c r="AB727" s="1"/>
  <c r="AB726" s="1"/>
  <c r="AA728"/>
  <c r="AA727" s="1"/>
  <c r="AA726" s="1"/>
  <c r="AC724"/>
  <c r="AC723" s="1"/>
  <c r="AB724"/>
  <c r="AB723" s="1"/>
  <c r="AA724"/>
  <c r="AA723" s="1"/>
  <c r="Z724"/>
  <c r="Z723" s="1"/>
  <c r="AC721"/>
  <c r="AC720" s="1"/>
  <c r="AB721"/>
  <c r="AB720" s="1"/>
  <c r="AA721"/>
  <c r="AA720" s="1"/>
  <c r="Z721"/>
  <c r="Z720" s="1"/>
  <c r="AC717"/>
  <c r="AB717"/>
  <c r="AB716" s="1"/>
  <c r="AA717"/>
  <c r="AA716" s="1"/>
  <c r="Z717"/>
  <c r="Z716" s="1"/>
  <c r="AC716"/>
  <c r="AC714"/>
  <c r="AB714"/>
  <c r="AB713" s="1"/>
  <c r="AA714"/>
  <c r="AA713" s="1"/>
  <c r="Z714"/>
  <c r="Z713" s="1"/>
  <c r="AC713"/>
  <c r="AC710"/>
  <c r="AB710"/>
  <c r="AB709" s="1"/>
  <c r="AB708" s="1"/>
  <c r="AA710"/>
  <c r="AA709" s="1"/>
  <c r="AA708" s="1"/>
  <c r="Z710"/>
  <c r="Z709" s="1"/>
  <c r="Z708" s="1"/>
  <c r="AC709"/>
  <c r="AC708" s="1"/>
  <c r="AC706"/>
  <c r="AB706"/>
  <c r="AB705" s="1"/>
  <c r="AA706"/>
  <c r="AA705" s="1"/>
  <c r="Z706"/>
  <c r="Z705" s="1"/>
  <c r="AC705"/>
  <c r="AC703"/>
  <c r="AC702" s="1"/>
  <c r="AB703"/>
  <c r="AB702" s="1"/>
  <c r="AA703"/>
  <c r="AA702" s="1"/>
  <c r="Z703"/>
  <c r="Z702" s="1"/>
  <c r="AC699"/>
  <c r="AC698" s="1"/>
  <c r="AC697" s="1"/>
  <c r="AB699"/>
  <c r="AB698" s="1"/>
  <c r="AB697" s="1"/>
  <c r="AA699"/>
  <c r="AA698" s="1"/>
  <c r="AA697" s="1"/>
  <c r="Z699"/>
  <c r="Z698" s="1"/>
  <c r="Z697" s="1"/>
  <c r="AC692"/>
  <c r="AC691" s="1"/>
  <c r="AC690" s="1"/>
  <c r="AC689" s="1"/>
  <c r="AB692"/>
  <c r="AB691" s="1"/>
  <c r="AB690" s="1"/>
  <c r="AB689" s="1"/>
  <c r="AA692"/>
  <c r="AA691" s="1"/>
  <c r="AA690" s="1"/>
  <c r="AA689" s="1"/>
  <c r="Z692"/>
  <c r="Z691" s="1"/>
  <c r="Z690" s="1"/>
  <c r="Z689" s="1"/>
  <c r="AC687"/>
  <c r="AC686" s="1"/>
  <c r="AB687"/>
  <c r="AB686" s="1"/>
  <c r="AA687"/>
  <c r="AA686" s="1"/>
  <c r="Z687"/>
  <c r="Z686" s="1"/>
  <c r="AC680"/>
  <c r="AB679"/>
  <c r="AB678" s="1"/>
  <c r="AA679"/>
  <c r="AA678" s="1"/>
  <c r="Z679"/>
  <c r="Z678" s="1"/>
  <c r="AC676"/>
  <c r="AB675"/>
  <c r="AB674" s="1"/>
  <c r="AB673" s="1"/>
  <c r="AA675"/>
  <c r="AA674" s="1"/>
  <c r="AA673" s="1"/>
  <c r="Z675"/>
  <c r="Z674" s="1"/>
  <c r="AC671"/>
  <c r="AC670" s="1"/>
  <c r="AC669" s="1"/>
  <c r="AB671"/>
  <c r="AB670" s="1"/>
  <c r="AB669" s="1"/>
  <c r="AA671"/>
  <c r="AA670" s="1"/>
  <c r="AA669" s="1"/>
  <c r="Z671"/>
  <c r="Z670" s="1"/>
  <c r="Z669" s="1"/>
  <c r="AC666"/>
  <c r="AC665" s="1"/>
  <c r="AC661" s="1"/>
  <c r="AB666"/>
  <c r="AA666"/>
  <c r="AA665" s="1"/>
  <c r="AA661" s="1"/>
  <c r="Z666"/>
  <c r="Z665" s="1"/>
  <c r="Z661" s="1"/>
  <c r="AB665"/>
  <c r="AB661" s="1"/>
  <c r="AC658"/>
  <c r="AC657" s="1"/>
  <c r="AC656" s="1"/>
  <c r="AB658"/>
  <c r="AB657" s="1"/>
  <c r="AB656" s="1"/>
  <c r="AA658"/>
  <c r="AA657" s="1"/>
  <c r="AA656" s="1"/>
  <c r="Z658"/>
  <c r="Z657" s="1"/>
  <c r="Z656" s="1"/>
  <c r="AC649"/>
  <c r="AC648" s="1"/>
  <c r="AC647" s="1"/>
  <c r="AC646" s="1"/>
  <c r="AC645" s="1"/>
  <c r="AB649"/>
  <c r="AB648" s="1"/>
  <c r="AB647" s="1"/>
  <c r="AB646" s="1"/>
  <c r="AB645" s="1"/>
  <c r="AA649"/>
  <c r="AA648" s="1"/>
  <c r="AA647" s="1"/>
  <c r="AA646" s="1"/>
  <c r="AA645" s="1"/>
  <c r="Z649"/>
  <c r="Z648" s="1"/>
  <c r="Z647" s="1"/>
  <c r="Z646" s="1"/>
  <c r="Z645" s="1"/>
  <c r="AC642"/>
  <c r="AB642"/>
  <c r="AB641" s="1"/>
  <c r="AB640" s="1"/>
  <c r="AB639" s="1"/>
  <c r="AB638" s="1"/>
  <c r="AA642"/>
  <c r="AA641" s="1"/>
  <c r="AA640" s="1"/>
  <c r="AA639" s="1"/>
  <c r="AA638" s="1"/>
  <c r="Z642"/>
  <c r="Z641" s="1"/>
  <c r="Z640" s="1"/>
  <c r="Z639" s="1"/>
  <c r="Z638" s="1"/>
  <c r="AC641"/>
  <c r="AC640" s="1"/>
  <c r="AC639" s="1"/>
  <c r="AC638" s="1"/>
  <c r="AC633"/>
  <c r="AC632" s="1"/>
  <c r="AC631" s="1"/>
  <c r="AC630" s="1"/>
  <c r="AB633"/>
  <c r="AB632" s="1"/>
  <c r="AB631" s="1"/>
  <c r="AB630" s="1"/>
  <c r="AA633"/>
  <c r="AA632" s="1"/>
  <c r="AA631" s="1"/>
  <c r="AA630" s="1"/>
  <c r="Z633"/>
  <c r="Z632" s="1"/>
  <c r="Z631" s="1"/>
  <c r="Z630" s="1"/>
  <c r="AC628"/>
  <c r="AB628"/>
  <c r="AB627" s="1"/>
  <c r="AB626" s="1"/>
  <c r="AB625" s="1"/>
  <c r="AA628"/>
  <c r="AA627" s="1"/>
  <c r="AA626" s="1"/>
  <c r="AA625" s="1"/>
  <c r="Z628"/>
  <c r="Z627" s="1"/>
  <c r="Z626" s="1"/>
  <c r="Z625" s="1"/>
  <c r="AC627"/>
  <c r="AC626" s="1"/>
  <c r="AC625" s="1"/>
  <c r="AC623"/>
  <c r="AC622" s="1"/>
  <c r="AC621" s="1"/>
  <c r="AB623"/>
  <c r="AB622" s="1"/>
  <c r="AB621" s="1"/>
  <c r="AA623"/>
  <c r="AA622" s="1"/>
  <c r="AA621" s="1"/>
  <c r="Z623"/>
  <c r="Z622" s="1"/>
  <c r="Z621" s="1"/>
  <c r="AC619"/>
  <c r="AC618" s="1"/>
  <c r="AC617" s="1"/>
  <c r="AB619"/>
  <c r="AB618" s="1"/>
  <c r="AB617" s="1"/>
  <c r="AA619"/>
  <c r="AA618" s="1"/>
  <c r="AA617" s="1"/>
  <c r="Z619"/>
  <c r="Z618" s="1"/>
  <c r="Z617" s="1"/>
  <c r="AC614"/>
  <c r="AB614"/>
  <c r="AB613" s="1"/>
  <c r="AB612" s="1"/>
  <c r="AB611" s="1"/>
  <c r="AA614"/>
  <c r="AA613" s="1"/>
  <c r="AA612" s="1"/>
  <c r="AA611" s="1"/>
  <c r="Z614"/>
  <c r="Z613" s="1"/>
  <c r="Z612" s="1"/>
  <c r="Z611" s="1"/>
  <c r="AC613"/>
  <c r="AC612" s="1"/>
  <c r="AC611" s="1"/>
  <c r="AC605"/>
  <c r="AB605"/>
  <c r="AB604" s="1"/>
  <c r="AA605"/>
  <c r="AA604" s="1"/>
  <c r="Z605"/>
  <c r="Z604" s="1"/>
  <c r="AC604"/>
  <c r="AC602"/>
  <c r="AC601" s="1"/>
  <c r="AC600" s="1"/>
  <c r="AC599" s="1"/>
  <c r="AB602"/>
  <c r="AB601" s="1"/>
  <c r="AA602"/>
  <c r="AA601" s="1"/>
  <c r="Z602"/>
  <c r="Z601" s="1"/>
  <c r="AC594"/>
  <c r="AB594"/>
  <c r="AA594"/>
  <c r="Z594"/>
  <c r="AC592"/>
  <c r="AB592"/>
  <c r="AB591" s="1"/>
  <c r="AB586" s="1"/>
  <c r="AA592"/>
  <c r="Z592"/>
  <c r="Z591" s="1"/>
  <c r="Z586" s="1"/>
  <c r="AC591"/>
  <c r="AC586" s="1"/>
  <c r="AB584"/>
  <c r="AB583" s="1"/>
  <c r="Z584"/>
  <c r="Z583" s="1"/>
  <c r="AC581"/>
  <c r="AB581"/>
  <c r="AA581"/>
  <c r="Z581"/>
  <c r="AC579"/>
  <c r="AB579"/>
  <c r="AB578" s="1"/>
  <c r="AA579"/>
  <c r="AA578" s="1"/>
  <c r="Z579"/>
  <c r="Z578" s="1"/>
  <c r="AC578"/>
  <c r="AC576"/>
  <c r="AB576"/>
  <c r="AA576"/>
  <c r="Z576"/>
  <c r="AC574"/>
  <c r="AB574"/>
  <c r="AA574"/>
  <c r="Z574"/>
  <c r="AC572"/>
  <c r="AC571" s="1"/>
  <c r="AB572"/>
  <c r="AB571" s="1"/>
  <c r="AA572"/>
  <c r="AA571" s="1"/>
  <c r="Z572"/>
  <c r="Z571" s="1"/>
  <c r="AC569"/>
  <c r="AB569"/>
  <c r="AA569"/>
  <c r="Z569"/>
  <c r="AC567"/>
  <c r="AB567"/>
  <c r="AB566" s="1"/>
  <c r="AA567"/>
  <c r="AA566" s="1"/>
  <c r="Z567"/>
  <c r="Z566" s="1"/>
  <c r="AC566"/>
  <c r="AC564"/>
  <c r="AC563" s="1"/>
  <c r="AB564"/>
  <c r="AB563" s="1"/>
  <c r="AA564"/>
  <c r="AA563" s="1"/>
  <c r="Z564"/>
  <c r="Z563" s="1"/>
  <c r="AC559"/>
  <c r="AB559"/>
  <c r="AB558" s="1"/>
  <c r="AB557" s="1"/>
  <c r="AB556" s="1"/>
  <c r="AA559"/>
  <c r="AA558" s="1"/>
  <c r="AA557" s="1"/>
  <c r="AA556" s="1"/>
  <c r="Z559"/>
  <c r="Z558" s="1"/>
  <c r="Z557" s="1"/>
  <c r="Z556" s="1"/>
  <c r="AC558"/>
  <c r="AC557" s="1"/>
  <c r="AC556" s="1"/>
  <c r="AC554"/>
  <c r="AC553" s="1"/>
  <c r="AC552" s="1"/>
  <c r="AC551" s="1"/>
  <c r="AB554"/>
  <c r="AB553" s="1"/>
  <c r="AB552" s="1"/>
  <c r="AB551" s="1"/>
  <c r="AA554"/>
  <c r="AA553" s="1"/>
  <c r="AA552" s="1"/>
  <c r="AA551" s="1"/>
  <c r="Z554"/>
  <c r="Z553" s="1"/>
  <c r="Z552" s="1"/>
  <c r="Z551" s="1"/>
  <c r="AC549"/>
  <c r="AC548" s="1"/>
  <c r="AC547" s="1"/>
  <c r="AC546" s="1"/>
  <c r="AC545" s="1"/>
  <c r="AB549"/>
  <c r="AB548" s="1"/>
  <c r="AB547" s="1"/>
  <c r="AB546" s="1"/>
  <c r="AB545" s="1"/>
  <c r="AA549"/>
  <c r="AA548" s="1"/>
  <c r="AA547" s="1"/>
  <c r="AA546" s="1"/>
  <c r="AA545" s="1"/>
  <c r="Z549"/>
  <c r="Z548" s="1"/>
  <c r="Z547" s="1"/>
  <c r="Z546" s="1"/>
  <c r="Z545" s="1"/>
  <c r="AC543"/>
  <c r="AC542" s="1"/>
  <c r="AC541" s="1"/>
  <c r="AC540" s="1"/>
  <c r="AB543"/>
  <c r="AB542" s="1"/>
  <c r="AB541" s="1"/>
  <c r="AB540" s="1"/>
  <c r="AA543"/>
  <c r="AA542" s="1"/>
  <c r="AA541" s="1"/>
  <c r="AA540" s="1"/>
  <c r="Z543"/>
  <c r="Z542" s="1"/>
  <c r="Z541" s="1"/>
  <c r="Z540" s="1"/>
  <c r="AC536"/>
  <c r="AB536"/>
  <c r="AB535" s="1"/>
  <c r="AB534" s="1"/>
  <c r="AB533" s="1"/>
  <c r="AA536"/>
  <c r="AA535" s="1"/>
  <c r="AA534" s="1"/>
  <c r="AA533" s="1"/>
  <c r="Z536"/>
  <c r="Z535" s="1"/>
  <c r="Z534" s="1"/>
  <c r="Z533" s="1"/>
  <c r="AC535"/>
  <c r="AC534" s="1"/>
  <c r="AC533" s="1"/>
  <c r="AC531"/>
  <c r="AC530" s="1"/>
  <c r="AC529" s="1"/>
  <c r="AC528" s="1"/>
  <c r="AB531"/>
  <c r="AB530" s="1"/>
  <c r="AB529" s="1"/>
  <c r="AB528" s="1"/>
  <c r="AA531"/>
  <c r="AA530" s="1"/>
  <c r="AA529" s="1"/>
  <c r="AA528" s="1"/>
  <c r="Z531"/>
  <c r="Z530" s="1"/>
  <c r="Z529" s="1"/>
  <c r="Z528" s="1"/>
  <c r="AC526"/>
  <c r="AC525" s="1"/>
  <c r="AC524" s="1"/>
  <c r="AC523" s="1"/>
  <c r="AB526"/>
  <c r="AB525" s="1"/>
  <c r="AB524" s="1"/>
  <c r="AB523" s="1"/>
  <c r="AA526"/>
  <c r="AA525" s="1"/>
  <c r="AA524" s="1"/>
  <c r="AA523" s="1"/>
  <c r="Z526"/>
  <c r="Z525" s="1"/>
  <c r="Z524" s="1"/>
  <c r="Z523" s="1"/>
  <c r="AC521"/>
  <c r="AC520" s="1"/>
  <c r="AC519" s="1"/>
  <c r="AC518" s="1"/>
  <c r="AB521"/>
  <c r="AB520" s="1"/>
  <c r="AB519" s="1"/>
  <c r="AB518" s="1"/>
  <c r="AA521"/>
  <c r="AA520" s="1"/>
  <c r="AA519" s="1"/>
  <c r="AA518" s="1"/>
  <c r="Z521"/>
  <c r="Z520" s="1"/>
  <c r="Z519" s="1"/>
  <c r="Z518" s="1"/>
  <c r="AE514"/>
  <c r="AD514"/>
  <c r="AC514"/>
  <c r="AB514"/>
  <c r="AA514"/>
  <c r="Z514"/>
  <c r="AC512"/>
  <c r="AC511" s="1"/>
  <c r="AC510" s="1"/>
  <c r="AC509" s="1"/>
  <c r="AB512"/>
  <c r="AB511" s="1"/>
  <c r="AB510" s="1"/>
  <c r="AB509" s="1"/>
  <c r="AA512"/>
  <c r="Z512"/>
  <c r="Z511" s="1"/>
  <c r="Z510" s="1"/>
  <c r="Z509" s="1"/>
  <c r="AD508"/>
  <c r="AB508"/>
  <c r="AB507" s="1"/>
  <c r="AB506" s="1"/>
  <c r="AB505" s="1"/>
  <c r="Z508"/>
  <c r="Z507" s="1"/>
  <c r="Z506" s="1"/>
  <c r="Z505" s="1"/>
  <c r="AE507"/>
  <c r="AE506" s="1"/>
  <c r="AE505" s="1"/>
  <c r="AD507"/>
  <c r="AD506" s="1"/>
  <c r="AD505" s="1"/>
  <c r="AC507"/>
  <c r="AC506" s="1"/>
  <c r="AC505" s="1"/>
  <c r="AA507"/>
  <c r="AA506" s="1"/>
  <c r="AA505" s="1"/>
  <c r="AC503"/>
  <c r="AB503"/>
  <c r="AB502" s="1"/>
  <c r="AB501" s="1"/>
  <c r="AB500" s="1"/>
  <c r="AA503"/>
  <c r="AA502" s="1"/>
  <c r="AA501" s="1"/>
  <c r="AA500" s="1"/>
  <c r="Z503"/>
  <c r="Z502" s="1"/>
  <c r="Z501" s="1"/>
  <c r="Z500" s="1"/>
  <c r="AC502"/>
  <c r="AC501" s="1"/>
  <c r="AC500" s="1"/>
  <c r="AC498"/>
  <c r="AC497" s="1"/>
  <c r="AC496" s="1"/>
  <c r="AC495" s="1"/>
  <c r="AB498"/>
  <c r="AB497" s="1"/>
  <c r="AB496" s="1"/>
  <c r="AB495" s="1"/>
  <c r="AA498"/>
  <c r="AA497" s="1"/>
  <c r="AA496" s="1"/>
  <c r="AA495" s="1"/>
  <c r="Z498"/>
  <c r="Z497" s="1"/>
  <c r="Z496" s="1"/>
  <c r="Z495" s="1"/>
  <c r="AC493"/>
  <c r="AB493"/>
  <c r="AA493"/>
  <c r="AA492" s="1"/>
  <c r="Z493"/>
  <c r="Z492" s="1"/>
  <c r="AC492"/>
  <c r="AC491" s="1"/>
  <c r="AC490" s="1"/>
  <c r="AB492"/>
  <c r="AB491" s="1"/>
  <c r="AB490" s="1"/>
  <c r="AA491"/>
  <c r="AA490" s="1"/>
  <c r="Z491"/>
  <c r="Z490" s="1"/>
  <c r="AC484"/>
  <c r="AC483" s="1"/>
  <c r="AC479" s="1"/>
  <c r="AC478" s="1"/>
  <c r="AB484"/>
  <c r="AB483" s="1"/>
  <c r="AB479" s="1"/>
  <c r="AB478" s="1"/>
  <c r="AA484"/>
  <c r="AA483" s="1"/>
  <c r="AA479" s="1"/>
  <c r="AA478" s="1"/>
  <c r="Z484"/>
  <c r="Z483" s="1"/>
  <c r="Z479" s="1"/>
  <c r="Z478" s="1"/>
  <c r="AC476"/>
  <c r="AB476"/>
  <c r="AA476"/>
  <c r="AA475" s="1"/>
  <c r="AA474" s="1"/>
  <c r="AA473" s="1"/>
  <c r="Z476"/>
  <c r="Z475" s="1"/>
  <c r="Z474" s="1"/>
  <c r="Z473" s="1"/>
  <c r="AC475"/>
  <c r="AC474" s="1"/>
  <c r="AC473" s="1"/>
  <c r="AB475"/>
  <c r="AB474" s="1"/>
  <c r="AB473" s="1"/>
  <c r="AC471"/>
  <c r="AC470" s="1"/>
  <c r="AC469" s="1"/>
  <c r="AC468" s="1"/>
  <c r="AC467" s="1"/>
  <c r="AB471"/>
  <c r="AB470" s="1"/>
  <c r="AB469" s="1"/>
  <c r="AB468" s="1"/>
  <c r="AB467" s="1"/>
  <c r="AA471"/>
  <c r="AA470" s="1"/>
  <c r="AA469" s="1"/>
  <c r="AA468" s="1"/>
  <c r="AA467" s="1"/>
  <c r="Z471"/>
  <c r="Z470" s="1"/>
  <c r="Z469" s="1"/>
  <c r="Z468" s="1"/>
  <c r="Z467" s="1"/>
  <c r="AC458"/>
  <c r="AB458"/>
  <c r="AA458"/>
  <c r="Z458"/>
  <c r="AC456"/>
  <c r="AC453" s="1"/>
  <c r="AB456"/>
  <c r="AA456"/>
  <c r="Z456"/>
  <c r="AB454"/>
  <c r="Z454"/>
  <c r="AA453"/>
  <c r="AC436"/>
  <c r="AC435" s="1"/>
  <c r="AC434" s="1"/>
  <c r="AB436"/>
  <c r="AB435" s="1"/>
  <c r="AB434" s="1"/>
  <c r="AA436"/>
  <c r="AA435" s="1"/>
  <c r="AA434" s="1"/>
  <c r="Z436"/>
  <c r="Z435" s="1"/>
  <c r="Z434" s="1"/>
  <c r="AC432"/>
  <c r="AB432"/>
  <c r="AB431" s="1"/>
  <c r="AB430" s="1"/>
  <c r="AA432"/>
  <c r="AA431" s="1"/>
  <c r="AA430" s="1"/>
  <c r="Z432"/>
  <c r="Z431" s="1"/>
  <c r="Z430" s="1"/>
  <c r="AC431"/>
  <c r="AC430" s="1"/>
  <c r="AC427"/>
  <c r="AB427"/>
  <c r="AA427"/>
  <c r="Z427"/>
  <c r="AC425"/>
  <c r="AB425"/>
  <c r="AA425"/>
  <c r="Z425"/>
  <c r="AC423"/>
  <c r="AB423"/>
  <c r="AA423"/>
  <c r="Z423"/>
  <c r="AC421"/>
  <c r="AB421"/>
  <c r="AB420" s="1"/>
  <c r="AB419" s="1"/>
  <c r="AA421"/>
  <c r="AA420" s="1"/>
  <c r="AA419" s="1"/>
  <c r="Z421"/>
  <c r="AC420"/>
  <c r="AC419" s="1"/>
  <c r="AC417"/>
  <c r="AC416" s="1"/>
  <c r="AB417"/>
  <c r="AB416" s="1"/>
  <c r="AA417"/>
  <c r="AA416" s="1"/>
  <c r="Z417"/>
  <c r="Z416" s="1"/>
  <c r="AC414"/>
  <c r="AC413" s="1"/>
  <c r="AB414"/>
  <c r="AB413" s="1"/>
  <c r="AA414"/>
  <c r="AA413" s="1"/>
  <c r="Z414"/>
  <c r="Z413" s="1"/>
  <c r="AC410"/>
  <c r="AC409" s="1"/>
  <c r="AC408" s="1"/>
  <c r="AB410"/>
  <c r="AB409" s="1"/>
  <c r="AB408" s="1"/>
  <c r="AA410"/>
  <c r="AA409" s="1"/>
  <c r="AA408" s="1"/>
  <c r="Z410"/>
  <c r="Z409" s="1"/>
  <c r="Z408" s="1"/>
  <c r="AC403"/>
  <c r="AC402" s="1"/>
  <c r="AB403"/>
  <c r="AB402" s="1"/>
  <c r="AA403"/>
  <c r="AA402" s="1"/>
  <c r="Z403"/>
  <c r="Z402" s="1"/>
  <c r="AC396"/>
  <c r="AC395" s="1"/>
  <c r="AC394" s="1"/>
  <c r="AB396"/>
  <c r="AB395" s="1"/>
  <c r="AB394" s="1"/>
  <c r="AA396"/>
  <c r="AA395" s="1"/>
  <c r="AA394" s="1"/>
  <c r="Z396"/>
  <c r="Z395" s="1"/>
  <c r="Z394" s="1"/>
  <c r="AC389"/>
  <c r="AB389"/>
  <c r="AB388" s="1"/>
  <c r="AB387" s="1"/>
  <c r="AB386" s="1"/>
  <c r="AA389"/>
  <c r="AA388" s="1"/>
  <c r="AA387" s="1"/>
  <c r="AA386" s="1"/>
  <c r="Z389"/>
  <c r="Z388" s="1"/>
  <c r="Z387" s="1"/>
  <c r="Z386" s="1"/>
  <c r="AC388"/>
  <c r="AC387" s="1"/>
  <c r="AC386" s="1"/>
  <c r="AC384"/>
  <c r="AB384"/>
  <c r="AA384"/>
  <c r="Z384"/>
  <c r="AC382"/>
  <c r="AB382"/>
  <c r="AA382"/>
  <c r="Z382"/>
  <c r="AC380"/>
  <c r="AC379" s="1"/>
  <c r="AC378" s="1"/>
  <c r="AB380"/>
  <c r="AB379" s="1"/>
  <c r="AB378" s="1"/>
  <c r="AA380"/>
  <c r="Z380"/>
  <c r="AC376"/>
  <c r="AC375" s="1"/>
  <c r="AC374" s="1"/>
  <c r="AC373" s="1"/>
  <c r="AB376"/>
  <c r="AB375" s="1"/>
  <c r="AB374" s="1"/>
  <c r="AA376"/>
  <c r="AA375" s="1"/>
  <c r="AA374" s="1"/>
  <c r="Z376"/>
  <c r="Z375" s="1"/>
  <c r="Z374" s="1"/>
  <c r="AC366"/>
  <c r="AB366"/>
  <c r="AB365" s="1"/>
  <c r="AA366"/>
  <c r="AA365" s="1"/>
  <c r="Z366"/>
  <c r="Z365" s="1"/>
  <c r="AC365"/>
  <c r="AC363"/>
  <c r="AC362" s="1"/>
  <c r="AB363"/>
  <c r="AB362" s="1"/>
  <c r="AA363"/>
  <c r="AA362" s="1"/>
  <c r="Z363"/>
  <c r="Z362" s="1"/>
  <c r="AC360"/>
  <c r="AB360"/>
  <c r="AB359" s="1"/>
  <c r="AA360"/>
  <c r="AA359" s="1"/>
  <c r="Z360"/>
  <c r="Z359" s="1"/>
  <c r="AC359"/>
  <c r="AC355"/>
  <c r="AC354" s="1"/>
  <c r="AC353" s="1"/>
  <c r="AC352" s="1"/>
  <c r="AB355"/>
  <c r="AB354" s="1"/>
  <c r="AB353" s="1"/>
  <c r="AB352" s="1"/>
  <c r="AA355"/>
  <c r="AA354" s="1"/>
  <c r="AA353" s="1"/>
  <c r="AA352" s="1"/>
  <c r="Z355"/>
  <c r="Z354" s="1"/>
  <c r="Z353" s="1"/>
  <c r="Z352" s="1"/>
  <c r="AC349"/>
  <c r="AC348" s="1"/>
  <c r="AC347" s="1"/>
  <c r="AC346" s="1"/>
  <c r="AB349"/>
  <c r="AB348" s="1"/>
  <c r="AB347" s="1"/>
  <c r="AB346" s="1"/>
  <c r="AA349"/>
  <c r="AA348" s="1"/>
  <c r="AA347" s="1"/>
  <c r="AA346" s="1"/>
  <c r="Z349"/>
  <c r="Z348" s="1"/>
  <c r="Z347" s="1"/>
  <c r="Z346" s="1"/>
  <c r="AC342"/>
  <c r="AC341" s="1"/>
  <c r="AB342"/>
  <c r="AB341" s="1"/>
  <c r="AA342"/>
  <c r="AA341" s="1"/>
  <c r="Z342"/>
  <c r="Z341" s="1"/>
  <c r="AC339"/>
  <c r="AB339"/>
  <c r="AB338" s="1"/>
  <c r="AA339"/>
  <c r="AA338" s="1"/>
  <c r="Z339"/>
  <c r="Z338" s="1"/>
  <c r="AC338"/>
  <c r="AC336"/>
  <c r="AC335" s="1"/>
  <c r="AB336"/>
  <c r="AB335" s="1"/>
  <c r="AA336"/>
  <c r="AA335" s="1"/>
  <c r="Z336"/>
  <c r="Z335" s="1"/>
  <c r="AC333"/>
  <c r="AB333"/>
  <c r="AB332" s="1"/>
  <c r="AA333"/>
  <c r="AA332" s="1"/>
  <c r="Z333"/>
  <c r="Z332" s="1"/>
  <c r="AC332"/>
  <c r="AC330"/>
  <c r="AC329" s="1"/>
  <c r="AB330"/>
  <c r="AB329" s="1"/>
  <c r="AA330"/>
  <c r="AA329" s="1"/>
  <c r="Z330"/>
  <c r="Z329" s="1"/>
  <c r="AB326"/>
  <c r="AB325" s="1"/>
  <c r="AB324" s="1"/>
  <c r="Z326"/>
  <c r="Z325" s="1"/>
  <c r="Z324" s="1"/>
  <c r="AE325"/>
  <c r="AE324" s="1"/>
  <c r="AC325"/>
  <c r="AC324" s="1"/>
  <c r="AA325"/>
  <c r="AA324" s="1"/>
  <c r="AC318"/>
  <c r="AC317" s="1"/>
  <c r="AB318"/>
  <c r="AB317" s="1"/>
  <c r="AA318"/>
  <c r="AA317" s="1"/>
  <c r="Z318"/>
  <c r="Z317" s="1"/>
  <c r="AC315"/>
  <c r="AB315"/>
  <c r="AB314" s="1"/>
  <c r="AA315"/>
  <c r="AA314" s="1"/>
  <c r="Z315"/>
  <c r="Z314" s="1"/>
  <c r="AC314"/>
  <c r="AC312"/>
  <c r="AC311" s="1"/>
  <c r="AB312"/>
  <c r="AB311" s="1"/>
  <c r="AA312"/>
  <c r="AA311" s="1"/>
  <c r="Z312"/>
  <c r="Z311" s="1"/>
  <c r="AC309"/>
  <c r="AB309"/>
  <c r="AA309"/>
  <c r="AA308" s="1"/>
  <c r="AA307" s="1"/>
  <c r="Z309"/>
  <c r="Z308" s="1"/>
  <c r="Z307" s="1"/>
  <c r="AC308"/>
  <c r="AC307" s="1"/>
  <c r="AB308"/>
  <c r="AB307" s="1"/>
  <c r="AC299"/>
  <c r="AB299"/>
  <c r="AA299"/>
  <c r="Z299"/>
  <c r="AC297"/>
  <c r="AB297"/>
  <c r="AA297"/>
  <c r="Z297"/>
  <c r="AC295"/>
  <c r="AC294" s="1"/>
  <c r="AC293" s="1"/>
  <c r="AB295"/>
  <c r="AA295"/>
  <c r="AA294" s="1"/>
  <c r="AA293" s="1"/>
  <c r="Z295"/>
  <c r="Z294" s="1"/>
  <c r="Z293" s="1"/>
  <c r="AC291"/>
  <c r="AC290" s="1"/>
  <c r="AC289" s="1"/>
  <c r="AB291"/>
  <c r="AB290" s="1"/>
  <c r="AB289" s="1"/>
  <c r="AA291"/>
  <c r="AA290" s="1"/>
  <c r="AA289" s="1"/>
  <c r="Z291"/>
  <c r="Z290" s="1"/>
  <c r="Z289" s="1"/>
  <c r="AC287"/>
  <c r="AC286" s="1"/>
  <c r="AC285" s="1"/>
  <c r="AB287"/>
  <c r="AB286" s="1"/>
  <c r="AB285" s="1"/>
  <c r="AA287"/>
  <c r="AA286" s="1"/>
  <c r="AA285" s="1"/>
  <c r="Z287"/>
  <c r="Z286" s="1"/>
  <c r="Z285" s="1"/>
  <c r="AC282"/>
  <c r="AB282"/>
  <c r="AB281" s="1"/>
  <c r="AB280" s="1"/>
  <c r="AB279" s="1"/>
  <c r="AA282"/>
  <c r="AA281" s="1"/>
  <c r="AA280" s="1"/>
  <c r="AA279" s="1"/>
  <c r="Z282"/>
  <c r="Z281" s="1"/>
  <c r="Z280" s="1"/>
  <c r="Z279" s="1"/>
  <c r="AC281"/>
  <c r="AC280" s="1"/>
  <c r="AC279" s="1"/>
  <c r="AC277"/>
  <c r="AC276" s="1"/>
  <c r="AC275" s="1"/>
  <c r="AC274" s="1"/>
  <c r="AB277"/>
  <c r="AB276" s="1"/>
  <c r="AB275" s="1"/>
  <c r="AB274" s="1"/>
  <c r="AA277"/>
  <c r="AA276" s="1"/>
  <c r="AA275" s="1"/>
  <c r="AA274" s="1"/>
  <c r="Z277"/>
  <c r="Z276" s="1"/>
  <c r="Z275" s="1"/>
  <c r="Z274" s="1"/>
  <c r="AC270"/>
  <c r="AC269" s="1"/>
  <c r="AC268" s="1"/>
  <c r="AC267" s="1"/>
  <c r="AC266" s="1"/>
  <c r="AB270"/>
  <c r="AB269" s="1"/>
  <c r="AB268" s="1"/>
  <c r="AB267" s="1"/>
  <c r="AB266" s="1"/>
  <c r="AA270"/>
  <c r="AA269" s="1"/>
  <c r="AA268" s="1"/>
  <c r="AA267" s="1"/>
  <c r="AA266" s="1"/>
  <c r="Z270"/>
  <c r="Z269" s="1"/>
  <c r="Z268" s="1"/>
  <c r="Z267" s="1"/>
  <c r="Z266" s="1"/>
  <c r="AC262"/>
  <c r="AB262"/>
  <c r="AA262"/>
  <c r="Z262"/>
  <c r="AC260"/>
  <c r="AB260"/>
  <c r="AA260"/>
  <c r="Z260"/>
  <c r="AC258"/>
  <c r="AB258"/>
  <c r="AA258"/>
  <c r="AA257" s="1"/>
  <c r="AA256" s="1"/>
  <c r="AA255" s="1"/>
  <c r="AA254" s="1"/>
  <c r="Z258"/>
  <c r="AD247"/>
  <c r="AD246" s="1"/>
  <c r="AD245" s="1"/>
  <c r="AB247"/>
  <c r="AB246" s="1"/>
  <c r="AB245" s="1"/>
  <c r="Z247"/>
  <c r="Z246" s="1"/>
  <c r="Z245" s="1"/>
  <c r="AC243"/>
  <c r="AB243"/>
  <c r="AB242" s="1"/>
  <c r="AA243"/>
  <c r="AA242" s="1"/>
  <c r="Z243"/>
  <c r="Z242" s="1"/>
  <c r="AC242"/>
  <c r="AC238"/>
  <c r="AB238"/>
  <c r="AA238"/>
  <c r="Z238"/>
  <c r="AC236"/>
  <c r="AB236"/>
  <c r="AA236"/>
  <c r="Z236"/>
  <c r="AC234"/>
  <c r="AB234"/>
  <c r="AA234"/>
  <c r="Z234"/>
  <c r="AC229"/>
  <c r="AB229"/>
  <c r="AA229"/>
  <c r="Z229"/>
  <c r="AC227"/>
  <c r="AB227"/>
  <c r="AA227"/>
  <c r="Z227"/>
  <c r="AC225"/>
  <c r="AB225"/>
  <c r="AA225"/>
  <c r="Z225"/>
  <c r="Z224" s="1"/>
  <c r="Z223" s="1"/>
  <c r="Z222" s="1"/>
  <c r="AC224"/>
  <c r="AC223" s="1"/>
  <c r="AC222" s="1"/>
  <c r="AC220"/>
  <c r="AC219" s="1"/>
  <c r="AB220"/>
  <c r="AB219" s="1"/>
  <c r="AB218" s="1"/>
  <c r="AB217" s="1"/>
  <c r="AA220"/>
  <c r="AA219" s="1"/>
  <c r="AA218" s="1"/>
  <c r="AA217" s="1"/>
  <c r="Z220"/>
  <c r="Z219" s="1"/>
  <c r="Z218" s="1"/>
  <c r="Z217" s="1"/>
  <c r="AC218"/>
  <c r="AC217" s="1"/>
  <c r="AC215"/>
  <c r="AB215"/>
  <c r="AA215"/>
  <c r="Z215"/>
  <c r="AC213"/>
  <c r="AB213"/>
  <c r="AA213"/>
  <c r="Z213"/>
  <c r="Z212" s="1"/>
  <c r="Z211" s="1"/>
  <c r="Z210" s="1"/>
  <c r="AC212"/>
  <c r="AC211" s="1"/>
  <c r="AC210" s="1"/>
  <c r="AC208"/>
  <c r="AB208"/>
  <c r="AA208"/>
  <c r="Z208"/>
  <c r="AC206"/>
  <c r="AB206"/>
  <c r="AA206"/>
  <c r="Z206"/>
  <c r="AC204"/>
  <c r="AB204"/>
  <c r="AB203" s="1"/>
  <c r="AA204"/>
  <c r="AA203" s="1"/>
  <c r="Z204"/>
  <c r="AC201"/>
  <c r="AB201"/>
  <c r="AA201"/>
  <c r="Z201"/>
  <c r="AC199"/>
  <c r="AB199"/>
  <c r="AA199"/>
  <c r="Z199"/>
  <c r="AC197"/>
  <c r="AB197"/>
  <c r="AA197"/>
  <c r="AA196" s="1"/>
  <c r="Z197"/>
  <c r="Z196" s="1"/>
  <c r="AC196"/>
  <c r="AC194"/>
  <c r="AC193" s="1"/>
  <c r="AB194"/>
  <c r="AB193" s="1"/>
  <c r="AA194"/>
  <c r="AA193" s="1"/>
  <c r="Z194"/>
  <c r="Z193" s="1"/>
  <c r="AC191"/>
  <c r="AB191"/>
  <c r="AA191"/>
  <c r="Z191"/>
  <c r="AC189"/>
  <c r="AB189"/>
  <c r="AA189"/>
  <c r="Z189"/>
  <c r="Z188" s="1"/>
  <c r="AC188"/>
  <c r="AC186"/>
  <c r="AB186"/>
  <c r="AA186"/>
  <c r="Z186"/>
  <c r="AC184"/>
  <c r="AB184"/>
  <c r="AB183" s="1"/>
  <c r="AA184"/>
  <c r="AA183" s="1"/>
  <c r="Z184"/>
  <c r="AC181"/>
  <c r="AB181"/>
  <c r="AB180" s="1"/>
  <c r="AA181"/>
  <c r="AA180" s="1"/>
  <c r="Z181"/>
  <c r="Z180" s="1"/>
  <c r="AC180"/>
  <c r="AC176"/>
  <c r="AB176"/>
  <c r="AA176"/>
  <c r="Z176"/>
  <c r="AC174"/>
  <c r="AB174"/>
  <c r="AA174"/>
  <c r="Z174"/>
  <c r="AC172"/>
  <c r="AC171" s="1"/>
  <c r="AB172"/>
  <c r="AB171" s="1"/>
  <c r="AA172"/>
  <c r="Z172"/>
  <c r="AC169"/>
  <c r="AB169"/>
  <c r="AA169"/>
  <c r="Z169"/>
  <c r="AC167"/>
  <c r="AB167"/>
  <c r="AA167"/>
  <c r="Z167"/>
  <c r="AC165"/>
  <c r="AB165"/>
  <c r="AB164" s="1"/>
  <c r="AA165"/>
  <c r="AA164" s="1"/>
  <c r="Z165"/>
  <c r="AC161"/>
  <c r="AC160" s="1"/>
  <c r="AB161"/>
  <c r="AB160" s="1"/>
  <c r="AA161"/>
  <c r="AA160" s="1"/>
  <c r="Z161"/>
  <c r="Z160" s="1"/>
  <c r="AC158"/>
  <c r="AB158"/>
  <c r="AA158"/>
  <c r="Z158"/>
  <c r="AC156"/>
  <c r="AB156"/>
  <c r="AA156"/>
  <c r="Z156"/>
  <c r="AC154"/>
  <c r="AB154"/>
  <c r="AA154"/>
  <c r="Z154"/>
  <c r="Z153" s="1"/>
  <c r="AC153"/>
  <c r="AC149"/>
  <c r="AC148" s="1"/>
  <c r="AC147" s="1"/>
  <c r="AC146" s="1"/>
  <c r="AB149"/>
  <c r="AB148" s="1"/>
  <c r="AB147" s="1"/>
  <c r="AB146" s="1"/>
  <c r="AA149"/>
  <c r="AA148" s="1"/>
  <c r="AA147" s="1"/>
  <c r="AA146" s="1"/>
  <c r="Z149"/>
  <c r="Z148" s="1"/>
  <c r="Z147" s="1"/>
  <c r="Z146" s="1"/>
  <c r="AC144"/>
  <c r="AB144"/>
  <c r="AB143" s="1"/>
  <c r="AB142" s="1"/>
  <c r="AA144"/>
  <c r="AA143" s="1"/>
  <c r="AA142" s="1"/>
  <c r="Z144"/>
  <c r="AC143"/>
  <c r="AC142" s="1"/>
  <c r="Z143"/>
  <c r="Z142" s="1"/>
  <c r="AC140"/>
  <c r="AB140"/>
  <c r="AB139" s="1"/>
  <c r="AA140"/>
  <c r="AA139" s="1"/>
  <c r="Z140"/>
  <c r="Z139" s="1"/>
  <c r="AC139"/>
  <c r="AC137"/>
  <c r="AC136" s="1"/>
  <c r="AB137"/>
  <c r="AB136" s="1"/>
  <c r="AA137"/>
  <c r="AA136" s="1"/>
  <c r="Z137"/>
  <c r="Z136" s="1"/>
  <c r="AC134"/>
  <c r="AB134"/>
  <c r="AB133" s="1"/>
  <c r="AA134"/>
  <c r="AA133" s="1"/>
  <c r="Z134"/>
  <c r="Z133" s="1"/>
  <c r="AC133"/>
  <c r="AC130"/>
  <c r="AC129" s="1"/>
  <c r="AB130"/>
  <c r="AB129" s="1"/>
  <c r="AA130"/>
  <c r="AA129" s="1"/>
  <c r="Z130"/>
  <c r="Z129" s="1"/>
  <c r="AC127"/>
  <c r="AB127"/>
  <c r="AA127"/>
  <c r="Z127"/>
  <c r="AC125"/>
  <c r="AB125"/>
  <c r="AB124" s="1"/>
  <c r="AB123" s="1"/>
  <c r="AA125"/>
  <c r="AA124" s="1"/>
  <c r="Z125"/>
  <c r="Z124" s="1"/>
  <c r="AC121"/>
  <c r="AC120" s="1"/>
  <c r="AC119" s="1"/>
  <c r="AB121"/>
  <c r="AB120" s="1"/>
  <c r="AB119" s="1"/>
  <c r="AA121"/>
  <c r="AA120" s="1"/>
  <c r="AA119" s="1"/>
  <c r="Z121"/>
  <c r="Z120" s="1"/>
  <c r="Z119" s="1"/>
  <c r="AC116"/>
  <c r="AC115" s="1"/>
  <c r="AC114" s="1"/>
  <c r="AC113" s="1"/>
  <c r="AB116"/>
  <c r="AB115" s="1"/>
  <c r="AB114" s="1"/>
  <c r="AB113" s="1"/>
  <c r="AA116"/>
  <c r="AA115" s="1"/>
  <c r="AA114" s="1"/>
  <c r="AA113" s="1"/>
  <c r="Z116"/>
  <c r="Z115" s="1"/>
  <c r="Z114" s="1"/>
  <c r="Z113" s="1"/>
  <c r="AC109"/>
  <c r="AC108" s="1"/>
  <c r="AC107" s="1"/>
  <c r="AC106" s="1"/>
  <c r="AC105" s="1"/>
  <c r="AB109"/>
  <c r="AB108" s="1"/>
  <c r="AB107" s="1"/>
  <c r="AB106" s="1"/>
  <c r="AB105" s="1"/>
  <c r="AA109"/>
  <c r="AA108" s="1"/>
  <c r="AA107" s="1"/>
  <c r="AA106" s="1"/>
  <c r="AA105" s="1"/>
  <c r="Z109"/>
  <c r="Z108" s="1"/>
  <c r="Z107" s="1"/>
  <c r="Z106" s="1"/>
  <c r="Z105" s="1"/>
  <c r="AB102"/>
  <c r="AB101" s="1"/>
  <c r="AB100" s="1"/>
  <c r="AB99" s="1"/>
  <c r="AB98" s="1"/>
  <c r="Z102"/>
  <c r="Z101" s="1"/>
  <c r="Z100" s="1"/>
  <c r="Z99" s="1"/>
  <c r="Z98" s="1"/>
  <c r="AC94"/>
  <c r="AB94"/>
  <c r="AA94"/>
  <c r="Z94"/>
  <c r="AC92"/>
  <c r="AB92"/>
  <c r="AA92"/>
  <c r="Z92"/>
  <c r="AC90"/>
  <c r="AB90"/>
  <c r="AA90"/>
  <c r="AA89" s="1"/>
  <c r="AA88" s="1"/>
  <c r="AA87" s="1"/>
  <c r="AA86" s="1"/>
  <c r="Z90"/>
  <c r="AC83"/>
  <c r="AB83"/>
  <c r="AB82" s="1"/>
  <c r="AA83"/>
  <c r="AA82" s="1"/>
  <c r="Z83"/>
  <c r="Z82" s="1"/>
  <c r="AC82"/>
  <c r="AC80"/>
  <c r="AB80"/>
  <c r="AA80"/>
  <c r="Z80"/>
  <c r="AC78"/>
  <c r="AB78"/>
  <c r="AA78"/>
  <c r="AA77" s="1"/>
  <c r="Z78"/>
  <c r="Z77" s="1"/>
  <c r="AC75"/>
  <c r="AB75"/>
  <c r="AA75"/>
  <c r="Z75"/>
  <c r="AC73"/>
  <c r="AB73"/>
  <c r="AB72" s="1"/>
  <c r="AA73"/>
  <c r="AA72" s="1"/>
  <c r="Z73"/>
  <c r="Z72" s="1"/>
  <c r="AC72"/>
  <c r="AC70"/>
  <c r="AC69" s="1"/>
  <c r="AB70"/>
  <c r="AB69" s="1"/>
  <c r="AA70"/>
  <c r="AA69" s="1"/>
  <c r="Z70"/>
  <c r="Z69" s="1"/>
  <c r="AC67"/>
  <c r="AB67"/>
  <c r="AB66" s="1"/>
  <c r="AA67"/>
  <c r="AA66" s="1"/>
  <c r="Z67"/>
  <c r="Z66" s="1"/>
  <c r="AC66"/>
  <c r="AC64"/>
  <c r="AB64"/>
  <c r="AA64"/>
  <c r="Z64"/>
  <c r="AC62"/>
  <c r="AC61" s="1"/>
  <c r="AB62"/>
  <c r="AB61" s="1"/>
  <c r="AA62"/>
  <c r="AA61" s="1"/>
  <c r="Z62"/>
  <c r="Z61" s="1"/>
  <c r="AC59"/>
  <c r="AB59"/>
  <c r="AA59"/>
  <c r="Z59"/>
  <c r="AC57"/>
  <c r="AB57"/>
  <c r="AB56" s="1"/>
  <c r="AA57"/>
  <c r="AA56" s="1"/>
  <c r="Z57"/>
  <c r="Z56" s="1"/>
  <c r="AC53"/>
  <c r="AB53"/>
  <c r="AA53"/>
  <c r="Z53"/>
  <c r="AC51"/>
  <c r="AB51"/>
  <c r="AA51"/>
  <c r="Z51"/>
  <c r="AC49"/>
  <c r="AB49"/>
  <c r="AA49"/>
  <c r="Z49"/>
  <c r="AC47"/>
  <c r="AC46" s="1"/>
  <c r="AC45" s="1"/>
  <c r="AB47"/>
  <c r="AA47"/>
  <c r="AA46" s="1"/>
  <c r="AA45" s="1"/>
  <c r="Z47"/>
  <c r="Z46" s="1"/>
  <c r="Z45" s="1"/>
  <c r="AC40"/>
  <c r="AB40"/>
  <c r="AA40"/>
  <c r="Z40"/>
  <c r="AC38"/>
  <c r="AB38"/>
  <c r="AA38"/>
  <c r="Z38"/>
  <c r="AC36"/>
  <c r="AB36"/>
  <c r="AA36"/>
  <c r="Z36"/>
  <c r="AC34"/>
  <c r="AB34"/>
  <c r="AB33" s="1"/>
  <c r="AA34"/>
  <c r="AA33" s="1"/>
  <c r="Z34"/>
  <c r="Z33" s="1"/>
  <c r="AC33"/>
  <c r="AC31"/>
  <c r="AC30" s="1"/>
  <c r="AB31"/>
  <c r="AB30" s="1"/>
  <c r="AA31"/>
  <c r="AA30" s="1"/>
  <c r="Z31"/>
  <c r="Z30" s="1"/>
  <c r="AC28"/>
  <c r="AB28"/>
  <c r="AB27" s="1"/>
  <c r="AA28"/>
  <c r="AA27" s="1"/>
  <c r="Z28"/>
  <c r="Z27" s="1"/>
  <c r="AC27"/>
  <c r="AC21"/>
  <c r="AC20" s="1"/>
  <c r="AC19" s="1"/>
  <c r="AC18" s="1"/>
  <c r="AC17" s="1"/>
  <c r="AB21"/>
  <c r="AB20" s="1"/>
  <c r="AB19" s="1"/>
  <c r="AB18" s="1"/>
  <c r="AB17" s="1"/>
  <c r="AA21"/>
  <c r="AA20" s="1"/>
  <c r="AA19" s="1"/>
  <c r="AA18" s="1"/>
  <c r="AA17" s="1"/>
  <c r="Z21"/>
  <c r="Z20" s="1"/>
  <c r="Z19" s="1"/>
  <c r="Z18" s="1"/>
  <c r="Z17" s="1"/>
  <c r="U776"/>
  <c r="U775" s="1"/>
  <c r="V776"/>
  <c r="V775" s="1"/>
  <c r="W776"/>
  <c r="W775" s="1"/>
  <c r="T776"/>
  <c r="T775" s="1"/>
  <c r="Y777"/>
  <c r="AE777" s="1"/>
  <c r="X777"/>
  <c r="X776" s="1"/>
  <c r="X775" s="1"/>
  <c r="AQ808" l="1"/>
  <c r="AQ807" s="1"/>
  <c r="AW809"/>
  <c r="AW808" s="1"/>
  <c r="AW807" s="1"/>
  <c r="AP808"/>
  <c r="AP807" s="1"/>
  <c r="AV809"/>
  <c r="AV808" s="1"/>
  <c r="AV807" s="1"/>
  <c r="AP811"/>
  <c r="AP810" s="1"/>
  <c r="AV812"/>
  <c r="AV811" s="1"/>
  <c r="AV810" s="1"/>
  <c r="AP885"/>
  <c r="AP884" s="1"/>
  <c r="AV886"/>
  <c r="AV885" s="1"/>
  <c r="AV884" s="1"/>
  <c r="AQ885"/>
  <c r="AQ884" s="1"/>
  <c r="AW886"/>
  <c r="AW885" s="1"/>
  <c r="AW884" s="1"/>
  <c r="AQ801"/>
  <c r="AQ800" s="1"/>
  <c r="AW802"/>
  <c r="AW801" s="1"/>
  <c r="AW800" s="1"/>
  <c r="AP801"/>
  <c r="AP800" s="1"/>
  <c r="AV802"/>
  <c r="AV801" s="1"/>
  <c r="AV800" s="1"/>
  <c r="AQ811"/>
  <c r="AQ810" s="1"/>
  <c r="AW812"/>
  <c r="AW811" s="1"/>
  <c r="AW810" s="1"/>
  <c r="AP882"/>
  <c r="AP881" s="1"/>
  <c r="AV883"/>
  <c r="AV882" s="1"/>
  <c r="AV881" s="1"/>
  <c r="AQ882"/>
  <c r="AQ881" s="1"/>
  <c r="AW883"/>
  <c r="AW882" s="1"/>
  <c r="AW881" s="1"/>
  <c r="AK773"/>
  <c r="AK772" s="1"/>
  <c r="AQ774"/>
  <c r="AJ773"/>
  <c r="AJ772" s="1"/>
  <c r="AP774"/>
  <c r="AB453"/>
  <c r="AC56"/>
  <c r="AB46"/>
  <c r="AB45" s="1"/>
  <c r="AB412"/>
  <c r="Z420"/>
  <c r="Z419" s="1"/>
  <c r="Z616"/>
  <c r="Z610" s="1"/>
  <c r="AB840"/>
  <c r="AB839" s="1"/>
  <c r="AC862"/>
  <c r="AC1099"/>
  <c r="Z89"/>
  <c r="Z88" s="1"/>
  <c r="Z87" s="1"/>
  <c r="Z86" s="1"/>
  <c r="AB163"/>
  <c r="Z328"/>
  <c r="AA412"/>
  <c r="AE776"/>
  <c r="AE775" s="1"/>
  <c r="AK777"/>
  <c r="AC562"/>
  <c r="Z257"/>
  <c r="Z256" s="1"/>
  <c r="Z255" s="1"/>
  <c r="Z254" s="1"/>
  <c r="AB1099"/>
  <c r="AA511"/>
  <c r="AA510" s="1"/>
  <c r="AA509" s="1"/>
  <c r="AA489" s="1"/>
  <c r="Z1099"/>
  <c r="AA1099"/>
  <c r="Z132"/>
  <c r="AA636"/>
  <c r="AC701"/>
  <c r="Z453"/>
  <c r="Z429" s="1"/>
  <c r="Z562"/>
  <c r="Z561" s="1"/>
  <c r="Z600"/>
  <c r="Z599" s="1"/>
  <c r="AB736"/>
  <c r="Z171"/>
  <c r="AC412"/>
  <c r="AC407" s="1"/>
  <c r="AB600"/>
  <c r="AB599" s="1"/>
  <c r="AB616"/>
  <c r="AC616"/>
  <c r="AC610" s="1"/>
  <c r="AC1140"/>
  <c r="Z1181"/>
  <c r="Z1180" s="1"/>
  <c r="Z1178" s="1"/>
  <c r="AB294"/>
  <c r="AB293" s="1"/>
  <c r="AB284" s="1"/>
  <c r="AB273" s="1"/>
  <c r="AB373"/>
  <c r="AB306"/>
  <c r="AB305" s="1"/>
  <c r="Z701"/>
  <c r="AB1181"/>
  <c r="AB1180" s="1"/>
  <c r="AB1178" s="1"/>
  <c r="AB77"/>
  <c r="AA132"/>
  <c r="AA284"/>
  <c r="AA306"/>
  <c r="AA305" s="1"/>
  <c r="Z55"/>
  <c r="Z44" s="1"/>
  <c r="Z43" s="1"/>
  <c r="AB132"/>
  <c r="AB118" s="1"/>
  <c r="AC753"/>
  <c r="AB783"/>
  <c r="AB818"/>
  <c r="Z862"/>
  <c r="Z861" s="1"/>
  <c r="AA892"/>
  <c r="AA1164"/>
  <c r="AA1159" s="1"/>
  <c r="AA1181"/>
  <c r="AA1180" s="1"/>
  <c r="AA1178" s="1"/>
  <c r="AB862"/>
  <c r="AB861" s="1"/>
  <c r="Z892"/>
  <c r="AB233"/>
  <c r="AB232" s="1"/>
  <c r="AB231" s="1"/>
  <c r="AC358"/>
  <c r="AC357" s="1"/>
  <c r="AC351" s="1"/>
  <c r="AC345" s="1"/>
  <c r="AA600"/>
  <c r="AA599" s="1"/>
  <c r="AC736"/>
  <c r="AA736"/>
  <c r="AA963"/>
  <c r="AA962" s="1"/>
  <c r="AC996"/>
  <c r="AC995" s="1"/>
  <c r="AC994" s="1"/>
  <c r="AA1140"/>
  <c r="AA1139" s="1"/>
  <c r="Y776"/>
  <c r="Y775" s="1"/>
  <c r="AA26"/>
  <c r="AA25" s="1"/>
  <c r="AA24" s="1"/>
  <c r="AC284"/>
  <c r="AC273" s="1"/>
  <c r="AB358"/>
  <c r="AB357" s="1"/>
  <c r="AC429"/>
  <c r="AB489"/>
  <c r="AC636"/>
  <c r="AA851"/>
  <c r="AA850" s="1"/>
  <c r="AC89"/>
  <c r="AC88" s="1"/>
  <c r="AC87" s="1"/>
  <c r="AC86" s="1"/>
  <c r="AB429"/>
  <c r="AC783"/>
  <c r="AA655"/>
  <c r="AA654" s="1"/>
  <c r="AA712"/>
  <c r="AB753"/>
  <c r="AB735" s="1"/>
  <c r="AC1139"/>
  <c r="AB1218"/>
  <c r="AB1217" s="1"/>
  <c r="AB1215" s="1"/>
  <c r="AC1181"/>
  <c r="AC1180" s="1"/>
  <c r="Z123"/>
  <c r="AC233"/>
  <c r="AC232" s="1"/>
  <c r="AC231" s="1"/>
  <c r="Z412"/>
  <c r="Z987"/>
  <c r="Z986" s="1"/>
  <c r="Z985" s="1"/>
  <c r="Z984" s="1"/>
  <c r="Z1140"/>
  <c r="Z1139" s="1"/>
  <c r="AB1150"/>
  <c r="AB1140" s="1"/>
  <c r="AB1139" s="1"/>
  <c r="AC77"/>
  <c r="AB89"/>
  <c r="AB88" s="1"/>
  <c r="AB87" s="1"/>
  <c r="AB86" s="1"/>
  <c r="AA123"/>
  <c r="AC517"/>
  <c r="AA562"/>
  <c r="Z712"/>
  <c r="Z696" s="1"/>
  <c r="Z695" s="1"/>
  <c r="AD777"/>
  <c r="AC840"/>
  <c r="AC839" s="1"/>
  <c r="Z963"/>
  <c r="Z962" s="1"/>
  <c r="AA987"/>
  <c r="AA986" s="1"/>
  <c r="AA985" s="1"/>
  <c r="AA984" s="1"/>
  <c r="AB1164"/>
  <c r="AB1159" s="1"/>
  <c r="Z1164"/>
  <c r="Z1159" s="1"/>
  <c r="AA701"/>
  <c r="AB712"/>
  <c r="Z753"/>
  <c r="AA753"/>
  <c r="Z818"/>
  <c r="AA840"/>
  <c r="AA839" s="1"/>
  <c r="AB851"/>
  <c r="AB850" s="1"/>
  <c r="AA862"/>
  <c r="AA861" s="1"/>
  <c r="AA783"/>
  <c r="AB910"/>
  <c r="AA1218"/>
  <c r="AA1217" s="1"/>
  <c r="AA1215" s="1"/>
  <c r="AB55"/>
  <c r="AA358"/>
  <c r="AA357" s="1"/>
  <c r="AA379"/>
  <c r="AA378" s="1"/>
  <c r="AA373" s="1"/>
  <c r="AA351" s="1"/>
  <c r="AA345" s="1"/>
  <c r="AB562"/>
  <c r="AB561" s="1"/>
  <c r="AA591"/>
  <c r="AA586" s="1"/>
  <c r="Z673"/>
  <c r="Z783"/>
  <c r="AC963"/>
  <c r="AC962" s="1"/>
  <c r="AB963"/>
  <c r="AB962" s="1"/>
  <c r="AA1138"/>
  <c r="AC1164"/>
  <c r="AC1159" s="1"/>
  <c r="Z379"/>
  <c r="Z378" s="1"/>
  <c r="Z373" s="1"/>
  <c r="AA910"/>
  <c r="Z910"/>
  <c r="Z891" s="1"/>
  <c r="Z890" s="1"/>
  <c r="Z888" s="1"/>
  <c r="Z489"/>
  <c r="AA233"/>
  <c r="AA232" s="1"/>
  <c r="AA231" s="1"/>
  <c r="AC712"/>
  <c r="AC696" s="1"/>
  <c r="AC695" s="1"/>
  <c r="Z840"/>
  <c r="Z839" s="1"/>
  <c r="Z736"/>
  <c r="Z393"/>
  <c r="Z392" s="1"/>
  <c r="Z284"/>
  <c r="Z273" s="1"/>
  <c r="Z26"/>
  <c r="Z25" s="1"/>
  <c r="Z24" s="1"/>
  <c r="AB26"/>
  <c r="AB25" s="1"/>
  <c r="AB24" s="1"/>
  <c r="AC26"/>
  <c r="AC25" s="1"/>
  <c r="AC24" s="1"/>
  <c r="AA55"/>
  <c r="AA44" s="1"/>
  <c r="AA43" s="1"/>
  <c r="AC132"/>
  <c r="Z152"/>
  <c r="AA153"/>
  <c r="AA152" s="1"/>
  <c r="Z164"/>
  <c r="AC183"/>
  <c r="AB188"/>
  <c r="AC203"/>
  <c r="AA212"/>
  <c r="AA211" s="1"/>
  <c r="AA210" s="1"/>
  <c r="AB224"/>
  <c r="AB223" s="1"/>
  <c r="AB222" s="1"/>
  <c r="AB257"/>
  <c r="AB256" s="1"/>
  <c r="AB255" s="1"/>
  <c r="AB254" s="1"/>
  <c r="AC306"/>
  <c r="AC305" s="1"/>
  <c r="Z323"/>
  <c r="Z322" s="1"/>
  <c r="Z321" s="1"/>
  <c r="AA328"/>
  <c r="AA323" s="1"/>
  <c r="AA322" s="1"/>
  <c r="AA321" s="1"/>
  <c r="AA393"/>
  <c r="AA392" s="1"/>
  <c r="Z407"/>
  <c r="AB407"/>
  <c r="AC489"/>
  <c r="AA517"/>
  <c r="AC124"/>
  <c r="AC123" s="1"/>
  <c r="AC164"/>
  <c r="AC163" s="1"/>
  <c r="AA188"/>
  <c r="AA179" s="1"/>
  <c r="AB196"/>
  <c r="AA224"/>
  <c r="AA223" s="1"/>
  <c r="AA222" s="1"/>
  <c r="Z233"/>
  <c r="Z232" s="1"/>
  <c r="Z231" s="1"/>
  <c r="Z358"/>
  <c r="Z357" s="1"/>
  <c r="AA407"/>
  <c r="AC152"/>
  <c r="AB153"/>
  <c r="AB152" s="1"/>
  <c r="AA171"/>
  <c r="AA163" s="1"/>
  <c r="Z183"/>
  <c r="Z203"/>
  <c r="AB212"/>
  <c r="AB211" s="1"/>
  <c r="AB210" s="1"/>
  <c r="AC257"/>
  <c r="AC256" s="1"/>
  <c r="AC255" s="1"/>
  <c r="AC254" s="1"/>
  <c r="AA273"/>
  <c r="AA252" s="1"/>
  <c r="Z306"/>
  <c r="Z305" s="1"/>
  <c r="AB328"/>
  <c r="AB323" s="1"/>
  <c r="AB322" s="1"/>
  <c r="AB321" s="1"/>
  <c r="AC328"/>
  <c r="AC323" s="1"/>
  <c r="AC322" s="1"/>
  <c r="AC321" s="1"/>
  <c r="AB393"/>
  <c r="AB392" s="1"/>
  <c r="AC393"/>
  <c r="AC392" s="1"/>
  <c r="AA429"/>
  <c r="Z517"/>
  <c r="AB517"/>
  <c r="AA561"/>
  <c r="AB610"/>
  <c r="AB655"/>
  <c r="AB654" s="1"/>
  <c r="AA696"/>
  <c r="AA695" s="1"/>
  <c r="AC561"/>
  <c r="AC539" s="1"/>
  <c r="AA616"/>
  <c r="AA610" s="1"/>
  <c r="Z636"/>
  <c r="AB636"/>
  <c r="Z655"/>
  <c r="Z654" s="1"/>
  <c r="AC679"/>
  <c r="AC678" s="1"/>
  <c r="Z851"/>
  <c r="Z850" s="1"/>
  <c r="AC861"/>
  <c r="AB892"/>
  <c r="AB891" s="1"/>
  <c r="AB890" s="1"/>
  <c r="AB888" s="1"/>
  <c r="AA996"/>
  <c r="AA995" s="1"/>
  <c r="Z1218"/>
  <c r="Z1217" s="1"/>
  <c r="Z1215" s="1"/>
  <c r="AC675"/>
  <c r="AC674" s="1"/>
  <c r="AC851"/>
  <c r="AC850" s="1"/>
  <c r="AC910"/>
  <c r="AB701"/>
  <c r="AC892"/>
  <c r="Z996"/>
  <c r="Z995" s="1"/>
  <c r="AB996"/>
  <c r="AB995" s="1"/>
  <c r="AC1178"/>
  <c r="U315"/>
  <c r="U314" s="1"/>
  <c r="V315"/>
  <c r="V314" s="1"/>
  <c r="W315"/>
  <c r="W314" s="1"/>
  <c r="AQ773" l="1"/>
  <c r="AQ772" s="1"/>
  <c r="AW774"/>
  <c r="AW773" s="1"/>
  <c r="AW772" s="1"/>
  <c r="AP773"/>
  <c r="AP772" s="1"/>
  <c r="AV774"/>
  <c r="AV773" s="1"/>
  <c r="AV772" s="1"/>
  <c r="Z252"/>
  <c r="AC406"/>
  <c r="Z118"/>
  <c r="AK776"/>
  <c r="AK775" s="1"/>
  <c r="AQ777"/>
  <c r="AC55"/>
  <c r="AC44" s="1"/>
  <c r="AC43" s="1"/>
  <c r="Z539"/>
  <c r="AB44"/>
  <c r="AB43" s="1"/>
  <c r="AC891"/>
  <c r="AC890" s="1"/>
  <c r="AC888" s="1"/>
  <c r="AC118"/>
  <c r="AA735"/>
  <c r="AD776"/>
  <c r="AD775" s="1"/>
  <c r="AJ777"/>
  <c r="AB406"/>
  <c r="Z1138"/>
  <c r="AB351"/>
  <c r="AB345" s="1"/>
  <c r="AB539"/>
  <c r="AB487" s="1"/>
  <c r="AB994"/>
  <c r="AA994"/>
  <c r="AA982" s="1"/>
  <c r="Z994"/>
  <c r="AB1138"/>
  <c r="Z351"/>
  <c r="Z345" s="1"/>
  <c r="AC735"/>
  <c r="Z406"/>
  <c r="Z163"/>
  <c r="AA891"/>
  <c r="AA890" s="1"/>
  <c r="AA888" s="1"/>
  <c r="Z735"/>
  <c r="Z652" s="1"/>
  <c r="AA118"/>
  <c r="Z179"/>
  <c r="AB252"/>
  <c r="AC1138"/>
  <c r="AC982" s="1"/>
  <c r="AB696"/>
  <c r="AB695" s="1"/>
  <c r="AB652" s="1"/>
  <c r="AA539"/>
  <c r="AA487" s="1"/>
  <c r="AC252"/>
  <c r="Z487"/>
  <c r="AC179"/>
  <c r="AC151" s="1"/>
  <c r="AC112" s="1"/>
  <c r="AC15" s="1"/>
  <c r="AA652"/>
  <c r="AC673"/>
  <c r="AC655" s="1"/>
  <c r="AC654" s="1"/>
  <c r="AB179"/>
  <c r="AB151" s="1"/>
  <c r="AB112" s="1"/>
  <c r="AB15" s="1"/>
  <c r="AA406"/>
  <c r="AA303" s="1"/>
  <c r="AC487"/>
  <c r="AC303"/>
  <c r="AA151"/>
  <c r="T874"/>
  <c r="T659"/>
  <c r="U116"/>
  <c r="U115" s="1"/>
  <c r="U114" s="1"/>
  <c r="U113" s="1"/>
  <c r="V116"/>
  <c r="V115" s="1"/>
  <c r="V114" s="1"/>
  <c r="V113" s="1"/>
  <c r="W116"/>
  <c r="W115" s="1"/>
  <c r="W114" s="1"/>
  <c r="W113" s="1"/>
  <c r="T116"/>
  <c r="T115" s="1"/>
  <c r="T114" s="1"/>
  <c r="T113" s="1"/>
  <c r="Y117"/>
  <c r="X117"/>
  <c r="AQ776" l="1"/>
  <c r="AQ775" s="1"/>
  <c r="AW777"/>
  <c r="AW776" s="1"/>
  <c r="AW775" s="1"/>
  <c r="Z303"/>
  <c r="Z982"/>
  <c r="AJ776"/>
  <c r="AJ775" s="1"/>
  <c r="AP777"/>
  <c r="AB982"/>
  <c r="AB303"/>
  <c r="AA112"/>
  <c r="AA15" s="1"/>
  <c r="AA1231" s="1"/>
  <c r="AC652"/>
  <c r="AC1231" s="1"/>
  <c r="Z151"/>
  <c r="Z112" s="1"/>
  <c r="Z15" s="1"/>
  <c r="Y116"/>
  <c r="Y115" s="1"/>
  <c r="Y114" s="1"/>
  <c r="Y113" s="1"/>
  <c r="AE117"/>
  <c r="X116"/>
  <c r="X115" s="1"/>
  <c r="X114" s="1"/>
  <c r="X113" s="1"/>
  <c r="AD117"/>
  <c r="U714"/>
  <c r="U713" s="1"/>
  <c r="V714"/>
  <c r="V713" s="1"/>
  <c r="W714"/>
  <c r="T714"/>
  <c r="Y715"/>
  <c r="AE715" s="1"/>
  <c r="X715"/>
  <c r="AP776" l="1"/>
  <c r="AP775" s="1"/>
  <c r="AV777"/>
  <c r="AV776" s="1"/>
  <c r="AV775" s="1"/>
  <c r="AB1231"/>
  <c r="Z1231"/>
  <c r="AD116"/>
  <c r="AD115" s="1"/>
  <c r="AD114" s="1"/>
  <c r="AD113" s="1"/>
  <c r="AJ117"/>
  <c r="AE116"/>
  <c r="AE115" s="1"/>
  <c r="AE114" s="1"/>
  <c r="AE113" s="1"/>
  <c r="AK117"/>
  <c r="AE714"/>
  <c r="AE713" s="1"/>
  <c r="AK715"/>
  <c r="X714"/>
  <c r="X713" s="1"/>
  <c r="AD715"/>
  <c r="T713"/>
  <c r="W713"/>
  <c r="Y714"/>
  <c r="Y713" s="1"/>
  <c r="W1228"/>
  <c r="W1227" s="1"/>
  <c r="W1226" s="1"/>
  <c r="V1228"/>
  <c r="V1227" s="1"/>
  <c r="V1226" s="1"/>
  <c r="U1228"/>
  <c r="U1227" s="1"/>
  <c r="U1226" s="1"/>
  <c r="T1228"/>
  <c r="T1227" s="1"/>
  <c r="T1226" s="1"/>
  <c r="W1224"/>
  <c r="W1223" s="1"/>
  <c r="W1222" s="1"/>
  <c r="V1224"/>
  <c r="V1223" s="1"/>
  <c r="V1222" s="1"/>
  <c r="U1224"/>
  <c r="U1223" s="1"/>
  <c r="U1222" s="1"/>
  <c r="T1224"/>
  <c r="T1223" s="1"/>
  <c r="T1222" s="1"/>
  <c r="W1220"/>
  <c r="W1219" s="1"/>
  <c r="V1220"/>
  <c r="V1219" s="1"/>
  <c r="U1220"/>
  <c r="U1219" s="1"/>
  <c r="T1220"/>
  <c r="T1219" s="1"/>
  <c r="W1212"/>
  <c r="W1211" s="1"/>
  <c r="W1210" s="1"/>
  <c r="W1209" s="1"/>
  <c r="W1208" s="1"/>
  <c r="W1206" s="1"/>
  <c r="V1212"/>
  <c r="V1211" s="1"/>
  <c r="V1210" s="1"/>
  <c r="V1209" s="1"/>
  <c r="V1208" s="1"/>
  <c r="V1206" s="1"/>
  <c r="U1212"/>
  <c r="U1211" s="1"/>
  <c r="U1210" s="1"/>
  <c r="U1209" s="1"/>
  <c r="U1208" s="1"/>
  <c r="U1206" s="1"/>
  <c r="T1212"/>
  <c r="T1211" s="1"/>
  <c r="T1210" s="1"/>
  <c r="T1209" s="1"/>
  <c r="T1208" s="1"/>
  <c r="T1206" s="1"/>
  <c r="W1203"/>
  <c r="V1203"/>
  <c r="V1202" s="1"/>
  <c r="V1201" s="1"/>
  <c r="V1200" s="1"/>
  <c r="V1199" s="1"/>
  <c r="U1203"/>
  <c r="U1202" s="1"/>
  <c r="U1201" s="1"/>
  <c r="U1200" s="1"/>
  <c r="U1199" s="1"/>
  <c r="T1203"/>
  <c r="T1202" s="1"/>
  <c r="T1201" s="1"/>
  <c r="T1200" s="1"/>
  <c r="T1199" s="1"/>
  <c r="W1202"/>
  <c r="W1201" s="1"/>
  <c r="W1200" s="1"/>
  <c r="W1199" s="1"/>
  <c r="W1196"/>
  <c r="V1196"/>
  <c r="V1195" s="1"/>
  <c r="V1194" s="1"/>
  <c r="V1193" s="1"/>
  <c r="U1196"/>
  <c r="U1195" s="1"/>
  <c r="U1194" s="1"/>
  <c r="U1193" s="1"/>
  <c r="T1196"/>
  <c r="T1195" s="1"/>
  <c r="T1194" s="1"/>
  <c r="T1193" s="1"/>
  <c r="W1195"/>
  <c r="W1194" s="1"/>
  <c r="W1193" s="1"/>
  <c r="W1191"/>
  <c r="W1190" s="1"/>
  <c r="V1191"/>
  <c r="V1190" s="1"/>
  <c r="U1191"/>
  <c r="U1190" s="1"/>
  <c r="T1191"/>
  <c r="T1190" s="1"/>
  <c r="W1188"/>
  <c r="V1188"/>
  <c r="V1187" s="1"/>
  <c r="U1188"/>
  <c r="U1187" s="1"/>
  <c r="T1188"/>
  <c r="T1187" s="1"/>
  <c r="T1186" s="1"/>
  <c r="W1187"/>
  <c r="W1184"/>
  <c r="V1184"/>
  <c r="V1183" s="1"/>
  <c r="V1182" s="1"/>
  <c r="U1184"/>
  <c r="U1183" s="1"/>
  <c r="U1182" s="1"/>
  <c r="T1184"/>
  <c r="T1183" s="1"/>
  <c r="W1183"/>
  <c r="W1182" s="1"/>
  <c r="W1175"/>
  <c r="W1174" s="1"/>
  <c r="V1175"/>
  <c r="V1174" s="1"/>
  <c r="U1175"/>
  <c r="U1174" s="1"/>
  <c r="T1175"/>
  <c r="T1174" s="1"/>
  <c r="V1172"/>
  <c r="V1171" s="1"/>
  <c r="T1172"/>
  <c r="T1171" s="1"/>
  <c r="W1169"/>
  <c r="V1169"/>
  <c r="V1168" s="1"/>
  <c r="U1169"/>
  <c r="U1168" s="1"/>
  <c r="T1169"/>
  <c r="T1168" s="1"/>
  <c r="W1168"/>
  <c r="W1166"/>
  <c r="W1165" s="1"/>
  <c r="V1166"/>
  <c r="V1165" s="1"/>
  <c r="U1166"/>
  <c r="U1165" s="1"/>
  <c r="T1166"/>
  <c r="T1165" s="1"/>
  <c r="W1157"/>
  <c r="V1157"/>
  <c r="V1156" s="1"/>
  <c r="V1155" s="1"/>
  <c r="U1157"/>
  <c r="U1156" s="1"/>
  <c r="U1155" s="1"/>
  <c r="T1157"/>
  <c r="T1156" s="1"/>
  <c r="T1155" s="1"/>
  <c r="W1156"/>
  <c r="W1155" s="1"/>
  <c r="W1153"/>
  <c r="V1153"/>
  <c r="U1153"/>
  <c r="T1153"/>
  <c r="W1151"/>
  <c r="V1151"/>
  <c r="V1150" s="1"/>
  <c r="U1151"/>
  <c r="U1150" s="1"/>
  <c r="T1151"/>
  <c r="W1150"/>
  <c r="V1148"/>
  <c r="V1147" s="1"/>
  <c r="T1148"/>
  <c r="T1147" s="1"/>
  <c r="W1145"/>
  <c r="V1145"/>
  <c r="U1145"/>
  <c r="T1145"/>
  <c r="T1144" s="1"/>
  <c r="W1144"/>
  <c r="V1144"/>
  <c r="U1144"/>
  <c r="W1142"/>
  <c r="V1142"/>
  <c r="V1141" s="1"/>
  <c r="U1142"/>
  <c r="U1141" s="1"/>
  <c r="T1142"/>
  <c r="T1141" s="1"/>
  <c r="W1141"/>
  <c r="W1131"/>
  <c r="V1131"/>
  <c r="V1130" s="1"/>
  <c r="V1129" s="1"/>
  <c r="V1128" s="1"/>
  <c r="V1127" s="1"/>
  <c r="U1131"/>
  <c r="U1130" s="1"/>
  <c r="U1129" s="1"/>
  <c r="U1128" s="1"/>
  <c r="U1127" s="1"/>
  <c r="T1131"/>
  <c r="T1130" s="1"/>
  <c r="T1129" s="1"/>
  <c r="T1128" s="1"/>
  <c r="T1127" s="1"/>
  <c r="W1130"/>
  <c r="W1129"/>
  <c r="W1128" s="1"/>
  <c r="W1127" s="1"/>
  <c r="W1105"/>
  <c r="W1104" s="1"/>
  <c r="W1103" s="1"/>
  <c r="V1105"/>
  <c r="V1104" s="1"/>
  <c r="V1103" s="1"/>
  <c r="U1105"/>
  <c r="U1104" s="1"/>
  <c r="U1103" s="1"/>
  <c r="T1105"/>
  <c r="T1104" s="1"/>
  <c r="T1103" s="1"/>
  <c r="W1101"/>
  <c r="W1100" s="1"/>
  <c r="W1099" s="1"/>
  <c r="V1101"/>
  <c r="V1100" s="1"/>
  <c r="V1099" s="1"/>
  <c r="U1101"/>
  <c r="T1101"/>
  <c r="T1100" s="1"/>
  <c r="U1100"/>
  <c r="W1094"/>
  <c r="W1093" s="1"/>
  <c r="V1094"/>
  <c r="V1093" s="1"/>
  <c r="U1094"/>
  <c r="U1093" s="1"/>
  <c r="T1094"/>
  <c r="T1093" s="1"/>
  <c r="V1091"/>
  <c r="V1090" s="1"/>
  <c r="T1091"/>
  <c r="T1090" s="1"/>
  <c r="V1088"/>
  <c r="V1087" s="1"/>
  <c r="T1088"/>
  <c r="T1087" s="1"/>
  <c r="V1085"/>
  <c r="V1084" s="1"/>
  <c r="T1085"/>
  <c r="T1084" s="1"/>
  <c r="V1082"/>
  <c r="V1081" s="1"/>
  <c r="T1082"/>
  <c r="T1081" s="1"/>
  <c r="V1079"/>
  <c r="V1078" s="1"/>
  <c r="T1079"/>
  <c r="T1078" s="1"/>
  <c r="V1076"/>
  <c r="V1075" s="1"/>
  <c r="T1076"/>
  <c r="T1075" s="1"/>
  <c r="W1073"/>
  <c r="V1073"/>
  <c r="U1073"/>
  <c r="U1072" s="1"/>
  <c r="T1073"/>
  <c r="T1072" s="1"/>
  <c r="W1072"/>
  <c r="V1072"/>
  <c r="W1070"/>
  <c r="W1069" s="1"/>
  <c r="V1070"/>
  <c r="V1069" s="1"/>
  <c r="U1070"/>
  <c r="U1069" s="1"/>
  <c r="T1070"/>
  <c r="T1069" s="1"/>
  <c r="W1067"/>
  <c r="V1067"/>
  <c r="V1066" s="1"/>
  <c r="U1067"/>
  <c r="U1066" s="1"/>
  <c r="T1067"/>
  <c r="T1066" s="1"/>
  <c r="W1066"/>
  <c r="V1064"/>
  <c r="V1063" s="1"/>
  <c r="T1064"/>
  <c r="T1063" s="1"/>
  <c r="W1061"/>
  <c r="W1060" s="1"/>
  <c r="V1061"/>
  <c r="V1060" s="1"/>
  <c r="U1061"/>
  <c r="U1060" s="1"/>
  <c r="T1061"/>
  <c r="T1060" s="1"/>
  <c r="W1058"/>
  <c r="V1058"/>
  <c r="U1058"/>
  <c r="U1057" s="1"/>
  <c r="T1058"/>
  <c r="T1057" s="1"/>
  <c r="W1057"/>
  <c r="V1057"/>
  <c r="W1055"/>
  <c r="W1054" s="1"/>
  <c r="V1055"/>
  <c r="V1054" s="1"/>
  <c r="U1055"/>
  <c r="U1054" s="1"/>
  <c r="T1055"/>
  <c r="T1054" s="1"/>
  <c r="W1052"/>
  <c r="W1051" s="1"/>
  <c r="V1052"/>
  <c r="V1051" s="1"/>
  <c r="U1052"/>
  <c r="U1051" s="1"/>
  <c r="T1052"/>
  <c r="T1051" s="1"/>
  <c r="W1049"/>
  <c r="W1048" s="1"/>
  <c r="V1049"/>
  <c r="V1048" s="1"/>
  <c r="U1049"/>
  <c r="U1048" s="1"/>
  <c r="T1049"/>
  <c r="T1048" s="1"/>
  <c r="W1046"/>
  <c r="V1046"/>
  <c r="U1046"/>
  <c r="U1045" s="1"/>
  <c r="T1046"/>
  <c r="T1045" s="1"/>
  <c r="W1045"/>
  <c r="V1045"/>
  <c r="W1043"/>
  <c r="W1042" s="1"/>
  <c r="V1043"/>
  <c r="V1042" s="1"/>
  <c r="U1043"/>
  <c r="U1042" s="1"/>
  <c r="T1043"/>
  <c r="T1042" s="1"/>
  <c r="W1040"/>
  <c r="V1040"/>
  <c r="U1040"/>
  <c r="U1039" s="1"/>
  <c r="T1040"/>
  <c r="T1039" s="1"/>
  <c r="W1039"/>
  <c r="V1039"/>
  <c r="W1037"/>
  <c r="W1036" s="1"/>
  <c r="V1037"/>
  <c r="V1036" s="1"/>
  <c r="U1037"/>
  <c r="U1036" s="1"/>
  <c r="T1037"/>
  <c r="T1036" s="1"/>
  <c r="W1034"/>
  <c r="V1034"/>
  <c r="U1034"/>
  <c r="U1033" s="1"/>
  <c r="T1034"/>
  <c r="T1033" s="1"/>
  <c r="W1033"/>
  <c r="V1033"/>
  <c r="W1031"/>
  <c r="W1030" s="1"/>
  <c r="V1031"/>
  <c r="V1030" s="1"/>
  <c r="U1031"/>
  <c r="U1030" s="1"/>
  <c r="T1031"/>
  <c r="T1030" s="1"/>
  <c r="W1028"/>
  <c r="V1028"/>
  <c r="U1028"/>
  <c r="U1027" s="1"/>
  <c r="T1028"/>
  <c r="T1027" s="1"/>
  <c r="W1027"/>
  <c r="V1027"/>
  <c r="W1025"/>
  <c r="W1024" s="1"/>
  <c r="V1025"/>
  <c r="V1024" s="1"/>
  <c r="U1025"/>
  <c r="U1024" s="1"/>
  <c r="T1025"/>
  <c r="T1024" s="1"/>
  <c r="W1022"/>
  <c r="V1022"/>
  <c r="U1022"/>
  <c r="U1021" s="1"/>
  <c r="T1022"/>
  <c r="T1021" s="1"/>
  <c r="W1021"/>
  <c r="V1021"/>
  <c r="W1019"/>
  <c r="W1018" s="1"/>
  <c r="V1019"/>
  <c r="V1018" s="1"/>
  <c r="U1019"/>
  <c r="U1018" s="1"/>
  <c r="T1019"/>
  <c r="T1018" s="1"/>
  <c r="W1016"/>
  <c r="W1015" s="1"/>
  <c r="V1016"/>
  <c r="V1015" s="1"/>
  <c r="U1016"/>
  <c r="U1015" s="1"/>
  <c r="T1016"/>
  <c r="T1015" s="1"/>
  <c r="W1013"/>
  <c r="W1012" s="1"/>
  <c r="V1013"/>
  <c r="V1012" s="1"/>
  <c r="U1013"/>
  <c r="U1012" s="1"/>
  <c r="T1013"/>
  <c r="T1012" s="1"/>
  <c r="W1010"/>
  <c r="V1010"/>
  <c r="U1010"/>
  <c r="U1009" s="1"/>
  <c r="T1010"/>
  <c r="T1009" s="1"/>
  <c r="W1009"/>
  <c r="V1009"/>
  <c r="W1007"/>
  <c r="V1007"/>
  <c r="V1006" s="1"/>
  <c r="U1007"/>
  <c r="U1006" s="1"/>
  <c r="T1007"/>
  <c r="T1006" s="1"/>
  <c r="W1006"/>
  <c r="W1004"/>
  <c r="V1004"/>
  <c r="V1003" s="1"/>
  <c r="U1004"/>
  <c r="U1003" s="1"/>
  <c r="T1004"/>
  <c r="T1003" s="1"/>
  <c r="W1003"/>
  <c r="W1001"/>
  <c r="V1001"/>
  <c r="V1000" s="1"/>
  <c r="U1001"/>
  <c r="U1000" s="1"/>
  <c r="T1001"/>
  <c r="T1000" s="1"/>
  <c r="W1000"/>
  <c r="W998"/>
  <c r="W997" s="1"/>
  <c r="V998"/>
  <c r="V997" s="1"/>
  <c r="U998"/>
  <c r="U997" s="1"/>
  <c r="T998"/>
  <c r="T997" s="1"/>
  <c r="W990"/>
  <c r="V990"/>
  <c r="U990"/>
  <c r="T990"/>
  <c r="W988"/>
  <c r="V988"/>
  <c r="V987" s="1"/>
  <c r="V986" s="1"/>
  <c r="V985" s="1"/>
  <c r="V984" s="1"/>
  <c r="U988"/>
  <c r="T988"/>
  <c r="W979"/>
  <c r="V979"/>
  <c r="V978" s="1"/>
  <c r="V977" s="1"/>
  <c r="V976" s="1"/>
  <c r="V975" s="1"/>
  <c r="U979"/>
  <c r="U978" s="1"/>
  <c r="U977" s="1"/>
  <c r="U976" s="1"/>
  <c r="U975" s="1"/>
  <c r="T979"/>
  <c r="T978" s="1"/>
  <c r="W978"/>
  <c r="W977" s="1"/>
  <c r="W976" s="1"/>
  <c r="W975" s="1"/>
  <c r="W971"/>
  <c r="W970" s="1"/>
  <c r="V971"/>
  <c r="V970" s="1"/>
  <c r="U971"/>
  <c r="U970" s="1"/>
  <c r="T971"/>
  <c r="T970" s="1"/>
  <c r="W968"/>
  <c r="V968"/>
  <c r="V967" s="1"/>
  <c r="U968"/>
  <c r="U967" s="1"/>
  <c r="T968"/>
  <c r="T967" s="1"/>
  <c r="W967"/>
  <c r="W965"/>
  <c r="W964" s="1"/>
  <c r="V965"/>
  <c r="V964" s="1"/>
  <c r="U965"/>
  <c r="U964" s="1"/>
  <c r="T965"/>
  <c r="T964" s="1"/>
  <c r="W959"/>
  <c r="W958" s="1"/>
  <c r="W957" s="1"/>
  <c r="W956" s="1"/>
  <c r="V959"/>
  <c r="V958" s="1"/>
  <c r="V957" s="1"/>
  <c r="V956" s="1"/>
  <c r="U959"/>
  <c r="U958" s="1"/>
  <c r="U957" s="1"/>
  <c r="U956" s="1"/>
  <c r="T959"/>
  <c r="T958" s="1"/>
  <c r="T957" s="1"/>
  <c r="T956" s="1"/>
  <c r="W949"/>
  <c r="V949"/>
  <c r="U949"/>
  <c r="U948" s="1"/>
  <c r="U947" s="1"/>
  <c r="T949"/>
  <c r="T948" s="1"/>
  <c r="T947" s="1"/>
  <c r="W948"/>
  <c r="W947" s="1"/>
  <c r="V948"/>
  <c r="V947" s="1"/>
  <c r="W937"/>
  <c r="V937"/>
  <c r="V936" s="1"/>
  <c r="V935" s="1"/>
  <c r="U937"/>
  <c r="U936" s="1"/>
  <c r="U935" s="1"/>
  <c r="T937"/>
  <c r="T936" s="1"/>
  <c r="T935" s="1"/>
  <c r="W936"/>
  <c r="W935" s="1"/>
  <c r="W933"/>
  <c r="W932" s="1"/>
  <c r="W931" s="1"/>
  <c r="V933"/>
  <c r="V932" s="1"/>
  <c r="V931" s="1"/>
  <c r="U933"/>
  <c r="U932" s="1"/>
  <c r="U931" s="1"/>
  <c r="T933"/>
  <c r="T932" s="1"/>
  <c r="T931" s="1"/>
  <c r="W928"/>
  <c r="V928"/>
  <c r="V927" s="1"/>
  <c r="U928"/>
  <c r="U927" s="1"/>
  <c r="T928"/>
  <c r="T927" s="1"/>
  <c r="W927"/>
  <c r="W925"/>
  <c r="V925"/>
  <c r="V924" s="1"/>
  <c r="U925"/>
  <c r="U924" s="1"/>
  <c r="T925"/>
  <c r="T924" s="1"/>
  <c r="W924"/>
  <c r="W922"/>
  <c r="W921" s="1"/>
  <c r="V922"/>
  <c r="V921" s="1"/>
  <c r="U922"/>
  <c r="U921" s="1"/>
  <c r="T922"/>
  <c r="T921" s="1"/>
  <c r="W918"/>
  <c r="W917" s="1"/>
  <c r="V918"/>
  <c r="V917" s="1"/>
  <c r="U918"/>
  <c r="U917" s="1"/>
  <c r="T918"/>
  <c r="T917" s="1"/>
  <c r="W915"/>
  <c r="V915"/>
  <c r="V914" s="1"/>
  <c r="U915"/>
  <c r="U914" s="1"/>
  <c r="T915"/>
  <c r="T914" s="1"/>
  <c r="W914"/>
  <c r="W912"/>
  <c r="W911" s="1"/>
  <c r="V912"/>
  <c r="V911" s="1"/>
  <c r="U912"/>
  <c r="U911" s="1"/>
  <c r="T912"/>
  <c r="T911" s="1"/>
  <c r="W907"/>
  <c r="V907"/>
  <c r="V906" s="1"/>
  <c r="U907"/>
  <c r="U906" s="1"/>
  <c r="T907"/>
  <c r="T906" s="1"/>
  <c r="W906"/>
  <c r="W904"/>
  <c r="W903" s="1"/>
  <c r="V904"/>
  <c r="V903" s="1"/>
  <c r="U904"/>
  <c r="U903" s="1"/>
  <c r="T904"/>
  <c r="T903" s="1"/>
  <c r="W901"/>
  <c r="W900" s="1"/>
  <c r="V901"/>
  <c r="V900" s="1"/>
  <c r="U901"/>
  <c r="U900" s="1"/>
  <c r="T901"/>
  <c r="T900" s="1"/>
  <c r="W897"/>
  <c r="V897"/>
  <c r="V896" s="1"/>
  <c r="U897"/>
  <c r="U896" s="1"/>
  <c r="T897"/>
  <c r="T896" s="1"/>
  <c r="W896"/>
  <c r="W894"/>
  <c r="W893" s="1"/>
  <c r="V894"/>
  <c r="V893" s="1"/>
  <c r="U894"/>
  <c r="U893" s="1"/>
  <c r="T894"/>
  <c r="T893" s="1"/>
  <c r="W879"/>
  <c r="V879"/>
  <c r="U879"/>
  <c r="T879"/>
  <c r="W877"/>
  <c r="V877"/>
  <c r="U877"/>
  <c r="T877"/>
  <c r="W875"/>
  <c r="V875"/>
  <c r="U875"/>
  <c r="T875"/>
  <c r="W873"/>
  <c r="V873"/>
  <c r="V872" s="1"/>
  <c r="V871" s="1"/>
  <c r="U873"/>
  <c r="U872" s="1"/>
  <c r="U871" s="1"/>
  <c r="T873"/>
  <c r="W872"/>
  <c r="W871" s="1"/>
  <c r="W869"/>
  <c r="V869"/>
  <c r="V868" s="1"/>
  <c r="V867" s="1"/>
  <c r="U869"/>
  <c r="U868" s="1"/>
  <c r="U867" s="1"/>
  <c r="T869"/>
  <c r="T868" s="1"/>
  <c r="T867" s="1"/>
  <c r="W868"/>
  <c r="W867" s="1"/>
  <c r="W865"/>
  <c r="W864" s="1"/>
  <c r="W863" s="1"/>
  <c r="V865"/>
  <c r="V864" s="1"/>
  <c r="V863" s="1"/>
  <c r="U865"/>
  <c r="U864" s="1"/>
  <c r="U863" s="1"/>
  <c r="T865"/>
  <c r="W858"/>
  <c r="W857" s="1"/>
  <c r="W856" s="1"/>
  <c r="V858"/>
  <c r="V857" s="1"/>
  <c r="V856" s="1"/>
  <c r="U858"/>
  <c r="U857" s="1"/>
  <c r="U856" s="1"/>
  <c r="T858"/>
  <c r="T857" s="1"/>
  <c r="T856" s="1"/>
  <c r="W854"/>
  <c r="W853" s="1"/>
  <c r="W852" s="1"/>
  <c r="V854"/>
  <c r="V853" s="1"/>
  <c r="V852" s="1"/>
  <c r="U854"/>
  <c r="U853" s="1"/>
  <c r="U852" s="1"/>
  <c r="T854"/>
  <c r="T853" s="1"/>
  <c r="T852" s="1"/>
  <c r="W847"/>
  <c r="W846" s="1"/>
  <c r="W845" s="1"/>
  <c r="V847"/>
  <c r="V846" s="1"/>
  <c r="V845" s="1"/>
  <c r="U847"/>
  <c r="U846" s="1"/>
  <c r="U845" s="1"/>
  <c r="T847"/>
  <c r="T846" s="1"/>
  <c r="T845" s="1"/>
  <c r="W843"/>
  <c r="W842" s="1"/>
  <c r="W841" s="1"/>
  <c r="W840" s="1"/>
  <c r="W839" s="1"/>
  <c r="V843"/>
  <c r="V842" s="1"/>
  <c r="V841" s="1"/>
  <c r="V840" s="1"/>
  <c r="V839" s="1"/>
  <c r="U843"/>
  <c r="U842" s="1"/>
  <c r="U841" s="1"/>
  <c r="T843"/>
  <c r="T842" s="1"/>
  <c r="T841" s="1"/>
  <c r="W836"/>
  <c r="W835" s="1"/>
  <c r="W834" s="1"/>
  <c r="W833" s="1"/>
  <c r="W832" s="1"/>
  <c r="V836"/>
  <c r="V835" s="1"/>
  <c r="V834" s="1"/>
  <c r="V833" s="1"/>
  <c r="V832" s="1"/>
  <c r="U836"/>
  <c r="U835" s="1"/>
  <c r="U834" s="1"/>
  <c r="U833" s="1"/>
  <c r="U832" s="1"/>
  <c r="T836"/>
  <c r="W824"/>
  <c r="V824"/>
  <c r="V823" s="1"/>
  <c r="U824"/>
  <c r="U823" s="1"/>
  <c r="U818" s="1"/>
  <c r="T824"/>
  <c r="T823" s="1"/>
  <c r="W823"/>
  <c r="W818" s="1"/>
  <c r="W821"/>
  <c r="V821"/>
  <c r="V820" s="1"/>
  <c r="V819" s="1"/>
  <c r="U821"/>
  <c r="U819" s="1"/>
  <c r="T821"/>
  <c r="T820" s="1"/>
  <c r="T819" s="1"/>
  <c r="W819"/>
  <c r="W816"/>
  <c r="W815" s="1"/>
  <c r="W814" s="1"/>
  <c r="W813" s="1"/>
  <c r="V816"/>
  <c r="V815" s="1"/>
  <c r="V814" s="1"/>
  <c r="V813" s="1"/>
  <c r="U816"/>
  <c r="U815" s="1"/>
  <c r="U814" s="1"/>
  <c r="U813" s="1"/>
  <c r="T816"/>
  <c r="T815" s="1"/>
  <c r="T814" s="1"/>
  <c r="T813" s="1"/>
  <c r="W805"/>
  <c r="V805"/>
  <c r="U805"/>
  <c r="T805"/>
  <c r="W804"/>
  <c r="V804"/>
  <c r="V803" s="1"/>
  <c r="U804"/>
  <c r="U803" s="1"/>
  <c r="T804"/>
  <c r="T803" s="1"/>
  <c r="W803"/>
  <c r="W798"/>
  <c r="W797" s="1"/>
  <c r="W796" s="1"/>
  <c r="V798"/>
  <c r="V797" s="1"/>
  <c r="V796" s="1"/>
  <c r="U798"/>
  <c r="U797" s="1"/>
  <c r="U796" s="1"/>
  <c r="T798"/>
  <c r="T797" s="1"/>
  <c r="T796" s="1"/>
  <c r="W794"/>
  <c r="V794"/>
  <c r="V793" s="1"/>
  <c r="V792" s="1"/>
  <c r="U794"/>
  <c r="U793" s="1"/>
  <c r="U792" s="1"/>
  <c r="T794"/>
  <c r="T793" s="1"/>
  <c r="T792" s="1"/>
  <c r="W793"/>
  <c r="W792" s="1"/>
  <c r="W790"/>
  <c r="W789" s="1"/>
  <c r="W788" s="1"/>
  <c r="V790"/>
  <c r="V789" s="1"/>
  <c r="V788" s="1"/>
  <c r="U790"/>
  <c r="U789" s="1"/>
  <c r="U788" s="1"/>
  <c r="T790"/>
  <c r="T789" s="1"/>
  <c r="T788" s="1"/>
  <c r="W786"/>
  <c r="W785" s="1"/>
  <c r="W784" s="1"/>
  <c r="V786"/>
  <c r="V785" s="1"/>
  <c r="V784" s="1"/>
  <c r="U786"/>
  <c r="U785" s="1"/>
  <c r="U784" s="1"/>
  <c r="T786"/>
  <c r="W781"/>
  <c r="V781"/>
  <c r="V780" s="1"/>
  <c r="V779" s="1"/>
  <c r="V778" s="1"/>
  <c r="U781"/>
  <c r="U780" s="1"/>
  <c r="U779" s="1"/>
  <c r="U778" s="1"/>
  <c r="T781"/>
  <c r="T780" s="1"/>
  <c r="T779" s="1"/>
  <c r="T778" s="1"/>
  <c r="W780"/>
  <c r="W779" s="1"/>
  <c r="W778" s="1"/>
  <c r="W770"/>
  <c r="W769" s="1"/>
  <c r="W768" s="1"/>
  <c r="V770"/>
  <c r="V769" s="1"/>
  <c r="V768" s="1"/>
  <c r="U770"/>
  <c r="U769" s="1"/>
  <c r="U768" s="1"/>
  <c r="T770"/>
  <c r="T769" s="1"/>
  <c r="T768" s="1"/>
  <c r="W766"/>
  <c r="W765" s="1"/>
  <c r="W764" s="1"/>
  <c r="V766"/>
  <c r="V765" s="1"/>
  <c r="V764" s="1"/>
  <c r="U766"/>
  <c r="U765" s="1"/>
  <c r="U764" s="1"/>
  <c r="T766"/>
  <c r="T765" s="1"/>
  <c r="T764" s="1"/>
  <c r="W762"/>
  <c r="W759" s="1"/>
  <c r="V762"/>
  <c r="V759" s="1"/>
  <c r="V758" s="1"/>
  <c r="U762"/>
  <c r="U759" s="1"/>
  <c r="U758" s="1"/>
  <c r="T762"/>
  <c r="T759" s="1"/>
  <c r="T758" s="1"/>
  <c r="W758"/>
  <c r="W756"/>
  <c r="W755" s="1"/>
  <c r="W754" s="1"/>
  <c r="V756"/>
  <c r="V755" s="1"/>
  <c r="V754" s="1"/>
  <c r="U756"/>
  <c r="U755" s="1"/>
  <c r="U754" s="1"/>
  <c r="T756"/>
  <c r="W751"/>
  <c r="V751"/>
  <c r="V750" s="1"/>
  <c r="V749" s="1"/>
  <c r="U751"/>
  <c r="U750" s="1"/>
  <c r="U749" s="1"/>
  <c r="T751"/>
  <c r="T750" s="1"/>
  <c r="T749" s="1"/>
  <c r="W750"/>
  <c r="W749" s="1"/>
  <c r="W747"/>
  <c r="V747"/>
  <c r="V746" s="1"/>
  <c r="V745" s="1"/>
  <c r="U747"/>
  <c r="U746" s="1"/>
  <c r="U745" s="1"/>
  <c r="T747"/>
  <c r="T746" s="1"/>
  <c r="T745" s="1"/>
  <c r="W746"/>
  <c r="W745" s="1"/>
  <c r="W743"/>
  <c r="V743"/>
  <c r="V742" s="1"/>
  <c r="V741" s="1"/>
  <c r="U743"/>
  <c r="U742" s="1"/>
  <c r="U741" s="1"/>
  <c r="T743"/>
  <c r="W742"/>
  <c r="W741" s="1"/>
  <c r="W739"/>
  <c r="V739"/>
  <c r="V738" s="1"/>
  <c r="V737" s="1"/>
  <c r="U739"/>
  <c r="U738" s="1"/>
  <c r="U737" s="1"/>
  <c r="T739"/>
  <c r="W738"/>
  <c r="W737" s="1"/>
  <c r="W729"/>
  <c r="V729"/>
  <c r="V728" s="1"/>
  <c r="V727" s="1"/>
  <c r="V726" s="1"/>
  <c r="U729"/>
  <c r="U728" s="1"/>
  <c r="U727" s="1"/>
  <c r="U726" s="1"/>
  <c r="T729"/>
  <c r="T728" s="1"/>
  <c r="T727" s="1"/>
  <c r="T726" s="1"/>
  <c r="W728"/>
  <c r="W727" s="1"/>
  <c r="W726" s="1"/>
  <c r="W724"/>
  <c r="W723" s="1"/>
  <c r="V724"/>
  <c r="V723" s="1"/>
  <c r="U724"/>
  <c r="U723" s="1"/>
  <c r="T724"/>
  <c r="T723" s="1"/>
  <c r="W721"/>
  <c r="W720" s="1"/>
  <c r="V721"/>
  <c r="V720" s="1"/>
  <c r="U721"/>
  <c r="U720" s="1"/>
  <c r="T721"/>
  <c r="T720" s="1"/>
  <c r="W717"/>
  <c r="V717"/>
  <c r="V716" s="1"/>
  <c r="U717"/>
  <c r="U716" s="1"/>
  <c r="T717"/>
  <c r="T716" s="1"/>
  <c r="W716"/>
  <c r="W710"/>
  <c r="V710"/>
  <c r="V709" s="1"/>
  <c r="V708" s="1"/>
  <c r="U710"/>
  <c r="U709" s="1"/>
  <c r="U708" s="1"/>
  <c r="T710"/>
  <c r="T709" s="1"/>
  <c r="T708" s="1"/>
  <c r="W709"/>
  <c r="W708" s="1"/>
  <c r="W706"/>
  <c r="V706"/>
  <c r="V705" s="1"/>
  <c r="U706"/>
  <c r="U705" s="1"/>
  <c r="T706"/>
  <c r="T705" s="1"/>
  <c r="W705"/>
  <c r="W703"/>
  <c r="W702" s="1"/>
  <c r="V703"/>
  <c r="V702" s="1"/>
  <c r="U703"/>
  <c r="U702" s="1"/>
  <c r="T703"/>
  <c r="T702" s="1"/>
  <c r="W699"/>
  <c r="W698" s="1"/>
  <c r="W697" s="1"/>
  <c r="V699"/>
  <c r="V698" s="1"/>
  <c r="V697" s="1"/>
  <c r="U699"/>
  <c r="U698" s="1"/>
  <c r="U697" s="1"/>
  <c r="T699"/>
  <c r="T698" s="1"/>
  <c r="T697" s="1"/>
  <c r="W692"/>
  <c r="W691" s="1"/>
  <c r="W690" s="1"/>
  <c r="W689" s="1"/>
  <c r="V692"/>
  <c r="V691" s="1"/>
  <c r="V690" s="1"/>
  <c r="V689" s="1"/>
  <c r="U692"/>
  <c r="U691" s="1"/>
  <c r="U690" s="1"/>
  <c r="U689" s="1"/>
  <c r="T692"/>
  <c r="T691" s="1"/>
  <c r="T690" s="1"/>
  <c r="T689" s="1"/>
  <c r="W687"/>
  <c r="W686" s="1"/>
  <c r="V687"/>
  <c r="V686" s="1"/>
  <c r="U687"/>
  <c r="U686" s="1"/>
  <c r="T687"/>
  <c r="T686" s="1"/>
  <c r="W679"/>
  <c r="V679"/>
  <c r="V678" s="1"/>
  <c r="U679"/>
  <c r="U678" s="1"/>
  <c r="T679"/>
  <c r="T678" s="1"/>
  <c r="W678"/>
  <c r="W675"/>
  <c r="V675"/>
  <c r="V674" s="1"/>
  <c r="U675"/>
  <c r="U674" s="1"/>
  <c r="T675"/>
  <c r="T674" s="1"/>
  <c r="W674"/>
  <c r="W671"/>
  <c r="V671"/>
  <c r="U671"/>
  <c r="U670" s="1"/>
  <c r="U669" s="1"/>
  <c r="T671"/>
  <c r="T670" s="1"/>
  <c r="T669" s="1"/>
  <c r="W670"/>
  <c r="W669" s="1"/>
  <c r="V670"/>
  <c r="V669" s="1"/>
  <c r="W666"/>
  <c r="W665" s="1"/>
  <c r="W661" s="1"/>
  <c r="V666"/>
  <c r="V665" s="1"/>
  <c r="V661" s="1"/>
  <c r="U666"/>
  <c r="U665" s="1"/>
  <c r="U661" s="1"/>
  <c r="T666"/>
  <c r="T665" s="1"/>
  <c r="T661" s="1"/>
  <c r="W658"/>
  <c r="W657" s="1"/>
  <c r="W656" s="1"/>
  <c r="V658"/>
  <c r="V657" s="1"/>
  <c r="V656" s="1"/>
  <c r="U658"/>
  <c r="U657" s="1"/>
  <c r="U656" s="1"/>
  <c r="T658"/>
  <c r="T657" s="1"/>
  <c r="W649"/>
  <c r="W648" s="1"/>
  <c r="W647" s="1"/>
  <c r="W646" s="1"/>
  <c r="W645" s="1"/>
  <c r="V649"/>
  <c r="V648" s="1"/>
  <c r="V647" s="1"/>
  <c r="V646" s="1"/>
  <c r="V645" s="1"/>
  <c r="U649"/>
  <c r="U648" s="1"/>
  <c r="U647" s="1"/>
  <c r="U646" s="1"/>
  <c r="U645" s="1"/>
  <c r="T649"/>
  <c r="T648" s="1"/>
  <c r="T647" s="1"/>
  <c r="T646" s="1"/>
  <c r="T645" s="1"/>
  <c r="W642"/>
  <c r="W641" s="1"/>
  <c r="W640" s="1"/>
  <c r="W639" s="1"/>
  <c r="W638" s="1"/>
  <c r="V642"/>
  <c r="V641" s="1"/>
  <c r="V640" s="1"/>
  <c r="V639" s="1"/>
  <c r="V638" s="1"/>
  <c r="U642"/>
  <c r="U641" s="1"/>
  <c r="U640" s="1"/>
  <c r="U639" s="1"/>
  <c r="U638" s="1"/>
  <c r="T642"/>
  <c r="T641" s="1"/>
  <c r="T640" s="1"/>
  <c r="T639" s="1"/>
  <c r="T638" s="1"/>
  <c r="W633"/>
  <c r="V633"/>
  <c r="U633"/>
  <c r="U632" s="1"/>
  <c r="U631" s="1"/>
  <c r="U630" s="1"/>
  <c r="T633"/>
  <c r="T632" s="1"/>
  <c r="T631" s="1"/>
  <c r="T630" s="1"/>
  <c r="W632"/>
  <c r="W631" s="1"/>
  <c r="W630" s="1"/>
  <c r="V632"/>
  <c r="V631" s="1"/>
  <c r="V630" s="1"/>
  <c r="W628"/>
  <c r="W627" s="1"/>
  <c r="W626" s="1"/>
  <c r="W625" s="1"/>
  <c r="V628"/>
  <c r="V627" s="1"/>
  <c r="V626" s="1"/>
  <c r="V625" s="1"/>
  <c r="U628"/>
  <c r="U627" s="1"/>
  <c r="U626" s="1"/>
  <c r="U625" s="1"/>
  <c r="T628"/>
  <c r="T627" s="1"/>
  <c r="T626" s="1"/>
  <c r="T625" s="1"/>
  <c r="W623"/>
  <c r="V623"/>
  <c r="U623"/>
  <c r="U622" s="1"/>
  <c r="U621" s="1"/>
  <c r="T623"/>
  <c r="T622" s="1"/>
  <c r="T621" s="1"/>
  <c r="W622"/>
  <c r="W621" s="1"/>
  <c r="V622"/>
  <c r="V621" s="1"/>
  <c r="W619"/>
  <c r="W618" s="1"/>
  <c r="W617" s="1"/>
  <c r="V619"/>
  <c r="V618" s="1"/>
  <c r="V617" s="1"/>
  <c r="U619"/>
  <c r="U618" s="1"/>
  <c r="U617" s="1"/>
  <c r="T619"/>
  <c r="T618" s="1"/>
  <c r="T617" s="1"/>
  <c r="W614"/>
  <c r="W613" s="1"/>
  <c r="W612" s="1"/>
  <c r="W611" s="1"/>
  <c r="V614"/>
  <c r="V613" s="1"/>
  <c r="V612" s="1"/>
  <c r="V611" s="1"/>
  <c r="U614"/>
  <c r="U613" s="1"/>
  <c r="U612" s="1"/>
  <c r="U611" s="1"/>
  <c r="T614"/>
  <c r="T613" s="1"/>
  <c r="T612" s="1"/>
  <c r="T611" s="1"/>
  <c r="W605"/>
  <c r="W604" s="1"/>
  <c r="V605"/>
  <c r="V604" s="1"/>
  <c r="U605"/>
  <c r="U604" s="1"/>
  <c r="T605"/>
  <c r="T604" s="1"/>
  <c r="W602"/>
  <c r="V602"/>
  <c r="V601" s="1"/>
  <c r="U602"/>
  <c r="U601" s="1"/>
  <c r="T602"/>
  <c r="T601" s="1"/>
  <c r="T600" s="1"/>
  <c r="T599" s="1"/>
  <c r="W601"/>
  <c r="W594"/>
  <c r="V594"/>
  <c r="U594"/>
  <c r="T594"/>
  <c r="W592"/>
  <c r="V592"/>
  <c r="U592"/>
  <c r="U591" s="1"/>
  <c r="U586" s="1"/>
  <c r="T592"/>
  <c r="T591" s="1"/>
  <c r="T586" s="1"/>
  <c r="V584"/>
  <c r="V583" s="1"/>
  <c r="T584"/>
  <c r="T583" s="1"/>
  <c r="W581"/>
  <c r="V581"/>
  <c r="U581"/>
  <c r="T581"/>
  <c r="W579"/>
  <c r="V579"/>
  <c r="V578" s="1"/>
  <c r="U579"/>
  <c r="T579"/>
  <c r="W576"/>
  <c r="V576"/>
  <c r="U576"/>
  <c r="T576"/>
  <c r="W574"/>
  <c r="V574"/>
  <c r="U574"/>
  <c r="T574"/>
  <c r="W572"/>
  <c r="W571" s="1"/>
  <c r="V572"/>
  <c r="V571" s="1"/>
  <c r="U572"/>
  <c r="U571" s="1"/>
  <c r="T572"/>
  <c r="W569"/>
  <c r="V569"/>
  <c r="U569"/>
  <c r="T569"/>
  <c r="W567"/>
  <c r="V567"/>
  <c r="U567"/>
  <c r="U566" s="1"/>
  <c r="T567"/>
  <c r="T566" s="1"/>
  <c r="W564"/>
  <c r="V564"/>
  <c r="V563" s="1"/>
  <c r="U564"/>
  <c r="U563" s="1"/>
  <c r="T564"/>
  <c r="T563" s="1"/>
  <c r="W563"/>
  <c r="W559"/>
  <c r="W558" s="1"/>
  <c r="W557" s="1"/>
  <c r="W556" s="1"/>
  <c r="V559"/>
  <c r="V558" s="1"/>
  <c r="V557" s="1"/>
  <c r="V556" s="1"/>
  <c r="U559"/>
  <c r="U558" s="1"/>
  <c r="U557" s="1"/>
  <c r="U556" s="1"/>
  <c r="T559"/>
  <c r="T558" s="1"/>
  <c r="T557" s="1"/>
  <c r="T556" s="1"/>
  <c r="W554"/>
  <c r="V554"/>
  <c r="V553" s="1"/>
  <c r="V552" s="1"/>
  <c r="V551" s="1"/>
  <c r="U554"/>
  <c r="U553" s="1"/>
  <c r="U552" s="1"/>
  <c r="U551" s="1"/>
  <c r="T554"/>
  <c r="T553" s="1"/>
  <c r="T552" s="1"/>
  <c r="T551" s="1"/>
  <c r="W553"/>
  <c r="W552" s="1"/>
  <c r="W551" s="1"/>
  <c r="W549"/>
  <c r="W548" s="1"/>
  <c r="W547" s="1"/>
  <c r="W546" s="1"/>
  <c r="W545" s="1"/>
  <c r="V549"/>
  <c r="V548" s="1"/>
  <c r="V547" s="1"/>
  <c r="V546" s="1"/>
  <c r="V545" s="1"/>
  <c r="U549"/>
  <c r="U548" s="1"/>
  <c r="U547" s="1"/>
  <c r="U546" s="1"/>
  <c r="U545" s="1"/>
  <c r="T549"/>
  <c r="T548" s="1"/>
  <c r="T547" s="1"/>
  <c r="T546" s="1"/>
  <c r="T545" s="1"/>
  <c r="W543"/>
  <c r="W542" s="1"/>
  <c r="W541" s="1"/>
  <c r="W540" s="1"/>
  <c r="V543"/>
  <c r="V542" s="1"/>
  <c r="V541" s="1"/>
  <c r="V540" s="1"/>
  <c r="U543"/>
  <c r="U542" s="1"/>
  <c r="U541" s="1"/>
  <c r="U540" s="1"/>
  <c r="T543"/>
  <c r="T542" s="1"/>
  <c r="T541" s="1"/>
  <c r="T540" s="1"/>
  <c r="W536"/>
  <c r="W535" s="1"/>
  <c r="W534" s="1"/>
  <c r="W533" s="1"/>
  <c r="V536"/>
  <c r="V535" s="1"/>
  <c r="V534" s="1"/>
  <c r="V533" s="1"/>
  <c r="U536"/>
  <c r="U535" s="1"/>
  <c r="U534" s="1"/>
  <c r="U533" s="1"/>
  <c r="T536"/>
  <c r="T535" s="1"/>
  <c r="T534" s="1"/>
  <c r="T533" s="1"/>
  <c r="W531"/>
  <c r="W530" s="1"/>
  <c r="W529" s="1"/>
  <c r="W528" s="1"/>
  <c r="V531"/>
  <c r="V530" s="1"/>
  <c r="V529" s="1"/>
  <c r="V528" s="1"/>
  <c r="U531"/>
  <c r="U530" s="1"/>
  <c r="U529" s="1"/>
  <c r="U528" s="1"/>
  <c r="T531"/>
  <c r="T530" s="1"/>
  <c r="T529" s="1"/>
  <c r="T528" s="1"/>
  <c r="W526"/>
  <c r="W525" s="1"/>
  <c r="W524" s="1"/>
  <c r="W523" s="1"/>
  <c r="V526"/>
  <c r="V525" s="1"/>
  <c r="V524" s="1"/>
  <c r="V523" s="1"/>
  <c r="U526"/>
  <c r="U525" s="1"/>
  <c r="U524" s="1"/>
  <c r="U523" s="1"/>
  <c r="T526"/>
  <c r="T525" s="1"/>
  <c r="T524" s="1"/>
  <c r="T523" s="1"/>
  <c r="W521"/>
  <c r="V521"/>
  <c r="V520" s="1"/>
  <c r="V519" s="1"/>
  <c r="V518" s="1"/>
  <c r="U521"/>
  <c r="U520" s="1"/>
  <c r="U519" s="1"/>
  <c r="U518" s="1"/>
  <c r="T521"/>
  <c r="T520" s="1"/>
  <c r="T519" s="1"/>
  <c r="T518" s="1"/>
  <c r="W520"/>
  <c r="W519" s="1"/>
  <c r="W518" s="1"/>
  <c r="Y514"/>
  <c r="X514"/>
  <c r="W514"/>
  <c r="V514"/>
  <c r="U514"/>
  <c r="T514"/>
  <c r="W512"/>
  <c r="W511" s="1"/>
  <c r="W510" s="1"/>
  <c r="W509" s="1"/>
  <c r="V512"/>
  <c r="U512"/>
  <c r="T512"/>
  <c r="V511"/>
  <c r="V510" s="1"/>
  <c r="V509" s="1"/>
  <c r="X508"/>
  <c r="V508"/>
  <c r="V507" s="1"/>
  <c r="V506" s="1"/>
  <c r="V505" s="1"/>
  <c r="T508"/>
  <c r="T507" s="1"/>
  <c r="T506" s="1"/>
  <c r="T505" s="1"/>
  <c r="Y507"/>
  <c r="Y506" s="1"/>
  <c r="Y505" s="1"/>
  <c r="X507"/>
  <c r="W507"/>
  <c r="W506" s="1"/>
  <c r="W505" s="1"/>
  <c r="U507"/>
  <c r="U506" s="1"/>
  <c r="U505" s="1"/>
  <c r="X506"/>
  <c r="X505" s="1"/>
  <c r="W503"/>
  <c r="V503"/>
  <c r="V502" s="1"/>
  <c r="V501" s="1"/>
  <c r="V500" s="1"/>
  <c r="U503"/>
  <c r="U502" s="1"/>
  <c r="U501" s="1"/>
  <c r="U500" s="1"/>
  <c r="T503"/>
  <c r="T502" s="1"/>
  <c r="T501" s="1"/>
  <c r="T500" s="1"/>
  <c r="W502"/>
  <c r="W501" s="1"/>
  <c r="W500" s="1"/>
  <c r="W498"/>
  <c r="W497" s="1"/>
  <c r="W496" s="1"/>
  <c r="W495" s="1"/>
  <c r="V498"/>
  <c r="V497" s="1"/>
  <c r="V496" s="1"/>
  <c r="V495" s="1"/>
  <c r="U498"/>
  <c r="U497" s="1"/>
  <c r="U496" s="1"/>
  <c r="U495" s="1"/>
  <c r="T498"/>
  <c r="T497" s="1"/>
  <c r="T496" s="1"/>
  <c r="T495" s="1"/>
  <c r="W493"/>
  <c r="W492" s="1"/>
  <c r="W491" s="1"/>
  <c r="W490" s="1"/>
  <c r="V493"/>
  <c r="V492" s="1"/>
  <c r="V491" s="1"/>
  <c r="V490" s="1"/>
  <c r="U493"/>
  <c r="U492" s="1"/>
  <c r="U491" s="1"/>
  <c r="U490" s="1"/>
  <c r="T493"/>
  <c r="T492" s="1"/>
  <c r="T491" s="1"/>
  <c r="T490" s="1"/>
  <c r="W484"/>
  <c r="V484"/>
  <c r="V483" s="1"/>
  <c r="V479" s="1"/>
  <c r="V478" s="1"/>
  <c r="U484"/>
  <c r="T484"/>
  <c r="T483" s="1"/>
  <c r="T479" s="1"/>
  <c r="T478" s="1"/>
  <c r="W483"/>
  <c r="W479" s="1"/>
  <c r="W478" s="1"/>
  <c r="U483"/>
  <c r="U479" s="1"/>
  <c r="U478" s="1"/>
  <c r="W476"/>
  <c r="W475" s="1"/>
  <c r="W474" s="1"/>
  <c r="W473" s="1"/>
  <c r="V476"/>
  <c r="V475" s="1"/>
  <c r="V474" s="1"/>
  <c r="V473" s="1"/>
  <c r="U476"/>
  <c r="U475" s="1"/>
  <c r="U474" s="1"/>
  <c r="U473" s="1"/>
  <c r="T476"/>
  <c r="T475" s="1"/>
  <c r="T474" s="1"/>
  <c r="T473" s="1"/>
  <c r="W471"/>
  <c r="W470" s="1"/>
  <c r="W469" s="1"/>
  <c r="W468" s="1"/>
  <c r="W467" s="1"/>
  <c r="V471"/>
  <c r="V470" s="1"/>
  <c r="V469" s="1"/>
  <c r="V468" s="1"/>
  <c r="V467" s="1"/>
  <c r="U471"/>
  <c r="U470" s="1"/>
  <c r="U469" s="1"/>
  <c r="U468" s="1"/>
  <c r="U467" s="1"/>
  <c r="T471"/>
  <c r="T470" s="1"/>
  <c r="T469" s="1"/>
  <c r="T468" s="1"/>
  <c r="T467" s="1"/>
  <c r="W458"/>
  <c r="V458"/>
  <c r="U458"/>
  <c r="T458"/>
  <c r="W456"/>
  <c r="W453" s="1"/>
  <c r="V456"/>
  <c r="U456"/>
  <c r="U453" s="1"/>
  <c r="T456"/>
  <c r="V454"/>
  <c r="T454"/>
  <c r="W436"/>
  <c r="W435" s="1"/>
  <c r="W434" s="1"/>
  <c r="V436"/>
  <c r="V435" s="1"/>
  <c r="V434" s="1"/>
  <c r="U436"/>
  <c r="U435" s="1"/>
  <c r="U434" s="1"/>
  <c r="T436"/>
  <c r="T435" s="1"/>
  <c r="T434" s="1"/>
  <c r="W432"/>
  <c r="W431" s="1"/>
  <c r="V432"/>
  <c r="V431" s="1"/>
  <c r="V430" s="1"/>
  <c r="U432"/>
  <c r="U431" s="1"/>
  <c r="U430" s="1"/>
  <c r="T432"/>
  <c r="W430"/>
  <c r="W427"/>
  <c r="V427"/>
  <c r="U427"/>
  <c r="T427"/>
  <c r="W425"/>
  <c r="V425"/>
  <c r="U425"/>
  <c r="T425"/>
  <c r="W423"/>
  <c r="V423"/>
  <c r="U423"/>
  <c r="T423"/>
  <c r="W421"/>
  <c r="W420" s="1"/>
  <c r="W419" s="1"/>
  <c r="V421"/>
  <c r="U421"/>
  <c r="T421"/>
  <c r="W417"/>
  <c r="W416" s="1"/>
  <c r="V417"/>
  <c r="V416" s="1"/>
  <c r="U417"/>
  <c r="U416" s="1"/>
  <c r="T417"/>
  <c r="T416" s="1"/>
  <c r="W414"/>
  <c r="V414"/>
  <c r="U414"/>
  <c r="U413" s="1"/>
  <c r="T414"/>
  <c r="T413" s="1"/>
  <c r="W413"/>
  <c r="V413"/>
  <c r="W410"/>
  <c r="V410"/>
  <c r="V409" s="1"/>
  <c r="V408" s="1"/>
  <c r="U410"/>
  <c r="U409" s="1"/>
  <c r="U408" s="1"/>
  <c r="T410"/>
  <c r="W409"/>
  <c r="W408" s="1"/>
  <c r="W403"/>
  <c r="W402" s="1"/>
  <c r="V403"/>
  <c r="V402" s="1"/>
  <c r="U403"/>
  <c r="U402" s="1"/>
  <c r="T403"/>
  <c r="T402" s="1"/>
  <c r="W396"/>
  <c r="W395" s="1"/>
  <c r="W394" s="1"/>
  <c r="V396"/>
  <c r="V395" s="1"/>
  <c r="V394" s="1"/>
  <c r="U396"/>
  <c r="U395" s="1"/>
  <c r="U394" s="1"/>
  <c r="T396"/>
  <c r="T395" s="1"/>
  <c r="T394" s="1"/>
  <c r="W389"/>
  <c r="W388" s="1"/>
  <c r="W387" s="1"/>
  <c r="W386" s="1"/>
  <c r="V389"/>
  <c r="V388" s="1"/>
  <c r="V387" s="1"/>
  <c r="V386" s="1"/>
  <c r="U389"/>
  <c r="U388" s="1"/>
  <c r="U387" s="1"/>
  <c r="U386" s="1"/>
  <c r="T389"/>
  <c r="T388" s="1"/>
  <c r="T387" s="1"/>
  <c r="T386" s="1"/>
  <c r="W384"/>
  <c r="V384"/>
  <c r="U384"/>
  <c r="T384"/>
  <c r="W382"/>
  <c r="V382"/>
  <c r="U382"/>
  <c r="T382"/>
  <c r="W380"/>
  <c r="V380"/>
  <c r="U380"/>
  <c r="T380"/>
  <c r="W379"/>
  <c r="W378" s="1"/>
  <c r="W376"/>
  <c r="V376"/>
  <c r="U376"/>
  <c r="T376"/>
  <c r="T375" s="1"/>
  <c r="T374" s="1"/>
  <c r="W375"/>
  <c r="W374" s="1"/>
  <c r="V375"/>
  <c r="V374" s="1"/>
  <c r="W366"/>
  <c r="W365" s="1"/>
  <c r="V366"/>
  <c r="V365" s="1"/>
  <c r="U366"/>
  <c r="U365" s="1"/>
  <c r="T366"/>
  <c r="T365" s="1"/>
  <c r="W363"/>
  <c r="V363"/>
  <c r="U363"/>
  <c r="U362" s="1"/>
  <c r="T363"/>
  <c r="T362" s="1"/>
  <c r="W362"/>
  <c r="V362"/>
  <c r="W360"/>
  <c r="W359" s="1"/>
  <c r="V360"/>
  <c r="V359" s="1"/>
  <c r="U360"/>
  <c r="U359" s="1"/>
  <c r="T360"/>
  <c r="T359" s="1"/>
  <c r="W355"/>
  <c r="W354" s="1"/>
  <c r="W353" s="1"/>
  <c r="W352" s="1"/>
  <c r="V355"/>
  <c r="V354" s="1"/>
  <c r="V353" s="1"/>
  <c r="V352" s="1"/>
  <c r="U355"/>
  <c r="U354" s="1"/>
  <c r="U353" s="1"/>
  <c r="U352" s="1"/>
  <c r="T355"/>
  <c r="T354" s="1"/>
  <c r="T353" s="1"/>
  <c r="T352" s="1"/>
  <c r="W349"/>
  <c r="V349"/>
  <c r="U349"/>
  <c r="U348" s="1"/>
  <c r="U347" s="1"/>
  <c r="U346" s="1"/>
  <c r="T349"/>
  <c r="T348" s="1"/>
  <c r="T347" s="1"/>
  <c r="T346" s="1"/>
  <c r="W348"/>
  <c r="W347" s="1"/>
  <c r="W346" s="1"/>
  <c r="V348"/>
  <c r="V347" s="1"/>
  <c r="V346" s="1"/>
  <c r="W342"/>
  <c r="V342"/>
  <c r="U342"/>
  <c r="U341" s="1"/>
  <c r="T342"/>
  <c r="T341" s="1"/>
  <c r="W341"/>
  <c r="V341"/>
  <c r="W339"/>
  <c r="W338" s="1"/>
  <c r="V339"/>
  <c r="V338" s="1"/>
  <c r="U339"/>
  <c r="U338" s="1"/>
  <c r="T339"/>
  <c r="T338" s="1"/>
  <c r="W336"/>
  <c r="V336"/>
  <c r="U336"/>
  <c r="U335" s="1"/>
  <c r="T336"/>
  <c r="T335" s="1"/>
  <c r="W335"/>
  <c r="V335"/>
  <c r="W333"/>
  <c r="W332" s="1"/>
  <c r="V333"/>
  <c r="V332" s="1"/>
  <c r="U333"/>
  <c r="U332" s="1"/>
  <c r="T333"/>
  <c r="T332" s="1"/>
  <c r="W330"/>
  <c r="V330"/>
  <c r="U330"/>
  <c r="U329" s="1"/>
  <c r="T330"/>
  <c r="T329" s="1"/>
  <c r="W329"/>
  <c r="V329"/>
  <c r="V326"/>
  <c r="V325" s="1"/>
  <c r="V324" s="1"/>
  <c r="T326"/>
  <c r="Y325"/>
  <c r="Y324" s="1"/>
  <c r="W325"/>
  <c r="W324" s="1"/>
  <c r="U325"/>
  <c r="U324" s="1"/>
  <c r="T325"/>
  <c r="T324" s="1"/>
  <c r="W318"/>
  <c r="W317" s="1"/>
  <c r="V318"/>
  <c r="V317" s="1"/>
  <c r="U318"/>
  <c r="U317" s="1"/>
  <c r="T318"/>
  <c r="T317" s="1"/>
  <c r="T315"/>
  <c r="T314" s="1"/>
  <c r="W312"/>
  <c r="V312"/>
  <c r="V311" s="1"/>
  <c r="U312"/>
  <c r="U311" s="1"/>
  <c r="T312"/>
  <c r="T311" s="1"/>
  <c r="W311"/>
  <c r="W309"/>
  <c r="W308" s="1"/>
  <c r="W307" s="1"/>
  <c r="V309"/>
  <c r="V308" s="1"/>
  <c r="V307" s="1"/>
  <c r="U309"/>
  <c r="U308" s="1"/>
  <c r="U307" s="1"/>
  <c r="T309"/>
  <c r="T308" s="1"/>
  <c r="T307" s="1"/>
  <c r="W299"/>
  <c r="V299"/>
  <c r="U299"/>
  <c r="T299"/>
  <c r="W297"/>
  <c r="V297"/>
  <c r="U297"/>
  <c r="T297"/>
  <c r="W295"/>
  <c r="V295"/>
  <c r="V294" s="1"/>
  <c r="V293" s="1"/>
  <c r="U295"/>
  <c r="T295"/>
  <c r="W291"/>
  <c r="V291"/>
  <c r="V290" s="1"/>
  <c r="V289" s="1"/>
  <c r="U291"/>
  <c r="U290" s="1"/>
  <c r="U289" s="1"/>
  <c r="T291"/>
  <c r="T290" s="1"/>
  <c r="T289" s="1"/>
  <c r="W290"/>
  <c r="W289" s="1"/>
  <c r="W287"/>
  <c r="V287"/>
  <c r="V286" s="1"/>
  <c r="V285" s="1"/>
  <c r="U287"/>
  <c r="U286" s="1"/>
  <c r="U285" s="1"/>
  <c r="T287"/>
  <c r="T286" s="1"/>
  <c r="T285" s="1"/>
  <c r="W286"/>
  <c r="W285" s="1"/>
  <c r="W282"/>
  <c r="W281" s="1"/>
  <c r="W280" s="1"/>
  <c r="W279" s="1"/>
  <c r="V282"/>
  <c r="V281" s="1"/>
  <c r="V280" s="1"/>
  <c r="V279" s="1"/>
  <c r="U282"/>
  <c r="U281" s="1"/>
  <c r="U280" s="1"/>
  <c r="U279" s="1"/>
  <c r="T282"/>
  <c r="T281" s="1"/>
  <c r="T280" s="1"/>
  <c r="T279" s="1"/>
  <c r="W277"/>
  <c r="V277"/>
  <c r="V276" s="1"/>
  <c r="V275" s="1"/>
  <c r="V274" s="1"/>
  <c r="U277"/>
  <c r="U276" s="1"/>
  <c r="U275" s="1"/>
  <c r="U274" s="1"/>
  <c r="T277"/>
  <c r="T276" s="1"/>
  <c r="T275" s="1"/>
  <c r="T274" s="1"/>
  <c r="W276"/>
  <c r="W275" s="1"/>
  <c r="W274" s="1"/>
  <c r="W270"/>
  <c r="V270"/>
  <c r="V269" s="1"/>
  <c r="V268" s="1"/>
  <c r="V267" s="1"/>
  <c r="V266" s="1"/>
  <c r="U270"/>
  <c r="U269" s="1"/>
  <c r="U268" s="1"/>
  <c r="U267" s="1"/>
  <c r="U266" s="1"/>
  <c r="T270"/>
  <c r="T269" s="1"/>
  <c r="T268" s="1"/>
  <c r="T267" s="1"/>
  <c r="T266" s="1"/>
  <c r="W269"/>
  <c r="W268" s="1"/>
  <c r="W267" s="1"/>
  <c r="W266" s="1"/>
  <c r="W262"/>
  <c r="V262"/>
  <c r="U262"/>
  <c r="T262"/>
  <c r="W260"/>
  <c r="V260"/>
  <c r="U260"/>
  <c r="T260"/>
  <c r="W258"/>
  <c r="V258"/>
  <c r="V257" s="1"/>
  <c r="V256" s="1"/>
  <c r="V255" s="1"/>
  <c r="V254" s="1"/>
  <c r="U258"/>
  <c r="U257" s="1"/>
  <c r="U256" s="1"/>
  <c r="U255" s="1"/>
  <c r="U254" s="1"/>
  <c r="T258"/>
  <c r="X247"/>
  <c r="X246" s="1"/>
  <c r="X245" s="1"/>
  <c r="V247"/>
  <c r="V246" s="1"/>
  <c r="V245" s="1"/>
  <c r="T247"/>
  <c r="T246" s="1"/>
  <c r="T245" s="1"/>
  <c r="W243"/>
  <c r="V243"/>
  <c r="U243"/>
  <c r="U242" s="1"/>
  <c r="T243"/>
  <c r="T242" s="1"/>
  <c r="W242"/>
  <c r="V242"/>
  <c r="W238"/>
  <c r="V238"/>
  <c r="U238"/>
  <c r="T238"/>
  <c r="W236"/>
  <c r="V236"/>
  <c r="U236"/>
  <c r="T236"/>
  <c r="W234"/>
  <c r="V234"/>
  <c r="U234"/>
  <c r="T234"/>
  <c r="W229"/>
  <c r="V229"/>
  <c r="U229"/>
  <c r="T229"/>
  <c r="W227"/>
  <c r="V227"/>
  <c r="U227"/>
  <c r="T227"/>
  <c r="W225"/>
  <c r="V225"/>
  <c r="V224" s="1"/>
  <c r="V223" s="1"/>
  <c r="V222" s="1"/>
  <c r="U225"/>
  <c r="U224" s="1"/>
  <c r="U223" s="1"/>
  <c r="U222" s="1"/>
  <c r="T225"/>
  <c r="W220"/>
  <c r="W219" s="1"/>
  <c r="W218" s="1"/>
  <c r="W217" s="1"/>
  <c r="V220"/>
  <c r="V219" s="1"/>
  <c r="V218" s="1"/>
  <c r="V217" s="1"/>
  <c r="U220"/>
  <c r="U219" s="1"/>
  <c r="U218" s="1"/>
  <c r="U217" s="1"/>
  <c r="T220"/>
  <c r="T219" s="1"/>
  <c r="T218" s="1"/>
  <c r="T217" s="1"/>
  <c r="W215"/>
  <c r="V215"/>
  <c r="U215"/>
  <c r="T215"/>
  <c r="W213"/>
  <c r="W212" s="1"/>
  <c r="W211" s="1"/>
  <c r="W210" s="1"/>
  <c r="V213"/>
  <c r="V212" s="1"/>
  <c r="V211" s="1"/>
  <c r="V210" s="1"/>
  <c r="U213"/>
  <c r="U212" s="1"/>
  <c r="U211" s="1"/>
  <c r="U210" s="1"/>
  <c r="T213"/>
  <c r="T212" s="1"/>
  <c r="T211" s="1"/>
  <c r="T210" s="1"/>
  <c r="W208"/>
  <c r="V208"/>
  <c r="U208"/>
  <c r="T208"/>
  <c r="W206"/>
  <c r="V206"/>
  <c r="U206"/>
  <c r="T206"/>
  <c r="W204"/>
  <c r="W203" s="1"/>
  <c r="V204"/>
  <c r="U204"/>
  <c r="T204"/>
  <c r="T203" s="1"/>
  <c r="W201"/>
  <c r="V201"/>
  <c r="U201"/>
  <c r="T201"/>
  <c r="W199"/>
  <c r="V199"/>
  <c r="U199"/>
  <c r="T199"/>
  <c r="W197"/>
  <c r="V197"/>
  <c r="V196" s="1"/>
  <c r="U197"/>
  <c r="U196" s="1"/>
  <c r="T197"/>
  <c r="T196" s="1"/>
  <c r="W194"/>
  <c r="W193" s="1"/>
  <c r="V194"/>
  <c r="V193" s="1"/>
  <c r="U194"/>
  <c r="U193" s="1"/>
  <c r="T194"/>
  <c r="T193" s="1"/>
  <c r="W191"/>
  <c r="V191"/>
  <c r="U191"/>
  <c r="T191"/>
  <c r="W189"/>
  <c r="W188" s="1"/>
  <c r="V189"/>
  <c r="V188" s="1"/>
  <c r="U189"/>
  <c r="U188" s="1"/>
  <c r="T189"/>
  <c r="T188" s="1"/>
  <c r="W186"/>
  <c r="V186"/>
  <c r="U186"/>
  <c r="T186"/>
  <c r="W184"/>
  <c r="V184"/>
  <c r="V183" s="1"/>
  <c r="U184"/>
  <c r="U183" s="1"/>
  <c r="T184"/>
  <c r="T183" s="1"/>
  <c r="W181"/>
  <c r="W180" s="1"/>
  <c r="V181"/>
  <c r="V180" s="1"/>
  <c r="U181"/>
  <c r="U180" s="1"/>
  <c r="T181"/>
  <c r="T180" s="1"/>
  <c r="W176"/>
  <c r="V176"/>
  <c r="U176"/>
  <c r="T176"/>
  <c r="W174"/>
  <c r="V174"/>
  <c r="U174"/>
  <c r="T174"/>
  <c r="W172"/>
  <c r="V172"/>
  <c r="V171" s="1"/>
  <c r="U172"/>
  <c r="U171" s="1"/>
  <c r="T172"/>
  <c r="T171" s="1"/>
  <c r="W169"/>
  <c r="V169"/>
  <c r="U169"/>
  <c r="T169"/>
  <c r="W167"/>
  <c r="V167"/>
  <c r="U167"/>
  <c r="T167"/>
  <c r="W165"/>
  <c r="V165"/>
  <c r="V164" s="1"/>
  <c r="U165"/>
  <c r="T165"/>
  <c r="T164" s="1"/>
  <c r="W161"/>
  <c r="W160" s="1"/>
  <c r="V161"/>
  <c r="V160" s="1"/>
  <c r="U161"/>
  <c r="U160" s="1"/>
  <c r="T161"/>
  <c r="T160" s="1"/>
  <c r="W158"/>
  <c r="V158"/>
  <c r="U158"/>
  <c r="T158"/>
  <c r="W156"/>
  <c r="V156"/>
  <c r="U156"/>
  <c r="T156"/>
  <c r="W154"/>
  <c r="V154"/>
  <c r="U154"/>
  <c r="U153" s="1"/>
  <c r="T154"/>
  <c r="T153" s="1"/>
  <c r="W153"/>
  <c r="W152" s="1"/>
  <c r="V153"/>
  <c r="W149"/>
  <c r="W148" s="1"/>
  <c r="W147" s="1"/>
  <c r="W146" s="1"/>
  <c r="V149"/>
  <c r="V148" s="1"/>
  <c r="V147" s="1"/>
  <c r="V146" s="1"/>
  <c r="U149"/>
  <c r="U148" s="1"/>
  <c r="U147" s="1"/>
  <c r="U146" s="1"/>
  <c r="T149"/>
  <c r="T148" s="1"/>
  <c r="T147" s="1"/>
  <c r="T146" s="1"/>
  <c r="W144"/>
  <c r="V144"/>
  <c r="U144"/>
  <c r="U143" s="1"/>
  <c r="U142" s="1"/>
  <c r="T144"/>
  <c r="T143" s="1"/>
  <c r="T142" s="1"/>
  <c r="W143"/>
  <c r="W142" s="1"/>
  <c r="V143"/>
  <c r="V142" s="1"/>
  <c r="W140"/>
  <c r="V140"/>
  <c r="U140"/>
  <c r="U139" s="1"/>
  <c r="T140"/>
  <c r="T139" s="1"/>
  <c r="W139"/>
  <c r="V139"/>
  <c r="W137"/>
  <c r="W136" s="1"/>
  <c r="V137"/>
  <c r="V136" s="1"/>
  <c r="U137"/>
  <c r="U136" s="1"/>
  <c r="T137"/>
  <c r="T136" s="1"/>
  <c r="W134"/>
  <c r="W133" s="1"/>
  <c r="V134"/>
  <c r="V133" s="1"/>
  <c r="U134"/>
  <c r="U133" s="1"/>
  <c r="T134"/>
  <c r="T133" s="1"/>
  <c r="W130"/>
  <c r="W129" s="1"/>
  <c r="V130"/>
  <c r="V129" s="1"/>
  <c r="U130"/>
  <c r="U129" s="1"/>
  <c r="T130"/>
  <c r="T129" s="1"/>
  <c r="W127"/>
  <c r="V127"/>
  <c r="U127"/>
  <c r="T127"/>
  <c r="W125"/>
  <c r="V125"/>
  <c r="U125"/>
  <c r="U124" s="1"/>
  <c r="T125"/>
  <c r="T124" s="1"/>
  <c r="W121"/>
  <c r="W120" s="1"/>
  <c r="W119" s="1"/>
  <c r="V121"/>
  <c r="V120" s="1"/>
  <c r="V119" s="1"/>
  <c r="U121"/>
  <c r="U120" s="1"/>
  <c r="U119" s="1"/>
  <c r="T121"/>
  <c r="T120" s="1"/>
  <c r="T119" s="1"/>
  <c r="W109"/>
  <c r="W108" s="1"/>
  <c r="W107" s="1"/>
  <c r="W106" s="1"/>
  <c r="W105" s="1"/>
  <c r="V109"/>
  <c r="V108" s="1"/>
  <c r="V107" s="1"/>
  <c r="V106" s="1"/>
  <c r="V105" s="1"/>
  <c r="U109"/>
  <c r="U108" s="1"/>
  <c r="U107" s="1"/>
  <c r="U106" s="1"/>
  <c r="U105" s="1"/>
  <c r="T109"/>
  <c r="T108" s="1"/>
  <c r="T107" s="1"/>
  <c r="T106" s="1"/>
  <c r="T105" s="1"/>
  <c r="V102"/>
  <c r="V101" s="1"/>
  <c r="V100" s="1"/>
  <c r="V99" s="1"/>
  <c r="V98" s="1"/>
  <c r="T102"/>
  <c r="T101" s="1"/>
  <c r="T100" s="1"/>
  <c r="T99" s="1"/>
  <c r="T98" s="1"/>
  <c r="W94"/>
  <c r="V94"/>
  <c r="U94"/>
  <c r="T94"/>
  <c r="W92"/>
  <c r="V92"/>
  <c r="U92"/>
  <c r="T92"/>
  <c r="W90"/>
  <c r="V90"/>
  <c r="U90"/>
  <c r="T90"/>
  <c r="W89"/>
  <c r="W88" s="1"/>
  <c r="W87" s="1"/>
  <c r="W86" s="1"/>
  <c r="W83"/>
  <c r="V83"/>
  <c r="V82" s="1"/>
  <c r="U83"/>
  <c r="U82" s="1"/>
  <c r="T83"/>
  <c r="T82" s="1"/>
  <c r="W82"/>
  <c r="W80"/>
  <c r="V80"/>
  <c r="U80"/>
  <c r="T80"/>
  <c r="W78"/>
  <c r="W77" s="1"/>
  <c r="V78"/>
  <c r="V77" s="1"/>
  <c r="U78"/>
  <c r="T78"/>
  <c r="T77" s="1"/>
  <c r="W75"/>
  <c r="V75"/>
  <c r="U75"/>
  <c r="T75"/>
  <c r="W73"/>
  <c r="V73"/>
  <c r="U73"/>
  <c r="T73"/>
  <c r="T72" s="1"/>
  <c r="W72"/>
  <c r="W70"/>
  <c r="W69" s="1"/>
  <c r="V70"/>
  <c r="V69" s="1"/>
  <c r="U70"/>
  <c r="U69" s="1"/>
  <c r="T70"/>
  <c r="T69" s="1"/>
  <c r="W67"/>
  <c r="W66" s="1"/>
  <c r="V67"/>
  <c r="V66" s="1"/>
  <c r="U67"/>
  <c r="U66" s="1"/>
  <c r="T67"/>
  <c r="T66" s="1"/>
  <c r="W64"/>
  <c r="V64"/>
  <c r="U64"/>
  <c r="T64"/>
  <c r="W62"/>
  <c r="V62"/>
  <c r="V61" s="1"/>
  <c r="U62"/>
  <c r="U61" s="1"/>
  <c r="T62"/>
  <c r="T61" s="1"/>
  <c r="W59"/>
  <c r="V59"/>
  <c r="U59"/>
  <c r="T59"/>
  <c r="W57"/>
  <c r="V57"/>
  <c r="V56" s="1"/>
  <c r="U57"/>
  <c r="U56" s="1"/>
  <c r="T57"/>
  <c r="T56" s="1"/>
  <c r="W53"/>
  <c r="V53"/>
  <c r="U53"/>
  <c r="T53"/>
  <c r="W51"/>
  <c r="V51"/>
  <c r="U51"/>
  <c r="T51"/>
  <c r="W49"/>
  <c r="V49"/>
  <c r="U49"/>
  <c r="T49"/>
  <c r="W47"/>
  <c r="V47"/>
  <c r="U47"/>
  <c r="T47"/>
  <c r="T46" s="1"/>
  <c r="T45" s="1"/>
  <c r="W40"/>
  <c r="V40"/>
  <c r="U40"/>
  <c r="T40"/>
  <c r="W38"/>
  <c r="V38"/>
  <c r="U38"/>
  <c r="T38"/>
  <c r="W36"/>
  <c r="V36"/>
  <c r="U36"/>
  <c r="T36"/>
  <c r="W34"/>
  <c r="V34"/>
  <c r="V33" s="1"/>
  <c r="U34"/>
  <c r="T34"/>
  <c r="T33" s="1"/>
  <c r="W31"/>
  <c r="W30" s="1"/>
  <c r="V31"/>
  <c r="V30" s="1"/>
  <c r="U31"/>
  <c r="U30" s="1"/>
  <c r="T31"/>
  <c r="T30" s="1"/>
  <c r="W28"/>
  <c r="W27" s="1"/>
  <c r="V28"/>
  <c r="V27" s="1"/>
  <c r="U28"/>
  <c r="U27" s="1"/>
  <c r="T28"/>
  <c r="T27" s="1"/>
  <c r="W21"/>
  <c r="W20" s="1"/>
  <c r="W19" s="1"/>
  <c r="W18" s="1"/>
  <c r="W17" s="1"/>
  <c r="V21"/>
  <c r="V20" s="1"/>
  <c r="V19" s="1"/>
  <c r="V18" s="1"/>
  <c r="V17" s="1"/>
  <c r="U21"/>
  <c r="U20" s="1"/>
  <c r="U19" s="1"/>
  <c r="U18" s="1"/>
  <c r="U17" s="1"/>
  <c r="T21"/>
  <c r="T20" s="1"/>
  <c r="T19" s="1"/>
  <c r="T18" s="1"/>
  <c r="T17" s="1"/>
  <c r="S1095"/>
  <c r="S1094" s="1"/>
  <c r="R1095"/>
  <c r="O1094"/>
  <c r="O1093" s="1"/>
  <c r="P1094"/>
  <c r="P1093" s="1"/>
  <c r="Q1094"/>
  <c r="Q1093" s="1"/>
  <c r="N1094"/>
  <c r="N1093" s="1"/>
  <c r="S145"/>
  <c r="S144" s="1"/>
  <c r="R145"/>
  <c r="O144"/>
  <c r="O143" s="1"/>
  <c r="O142" s="1"/>
  <c r="P144"/>
  <c r="P143" s="1"/>
  <c r="P142" s="1"/>
  <c r="Q144"/>
  <c r="Q143" s="1"/>
  <c r="Q142" s="1"/>
  <c r="N144"/>
  <c r="N143" s="1"/>
  <c r="N142" s="1"/>
  <c r="AJ116" l="1"/>
  <c r="AJ115" s="1"/>
  <c r="AJ114" s="1"/>
  <c r="AJ113" s="1"/>
  <c r="AP117"/>
  <c r="AK714"/>
  <c r="AK713" s="1"/>
  <c r="AQ715"/>
  <c r="AK116"/>
  <c r="AK115" s="1"/>
  <c r="AK114" s="1"/>
  <c r="AK113" s="1"/>
  <c r="AQ117"/>
  <c r="V72"/>
  <c r="V753"/>
  <c r="W851"/>
  <c r="W850" s="1"/>
  <c r="V701"/>
  <c r="AD714"/>
  <c r="AD713" s="1"/>
  <c r="AJ715"/>
  <c r="T851"/>
  <c r="T850" s="1"/>
  <c r="W1140"/>
  <c r="W1139" s="1"/>
  <c r="V673"/>
  <c r="W753"/>
  <c r="U132"/>
  <c r="V306"/>
  <c r="V305" s="1"/>
  <c r="W358"/>
  <c r="W357" s="1"/>
  <c r="T163"/>
  <c r="W616"/>
  <c r="U701"/>
  <c r="U517"/>
  <c r="U306"/>
  <c r="U305" s="1"/>
  <c r="U673"/>
  <c r="U753"/>
  <c r="V851"/>
  <c r="V850" s="1"/>
  <c r="T306"/>
  <c r="V1140"/>
  <c r="V1139" s="1"/>
  <c r="U1164"/>
  <c r="U1159" s="1"/>
  <c r="T123"/>
  <c r="T987"/>
  <c r="T986" s="1"/>
  <c r="T985" s="1"/>
  <c r="T984" s="1"/>
  <c r="T892"/>
  <c r="U712"/>
  <c r="W306"/>
  <c r="W305" s="1"/>
  <c r="Y145"/>
  <c r="T571"/>
  <c r="T328"/>
  <c r="T323" s="1"/>
  <c r="T322" s="1"/>
  <c r="T321" s="1"/>
  <c r="U600"/>
  <c r="U599" s="1"/>
  <c r="V712"/>
  <c r="S143"/>
  <c r="R144"/>
  <c r="Y1095"/>
  <c r="U123"/>
  <c r="S1093"/>
  <c r="T358"/>
  <c r="T357" s="1"/>
  <c r="U429"/>
  <c r="T963"/>
  <c r="T962" s="1"/>
  <c r="T1099"/>
  <c r="U1186"/>
  <c r="U1181" s="1"/>
  <c r="U1180" s="1"/>
  <c r="U1178" s="1"/>
  <c r="T409"/>
  <c r="T379"/>
  <c r="U375"/>
  <c r="U358"/>
  <c r="U357" s="1"/>
  <c r="T864"/>
  <c r="T785"/>
  <c r="T656"/>
  <c r="T1182"/>
  <c r="T755"/>
  <c r="T431"/>
  <c r="T835"/>
  <c r="T294"/>
  <c r="T257"/>
  <c r="T977"/>
  <c r="T742"/>
  <c r="T738"/>
  <c r="W196"/>
  <c r="W224"/>
  <c r="W223" s="1"/>
  <c r="W222" s="1"/>
  <c r="W257"/>
  <c r="W256" s="1"/>
  <c r="W255" s="1"/>
  <c r="W254" s="1"/>
  <c r="V379"/>
  <c r="V378" s="1"/>
  <c r="V373" s="1"/>
  <c r="T511"/>
  <c r="T510" s="1"/>
  <c r="T509" s="1"/>
  <c r="T489" s="1"/>
  <c r="V591"/>
  <c r="V586" s="1"/>
  <c r="U636"/>
  <c r="U862"/>
  <c r="U861" s="1"/>
  <c r="W987"/>
  <c r="W986" s="1"/>
  <c r="W985" s="1"/>
  <c r="W984" s="1"/>
  <c r="U1099"/>
  <c r="T26"/>
  <c r="T25" s="1"/>
  <c r="T24" s="1"/>
  <c r="W294"/>
  <c r="W293" s="1"/>
  <c r="W284" s="1"/>
  <c r="W273" s="1"/>
  <c r="V655"/>
  <c r="V654" s="1"/>
  <c r="T840"/>
  <c r="T839" s="1"/>
  <c r="W56"/>
  <c r="U77"/>
  <c r="T152"/>
  <c r="U164"/>
  <c r="U163" s="1"/>
  <c r="U203"/>
  <c r="U233"/>
  <c r="U232" s="1"/>
  <c r="U231" s="1"/>
  <c r="V453"/>
  <c r="V429" s="1"/>
  <c r="T872"/>
  <c r="V963"/>
  <c r="V962" s="1"/>
  <c r="T1150"/>
  <c r="T1140" s="1"/>
  <c r="T1139" s="1"/>
  <c r="W33"/>
  <c r="W26" s="1"/>
  <c r="W25" s="1"/>
  <c r="W24" s="1"/>
  <c r="W46"/>
  <c r="W45" s="1"/>
  <c r="W171"/>
  <c r="T233"/>
  <c r="T232" s="1"/>
  <c r="U511"/>
  <c r="U510" s="1"/>
  <c r="U509" s="1"/>
  <c r="U489" s="1"/>
  <c r="V616"/>
  <c r="T636"/>
  <c r="T712"/>
  <c r="W910"/>
  <c r="W712"/>
  <c r="R1094"/>
  <c r="X1095"/>
  <c r="V46"/>
  <c r="V45" s="1"/>
  <c r="V89"/>
  <c r="V88" s="1"/>
  <c r="V87" s="1"/>
  <c r="V86" s="1"/>
  <c r="V163"/>
  <c r="W61"/>
  <c r="W55" s="1"/>
  <c r="U72"/>
  <c r="U89"/>
  <c r="U88" s="1"/>
  <c r="U87" s="1"/>
  <c r="U86" s="1"/>
  <c r="V124"/>
  <c r="V123" s="1"/>
  <c r="V132"/>
  <c r="U152"/>
  <c r="T179"/>
  <c r="W183"/>
  <c r="V233"/>
  <c r="V232" s="1"/>
  <c r="V231" s="1"/>
  <c r="U328"/>
  <c r="U323" s="1"/>
  <c r="U322" s="1"/>
  <c r="U321" s="1"/>
  <c r="V358"/>
  <c r="V357" s="1"/>
  <c r="W429"/>
  <c r="X145"/>
  <c r="T151"/>
  <c r="U379"/>
  <c r="U378" s="1"/>
  <c r="U393"/>
  <c r="U392" s="1"/>
  <c r="U33"/>
  <c r="U26" s="1"/>
  <c r="U25" s="1"/>
  <c r="U24" s="1"/>
  <c r="W164"/>
  <c r="U294"/>
  <c r="U293" s="1"/>
  <c r="U284" s="1"/>
  <c r="U273" s="1"/>
  <c r="U252" s="1"/>
  <c r="T393"/>
  <c r="T392" s="1"/>
  <c r="U910"/>
  <c r="V1164"/>
  <c r="V1159" s="1"/>
  <c r="V1138" s="1"/>
  <c r="V26"/>
  <c r="V25" s="1"/>
  <c r="V24" s="1"/>
  <c r="T89"/>
  <c r="T88" s="1"/>
  <c r="T87" s="1"/>
  <c r="T86" s="1"/>
  <c r="W124"/>
  <c r="W123" s="1"/>
  <c r="W517"/>
  <c r="V600"/>
  <c r="V599" s="1"/>
  <c r="T673"/>
  <c r="T655" s="1"/>
  <c r="U840"/>
  <c r="U839" s="1"/>
  <c r="U851"/>
  <c r="U850" s="1"/>
  <c r="W862"/>
  <c r="W861" s="1"/>
  <c r="W996"/>
  <c r="W995" s="1"/>
  <c r="W994" s="1"/>
  <c r="T517"/>
  <c r="U562"/>
  <c r="T616"/>
  <c r="T610" s="1"/>
  <c r="T701"/>
  <c r="V1218"/>
  <c r="V1217" s="1"/>
  <c r="V1215" s="1"/>
  <c r="V566"/>
  <c r="V562" s="1"/>
  <c r="V561" s="1"/>
  <c r="W591"/>
  <c r="W586" s="1"/>
  <c r="W701"/>
  <c r="T818"/>
  <c r="V818"/>
  <c r="V892"/>
  <c r="W963"/>
  <c r="W962" s="1"/>
  <c r="U996"/>
  <c r="U995" s="1"/>
  <c r="U1140"/>
  <c r="U1139" s="1"/>
  <c r="T1164"/>
  <c r="T1159" s="1"/>
  <c r="W1186"/>
  <c r="W1181" s="1"/>
  <c r="W1180" s="1"/>
  <c r="W1178" s="1"/>
  <c r="U1218"/>
  <c r="U1217" s="1"/>
  <c r="U1215" s="1"/>
  <c r="V203"/>
  <c r="V179" s="1"/>
  <c r="T224"/>
  <c r="T223" s="1"/>
  <c r="T222" s="1"/>
  <c r="W233"/>
  <c r="W232" s="1"/>
  <c r="W231" s="1"/>
  <c r="T453"/>
  <c r="U578"/>
  <c r="W673"/>
  <c r="W655" s="1"/>
  <c r="W654" s="1"/>
  <c r="W1164"/>
  <c r="W1159" s="1"/>
  <c r="V1186"/>
  <c r="V1181" s="1"/>
  <c r="V1180" s="1"/>
  <c r="V1178" s="1"/>
  <c r="U46"/>
  <c r="U45" s="1"/>
  <c r="T420"/>
  <c r="T419" s="1"/>
  <c r="U420"/>
  <c r="U419" s="1"/>
  <c r="V420"/>
  <c r="V419" s="1"/>
  <c r="T412"/>
  <c r="U412"/>
  <c r="W566"/>
  <c r="W562" s="1"/>
  <c r="T562"/>
  <c r="T578"/>
  <c r="W578"/>
  <c r="U736"/>
  <c r="U783"/>
  <c r="V783"/>
  <c r="W783"/>
  <c r="U987"/>
  <c r="U986" s="1"/>
  <c r="U985" s="1"/>
  <c r="U984" s="1"/>
  <c r="W1217"/>
  <c r="W1215" s="1"/>
  <c r="V55"/>
  <c r="V152"/>
  <c r="V284"/>
  <c r="V273" s="1"/>
  <c r="V252" s="1"/>
  <c r="W328"/>
  <c r="W323" s="1"/>
  <c r="W322" s="1"/>
  <c r="W321" s="1"/>
  <c r="W373"/>
  <c r="W412"/>
  <c r="W407" s="1"/>
  <c r="V517"/>
  <c r="U118"/>
  <c r="W132"/>
  <c r="U179"/>
  <c r="T305"/>
  <c r="V328"/>
  <c r="V323" s="1"/>
  <c r="V322" s="1"/>
  <c r="V321" s="1"/>
  <c r="V393"/>
  <c r="V392" s="1"/>
  <c r="V412"/>
  <c r="V489"/>
  <c r="U616"/>
  <c r="U610" s="1"/>
  <c r="V636"/>
  <c r="T55"/>
  <c r="T44" s="1"/>
  <c r="T43" s="1"/>
  <c r="T132"/>
  <c r="W393"/>
  <c r="W392" s="1"/>
  <c r="W489"/>
  <c r="W610"/>
  <c r="V610"/>
  <c r="W636"/>
  <c r="V736"/>
  <c r="W600"/>
  <c r="W599" s="1"/>
  <c r="U655"/>
  <c r="U654" s="1"/>
  <c r="W736"/>
  <c r="V862"/>
  <c r="V861" s="1"/>
  <c r="U892"/>
  <c r="W892"/>
  <c r="T910"/>
  <c r="T891" s="1"/>
  <c r="T890" s="1"/>
  <c r="U963"/>
  <c r="U962" s="1"/>
  <c r="V996"/>
  <c r="V995" s="1"/>
  <c r="V994" s="1"/>
  <c r="T996"/>
  <c r="T995" s="1"/>
  <c r="T994" s="1"/>
  <c r="T1218"/>
  <c r="T1217" s="1"/>
  <c r="T1215" s="1"/>
  <c r="V910"/>
  <c r="AQ116" l="1"/>
  <c r="AQ115" s="1"/>
  <c r="AQ114" s="1"/>
  <c r="AQ113" s="1"/>
  <c r="AW117"/>
  <c r="AW116" s="1"/>
  <c r="AW115" s="1"/>
  <c r="AW114" s="1"/>
  <c r="AW113" s="1"/>
  <c r="AP116"/>
  <c r="AP115" s="1"/>
  <c r="AP114" s="1"/>
  <c r="AP113" s="1"/>
  <c r="AV117"/>
  <c r="AV116" s="1"/>
  <c r="AV115" s="1"/>
  <c r="AV114" s="1"/>
  <c r="AV113" s="1"/>
  <c r="AQ714"/>
  <c r="AQ713" s="1"/>
  <c r="AW715"/>
  <c r="AW714" s="1"/>
  <c r="AW713" s="1"/>
  <c r="W252"/>
  <c r="T1138"/>
  <c r="U696"/>
  <c r="U695" s="1"/>
  <c r="U1138"/>
  <c r="AJ714"/>
  <c r="AJ713" s="1"/>
  <c r="AP715"/>
  <c r="W406"/>
  <c r="W179"/>
  <c r="U994"/>
  <c r="V696"/>
  <c r="V695" s="1"/>
  <c r="U891"/>
  <c r="V539"/>
  <c r="W44"/>
  <c r="W43" s="1"/>
  <c r="W891"/>
  <c r="W890" s="1"/>
  <c r="W888" s="1"/>
  <c r="T118"/>
  <c r="X144"/>
  <c r="X143" s="1"/>
  <c r="X142" s="1"/>
  <c r="AD145"/>
  <c r="X1094"/>
  <c r="X1093" s="1"/>
  <c r="AD1095"/>
  <c r="Y1094"/>
  <c r="Y1093" s="1"/>
  <c r="AE1095"/>
  <c r="U55"/>
  <c r="U44" s="1"/>
  <c r="U43" s="1"/>
  <c r="Y144"/>
  <c r="Y143" s="1"/>
  <c r="Y142" s="1"/>
  <c r="AE145"/>
  <c r="W696"/>
  <c r="W695" s="1"/>
  <c r="T696"/>
  <c r="T695" s="1"/>
  <c r="W163"/>
  <c r="W151" s="1"/>
  <c r="U151"/>
  <c r="U112" s="1"/>
  <c r="U561"/>
  <c r="U539" s="1"/>
  <c r="U487" s="1"/>
  <c r="V118"/>
  <c r="S142"/>
  <c r="R1093"/>
  <c r="R143"/>
  <c r="T408"/>
  <c r="T378"/>
  <c r="U374"/>
  <c r="T871"/>
  <c r="T863"/>
  <c r="T784"/>
  <c r="T654"/>
  <c r="T1181"/>
  <c r="T754"/>
  <c r="T753" s="1"/>
  <c r="T430"/>
  <c r="T834"/>
  <c r="T293"/>
  <c r="T256"/>
  <c r="T231"/>
  <c r="T976"/>
  <c r="T741"/>
  <c r="T737"/>
  <c r="U735"/>
  <c r="U652" s="1"/>
  <c r="W351"/>
  <c r="W345" s="1"/>
  <c r="W561"/>
  <c r="W539" s="1"/>
  <c r="W487" s="1"/>
  <c r="V891"/>
  <c r="V890" s="1"/>
  <c r="V888" s="1"/>
  <c r="W118"/>
  <c r="T982"/>
  <c r="V351"/>
  <c r="V345" s="1"/>
  <c r="V151"/>
  <c r="V44"/>
  <c r="V43" s="1"/>
  <c r="V407"/>
  <c r="V406" s="1"/>
  <c r="W1138"/>
  <c r="W982" s="1"/>
  <c r="W735"/>
  <c r="V982"/>
  <c r="U407"/>
  <c r="U406" s="1"/>
  <c r="T561"/>
  <c r="T539" s="1"/>
  <c r="T487" s="1"/>
  <c r="V735"/>
  <c r="V652" s="1"/>
  <c r="V487"/>
  <c r="U890"/>
  <c r="U888" s="1"/>
  <c r="Q949"/>
  <c r="S565"/>
  <c r="R565"/>
  <c r="O564"/>
  <c r="O563" s="1"/>
  <c r="P564"/>
  <c r="P563" s="1"/>
  <c r="Q564"/>
  <c r="Q563" s="1"/>
  <c r="N564"/>
  <c r="N563" s="1"/>
  <c r="S418"/>
  <c r="S417" s="1"/>
  <c r="R418"/>
  <c r="O417"/>
  <c r="O416" s="1"/>
  <c r="P417"/>
  <c r="P416" s="1"/>
  <c r="Q417"/>
  <c r="Q416" s="1"/>
  <c r="N417"/>
  <c r="N416" s="1"/>
  <c r="W303" l="1"/>
  <c r="AP714"/>
  <c r="AP713" s="1"/>
  <c r="AV715"/>
  <c r="AV714" s="1"/>
  <c r="AV713" s="1"/>
  <c r="U982"/>
  <c r="AE144"/>
  <c r="AE143" s="1"/>
  <c r="AE142" s="1"/>
  <c r="AK145"/>
  <c r="AE1094"/>
  <c r="AE1093" s="1"/>
  <c r="AK1095"/>
  <c r="AD144"/>
  <c r="AD143" s="1"/>
  <c r="AD142" s="1"/>
  <c r="AJ145"/>
  <c r="AD1094"/>
  <c r="AD1093" s="1"/>
  <c r="AJ1095"/>
  <c r="V112"/>
  <c r="V15" s="1"/>
  <c r="U15"/>
  <c r="W112"/>
  <c r="W15" s="1"/>
  <c r="W652"/>
  <c r="Y418"/>
  <c r="R142"/>
  <c r="S416"/>
  <c r="T407"/>
  <c r="T373"/>
  <c r="T351" s="1"/>
  <c r="T345" s="1"/>
  <c r="U373"/>
  <c r="T862"/>
  <c r="T783"/>
  <c r="T1180"/>
  <c r="T429"/>
  <c r="T833"/>
  <c r="Y565"/>
  <c r="T284"/>
  <c r="T255"/>
  <c r="T112"/>
  <c r="T975"/>
  <c r="T736"/>
  <c r="V303"/>
  <c r="R417"/>
  <c r="X418"/>
  <c r="R564"/>
  <c r="X565"/>
  <c r="S564"/>
  <c r="S411"/>
  <c r="R411"/>
  <c r="O410"/>
  <c r="O409" s="1"/>
  <c r="O408" s="1"/>
  <c r="P410"/>
  <c r="P409" s="1"/>
  <c r="P408" s="1"/>
  <c r="Q410"/>
  <c r="Q409" s="1"/>
  <c r="Q408" s="1"/>
  <c r="N410"/>
  <c r="N409" s="1"/>
  <c r="N408" s="1"/>
  <c r="AK144" l="1"/>
  <c r="AK143" s="1"/>
  <c r="AK142" s="1"/>
  <c r="AQ145"/>
  <c r="AJ144"/>
  <c r="AJ143" s="1"/>
  <c r="AJ142" s="1"/>
  <c r="AP145"/>
  <c r="AJ1094"/>
  <c r="AJ1093" s="1"/>
  <c r="AP1095"/>
  <c r="AK1094"/>
  <c r="AK1093" s="1"/>
  <c r="AQ1095"/>
  <c r="V1231"/>
  <c r="W1231"/>
  <c r="X417"/>
  <c r="X416" s="1"/>
  <c r="AD418"/>
  <c r="Y564"/>
  <c r="Y563" s="1"/>
  <c r="AE565"/>
  <c r="Y417"/>
  <c r="Y416" s="1"/>
  <c r="AE418"/>
  <c r="X564"/>
  <c r="X563" s="1"/>
  <c r="AD565"/>
  <c r="R416"/>
  <c r="Y411"/>
  <c r="S410"/>
  <c r="U351"/>
  <c r="U345" s="1"/>
  <c r="U303" s="1"/>
  <c r="U1231" s="1"/>
  <c r="T861"/>
  <c r="T1178"/>
  <c r="T735"/>
  <c r="T406"/>
  <c r="T303" s="1"/>
  <c r="T832"/>
  <c r="R563"/>
  <c r="S563"/>
  <c r="T273"/>
  <c r="T254"/>
  <c r="T15"/>
  <c r="T888"/>
  <c r="R410"/>
  <c r="R409" s="1"/>
  <c r="R408" s="1"/>
  <c r="X411"/>
  <c r="AD411" s="1"/>
  <c r="O425"/>
  <c r="P425"/>
  <c r="Q425"/>
  <c r="AP1094" l="1"/>
  <c r="AP1093" s="1"/>
  <c r="AV1095"/>
  <c r="AV1094" s="1"/>
  <c r="AV1093" s="1"/>
  <c r="AQ144"/>
  <c r="AQ143" s="1"/>
  <c r="AQ142" s="1"/>
  <c r="AW145"/>
  <c r="AW144" s="1"/>
  <c r="AW143" s="1"/>
  <c r="AW142" s="1"/>
  <c r="AQ1094"/>
  <c r="AQ1093" s="1"/>
  <c r="AW1095"/>
  <c r="AW1094" s="1"/>
  <c r="AW1093" s="1"/>
  <c r="AP144"/>
  <c r="AP143" s="1"/>
  <c r="AP142" s="1"/>
  <c r="AV145"/>
  <c r="AV144" s="1"/>
  <c r="AV143" s="1"/>
  <c r="AV142" s="1"/>
  <c r="AE564"/>
  <c r="AE563" s="1"/>
  <c r="AK565"/>
  <c r="AD410"/>
  <c r="AD409" s="1"/>
  <c r="AD408" s="1"/>
  <c r="AJ411"/>
  <c r="AD564"/>
  <c r="AD563" s="1"/>
  <c r="AJ565"/>
  <c r="AE417"/>
  <c r="AE416" s="1"/>
  <c r="AK418"/>
  <c r="AD417"/>
  <c r="AD416" s="1"/>
  <c r="AJ418"/>
  <c r="Y410"/>
  <c r="Y409" s="1"/>
  <c r="Y408" s="1"/>
  <c r="AE411"/>
  <c r="S409"/>
  <c r="X410"/>
  <c r="T652"/>
  <c r="T252"/>
  <c r="S989"/>
  <c r="R989"/>
  <c r="O988"/>
  <c r="P988"/>
  <c r="Q988"/>
  <c r="N988"/>
  <c r="S719"/>
  <c r="R719"/>
  <c r="S718"/>
  <c r="R718"/>
  <c r="O717"/>
  <c r="O716" s="1"/>
  <c r="P717"/>
  <c r="P716" s="1"/>
  <c r="Q717"/>
  <c r="Q716" s="1"/>
  <c r="N717"/>
  <c r="N716" s="1"/>
  <c r="AJ417" l="1"/>
  <c r="AJ416" s="1"/>
  <c r="AP418"/>
  <c r="AJ564"/>
  <c r="AJ563" s="1"/>
  <c r="AP565"/>
  <c r="AK564"/>
  <c r="AK563" s="1"/>
  <c r="AQ565"/>
  <c r="AK417"/>
  <c r="AK416" s="1"/>
  <c r="AQ418"/>
  <c r="AJ410"/>
  <c r="AJ409" s="1"/>
  <c r="AJ408" s="1"/>
  <c r="AP411"/>
  <c r="AE410"/>
  <c r="AE409" s="1"/>
  <c r="AE408" s="1"/>
  <c r="AK411"/>
  <c r="X718"/>
  <c r="AD718" s="1"/>
  <c r="Y719"/>
  <c r="AE719" s="1"/>
  <c r="AK719" s="1"/>
  <c r="AQ719" s="1"/>
  <c r="AW719" s="1"/>
  <c r="X719"/>
  <c r="AD719" s="1"/>
  <c r="AJ719" s="1"/>
  <c r="AP719" s="1"/>
  <c r="AV719" s="1"/>
  <c r="Y989"/>
  <c r="S408"/>
  <c r="S988"/>
  <c r="X409"/>
  <c r="T1231"/>
  <c r="S717"/>
  <c r="Y718"/>
  <c r="AE718" s="1"/>
  <c r="AK718" s="1"/>
  <c r="R988"/>
  <c r="X989"/>
  <c r="R717"/>
  <c r="AP410" l="1"/>
  <c r="AP409" s="1"/>
  <c r="AP408" s="1"/>
  <c r="AV411"/>
  <c r="AV410" s="1"/>
  <c r="AV409" s="1"/>
  <c r="AV408" s="1"/>
  <c r="AQ564"/>
  <c r="AQ563" s="1"/>
  <c r="AW565"/>
  <c r="AW564" s="1"/>
  <c r="AW563" s="1"/>
  <c r="AP417"/>
  <c r="AP416" s="1"/>
  <c r="AV418"/>
  <c r="AV417" s="1"/>
  <c r="AV416" s="1"/>
  <c r="AQ417"/>
  <c r="AQ416" s="1"/>
  <c r="AW418"/>
  <c r="AW417" s="1"/>
  <c r="AW416" s="1"/>
  <c r="AP564"/>
  <c r="AP563" s="1"/>
  <c r="AV565"/>
  <c r="AV564" s="1"/>
  <c r="AV563" s="1"/>
  <c r="AK717"/>
  <c r="AK716" s="1"/>
  <c r="AQ718"/>
  <c r="AK410"/>
  <c r="AK409" s="1"/>
  <c r="AK408" s="1"/>
  <c r="AQ411"/>
  <c r="AD717"/>
  <c r="AD716" s="1"/>
  <c r="AJ718"/>
  <c r="AE717"/>
  <c r="AE716" s="1"/>
  <c r="X988"/>
  <c r="AD989"/>
  <c r="Y988"/>
  <c r="AE989"/>
  <c r="X717"/>
  <c r="X716" s="1"/>
  <c r="S716"/>
  <c r="Y717"/>
  <c r="Y716" s="1"/>
  <c r="R716"/>
  <c r="X408"/>
  <c r="S582"/>
  <c r="R582"/>
  <c r="O581"/>
  <c r="P581"/>
  <c r="Q581"/>
  <c r="N581"/>
  <c r="S950"/>
  <c r="R950"/>
  <c r="S951"/>
  <c r="R951"/>
  <c r="O949"/>
  <c r="O948" s="1"/>
  <c r="O947" s="1"/>
  <c r="P949"/>
  <c r="P948" s="1"/>
  <c r="P947" s="1"/>
  <c r="Q948"/>
  <c r="Q947" s="1"/>
  <c r="N949"/>
  <c r="N948" s="1"/>
  <c r="N947" s="1"/>
  <c r="S806"/>
  <c r="R806"/>
  <c r="O805"/>
  <c r="O804" s="1"/>
  <c r="O803" s="1"/>
  <c r="P805"/>
  <c r="P804" s="1"/>
  <c r="P803" s="1"/>
  <c r="Q805"/>
  <c r="Q804" s="1"/>
  <c r="Q803" s="1"/>
  <c r="N805"/>
  <c r="N804" s="1"/>
  <c r="N803" s="1"/>
  <c r="S771"/>
  <c r="R771"/>
  <c r="O770"/>
  <c r="O769" s="1"/>
  <c r="O768" s="1"/>
  <c r="P770"/>
  <c r="P769" s="1"/>
  <c r="P768" s="1"/>
  <c r="Q770"/>
  <c r="Q769" s="1"/>
  <c r="Q768" s="1"/>
  <c r="N770"/>
  <c r="N769" s="1"/>
  <c r="N768" s="1"/>
  <c r="S752"/>
  <c r="R752"/>
  <c r="O751"/>
  <c r="O750" s="1"/>
  <c r="O749" s="1"/>
  <c r="P751"/>
  <c r="P750" s="1"/>
  <c r="P749" s="1"/>
  <c r="Q751"/>
  <c r="Q750" s="1"/>
  <c r="Q749" s="1"/>
  <c r="N751"/>
  <c r="N750" s="1"/>
  <c r="N749" s="1"/>
  <c r="S1229"/>
  <c r="R1229"/>
  <c r="O1228"/>
  <c r="O1227" s="1"/>
  <c r="O1226" s="1"/>
  <c r="P1228"/>
  <c r="P1227" s="1"/>
  <c r="P1226" s="1"/>
  <c r="Q1228"/>
  <c r="Q1227" s="1"/>
  <c r="Q1226" s="1"/>
  <c r="N1228"/>
  <c r="N1227" s="1"/>
  <c r="N1226" s="1"/>
  <c r="S95"/>
  <c r="R95"/>
  <c r="O94"/>
  <c r="P94"/>
  <c r="Q94"/>
  <c r="N94"/>
  <c r="S52"/>
  <c r="R52"/>
  <c r="O51"/>
  <c r="P51"/>
  <c r="Q51"/>
  <c r="N51"/>
  <c r="AQ410" l="1"/>
  <c r="AQ409" s="1"/>
  <c r="AQ408" s="1"/>
  <c r="AW411"/>
  <c r="AW410" s="1"/>
  <c r="AW409" s="1"/>
  <c r="AW408" s="1"/>
  <c r="AQ717"/>
  <c r="AQ716" s="1"/>
  <c r="AW718"/>
  <c r="AW717" s="1"/>
  <c r="AW716" s="1"/>
  <c r="AJ717"/>
  <c r="AJ716" s="1"/>
  <c r="AP718"/>
  <c r="AD988"/>
  <c r="AJ989"/>
  <c r="AE988"/>
  <c r="AK989"/>
  <c r="Y95"/>
  <c r="AE95" s="1"/>
  <c r="AK95" s="1"/>
  <c r="AQ95" s="1"/>
  <c r="AW95" s="1"/>
  <c r="X951"/>
  <c r="AD951" s="1"/>
  <c r="AJ951" s="1"/>
  <c r="AP951" s="1"/>
  <c r="AV951" s="1"/>
  <c r="X752"/>
  <c r="Y950"/>
  <c r="AE950" s="1"/>
  <c r="AK950" s="1"/>
  <c r="AQ950" s="1"/>
  <c r="AW950" s="1"/>
  <c r="X95"/>
  <c r="AD95" s="1"/>
  <c r="AJ95" s="1"/>
  <c r="AP95" s="1"/>
  <c r="AV95" s="1"/>
  <c r="Y806"/>
  <c r="Y1229"/>
  <c r="Y951"/>
  <c r="AE951" s="1"/>
  <c r="AK951" s="1"/>
  <c r="AQ951" s="1"/>
  <c r="AW951" s="1"/>
  <c r="R751"/>
  <c r="S751"/>
  <c r="Y752"/>
  <c r="S805"/>
  <c r="S51"/>
  <c r="Y52"/>
  <c r="R949"/>
  <c r="X950"/>
  <c r="AD950" s="1"/>
  <c r="AJ950" s="1"/>
  <c r="AP950" s="1"/>
  <c r="S1228"/>
  <c r="R51"/>
  <c r="X52"/>
  <c r="S770"/>
  <c r="Y771"/>
  <c r="S581"/>
  <c r="Y582"/>
  <c r="R1228"/>
  <c r="X1229"/>
  <c r="R770"/>
  <c r="X771"/>
  <c r="R805"/>
  <c r="X806"/>
  <c r="R581"/>
  <c r="X582"/>
  <c r="S949"/>
  <c r="S799"/>
  <c r="R799"/>
  <c r="R798" s="1"/>
  <c r="O798"/>
  <c r="O797" s="1"/>
  <c r="O796" s="1"/>
  <c r="P798"/>
  <c r="P797" s="1"/>
  <c r="P796" s="1"/>
  <c r="Q798"/>
  <c r="Q797" s="1"/>
  <c r="Q796" s="1"/>
  <c r="N798"/>
  <c r="N797" s="1"/>
  <c r="N796" s="1"/>
  <c r="S725"/>
  <c r="R725"/>
  <c r="O724"/>
  <c r="O723" s="1"/>
  <c r="P724"/>
  <c r="P723" s="1"/>
  <c r="Q724"/>
  <c r="Q723" s="1"/>
  <c r="N724"/>
  <c r="N723" s="1"/>
  <c r="S722"/>
  <c r="R722"/>
  <c r="O721"/>
  <c r="O720" s="1"/>
  <c r="P721"/>
  <c r="P720" s="1"/>
  <c r="Q721"/>
  <c r="Q720" s="1"/>
  <c r="N721"/>
  <c r="N720" s="1"/>
  <c r="O679"/>
  <c r="O678" s="1"/>
  <c r="P679"/>
  <c r="P678" s="1"/>
  <c r="Q679"/>
  <c r="Q678" s="1"/>
  <c r="S680"/>
  <c r="R680"/>
  <c r="S681"/>
  <c r="R681"/>
  <c r="N679"/>
  <c r="N678" s="1"/>
  <c r="S677"/>
  <c r="R677"/>
  <c r="S676"/>
  <c r="R676"/>
  <c r="O675"/>
  <c r="O674" s="1"/>
  <c r="P675"/>
  <c r="P674" s="1"/>
  <c r="Q675"/>
  <c r="Q674" s="1"/>
  <c r="N675"/>
  <c r="N674" s="1"/>
  <c r="AP949" l="1"/>
  <c r="AP948" s="1"/>
  <c r="AP947" s="1"/>
  <c r="AV950"/>
  <c r="AV949" s="1"/>
  <c r="AV948" s="1"/>
  <c r="AV947" s="1"/>
  <c r="AW949"/>
  <c r="AW948" s="1"/>
  <c r="AW947" s="1"/>
  <c r="AP717"/>
  <c r="AP716" s="1"/>
  <c r="AV718"/>
  <c r="AV717" s="1"/>
  <c r="AV716" s="1"/>
  <c r="AQ949"/>
  <c r="AQ948" s="1"/>
  <c r="AQ947" s="1"/>
  <c r="AK988"/>
  <c r="AQ989"/>
  <c r="AJ988"/>
  <c r="AP989"/>
  <c r="AJ949"/>
  <c r="AJ948" s="1"/>
  <c r="AJ947" s="1"/>
  <c r="AK949"/>
  <c r="AK948" s="1"/>
  <c r="AK947" s="1"/>
  <c r="X805"/>
  <c r="X804" s="1"/>
  <c r="X803" s="1"/>
  <c r="AD806"/>
  <c r="X1228"/>
  <c r="X1227" s="1"/>
  <c r="X1226" s="1"/>
  <c r="AD1229"/>
  <c r="Y770"/>
  <c r="Y769" s="1"/>
  <c r="Y768" s="1"/>
  <c r="AE771"/>
  <c r="Y51"/>
  <c r="AE52"/>
  <c r="Y805"/>
  <c r="Y804" s="1"/>
  <c r="Y803" s="1"/>
  <c r="AE806"/>
  <c r="X581"/>
  <c r="AD582"/>
  <c r="X770"/>
  <c r="X769" s="1"/>
  <c r="X768" s="1"/>
  <c r="AD771"/>
  <c r="Y581"/>
  <c r="AE582"/>
  <c r="X51"/>
  <c r="AD52"/>
  <c r="Y751"/>
  <c r="Y750" s="1"/>
  <c r="Y749" s="1"/>
  <c r="AE752"/>
  <c r="Y1228"/>
  <c r="Y1227" s="1"/>
  <c r="Y1226" s="1"/>
  <c r="AE1229"/>
  <c r="X751"/>
  <c r="X750" s="1"/>
  <c r="X749" s="1"/>
  <c r="AD752"/>
  <c r="AD949"/>
  <c r="AD948" s="1"/>
  <c r="AD947" s="1"/>
  <c r="AE949"/>
  <c r="AE948" s="1"/>
  <c r="AE947" s="1"/>
  <c r="Y949"/>
  <c r="Y948" s="1"/>
  <c r="Y947" s="1"/>
  <c r="R797"/>
  <c r="Y676"/>
  <c r="AE676" s="1"/>
  <c r="AK676" s="1"/>
  <c r="AQ676" s="1"/>
  <c r="AW676" s="1"/>
  <c r="X677"/>
  <c r="AD677" s="1"/>
  <c r="AJ677" s="1"/>
  <c r="AP677" s="1"/>
  <c r="AV677" s="1"/>
  <c r="Y681"/>
  <c r="AE681" s="1"/>
  <c r="AK681" s="1"/>
  <c r="AQ681" s="1"/>
  <c r="AW681" s="1"/>
  <c r="S1227"/>
  <c r="S750"/>
  <c r="X681"/>
  <c r="AD681" s="1"/>
  <c r="AJ681" s="1"/>
  <c r="AP681" s="1"/>
  <c r="AV681" s="1"/>
  <c r="X799"/>
  <c r="R769"/>
  <c r="X676"/>
  <c r="AD676" s="1"/>
  <c r="AJ676" s="1"/>
  <c r="AP676" s="1"/>
  <c r="AV676" s="1"/>
  <c r="Y680"/>
  <c r="AE680" s="1"/>
  <c r="AK680" s="1"/>
  <c r="AQ680" s="1"/>
  <c r="R948"/>
  <c r="S804"/>
  <c r="Y677"/>
  <c r="X680"/>
  <c r="AD680" s="1"/>
  <c r="S948"/>
  <c r="R804"/>
  <c r="R1227"/>
  <c r="S769"/>
  <c r="R750"/>
  <c r="X949"/>
  <c r="X948" s="1"/>
  <c r="X947" s="1"/>
  <c r="P712"/>
  <c r="Q712"/>
  <c r="S724"/>
  <c r="Y725"/>
  <c r="N673"/>
  <c r="O712"/>
  <c r="R724"/>
  <c r="X725"/>
  <c r="S721"/>
  <c r="Y722"/>
  <c r="S798"/>
  <c r="Y799"/>
  <c r="R721"/>
  <c r="X722"/>
  <c r="N712"/>
  <c r="R679"/>
  <c r="S675"/>
  <c r="S679"/>
  <c r="P673"/>
  <c r="O673"/>
  <c r="Q673"/>
  <c r="R675"/>
  <c r="AV675" l="1"/>
  <c r="AV674" s="1"/>
  <c r="AQ988"/>
  <c r="AW989"/>
  <c r="AW988" s="1"/>
  <c r="AQ679"/>
  <c r="AQ678" s="1"/>
  <c r="AW680"/>
  <c r="AW679" s="1"/>
  <c r="AW678" s="1"/>
  <c r="AP988"/>
  <c r="AV989"/>
  <c r="AV988" s="1"/>
  <c r="AP675"/>
  <c r="AP674" s="1"/>
  <c r="AK679"/>
  <c r="AK678" s="1"/>
  <c r="AE1228"/>
  <c r="AE1227" s="1"/>
  <c r="AE1226" s="1"/>
  <c r="AK1229"/>
  <c r="AD51"/>
  <c r="AJ52"/>
  <c r="AD770"/>
  <c r="AD769" s="1"/>
  <c r="AD768" s="1"/>
  <c r="AJ771"/>
  <c r="AE805"/>
  <c r="AE804" s="1"/>
  <c r="AE803" s="1"/>
  <c r="AK806"/>
  <c r="AE770"/>
  <c r="AE769" s="1"/>
  <c r="AE768" s="1"/>
  <c r="AK771"/>
  <c r="AD805"/>
  <c r="AD804" s="1"/>
  <c r="AD803" s="1"/>
  <c r="AJ806"/>
  <c r="AD679"/>
  <c r="AD678" s="1"/>
  <c r="AJ680"/>
  <c r="AD751"/>
  <c r="AD750" s="1"/>
  <c r="AD749" s="1"/>
  <c r="AJ752"/>
  <c r="AE751"/>
  <c r="AE750" s="1"/>
  <c r="AE749" s="1"/>
  <c r="AK752"/>
  <c r="AE581"/>
  <c r="AK582"/>
  <c r="AD581"/>
  <c r="AJ582"/>
  <c r="AE51"/>
  <c r="AK52"/>
  <c r="AD1228"/>
  <c r="AD1227" s="1"/>
  <c r="AD1226" s="1"/>
  <c r="AJ1229"/>
  <c r="AJ675"/>
  <c r="AJ674" s="1"/>
  <c r="AD675"/>
  <c r="AD674" s="1"/>
  <c r="AD673" s="1"/>
  <c r="X798"/>
  <c r="X797" s="1"/>
  <c r="X796" s="1"/>
  <c r="AD799"/>
  <c r="Y798"/>
  <c r="Y797" s="1"/>
  <c r="Y796" s="1"/>
  <c r="AE799"/>
  <c r="Y724"/>
  <c r="Y723" s="1"/>
  <c r="AE725"/>
  <c r="X724"/>
  <c r="X723" s="1"/>
  <c r="AD725"/>
  <c r="X721"/>
  <c r="X720" s="1"/>
  <c r="AD722"/>
  <c r="Y721"/>
  <c r="Y720" s="1"/>
  <c r="AE722"/>
  <c r="AE679"/>
  <c r="AE678" s="1"/>
  <c r="Y675"/>
  <c r="Y674" s="1"/>
  <c r="AE677"/>
  <c r="X679"/>
  <c r="X678" s="1"/>
  <c r="X675"/>
  <c r="X674" s="1"/>
  <c r="S1226"/>
  <c r="R796"/>
  <c r="S797"/>
  <c r="R723"/>
  <c r="R749"/>
  <c r="R1226"/>
  <c r="S947"/>
  <c r="R947"/>
  <c r="R674"/>
  <c r="S678"/>
  <c r="R678"/>
  <c r="S749"/>
  <c r="S674"/>
  <c r="R720"/>
  <c r="S720"/>
  <c r="S723"/>
  <c r="S768"/>
  <c r="R803"/>
  <c r="S803"/>
  <c r="R768"/>
  <c r="Y679"/>
  <c r="Y678" s="1"/>
  <c r="X712"/>
  <c r="Q1224"/>
  <c r="Q1223" s="1"/>
  <c r="Q1222" s="1"/>
  <c r="P1224"/>
  <c r="P1223" s="1"/>
  <c r="P1222" s="1"/>
  <c r="O1224"/>
  <c r="O1223" s="1"/>
  <c r="O1222" s="1"/>
  <c r="N1224"/>
  <c r="N1223" s="1"/>
  <c r="N1222" s="1"/>
  <c r="Q1220"/>
  <c r="Q1219" s="1"/>
  <c r="Q1218" s="1"/>
  <c r="P1220"/>
  <c r="P1219" s="1"/>
  <c r="O1220"/>
  <c r="O1219" s="1"/>
  <c r="O1218" s="1"/>
  <c r="N1220"/>
  <c r="N1219" s="1"/>
  <c r="Q1212"/>
  <c r="Q1211" s="1"/>
  <c r="Q1210" s="1"/>
  <c r="Q1209" s="1"/>
  <c r="Q1208" s="1"/>
  <c r="Q1206" s="1"/>
  <c r="P1212"/>
  <c r="P1211" s="1"/>
  <c r="P1210" s="1"/>
  <c r="P1209" s="1"/>
  <c r="P1208" s="1"/>
  <c r="P1206" s="1"/>
  <c r="O1212"/>
  <c r="O1211" s="1"/>
  <c r="O1210" s="1"/>
  <c r="O1209" s="1"/>
  <c r="O1208" s="1"/>
  <c r="O1206" s="1"/>
  <c r="N1212"/>
  <c r="N1211" s="1"/>
  <c r="N1210" s="1"/>
  <c r="N1209" s="1"/>
  <c r="N1208" s="1"/>
  <c r="N1206" s="1"/>
  <c r="Q1203"/>
  <c r="Q1202" s="1"/>
  <c r="Q1201" s="1"/>
  <c r="Q1200" s="1"/>
  <c r="Q1199" s="1"/>
  <c r="P1203"/>
  <c r="P1202" s="1"/>
  <c r="P1201" s="1"/>
  <c r="P1200" s="1"/>
  <c r="P1199" s="1"/>
  <c r="O1203"/>
  <c r="O1202" s="1"/>
  <c r="O1201" s="1"/>
  <c r="O1200" s="1"/>
  <c r="O1199" s="1"/>
  <c r="N1203"/>
  <c r="N1202" s="1"/>
  <c r="N1201" s="1"/>
  <c r="N1200" s="1"/>
  <c r="N1199" s="1"/>
  <c r="Q1196"/>
  <c r="P1196"/>
  <c r="P1195" s="1"/>
  <c r="P1194" s="1"/>
  <c r="P1193" s="1"/>
  <c r="O1196"/>
  <c r="O1195" s="1"/>
  <c r="O1194" s="1"/>
  <c r="O1193" s="1"/>
  <c r="N1196"/>
  <c r="N1195" s="1"/>
  <c r="N1194" s="1"/>
  <c r="N1193" s="1"/>
  <c r="Q1195"/>
  <c r="Q1194" s="1"/>
  <c r="Q1193" s="1"/>
  <c r="Q1191"/>
  <c r="Q1190" s="1"/>
  <c r="P1191"/>
  <c r="P1190" s="1"/>
  <c r="O1191"/>
  <c r="O1190" s="1"/>
  <c r="N1191"/>
  <c r="N1190" s="1"/>
  <c r="Q1188"/>
  <c r="P1188"/>
  <c r="P1187" s="1"/>
  <c r="O1188"/>
  <c r="O1187" s="1"/>
  <c r="N1188"/>
  <c r="N1187" s="1"/>
  <c r="N1186" s="1"/>
  <c r="Q1187"/>
  <c r="Q1184"/>
  <c r="P1184"/>
  <c r="P1183" s="1"/>
  <c r="P1182" s="1"/>
  <c r="O1184"/>
  <c r="O1183" s="1"/>
  <c r="O1182" s="1"/>
  <c r="N1184"/>
  <c r="N1183" s="1"/>
  <c r="N1182" s="1"/>
  <c r="Q1183"/>
  <c r="Q1182" s="1"/>
  <c r="Q1175"/>
  <c r="Q1174" s="1"/>
  <c r="P1175"/>
  <c r="P1174" s="1"/>
  <c r="O1175"/>
  <c r="O1174" s="1"/>
  <c r="N1175"/>
  <c r="N1174" s="1"/>
  <c r="P1172"/>
  <c r="P1171" s="1"/>
  <c r="N1172"/>
  <c r="N1171" s="1"/>
  <c r="Q1169"/>
  <c r="Q1168" s="1"/>
  <c r="P1169"/>
  <c r="P1168" s="1"/>
  <c r="O1169"/>
  <c r="O1168" s="1"/>
  <c r="N1169"/>
  <c r="N1168" s="1"/>
  <c r="Q1166"/>
  <c r="Q1165" s="1"/>
  <c r="P1166"/>
  <c r="P1165" s="1"/>
  <c r="O1166"/>
  <c r="O1165" s="1"/>
  <c r="N1166"/>
  <c r="N1165" s="1"/>
  <c r="Q1157"/>
  <c r="P1157"/>
  <c r="P1156" s="1"/>
  <c r="P1155" s="1"/>
  <c r="O1157"/>
  <c r="O1156" s="1"/>
  <c r="O1155" s="1"/>
  <c r="N1157"/>
  <c r="N1156" s="1"/>
  <c r="N1155" s="1"/>
  <c r="Q1156"/>
  <c r="Q1155" s="1"/>
  <c r="Q1153"/>
  <c r="P1153"/>
  <c r="O1153"/>
  <c r="N1153"/>
  <c r="Q1151"/>
  <c r="P1151"/>
  <c r="P1150" s="1"/>
  <c r="O1151"/>
  <c r="O1150" s="1"/>
  <c r="N1151"/>
  <c r="N1150" s="1"/>
  <c r="P1148"/>
  <c r="P1147" s="1"/>
  <c r="N1148"/>
  <c r="N1147" s="1"/>
  <c r="Q1145"/>
  <c r="Q1144" s="1"/>
  <c r="P1145"/>
  <c r="P1144" s="1"/>
  <c r="O1145"/>
  <c r="O1144" s="1"/>
  <c r="N1145"/>
  <c r="N1144" s="1"/>
  <c r="Q1142"/>
  <c r="P1142"/>
  <c r="P1141" s="1"/>
  <c r="O1142"/>
  <c r="O1141" s="1"/>
  <c r="N1142"/>
  <c r="N1141" s="1"/>
  <c r="Q1141"/>
  <c r="Q1131"/>
  <c r="P1131"/>
  <c r="P1130" s="1"/>
  <c r="P1129" s="1"/>
  <c r="P1128" s="1"/>
  <c r="P1127" s="1"/>
  <c r="O1131"/>
  <c r="O1130" s="1"/>
  <c r="O1129" s="1"/>
  <c r="O1128" s="1"/>
  <c r="O1127" s="1"/>
  <c r="N1131"/>
  <c r="N1130" s="1"/>
  <c r="N1129" s="1"/>
  <c r="N1128" s="1"/>
  <c r="N1127" s="1"/>
  <c r="Q1130"/>
  <c r="Q1129" s="1"/>
  <c r="Q1128" s="1"/>
  <c r="Q1127" s="1"/>
  <c r="Q1105"/>
  <c r="Q1104" s="1"/>
  <c r="Q1103" s="1"/>
  <c r="P1105"/>
  <c r="P1104" s="1"/>
  <c r="P1103" s="1"/>
  <c r="O1105"/>
  <c r="O1104" s="1"/>
  <c r="O1103" s="1"/>
  <c r="N1105"/>
  <c r="N1104" s="1"/>
  <c r="N1103" s="1"/>
  <c r="Q1101"/>
  <c r="P1101"/>
  <c r="P1100" s="1"/>
  <c r="O1101"/>
  <c r="O1100" s="1"/>
  <c r="N1101"/>
  <c r="N1100" s="1"/>
  <c r="Q1100"/>
  <c r="P1091"/>
  <c r="P1090" s="1"/>
  <c r="N1091"/>
  <c r="N1090" s="1"/>
  <c r="P1088"/>
  <c r="P1087" s="1"/>
  <c r="N1088"/>
  <c r="N1087" s="1"/>
  <c r="P1085"/>
  <c r="P1084" s="1"/>
  <c r="N1085"/>
  <c r="N1084" s="1"/>
  <c r="P1082"/>
  <c r="P1081" s="1"/>
  <c r="N1082"/>
  <c r="N1081" s="1"/>
  <c r="P1079"/>
  <c r="P1078" s="1"/>
  <c r="N1079"/>
  <c r="N1078" s="1"/>
  <c r="P1076"/>
  <c r="P1075" s="1"/>
  <c r="N1076"/>
  <c r="N1075" s="1"/>
  <c r="Q1073"/>
  <c r="P1073"/>
  <c r="P1072" s="1"/>
  <c r="O1073"/>
  <c r="O1072" s="1"/>
  <c r="N1073"/>
  <c r="N1072" s="1"/>
  <c r="Q1072"/>
  <c r="Q1070"/>
  <c r="Q1069" s="1"/>
  <c r="P1070"/>
  <c r="P1069" s="1"/>
  <c r="O1070"/>
  <c r="O1069" s="1"/>
  <c r="N1070"/>
  <c r="N1069" s="1"/>
  <c r="Q1067"/>
  <c r="P1067"/>
  <c r="P1066" s="1"/>
  <c r="O1067"/>
  <c r="O1066" s="1"/>
  <c r="N1067"/>
  <c r="N1066" s="1"/>
  <c r="Q1066"/>
  <c r="P1064"/>
  <c r="P1063" s="1"/>
  <c r="N1064"/>
  <c r="N1063" s="1"/>
  <c r="Q1061"/>
  <c r="Q1060" s="1"/>
  <c r="P1061"/>
  <c r="P1060" s="1"/>
  <c r="O1061"/>
  <c r="O1060" s="1"/>
  <c r="N1061"/>
  <c r="N1060" s="1"/>
  <c r="Q1058"/>
  <c r="P1058"/>
  <c r="P1057" s="1"/>
  <c r="O1058"/>
  <c r="O1057" s="1"/>
  <c r="N1058"/>
  <c r="N1057" s="1"/>
  <c r="Q1057"/>
  <c r="Q1055"/>
  <c r="Q1054" s="1"/>
  <c r="P1055"/>
  <c r="P1054" s="1"/>
  <c r="O1055"/>
  <c r="O1054" s="1"/>
  <c r="N1055"/>
  <c r="N1054" s="1"/>
  <c r="Q1052"/>
  <c r="P1052"/>
  <c r="P1051" s="1"/>
  <c r="O1052"/>
  <c r="O1051" s="1"/>
  <c r="N1052"/>
  <c r="N1051" s="1"/>
  <c r="Q1051"/>
  <c r="Q1049"/>
  <c r="Q1048" s="1"/>
  <c r="P1049"/>
  <c r="P1048" s="1"/>
  <c r="O1049"/>
  <c r="O1048" s="1"/>
  <c r="N1049"/>
  <c r="N1048" s="1"/>
  <c r="Q1046"/>
  <c r="P1046"/>
  <c r="P1045" s="1"/>
  <c r="O1046"/>
  <c r="O1045" s="1"/>
  <c r="N1046"/>
  <c r="N1045" s="1"/>
  <c r="Q1045"/>
  <c r="Q1043"/>
  <c r="Q1042" s="1"/>
  <c r="P1043"/>
  <c r="P1042" s="1"/>
  <c r="O1043"/>
  <c r="O1042" s="1"/>
  <c r="N1043"/>
  <c r="N1042" s="1"/>
  <c r="Q1040"/>
  <c r="Q1039" s="1"/>
  <c r="P1040"/>
  <c r="P1039" s="1"/>
  <c r="O1040"/>
  <c r="O1039" s="1"/>
  <c r="N1040"/>
  <c r="N1039" s="1"/>
  <c r="Q1037"/>
  <c r="Q1036" s="1"/>
  <c r="P1037"/>
  <c r="P1036" s="1"/>
  <c r="O1037"/>
  <c r="O1036" s="1"/>
  <c r="N1037"/>
  <c r="N1036" s="1"/>
  <c r="Q1034"/>
  <c r="P1034"/>
  <c r="P1033" s="1"/>
  <c r="O1034"/>
  <c r="O1033" s="1"/>
  <c r="N1034"/>
  <c r="N1033" s="1"/>
  <c r="Q1033"/>
  <c r="Q1031"/>
  <c r="Q1030" s="1"/>
  <c r="P1031"/>
  <c r="P1030" s="1"/>
  <c r="O1031"/>
  <c r="O1030" s="1"/>
  <c r="N1031"/>
  <c r="N1030" s="1"/>
  <c r="Q1028"/>
  <c r="P1028"/>
  <c r="P1027" s="1"/>
  <c r="O1028"/>
  <c r="O1027" s="1"/>
  <c r="N1028"/>
  <c r="N1027" s="1"/>
  <c r="Q1027"/>
  <c r="Q1025"/>
  <c r="Q1024" s="1"/>
  <c r="P1025"/>
  <c r="P1024" s="1"/>
  <c r="O1025"/>
  <c r="O1024" s="1"/>
  <c r="N1025"/>
  <c r="N1024" s="1"/>
  <c r="Q1022"/>
  <c r="P1022"/>
  <c r="P1021" s="1"/>
  <c r="O1022"/>
  <c r="O1021" s="1"/>
  <c r="N1022"/>
  <c r="N1021" s="1"/>
  <c r="Q1021"/>
  <c r="Q1019"/>
  <c r="Q1018" s="1"/>
  <c r="P1019"/>
  <c r="P1018" s="1"/>
  <c r="O1019"/>
  <c r="O1018" s="1"/>
  <c r="N1019"/>
  <c r="N1018" s="1"/>
  <c r="Q1016"/>
  <c r="Q1015" s="1"/>
  <c r="P1016"/>
  <c r="P1015" s="1"/>
  <c r="O1016"/>
  <c r="O1015" s="1"/>
  <c r="N1016"/>
  <c r="N1015" s="1"/>
  <c r="Q1013"/>
  <c r="Q1012" s="1"/>
  <c r="P1013"/>
  <c r="P1012" s="1"/>
  <c r="O1013"/>
  <c r="O1012" s="1"/>
  <c r="N1013"/>
  <c r="N1012" s="1"/>
  <c r="Q1010"/>
  <c r="P1010"/>
  <c r="P1009" s="1"/>
  <c r="O1010"/>
  <c r="O1009" s="1"/>
  <c r="N1010"/>
  <c r="N1009" s="1"/>
  <c r="Q1009"/>
  <c r="Q1007"/>
  <c r="Q1006" s="1"/>
  <c r="P1007"/>
  <c r="P1006" s="1"/>
  <c r="O1007"/>
  <c r="O1006" s="1"/>
  <c r="N1007"/>
  <c r="N1006" s="1"/>
  <c r="Q1004"/>
  <c r="Q1003" s="1"/>
  <c r="P1004"/>
  <c r="P1003" s="1"/>
  <c r="O1004"/>
  <c r="O1003" s="1"/>
  <c r="N1004"/>
  <c r="N1003" s="1"/>
  <c r="Q1001"/>
  <c r="Q1000" s="1"/>
  <c r="P1001"/>
  <c r="P1000" s="1"/>
  <c r="O1001"/>
  <c r="O1000" s="1"/>
  <c r="N1001"/>
  <c r="N1000" s="1"/>
  <c r="Q998"/>
  <c r="P998"/>
  <c r="P997" s="1"/>
  <c r="O998"/>
  <c r="O997" s="1"/>
  <c r="N998"/>
  <c r="N997" s="1"/>
  <c r="Q997"/>
  <c r="Q990"/>
  <c r="Q987" s="1"/>
  <c r="Q986" s="1"/>
  <c r="Q985" s="1"/>
  <c r="Q984" s="1"/>
  <c r="P990"/>
  <c r="P987" s="1"/>
  <c r="P986" s="1"/>
  <c r="P985" s="1"/>
  <c r="P984" s="1"/>
  <c r="O990"/>
  <c r="O987" s="1"/>
  <c r="O986" s="1"/>
  <c r="O985" s="1"/>
  <c r="O984" s="1"/>
  <c r="N990"/>
  <c r="Q979"/>
  <c r="Q978" s="1"/>
  <c r="Q977" s="1"/>
  <c r="Q976" s="1"/>
  <c r="Q975" s="1"/>
  <c r="P979"/>
  <c r="P978" s="1"/>
  <c r="P977" s="1"/>
  <c r="P976" s="1"/>
  <c r="P975" s="1"/>
  <c r="O979"/>
  <c r="O978" s="1"/>
  <c r="O977" s="1"/>
  <c r="O976" s="1"/>
  <c r="O975" s="1"/>
  <c r="N979"/>
  <c r="N978" s="1"/>
  <c r="N977" s="1"/>
  <c r="N976" s="1"/>
  <c r="N975" s="1"/>
  <c r="Q971"/>
  <c r="P971"/>
  <c r="P970" s="1"/>
  <c r="O971"/>
  <c r="O970" s="1"/>
  <c r="N971"/>
  <c r="N970" s="1"/>
  <c r="Q970"/>
  <c r="Q968"/>
  <c r="Q967" s="1"/>
  <c r="P968"/>
  <c r="P967" s="1"/>
  <c r="O968"/>
  <c r="O967" s="1"/>
  <c r="N968"/>
  <c r="N967" s="1"/>
  <c r="Q965"/>
  <c r="P965"/>
  <c r="P964" s="1"/>
  <c r="O965"/>
  <c r="O964" s="1"/>
  <c r="N965"/>
  <c r="N964" s="1"/>
  <c r="Q964"/>
  <c r="Q959"/>
  <c r="Q958" s="1"/>
  <c r="Q957" s="1"/>
  <c r="Q956" s="1"/>
  <c r="P959"/>
  <c r="P958" s="1"/>
  <c r="P957" s="1"/>
  <c r="P956" s="1"/>
  <c r="O959"/>
  <c r="O958" s="1"/>
  <c r="O957" s="1"/>
  <c r="O956" s="1"/>
  <c r="N959"/>
  <c r="N958" s="1"/>
  <c r="N957" s="1"/>
  <c r="N956" s="1"/>
  <c r="Q937"/>
  <c r="P937"/>
  <c r="P936" s="1"/>
  <c r="P935" s="1"/>
  <c r="O937"/>
  <c r="O936" s="1"/>
  <c r="O935" s="1"/>
  <c r="N937"/>
  <c r="N936" s="1"/>
  <c r="N935" s="1"/>
  <c r="Q936"/>
  <c r="Q935" s="1"/>
  <c r="Q933"/>
  <c r="P933"/>
  <c r="P932" s="1"/>
  <c r="P931" s="1"/>
  <c r="O933"/>
  <c r="O932" s="1"/>
  <c r="O931" s="1"/>
  <c r="N933"/>
  <c r="N932" s="1"/>
  <c r="N931" s="1"/>
  <c r="Q932"/>
  <c r="Q931" s="1"/>
  <c r="Q928"/>
  <c r="Q927" s="1"/>
  <c r="P928"/>
  <c r="P927" s="1"/>
  <c r="O928"/>
  <c r="O927" s="1"/>
  <c r="N928"/>
  <c r="N927" s="1"/>
  <c r="Q925"/>
  <c r="P925"/>
  <c r="P924" s="1"/>
  <c r="O925"/>
  <c r="O924" s="1"/>
  <c r="N925"/>
  <c r="N924" s="1"/>
  <c r="Q924"/>
  <c r="Q922"/>
  <c r="Q921" s="1"/>
  <c r="P922"/>
  <c r="P921" s="1"/>
  <c r="O922"/>
  <c r="O921" s="1"/>
  <c r="N922"/>
  <c r="N921" s="1"/>
  <c r="Q918"/>
  <c r="Q917" s="1"/>
  <c r="P918"/>
  <c r="P917" s="1"/>
  <c r="O918"/>
  <c r="O917" s="1"/>
  <c r="N918"/>
  <c r="N917" s="1"/>
  <c r="Q915"/>
  <c r="P915"/>
  <c r="P914" s="1"/>
  <c r="O915"/>
  <c r="O914" s="1"/>
  <c r="N915"/>
  <c r="N914" s="1"/>
  <c r="Q914"/>
  <c r="Q912"/>
  <c r="Q911" s="1"/>
  <c r="P912"/>
  <c r="P911" s="1"/>
  <c r="O912"/>
  <c r="O911" s="1"/>
  <c r="N912"/>
  <c r="N911" s="1"/>
  <c r="Q907"/>
  <c r="P907"/>
  <c r="P906" s="1"/>
  <c r="O907"/>
  <c r="O906" s="1"/>
  <c r="N907"/>
  <c r="N906" s="1"/>
  <c r="Q906"/>
  <c r="Q904"/>
  <c r="Q903" s="1"/>
  <c r="P904"/>
  <c r="P903" s="1"/>
  <c r="O904"/>
  <c r="O903" s="1"/>
  <c r="N904"/>
  <c r="N903" s="1"/>
  <c r="Q901"/>
  <c r="Q900" s="1"/>
  <c r="P901"/>
  <c r="P900" s="1"/>
  <c r="O901"/>
  <c r="O900" s="1"/>
  <c r="N901"/>
  <c r="N900" s="1"/>
  <c r="Q897"/>
  <c r="P897"/>
  <c r="P896" s="1"/>
  <c r="O897"/>
  <c r="O896" s="1"/>
  <c r="N897"/>
  <c r="N896" s="1"/>
  <c r="Q896"/>
  <c r="Q894"/>
  <c r="Q893" s="1"/>
  <c r="P894"/>
  <c r="P893" s="1"/>
  <c r="O894"/>
  <c r="O893" s="1"/>
  <c r="N894"/>
  <c r="N893" s="1"/>
  <c r="Q879"/>
  <c r="P879"/>
  <c r="O879"/>
  <c r="N879"/>
  <c r="Q877"/>
  <c r="P877"/>
  <c r="O877"/>
  <c r="N877"/>
  <c r="Q875"/>
  <c r="P875"/>
  <c r="O875"/>
  <c r="N875"/>
  <c r="N873"/>
  <c r="Q873"/>
  <c r="P873"/>
  <c r="O873"/>
  <c r="Q869"/>
  <c r="Q868" s="1"/>
  <c r="Q867" s="1"/>
  <c r="P869"/>
  <c r="P868" s="1"/>
  <c r="P867" s="1"/>
  <c r="O869"/>
  <c r="O868" s="1"/>
  <c r="O867" s="1"/>
  <c r="N869"/>
  <c r="N868" s="1"/>
  <c r="N867" s="1"/>
  <c r="Q865"/>
  <c r="P865"/>
  <c r="P864" s="1"/>
  <c r="P863" s="1"/>
  <c r="O865"/>
  <c r="O864" s="1"/>
  <c r="O863" s="1"/>
  <c r="N865"/>
  <c r="N864" s="1"/>
  <c r="N863" s="1"/>
  <c r="Q864"/>
  <c r="Q863" s="1"/>
  <c r="Q858"/>
  <c r="Q857" s="1"/>
  <c r="Q856" s="1"/>
  <c r="P858"/>
  <c r="P857" s="1"/>
  <c r="P856" s="1"/>
  <c r="O858"/>
  <c r="O857" s="1"/>
  <c r="O856" s="1"/>
  <c r="N858"/>
  <c r="N857" s="1"/>
  <c r="N856" s="1"/>
  <c r="Q854"/>
  <c r="Q853" s="1"/>
  <c r="Q852" s="1"/>
  <c r="P854"/>
  <c r="P853" s="1"/>
  <c r="P852" s="1"/>
  <c r="O854"/>
  <c r="O853" s="1"/>
  <c r="O852" s="1"/>
  <c r="N854"/>
  <c r="N853" s="1"/>
  <c r="N852" s="1"/>
  <c r="Q847"/>
  <c r="Q846" s="1"/>
  <c r="Q845" s="1"/>
  <c r="P847"/>
  <c r="P846" s="1"/>
  <c r="P845" s="1"/>
  <c r="O847"/>
  <c r="O846" s="1"/>
  <c r="O845" s="1"/>
  <c r="N847"/>
  <c r="N846" s="1"/>
  <c r="N845" s="1"/>
  <c r="Q843"/>
  <c r="Q842" s="1"/>
  <c r="Q841" s="1"/>
  <c r="P843"/>
  <c r="P842" s="1"/>
  <c r="P841" s="1"/>
  <c r="O843"/>
  <c r="O842" s="1"/>
  <c r="O841" s="1"/>
  <c r="N843"/>
  <c r="N842" s="1"/>
  <c r="N841" s="1"/>
  <c r="Q836"/>
  <c r="P836"/>
  <c r="P835" s="1"/>
  <c r="P834" s="1"/>
  <c r="P833" s="1"/>
  <c r="P832" s="1"/>
  <c r="O836"/>
  <c r="O835" s="1"/>
  <c r="O834" s="1"/>
  <c r="O833" s="1"/>
  <c r="O832" s="1"/>
  <c r="N836"/>
  <c r="N835" s="1"/>
  <c r="N834" s="1"/>
  <c r="N833" s="1"/>
  <c r="N832" s="1"/>
  <c r="Q835"/>
  <c r="Q834" s="1"/>
  <c r="Q833" s="1"/>
  <c r="Q832" s="1"/>
  <c r="Q824"/>
  <c r="P824"/>
  <c r="P823" s="1"/>
  <c r="O824"/>
  <c r="O823" s="1"/>
  <c r="O818" s="1"/>
  <c r="N824"/>
  <c r="N823" s="1"/>
  <c r="Q823"/>
  <c r="Q818" s="1"/>
  <c r="Q821"/>
  <c r="Q819" s="1"/>
  <c r="P821"/>
  <c r="P820" s="1"/>
  <c r="P819" s="1"/>
  <c r="O821"/>
  <c r="O819" s="1"/>
  <c r="N821"/>
  <c r="N820" s="1"/>
  <c r="N819" s="1"/>
  <c r="Q816"/>
  <c r="Q815" s="1"/>
  <c r="Q814" s="1"/>
  <c r="Q813" s="1"/>
  <c r="P816"/>
  <c r="P815" s="1"/>
  <c r="P814" s="1"/>
  <c r="P813" s="1"/>
  <c r="O816"/>
  <c r="O815" s="1"/>
  <c r="O814" s="1"/>
  <c r="O813" s="1"/>
  <c r="N816"/>
  <c r="N815" s="1"/>
  <c r="N814" s="1"/>
  <c r="N813" s="1"/>
  <c r="Q794"/>
  <c r="P794"/>
  <c r="O794"/>
  <c r="O793" s="1"/>
  <c r="O792" s="1"/>
  <c r="N794"/>
  <c r="N793" s="1"/>
  <c r="N792" s="1"/>
  <c r="Q793"/>
  <c r="Q792" s="1"/>
  <c r="P793"/>
  <c r="P792" s="1"/>
  <c r="Q790"/>
  <c r="P790"/>
  <c r="O790"/>
  <c r="O789" s="1"/>
  <c r="O788" s="1"/>
  <c r="N790"/>
  <c r="N789" s="1"/>
  <c r="N788" s="1"/>
  <c r="Q789"/>
  <c r="Q788" s="1"/>
  <c r="P789"/>
  <c r="P788" s="1"/>
  <c r="Q786"/>
  <c r="P786"/>
  <c r="O786"/>
  <c r="O785" s="1"/>
  <c r="O784" s="1"/>
  <c r="N786"/>
  <c r="N785" s="1"/>
  <c r="N784" s="1"/>
  <c r="Q785"/>
  <c r="Q784" s="1"/>
  <c r="P785"/>
  <c r="P784" s="1"/>
  <c r="Q781"/>
  <c r="Q780" s="1"/>
  <c r="Q779" s="1"/>
  <c r="Q778" s="1"/>
  <c r="P781"/>
  <c r="P780" s="1"/>
  <c r="P779" s="1"/>
  <c r="P778" s="1"/>
  <c r="O781"/>
  <c r="O780" s="1"/>
  <c r="O779" s="1"/>
  <c r="O778" s="1"/>
  <c r="N781"/>
  <c r="N780" s="1"/>
  <c r="N779" s="1"/>
  <c r="N778" s="1"/>
  <c r="Q766"/>
  <c r="Q765" s="1"/>
  <c r="Q764" s="1"/>
  <c r="P766"/>
  <c r="P765" s="1"/>
  <c r="P764" s="1"/>
  <c r="O766"/>
  <c r="O765" s="1"/>
  <c r="O764" s="1"/>
  <c r="N766"/>
  <c r="N765" s="1"/>
  <c r="N764" s="1"/>
  <c r="Q762"/>
  <c r="Q759" s="1"/>
  <c r="Q758" s="1"/>
  <c r="P762"/>
  <c r="P759" s="1"/>
  <c r="P758" s="1"/>
  <c r="O762"/>
  <c r="O759" s="1"/>
  <c r="O758" s="1"/>
  <c r="N762"/>
  <c r="N759" s="1"/>
  <c r="N758" s="1"/>
  <c r="Q756"/>
  <c r="P756"/>
  <c r="O756"/>
  <c r="O755" s="1"/>
  <c r="O754" s="1"/>
  <c r="N756"/>
  <c r="N755" s="1"/>
  <c r="N754" s="1"/>
  <c r="Q755"/>
  <c r="Q754" s="1"/>
  <c r="P755"/>
  <c r="P754" s="1"/>
  <c r="Q747"/>
  <c r="Q746" s="1"/>
  <c r="Q745" s="1"/>
  <c r="P747"/>
  <c r="P746" s="1"/>
  <c r="P745" s="1"/>
  <c r="O747"/>
  <c r="O746" s="1"/>
  <c r="O745" s="1"/>
  <c r="N747"/>
  <c r="N746" s="1"/>
  <c r="N745" s="1"/>
  <c r="Q743"/>
  <c r="Q742" s="1"/>
  <c r="Q741" s="1"/>
  <c r="P743"/>
  <c r="P742" s="1"/>
  <c r="P741" s="1"/>
  <c r="O743"/>
  <c r="O742" s="1"/>
  <c r="O741" s="1"/>
  <c r="N743"/>
  <c r="N742" s="1"/>
  <c r="N741" s="1"/>
  <c r="Q739"/>
  <c r="Q738" s="1"/>
  <c r="Q737" s="1"/>
  <c r="P739"/>
  <c r="P738" s="1"/>
  <c r="P737" s="1"/>
  <c r="O739"/>
  <c r="O738" s="1"/>
  <c r="O737" s="1"/>
  <c r="N739"/>
  <c r="N738" s="1"/>
  <c r="N737" s="1"/>
  <c r="Q729"/>
  <c r="Q728" s="1"/>
  <c r="Q727" s="1"/>
  <c r="Q726" s="1"/>
  <c r="P729"/>
  <c r="P728" s="1"/>
  <c r="P727" s="1"/>
  <c r="P726" s="1"/>
  <c r="O729"/>
  <c r="O728" s="1"/>
  <c r="O727" s="1"/>
  <c r="O726" s="1"/>
  <c r="N729"/>
  <c r="N728" s="1"/>
  <c r="N727" s="1"/>
  <c r="N726" s="1"/>
  <c r="Q710"/>
  <c r="P710"/>
  <c r="P709" s="1"/>
  <c r="P708" s="1"/>
  <c r="O710"/>
  <c r="O709" s="1"/>
  <c r="O708" s="1"/>
  <c r="N710"/>
  <c r="N709" s="1"/>
  <c r="N708" s="1"/>
  <c r="Q709"/>
  <c r="Q708" s="1"/>
  <c r="Q706"/>
  <c r="P706"/>
  <c r="P705" s="1"/>
  <c r="O706"/>
  <c r="O705" s="1"/>
  <c r="N706"/>
  <c r="N705" s="1"/>
  <c r="Q705"/>
  <c r="Q703"/>
  <c r="Q702" s="1"/>
  <c r="P703"/>
  <c r="P702" s="1"/>
  <c r="P701" s="1"/>
  <c r="O703"/>
  <c r="O702" s="1"/>
  <c r="N703"/>
  <c r="N702" s="1"/>
  <c r="Q699"/>
  <c r="Q698" s="1"/>
  <c r="Q697" s="1"/>
  <c r="P699"/>
  <c r="P698" s="1"/>
  <c r="P697" s="1"/>
  <c r="O699"/>
  <c r="O698" s="1"/>
  <c r="O697" s="1"/>
  <c r="N699"/>
  <c r="N698" s="1"/>
  <c r="N697" s="1"/>
  <c r="Q692"/>
  <c r="Q691" s="1"/>
  <c r="Q690" s="1"/>
  <c r="Q689" s="1"/>
  <c r="P692"/>
  <c r="P691" s="1"/>
  <c r="P690" s="1"/>
  <c r="P689" s="1"/>
  <c r="O692"/>
  <c r="O691" s="1"/>
  <c r="O690" s="1"/>
  <c r="O689" s="1"/>
  <c r="N692"/>
  <c r="N691" s="1"/>
  <c r="N690" s="1"/>
  <c r="N689" s="1"/>
  <c r="Q687"/>
  <c r="Q686" s="1"/>
  <c r="P687"/>
  <c r="P686" s="1"/>
  <c r="O687"/>
  <c r="O686" s="1"/>
  <c r="N687"/>
  <c r="N686" s="1"/>
  <c r="Q671"/>
  <c r="Q670" s="1"/>
  <c r="Q669" s="1"/>
  <c r="P671"/>
  <c r="P670" s="1"/>
  <c r="P669" s="1"/>
  <c r="O671"/>
  <c r="O670" s="1"/>
  <c r="O669" s="1"/>
  <c r="N671"/>
  <c r="N670" s="1"/>
  <c r="N669" s="1"/>
  <c r="Q666"/>
  <c r="P666"/>
  <c r="P665" s="1"/>
  <c r="P661" s="1"/>
  <c r="O666"/>
  <c r="O665" s="1"/>
  <c r="O661" s="1"/>
  <c r="N666"/>
  <c r="N665" s="1"/>
  <c r="N661" s="1"/>
  <c r="Q665"/>
  <c r="Q661" s="1"/>
  <c r="Q658"/>
  <c r="P658"/>
  <c r="O658"/>
  <c r="O657" s="1"/>
  <c r="O656" s="1"/>
  <c r="N658"/>
  <c r="N657" s="1"/>
  <c r="N656" s="1"/>
  <c r="Q657"/>
  <c r="Q656" s="1"/>
  <c r="P657"/>
  <c r="P656" s="1"/>
  <c r="Q649"/>
  <c r="Q648" s="1"/>
  <c r="Q647" s="1"/>
  <c r="Q646" s="1"/>
  <c r="Q645" s="1"/>
  <c r="P649"/>
  <c r="P648" s="1"/>
  <c r="P647" s="1"/>
  <c r="P646" s="1"/>
  <c r="P645" s="1"/>
  <c r="O649"/>
  <c r="O648" s="1"/>
  <c r="O647" s="1"/>
  <c r="O646" s="1"/>
  <c r="O645" s="1"/>
  <c r="N649"/>
  <c r="N648" s="1"/>
  <c r="N647" s="1"/>
  <c r="N646" s="1"/>
  <c r="N645" s="1"/>
  <c r="Q642"/>
  <c r="Q641" s="1"/>
  <c r="Q640" s="1"/>
  <c r="Q639" s="1"/>
  <c r="Q638" s="1"/>
  <c r="P642"/>
  <c r="P641" s="1"/>
  <c r="P640" s="1"/>
  <c r="P639" s="1"/>
  <c r="P638" s="1"/>
  <c r="O642"/>
  <c r="O641" s="1"/>
  <c r="O640" s="1"/>
  <c r="O639" s="1"/>
  <c r="O638" s="1"/>
  <c r="N642"/>
  <c r="N641" s="1"/>
  <c r="N640" s="1"/>
  <c r="N639" s="1"/>
  <c r="N638" s="1"/>
  <c r="Q633"/>
  <c r="P633"/>
  <c r="O633"/>
  <c r="O632" s="1"/>
  <c r="O631" s="1"/>
  <c r="O630" s="1"/>
  <c r="N633"/>
  <c r="N632" s="1"/>
  <c r="N631" s="1"/>
  <c r="N630" s="1"/>
  <c r="Q632"/>
  <c r="Q631" s="1"/>
  <c r="Q630" s="1"/>
  <c r="P632"/>
  <c r="P631" s="1"/>
  <c r="P630" s="1"/>
  <c r="Q628"/>
  <c r="Q627" s="1"/>
  <c r="Q626" s="1"/>
  <c r="Q625" s="1"/>
  <c r="P628"/>
  <c r="P627" s="1"/>
  <c r="P626" s="1"/>
  <c r="P625" s="1"/>
  <c r="O628"/>
  <c r="O627" s="1"/>
  <c r="O626" s="1"/>
  <c r="O625" s="1"/>
  <c r="N628"/>
  <c r="N627" s="1"/>
  <c r="N626" s="1"/>
  <c r="N625" s="1"/>
  <c r="Q623"/>
  <c r="P623"/>
  <c r="O623"/>
  <c r="O622" s="1"/>
  <c r="O621" s="1"/>
  <c r="N623"/>
  <c r="N622" s="1"/>
  <c r="N621" s="1"/>
  <c r="Q622"/>
  <c r="Q621" s="1"/>
  <c r="P622"/>
  <c r="P621" s="1"/>
  <c r="Q619"/>
  <c r="P619"/>
  <c r="O619"/>
  <c r="O618" s="1"/>
  <c r="O617" s="1"/>
  <c r="N619"/>
  <c r="N618" s="1"/>
  <c r="N617" s="1"/>
  <c r="Q618"/>
  <c r="Q617" s="1"/>
  <c r="P618"/>
  <c r="P617" s="1"/>
  <c r="Q614"/>
  <c r="Q613" s="1"/>
  <c r="Q612" s="1"/>
  <c r="Q611" s="1"/>
  <c r="P614"/>
  <c r="P613" s="1"/>
  <c r="P612" s="1"/>
  <c r="P611" s="1"/>
  <c r="O614"/>
  <c r="O613" s="1"/>
  <c r="O612" s="1"/>
  <c r="O611" s="1"/>
  <c r="N614"/>
  <c r="N613" s="1"/>
  <c r="N612" s="1"/>
  <c r="N611" s="1"/>
  <c r="Q605"/>
  <c r="Q604" s="1"/>
  <c r="P605"/>
  <c r="P604" s="1"/>
  <c r="O605"/>
  <c r="O604" s="1"/>
  <c r="N605"/>
  <c r="N604" s="1"/>
  <c r="Q602"/>
  <c r="P602"/>
  <c r="O602"/>
  <c r="O601" s="1"/>
  <c r="N602"/>
  <c r="N601" s="1"/>
  <c r="Q601"/>
  <c r="P601"/>
  <c r="P600" s="1"/>
  <c r="P599" s="1"/>
  <c r="Q594"/>
  <c r="P594"/>
  <c r="O594"/>
  <c r="N594"/>
  <c r="Q592"/>
  <c r="Q591" s="1"/>
  <c r="Q586" s="1"/>
  <c r="P592"/>
  <c r="O592"/>
  <c r="O591" s="1"/>
  <c r="O586" s="1"/>
  <c r="N592"/>
  <c r="N591" s="1"/>
  <c r="N586" s="1"/>
  <c r="P584"/>
  <c r="P583" s="1"/>
  <c r="N584"/>
  <c r="N583" s="1"/>
  <c r="Q579"/>
  <c r="Q578" s="1"/>
  <c r="P579"/>
  <c r="P578" s="1"/>
  <c r="O579"/>
  <c r="O578" s="1"/>
  <c r="N579"/>
  <c r="N578" s="1"/>
  <c r="Q576"/>
  <c r="P576"/>
  <c r="O576"/>
  <c r="N576"/>
  <c r="Q574"/>
  <c r="P574"/>
  <c r="O574"/>
  <c r="N574"/>
  <c r="Q572"/>
  <c r="P572"/>
  <c r="O572"/>
  <c r="O571" s="1"/>
  <c r="N572"/>
  <c r="N571" s="1"/>
  <c r="Q571"/>
  <c r="Q569"/>
  <c r="P569"/>
  <c r="O569"/>
  <c r="N569"/>
  <c r="Q567"/>
  <c r="Q566" s="1"/>
  <c r="Q562" s="1"/>
  <c r="P567"/>
  <c r="O567"/>
  <c r="O566" s="1"/>
  <c r="O562" s="1"/>
  <c r="N567"/>
  <c r="N566" s="1"/>
  <c r="N562" s="1"/>
  <c r="Q559"/>
  <c r="Q558" s="1"/>
  <c r="Q557" s="1"/>
  <c r="Q556" s="1"/>
  <c r="P559"/>
  <c r="P558" s="1"/>
  <c r="P557" s="1"/>
  <c r="P556" s="1"/>
  <c r="O559"/>
  <c r="O558" s="1"/>
  <c r="O557" s="1"/>
  <c r="O556" s="1"/>
  <c r="N559"/>
  <c r="N558" s="1"/>
  <c r="N557" s="1"/>
  <c r="N556" s="1"/>
  <c r="Q554"/>
  <c r="Q553" s="1"/>
  <c r="Q552" s="1"/>
  <c r="Q551" s="1"/>
  <c r="P554"/>
  <c r="P553" s="1"/>
  <c r="P552" s="1"/>
  <c r="P551" s="1"/>
  <c r="O554"/>
  <c r="O553" s="1"/>
  <c r="O552" s="1"/>
  <c r="O551" s="1"/>
  <c r="N554"/>
  <c r="N553" s="1"/>
  <c r="N552" s="1"/>
  <c r="N551" s="1"/>
  <c r="Q549"/>
  <c r="P549"/>
  <c r="P548" s="1"/>
  <c r="P547" s="1"/>
  <c r="P546" s="1"/>
  <c r="P545" s="1"/>
  <c r="O549"/>
  <c r="O548" s="1"/>
  <c r="O547" s="1"/>
  <c r="O546" s="1"/>
  <c r="O545" s="1"/>
  <c r="N549"/>
  <c r="N548" s="1"/>
  <c r="N547" s="1"/>
  <c r="N546" s="1"/>
  <c r="N545" s="1"/>
  <c r="Q548"/>
  <c r="Q547" s="1"/>
  <c r="Q546" s="1"/>
  <c r="Q545" s="1"/>
  <c r="Q543"/>
  <c r="P543"/>
  <c r="P542" s="1"/>
  <c r="P541" s="1"/>
  <c r="P540" s="1"/>
  <c r="O543"/>
  <c r="O542" s="1"/>
  <c r="O541" s="1"/>
  <c r="O540" s="1"/>
  <c r="N543"/>
  <c r="N542" s="1"/>
  <c r="N541" s="1"/>
  <c r="N540" s="1"/>
  <c r="Q542"/>
  <c r="Q541" s="1"/>
  <c r="Q540" s="1"/>
  <c r="Q536"/>
  <c r="P536"/>
  <c r="P535" s="1"/>
  <c r="P534" s="1"/>
  <c r="P533" s="1"/>
  <c r="O536"/>
  <c r="O535" s="1"/>
  <c r="O534" s="1"/>
  <c r="O533" s="1"/>
  <c r="N536"/>
  <c r="N535" s="1"/>
  <c r="N534" s="1"/>
  <c r="N533" s="1"/>
  <c r="Q535"/>
  <c r="Q534" s="1"/>
  <c r="Q533" s="1"/>
  <c r="Q531"/>
  <c r="Q530" s="1"/>
  <c r="Q529" s="1"/>
  <c r="Q528" s="1"/>
  <c r="P531"/>
  <c r="P530" s="1"/>
  <c r="P529" s="1"/>
  <c r="P528" s="1"/>
  <c r="O531"/>
  <c r="O530" s="1"/>
  <c r="O529" s="1"/>
  <c r="O528" s="1"/>
  <c r="N531"/>
  <c r="N530" s="1"/>
  <c r="N529" s="1"/>
  <c r="N528" s="1"/>
  <c r="Q526"/>
  <c r="P526"/>
  <c r="O526"/>
  <c r="O525" s="1"/>
  <c r="O524" s="1"/>
  <c r="O523" s="1"/>
  <c r="N526"/>
  <c r="N525" s="1"/>
  <c r="N524" s="1"/>
  <c r="N523" s="1"/>
  <c r="Q525"/>
  <c r="Q524" s="1"/>
  <c r="Q523" s="1"/>
  <c r="P525"/>
  <c r="P524" s="1"/>
  <c r="P523" s="1"/>
  <c r="Q521"/>
  <c r="Q520" s="1"/>
  <c r="Q519" s="1"/>
  <c r="Q518" s="1"/>
  <c r="P521"/>
  <c r="P520" s="1"/>
  <c r="P519" s="1"/>
  <c r="P518" s="1"/>
  <c r="O521"/>
  <c r="O520" s="1"/>
  <c r="O519" s="1"/>
  <c r="O518" s="1"/>
  <c r="N521"/>
  <c r="N520" s="1"/>
  <c r="N519" s="1"/>
  <c r="N518" s="1"/>
  <c r="S514"/>
  <c r="R514"/>
  <c r="Q514"/>
  <c r="P514"/>
  <c r="O514"/>
  <c r="N514"/>
  <c r="Q512"/>
  <c r="P512"/>
  <c r="O512"/>
  <c r="O511" s="1"/>
  <c r="O510" s="1"/>
  <c r="O509" s="1"/>
  <c r="N512"/>
  <c r="N511" s="1"/>
  <c r="N510" s="1"/>
  <c r="N509" s="1"/>
  <c r="Q511"/>
  <c r="Q510" s="1"/>
  <c r="Q509" s="1"/>
  <c r="P511"/>
  <c r="P510" s="1"/>
  <c r="P509" s="1"/>
  <c r="R508"/>
  <c r="P508"/>
  <c r="P507" s="1"/>
  <c r="P506" s="1"/>
  <c r="P505" s="1"/>
  <c r="N508"/>
  <c r="N507" s="1"/>
  <c r="N506" s="1"/>
  <c r="N505" s="1"/>
  <c r="S507"/>
  <c r="R507"/>
  <c r="Q507"/>
  <c r="Q506" s="1"/>
  <c r="Q505" s="1"/>
  <c r="O507"/>
  <c r="O506" s="1"/>
  <c r="O505" s="1"/>
  <c r="Q503"/>
  <c r="Q502" s="1"/>
  <c r="Q501" s="1"/>
  <c r="Q500" s="1"/>
  <c r="P503"/>
  <c r="P502" s="1"/>
  <c r="P501" s="1"/>
  <c r="P500" s="1"/>
  <c r="O503"/>
  <c r="O502" s="1"/>
  <c r="O501" s="1"/>
  <c r="O500" s="1"/>
  <c r="N503"/>
  <c r="N502" s="1"/>
  <c r="N501" s="1"/>
  <c r="N500" s="1"/>
  <c r="Q498"/>
  <c r="P498"/>
  <c r="P497" s="1"/>
  <c r="P496" s="1"/>
  <c r="P495" s="1"/>
  <c r="O498"/>
  <c r="O497" s="1"/>
  <c r="O496" s="1"/>
  <c r="O495" s="1"/>
  <c r="N498"/>
  <c r="N497" s="1"/>
  <c r="N496" s="1"/>
  <c r="N495" s="1"/>
  <c r="Q497"/>
  <c r="Q496" s="1"/>
  <c r="Q495" s="1"/>
  <c r="Q493"/>
  <c r="Q492" s="1"/>
  <c r="P493"/>
  <c r="P492" s="1"/>
  <c r="P491" s="1"/>
  <c r="P490" s="1"/>
  <c r="O493"/>
  <c r="O492" s="1"/>
  <c r="O491" s="1"/>
  <c r="O490" s="1"/>
  <c r="N493"/>
  <c r="N492" s="1"/>
  <c r="N491" s="1"/>
  <c r="N490" s="1"/>
  <c r="Q491"/>
  <c r="Q490" s="1"/>
  <c r="Q484"/>
  <c r="P484"/>
  <c r="P483" s="1"/>
  <c r="P479" s="1"/>
  <c r="P478" s="1"/>
  <c r="O484"/>
  <c r="O483" s="1"/>
  <c r="O479" s="1"/>
  <c r="O478" s="1"/>
  <c r="N484"/>
  <c r="N483" s="1"/>
  <c r="N479" s="1"/>
  <c r="N478" s="1"/>
  <c r="Q483"/>
  <c r="Q479" s="1"/>
  <c r="Q478" s="1"/>
  <c r="Q476"/>
  <c r="Q475" s="1"/>
  <c r="Q474" s="1"/>
  <c r="Q473" s="1"/>
  <c r="P476"/>
  <c r="P475" s="1"/>
  <c r="P474" s="1"/>
  <c r="P473" s="1"/>
  <c r="O476"/>
  <c r="O475" s="1"/>
  <c r="O474" s="1"/>
  <c r="O473" s="1"/>
  <c r="N476"/>
  <c r="N475" s="1"/>
  <c r="N474" s="1"/>
  <c r="N473" s="1"/>
  <c r="Q471"/>
  <c r="Q470" s="1"/>
  <c r="Q469" s="1"/>
  <c r="Q468" s="1"/>
  <c r="Q467" s="1"/>
  <c r="P471"/>
  <c r="P470" s="1"/>
  <c r="P469" s="1"/>
  <c r="P468" s="1"/>
  <c r="P467" s="1"/>
  <c r="O471"/>
  <c r="O470" s="1"/>
  <c r="O469" s="1"/>
  <c r="O468" s="1"/>
  <c r="O467" s="1"/>
  <c r="N471"/>
  <c r="N470" s="1"/>
  <c r="N469" s="1"/>
  <c r="N468" s="1"/>
  <c r="N467" s="1"/>
  <c r="Q458"/>
  <c r="P458"/>
  <c r="O458"/>
  <c r="N458"/>
  <c r="Q456"/>
  <c r="Q453" s="1"/>
  <c r="P456"/>
  <c r="O456"/>
  <c r="N456"/>
  <c r="P454"/>
  <c r="N454"/>
  <c r="Q436"/>
  <c r="P436"/>
  <c r="P435" s="1"/>
  <c r="P434" s="1"/>
  <c r="O436"/>
  <c r="O435" s="1"/>
  <c r="O434" s="1"/>
  <c r="N436"/>
  <c r="N435" s="1"/>
  <c r="N434" s="1"/>
  <c r="Q435"/>
  <c r="Q434" s="1"/>
  <c r="Q432"/>
  <c r="P432"/>
  <c r="O432"/>
  <c r="O431" s="1"/>
  <c r="O430" s="1"/>
  <c r="N432"/>
  <c r="N431" s="1"/>
  <c r="N430" s="1"/>
  <c r="Q431"/>
  <c r="Q430" s="1"/>
  <c r="P431"/>
  <c r="P430" s="1"/>
  <c r="Q427"/>
  <c r="P427"/>
  <c r="O427"/>
  <c r="N427"/>
  <c r="N425"/>
  <c r="Q423"/>
  <c r="P423"/>
  <c r="O423"/>
  <c r="N423"/>
  <c r="Q421"/>
  <c r="P421"/>
  <c r="O421"/>
  <c r="N421"/>
  <c r="Q414"/>
  <c r="Q413" s="1"/>
  <c r="Q412" s="1"/>
  <c r="P414"/>
  <c r="P413" s="1"/>
  <c r="P412" s="1"/>
  <c r="O414"/>
  <c r="O413" s="1"/>
  <c r="O412" s="1"/>
  <c r="N414"/>
  <c r="N413" s="1"/>
  <c r="N412" s="1"/>
  <c r="Q403"/>
  <c r="Q402" s="1"/>
  <c r="P403"/>
  <c r="P402" s="1"/>
  <c r="O403"/>
  <c r="O402" s="1"/>
  <c r="N403"/>
  <c r="N402" s="1"/>
  <c r="Q396"/>
  <c r="P396"/>
  <c r="P395" s="1"/>
  <c r="P394" s="1"/>
  <c r="O396"/>
  <c r="O395" s="1"/>
  <c r="O394" s="1"/>
  <c r="N396"/>
  <c r="N395" s="1"/>
  <c r="N394" s="1"/>
  <c r="Q395"/>
  <c r="Q394" s="1"/>
  <c r="Q389"/>
  <c r="P389"/>
  <c r="P388" s="1"/>
  <c r="P387" s="1"/>
  <c r="P386" s="1"/>
  <c r="O389"/>
  <c r="O388" s="1"/>
  <c r="O387" s="1"/>
  <c r="O386" s="1"/>
  <c r="N389"/>
  <c r="N388" s="1"/>
  <c r="N387" s="1"/>
  <c r="N386" s="1"/>
  <c r="Q388"/>
  <c r="Q387" s="1"/>
  <c r="Q386" s="1"/>
  <c r="Q384"/>
  <c r="P384"/>
  <c r="O384"/>
  <c r="N384"/>
  <c r="Q382"/>
  <c r="P382"/>
  <c r="O382"/>
  <c r="N382"/>
  <c r="Q380"/>
  <c r="Q379" s="1"/>
  <c r="Q378" s="1"/>
  <c r="P380"/>
  <c r="P379" s="1"/>
  <c r="P378" s="1"/>
  <c r="O380"/>
  <c r="N380"/>
  <c r="Q376"/>
  <c r="Q375" s="1"/>
  <c r="Q374" s="1"/>
  <c r="P376"/>
  <c r="P375" s="1"/>
  <c r="P374" s="1"/>
  <c r="O376"/>
  <c r="O375" s="1"/>
  <c r="O374" s="1"/>
  <c r="N376"/>
  <c r="N375" s="1"/>
  <c r="N374" s="1"/>
  <c r="Q366"/>
  <c r="P366"/>
  <c r="P365" s="1"/>
  <c r="O366"/>
  <c r="O365" s="1"/>
  <c r="N366"/>
  <c r="N365" s="1"/>
  <c r="Q365"/>
  <c r="Q363"/>
  <c r="P363"/>
  <c r="P362" s="1"/>
  <c r="O363"/>
  <c r="O362" s="1"/>
  <c r="N363"/>
  <c r="N362" s="1"/>
  <c r="Q362"/>
  <c r="Q360"/>
  <c r="Q359" s="1"/>
  <c r="P360"/>
  <c r="P359" s="1"/>
  <c r="O360"/>
  <c r="O359" s="1"/>
  <c r="N360"/>
  <c r="N359" s="1"/>
  <c r="Q355"/>
  <c r="Q354" s="1"/>
  <c r="Q353" s="1"/>
  <c r="Q352" s="1"/>
  <c r="P355"/>
  <c r="P354" s="1"/>
  <c r="P353" s="1"/>
  <c r="P352" s="1"/>
  <c r="O355"/>
  <c r="O354" s="1"/>
  <c r="O353" s="1"/>
  <c r="O352" s="1"/>
  <c r="N355"/>
  <c r="N354" s="1"/>
  <c r="N353" s="1"/>
  <c r="N352" s="1"/>
  <c r="Q349"/>
  <c r="Q348" s="1"/>
  <c r="Q347" s="1"/>
  <c r="Q346" s="1"/>
  <c r="P349"/>
  <c r="P348" s="1"/>
  <c r="P347" s="1"/>
  <c r="P346" s="1"/>
  <c r="O349"/>
  <c r="O348" s="1"/>
  <c r="O347" s="1"/>
  <c r="O346" s="1"/>
  <c r="N349"/>
  <c r="N348" s="1"/>
  <c r="N347" s="1"/>
  <c r="N346" s="1"/>
  <c r="Q342"/>
  <c r="Q341" s="1"/>
  <c r="P342"/>
  <c r="P341" s="1"/>
  <c r="O342"/>
  <c r="O341" s="1"/>
  <c r="N342"/>
  <c r="N341" s="1"/>
  <c r="Q339"/>
  <c r="Q338" s="1"/>
  <c r="P339"/>
  <c r="P338" s="1"/>
  <c r="O339"/>
  <c r="O338" s="1"/>
  <c r="N339"/>
  <c r="N338" s="1"/>
  <c r="Q336"/>
  <c r="Q335" s="1"/>
  <c r="P336"/>
  <c r="P335" s="1"/>
  <c r="O336"/>
  <c r="O335" s="1"/>
  <c r="N336"/>
  <c r="N335" s="1"/>
  <c r="Q333"/>
  <c r="Q332" s="1"/>
  <c r="P333"/>
  <c r="P332" s="1"/>
  <c r="O333"/>
  <c r="O332" s="1"/>
  <c r="N333"/>
  <c r="N332" s="1"/>
  <c r="Q330"/>
  <c r="Q329" s="1"/>
  <c r="P330"/>
  <c r="P329" s="1"/>
  <c r="O330"/>
  <c r="O329" s="1"/>
  <c r="N330"/>
  <c r="N329" s="1"/>
  <c r="P326"/>
  <c r="P325" s="1"/>
  <c r="P324" s="1"/>
  <c r="N326"/>
  <c r="N325" s="1"/>
  <c r="N324" s="1"/>
  <c r="S325"/>
  <c r="Q325"/>
  <c r="Q324" s="1"/>
  <c r="O325"/>
  <c r="O324" s="1"/>
  <c r="Q318"/>
  <c r="Q317" s="1"/>
  <c r="P318"/>
  <c r="P317" s="1"/>
  <c r="O318"/>
  <c r="O317" s="1"/>
  <c r="N318"/>
  <c r="N317" s="1"/>
  <c r="P315"/>
  <c r="P314" s="1"/>
  <c r="N315"/>
  <c r="N314" s="1"/>
  <c r="Q312"/>
  <c r="P312"/>
  <c r="O312"/>
  <c r="O311" s="1"/>
  <c r="N312"/>
  <c r="N311" s="1"/>
  <c r="Q311"/>
  <c r="P311"/>
  <c r="Q309"/>
  <c r="Q308" s="1"/>
  <c r="Q307" s="1"/>
  <c r="P309"/>
  <c r="P308" s="1"/>
  <c r="P307" s="1"/>
  <c r="O309"/>
  <c r="O308" s="1"/>
  <c r="O307" s="1"/>
  <c r="N309"/>
  <c r="N308" s="1"/>
  <c r="N307" s="1"/>
  <c r="Q299"/>
  <c r="P299"/>
  <c r="O299"/>
  <c r="N299"/>
  <c r="Q297"/>
  <c r="P297"/>
  <c r="O297"/>
  <c r="N297"/>
  <c r="Q295"/>
  <c r="P295"/>
  <c r="O295"/>
  <c r="N295"/>
  <c r="N294" s="1"/>
  <c r="N293" s="1"/>
  <c r="Q291"/>
  <c r="P291"/>
  <c r="P290" s="1"/>
  <c r="P289" s="1"/>
  <c r="O291"/>
  <c r="O290" s="1"/>
  <c r="O289" s="1"/>
  <c r="N291"/>
  <c r="N290" s="1"/>
  <c r="N289" s="1"/>
  <c r="Q290"/>
  <c r="Q289" s="1"/>
  <c r="Q287"/>
  <c r="Q286" s="1"/>
  <c r="Q285" s="1"/>
  <c r="P287"/>
  <c r="P286" s="1"/>
  <c r="P285" s="1"/>
  <c r="O287"/>
  <c r="O286" s="1"/>
  <c r="O285" s="1"/>
  <c r="N287"/>
  <c r="N286" s="1"/>
  <c r="N285" s="1"/>
  <c r="Q282"/>
  <c r="Q281" s="1"/>
  <c r="Q280" s="1"/>
  <c r="Q279" s="1"/>
  <c r="P282"/>
  <c r="P281" s="1"/>
  <c r="P280" s="1"/>
  <c r="P279" s="1"/>
  <c r="O282"/>
  <c r="O281" s="1"/>
  <c r="O280" s="1"/>
  <c r="O279" s="1"/>
  <c r="N282"/>
  <c r="N281" s="1"/>
  <c r="N280" s="1"/>
  <c r="N279" s="1"/>
  <c r="Q277"/>
  <c r="Q276" s="1"/>
  <c r="Q275" s="1"/>
  <c r="Q274" s="1"/>
  <c r="P277"/>
  <c r="P276" s="1"/>
  <c r="P275" s="1"/>
  <c r="P274" s="1"/>
  <c r="O277"/>
  <c r="O276" s="1"/>
  <c r="O275" s="1"/>
  <c r="O274" s="1"/>
  <c r="N277"/>
  <c r="N276" s="1"/>
  <c r="N275" s="1"/>
  <c r="N274" s="1"/>
  <c r="Q270"/>
  <c r="Q269" s="1"/>
  <c r="Q268" s="1"/>
  <c r="Q267" s="1"/>
  <c r="Q266" s="1"/>
  <c r="P270"/>
  <c r="P269" s="1"/>
  <c r="P268" s="1"/>
  <c r="P267" s="1"/>
  <c r="P266" s="1"/>
  <c r="O270"/>
  <c r="O269" s="1"/>
  <c r="O268" s="1"/>
  <c r="O267" s="1"/>
  <c r="O266" s="1"/>
  <c r="N270"/>
  <c r="N269" s="1"/>
  <c r="N268" s="1"/>
  <c r="N267" s="1"/>
  <c r="N266" s="1"/>
  <c r="Q262"/>
  <c r="P262"/>
  <c r="O262"/>
  <c r="N262"/>
  <c r="Q260"/>
  <c r="P260"/>
  <c r="O260"/>
  <c r="N260"/>
  <c r="Q258"/>
  <c r="Q257" s="1"/>
  <c r="Q256" s="1"/>
  <c r="Q255" s="1"/>
  <c r="Q254" s="1"/>
  <c r="P258"/>
  <c r="O258"/>
  <c r="O257" s="1"/>
  <c r="O256" s="1"/>
  <c r="O255" s="1"/>
  <c r="O254" s="1"/>
  <c r="N258"/>
  <c r="R247"/>
  <c r="P247"/>
  <c r="P246" s="1"/>
  <c r="P245" s="1"/>
  <c r="N247"/>
  <c r="N246" s="1"/>
  <c r="N245" s="1"/>
  <c r="Q243"/>
  <c r="P243"/>
  <c r="P242" s="1"/>
  <c r="O243"/>
  <c r="O242" s="1"/>
  <c r="N243"/>
  <c r="N242" s="1"/>
  <c r="Q242"/>
  <c r="Q238"/>
  <c r="P238"/>
  <c r="O238"/>
  <c r="N238"/>
  <c r="Q236"/>
  <c r="P236"/>
  <c r="O236"/>
  <c r="N236"/>
  <c r="Q234"/>
  <c r="P234"/>
  <c r="O234"/>
  <c r="N234"/>
  <c r="Q229"/>
  <c r="P229"/>
  <c r="O229"/>
  <c r="N229"/>
  <c r="Q227"/>
  <c r="P227"/>
  <c r="O227"/>
  <c r="N227"/>
  <c r="Q225"/>
  <c r="P225"/>
  <c r="P224" s="1"/>
  <c r="P223" s="1"/>
  <c r="P222" s="1"/>
  <c r="O225"/>
  <c r="N225"/>
  <c r="N224" s="1"/>
  <c r="N223" s="1"/>
  <c r="N222" s="1"/>
  <c r="Q224"/>
  <c r="Q223" s="1"/>
  <c r="Q222" s="1"/>
  <c r="Q220"/>
  <c r="Q219" s="1"/>
  <c r="Q218" s="1"/>
  <c r="Q217" s="1"/>
  <c r="P220"/>
  <c r="P219" s="1"/>
  <c r="P218" s="1"/>
  <c r="P217" s="1"/>
  <c r="O220"/>
  <c r="O219" s="1"/>
  <c r="O218" s="1"/>
  <c r="O217" s="1"/>
  <c r="N220"/>
  <c r="N219" s="1"/>
  <c r="N218" s="1"/>
  <c r="N217" s="1"/>
  <c r="Q215"/>
  <c r="P215"/>
  <c r="O215"/>
  <c r="N215"/>
  <c r="Q213"/>
  <c r="P213"/>
  <c r="P212" s="1"/>
  <c r="P211" s="1"/>
  <c r="P210" s="1"/>
  <c r="O213"/>
  <c r="N213"/>
  <c r="N212" s="1"/>
  <c r="N211" s="1"/>
  <c r="N210" s="1"/>
  <c r="Q208"/>
  <c r="P208"/>
  <c r="O208"/>
  <c r="N208"/>
  <c r="Q206"/>
  <c r="P206"/>
  <c r="O206"/>
  <c r="N206"/>
  <c r="P204"/>
  <c r="O204"/>
  <c r="N204"/>
  <c r="Q201"/>
  <c r="P201"/>
  <c r="O201"/>
  <c r="N201"/>
  <c r="Q199"/>
  <c r="P199"/>
  <c r="O199"/>
  <c r="N199"/>
  <c r="P197"/>
  <c r="O197"/>
  <c r="N197"/>
  <c r="Q194"/>
  <c r="Q193" s="1"/>
  <c r="P194"/>
  <c r="P193" s="1"/>
  <c r="O194"/>
  <c r="O193" s="1"/>
  <c r="N194"/>
  <c r="N193" s="1"/>
  <c r="Q191"/>
  <c r="P191"/>
  <c r="O191"/>
  <c r="N191"/>
  <c r="Q189"/>
  <c r="P189"/>
  <c r="O189"/>
  <c r="O188" s="1"/>
  <c r="N189"/>
  <c r="N188" s="1"/>
  <c r="Q186"/>
  <c r="P186"/>
  <c r="O186"/>
  <c r="N186"/>
  <c r="Q184"/>
  <c r="P184"/>
  <c r="P183" s="1"/>
  <c r="O184"/>
  <c r="O183" s="1"/>
  <c r="N184"/>
  <c r="Q181"/>
  <c r="Q180" s="1"/>
  <c r="P181"/>
  <c r="P180" s="1"/>
  <c r="O181"/>
  <c r="O180" s="1"/>
  <c r="N181"/>
  <c r="N180" s="1"/>
  <c r="Q176"/>
  <c r="P176"/>
  <c r="O176"/>
  <c r="N176"/>
  <c r="Q174"/>
  <c r="P174"/>
  <c r="O174"/>
  <c r="N174"/>
  <c r="Q172"/>
  <c r="P172"/>
  <c r="O172"/>
  <c r="O171" s="1"/>
  <c r="N172"/>
  <c r="Q171"/>
  <c r="Q169"/>
  <c r="P169"/>
  <c r="O169"/>
  <c r="N169"/>
  <c r="Q167"/>
  <c r="P167"/>
  <c r="O167"/>
  <c r="N167"/>
  <c r="Q165"/>
  <c r="P165"/>
  <c r="O165"/>
  <c r="N165"/>
  <c r="N164" s="1"/>
  <c r="Q161"/>
  <c r="Q160" s="1"/>
  <c r="P161"/>
  <c r="P160" s="1"/>
  <c r="O161"/>
  <c r="O160" s="1"/>
  <c r="N161"/>
  <c r="N160" s="1"/>
  <c r="Q158"/>
  <c r="P158"/>
  <c r="O158"/>
  <c r="N158"/>
  <c r="Q156"/>
  <c r="P156"/>
  <c r="O156"/>
  <c r="N156"/>
  <c r="Q154"/>
  <c r="P154"/>
  <c r="O154"/>
  <c r="N154"/>
  <c r="N153" s="1"/>
  <c r="Q149"/>
  <c r="Q148" s="1"/>
  <c r="Q147" s="1"/>
  <c r="Q146" s="1"/>
  <c r="P149"/>
  <c r="P148" s="1"/>
  <c r="P147" s="1"/>
  <c r="P146" s="1"/>
  <c r="O149"/>
  <c r="O148" s="1"/>
  <c r="O147" s="1"/>
  <c r="O146" s="1"/>
  <c r="N149"/>
  <c r="N148" s="1"/>
  <c r="N147" s="1"/>
  <c r="N146" s="1"/>
  <c r="Q140"/>
  <c r="P140"/>
  <c r="P139" s="1"/>
  <c r="O140"/>
  <c r="O139" s="1"/>
  <c r="N140"/>
  <c r="N139" s="1"/>
  <c r="Q139"/>
  <c r="Q137"/>
  <c r="Q136" s="1"/>
  <c r="P137"/>
  <c r="P136" s="1"/>
  <c r="O137"/>
  <c r="O136" s="1"/>
  <c r="N137"/>
  <c r="N136" s="1"/>
  <c r="Q134"/>
  <c r="P134"/>
  <c r="P133" s="1"/>
  <c r="O134"/>
  <c r="O133" s="1"/>
  <c r="N134"/>
  <c r="N133" s="1"/>
  <c r="Q133"/>
  <c r="Q130"/>
  <c r="Q129" s="1"/>
  <c r="P130"/>
  <c r="P129" s="1"/>
  <c r="O130"/>
  <c r="O129" s="1"/>
  <c r="N130"/>
  <c r="N129" s="1"/>
  <c r="Q127"/>
  <c r="P127"/>
  <c r="O127"/>
  <c r="N127"/>
  <c r="Q125"/>
  <c r="Q124" s="1"/>
  <c r="P125"/>
  <c r="O125"/>
  <c r="O124" s="1"/>
  <c r="O123" s="1"/>
  <c r="N125"/>
  <c r="N124" s="1"/>
  <c r="Q121"/>
  <c r="Q120" s="1"/>
  <c r="Q119" s="1"/>
  <c r="P121"/>
  <c r="P120" s="1"/>
  <c r="P119" s="1"/>
  <c r="O121"/>
  <c r="O120" s="1"/>
  <c r="O119" s="1"/>
  <c r="N121"/>
  <c r="N120" s="1"/>
  <c r="N119" s="1"/>
  <c r="Q109"/>
  <c r="Q108" s="1"/>
  <c r="Q107" s="1"/>
  <c r="Q106" s="1"/>
  <c r="Q105" s="1"/>
  <c r="P109"/>
  <c r="P108" s="1"/>
  <c r="P107" s="1"/>
  <c r="P106" s="1"/>
  <c r="P105" s="1"/>
  <c r="O109"/>
  <c r="O108" s="1"/>
  <c r="O107" s="1"/>
  <c r="O106" s="1"/>
  <c r="O105" s="1"/>
  <c r="N109"/>
  <c r="N108" s="1"/>
  <c r="N107" s="1"/>
  <c r="N106" s="1"/>
  <c r="N105" s="1"/>
  <c r="P102"/>
  <c r="P101" s="1"/>
  <c r="P100" s="1"/>
  <c r="P99" s="1"/>
  <c r="P98" s="1"/>
  <c r="N102"/>
  <c r="N101" s="1"/>
  <c r="N100" s="1"/>
  <c r="N99" s="1"/>
  <c r="N98" s="1"/>
  <c r="Q92"/>
  <c r="P92"/>
  <c r="O92"/>
  <c r="N92"/>
  <c r="Q90"/>
  <c r="P90"/>
  <c r="O90"/>
  <c r="O89" s="1"/>
  <c r="O88" s="1"/>
  <c r="O87" s="1"/>
  <c r="O86" s="1"/>
  <c r="N90"/>
  <c r="N89" s="1"/>
  <c r="N88" s="1"/>
  <c r="N87" s="1"/>
  <c r="N86" s="1"/>
  <c r="Q89"/>
  <c r="Q88" s="1"/>
  <c r="Q87" s="1"/>
  <c r="Q86" s="1"/>
  <c r="P89"/>
  <c r="P88" s="1"/>
  <c r="P87" s="1"/>
  <c r="P86" s="1"/>
  <c r="Q83"/>
  <c r="P83"/>
  <c r="O83"/>
  <c r="O82" s="1"/>
  <c r="N83"/>
  <c r="N82" s="1"/>
  <c r="Q82"/>
  <c r="P82"/>
  <c r="Q80"/>
  <c r="P80"/>
  <c r="O80"/>
  <c r="N80"/>
  <c r="Q78"/>
  <c r="Q77" s="1"/>
  <c r="P78"/>
  <c r="P77" s="1"/>
  <c r="O78"/>
  <c r="N78"/>
  <c r="N77" s="1"/>
  <c r="Q75"/>
  <c r="P75"/>
  <c r="O75"/>
  <c r="N75"/>
  <c r="Q73"/>
  <c r="P73"/>
  <c r="P72" s="1"/>
  <c r="O73"/>
  <c r="O72" s="1"/>
  <c r="N73"/>
  <c r="N72" s="1"/>
  <c r="Q72"/>
  <c r="Q70"/>
  <c r="Q69" s="1"/>
  <c r="P70"/>
  <c r="P69" s="1"/>
  <c r="O70"/>
  <c r="O69" s="1"/>
  <c r="N70"/>
  <c r="N69" s="1"/>
  <c r="Q67"/>
  <c r="P67"/>
  <c r="P66" s="1"/>
  <c r="O67"/>
  <c r="O66" s="1"/>
  <c r="N67"/>
  <c r="N66" s="1"/>
  <c r="Q66"/>
  <c r="Q64"/>
  <c r="P64"/>
  <c r="O64"/>
  <c r="N64"/>
  <c r="Q62"/>
  <c r="P62"/>
  <c r="P61" s="1"/>
  <c r="O62"/>
  <c r="O61" s="1"/>
  <c r="N62"/>
  <c r="N61" s="1"/>
  <c r="Q59"/>
  <c r="P59"/>
  <c r="O59"/>
  <c r="N59"/>
  <c r="Q57"/>
  <c r="P57"/>
  <c r="O57"/>
  <c r="N57"/>
  <c r="N56" s="1"/>
  <c r="Q53"/>
  <c r="P53"/>
  <c r="O53"/>
  <c r="N53"/>
  <c r="Q49"/>
  <c r="P49"/>
  <c r="O49"/>
  <c r="N49"/>
  <c r="Q47"/>
  <c r="Q46" s="1"/>
  <c r="Q45" s="1"/>
  <c r="P47"/>
  <c r="P46" s="1"/>
  <c r="P45" s="1"/>
  <c r="O47"/>
  <c r="N47"/>
  <c r="Q40"/>
  <c r="P40"/>
  <c r="O40"/>
  <c r="N40"/>
  <c r="Q38"/>
  <c r="P38"/>
  <c r="O38"/>
  <c r="N38"/>
  <c r="Q36"/>
  <c r="P36"/>
  <c r="O36"/>
  <c r="N36"/>
  <c r="Q34"/>
  <c r="Q33" s="1"/>
  <c r="P34"/>
  <c r="P33" s="1"/>
  <c r="O34"/>
  <c r="O33" s="1"/>
  <c r="N34"/>
  <c r="Q31"/>
  <c r="Q30" s="1"/>
  <c r="P31"/>
  <c r="P30" s="1"/>
  <c r="O31"/>
  <c r="O30" s="1"/>
  <c r="N31"/>
  <c r="N30" s="1"/>
  <c r="Q28"/>
  <c r="Q27" s="1"/>
  <c r="P28"/>
  <c r="P27" s="1"/>
  <c r="O28"/>
  <c r="O27" s="1"/>
  <c r="N28"/>
  <c r="N27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21"/>
  <c r="N20" s="1"/>
  <c r="N19" s="1"/>
  <c r="N18" s="1"/>
  <c r="N17" s="1"/>
  <c r="M390"/>
  <c r="S390" s="1"/>
  <c r="L390"/>
  <c r="I389"/>
  <c r="I388" s="1"/>
  <c r="I387" s="1"/>
  <c r="I386" s="1"/>
  <c r="J389"/>
  <c r="J388" s="1"/>
  <c r="J387" s="1"/>
  <c r="J386" s="1"/>
  <c r="K389"/>
  <c r="K388" s="1"/>
  <c r="K387" s="1"/>
  <c r="K386" s="1"/>
  <c r="H389"/>
  <c r="H388" s="1"/>
  <c r="H387" s="1"/>
  <c r="H386" s="1"/>
  <c r="N1099" l="1"/>
  <c r="AJ1228"/>
  <c r="AJ1227" s="1"/>
  <c r="AJ1226" s="1"/>
  <c r="AP1229"/>
  <c r="AJ581"/>
  <c r="AP582"/>
  <c r="AK751"/>
  <c r="AK750" s="1"/>
  <c r="AK749" s="1"/>
  <c r="AQ752"/>
  <c r="AJ679"/>
  <c r="AJ678" s="1"/>
  <c r="AP680"/>
  <c r="AK770"/>
  <c r="AK769" s="1"/>
  <c r="AK768" s="1"/>
  <c r="AQ771"/>
  <c r="AJ770"/>
  <c r="AJ769" s="1"/>
  <c r="AJ768" s="1"/>
  <c r="AP771"/>
  <c r="AK1228"/>
  <c r="AK1227" s="1"/>
  <c r="AK1226" s="1"/>
  <c r="AQ1229"/>
  <c r="S673"/>
  <c r="AK51"/>
  <c r="AQ52"/>
  <c r="AK581"/>
  <c r="AQ582"/>
  <c r="AJ751"/>
  <c r="AJ750" s="1"/>
  <c r="AJ749" s="1"/>
  <c r="AP752"/>
  <c r="AJ805"/>
  <c r="AJ804" s="1"/>
  <c r="AJ803" s="1"/>
  <c r="AP806"/>
  <c r="AK805"/>
  <c r="AK804" s="1"/>
  <c r="AK803" s="1"/>
  <c r="AQ806"/>
  <c r="AJ51"/>
  <c r="AP52"/>
  <c r="AJ673"/>
  <c r="AE675"/>
  <c r="AE674" s="1"/>
  <c r="AE673" s="1"/>
  <c r="AK677"/>
  <c r="AE721"/>
  <c r="AE720" s="1"/>
  <c r="AK722"/>
  <c r="AD724"/>
  <c r="AD723" s="1"/>
  <c r="AJ725"/>
  <c r="AE798"/>
  <c r="AE797" s="1"/>
  <c r="AE796" s="1"/>
  <c r="AK799"/>
  <c r="AD721"/>
  <c r="AD720" s="1"/>
  <c r="AD712" s="1"/>
  <c r="AJ722"/>
  <c r="AE724"/>
  <c r="AE723" s="1"/>
  <c r="AK725"/>
  <c r="AD798"/>
  <c r="AD797" s="1"/>
  <c r="AD796" s="1"/>
  <c r="AJ799"/>
  <c r="N33"/>
  <c r="O393"/>
  <c r="O392" s="1"/>
  <c r="Y712"/>
  <c r="AE712"/>
  <c r="Y673"/>
  <c r="R673"/>
  <c r="X673"/>
  <c r="P358"/>
  <c r="P357" s="1"/>
  <c r="Q429"/>
  <c r="Q963"/>
  <c r="Q962" s="1"/>
  <c r="Q701"/>
  <c r="Q696" s="1"/>
  <c r="Q695" s="1"/>
  <c r="N489"/>
  <c r="P196"/>
  <c r="P453"/>
  <c r="P429" s="1"/>
  <c r="P571"/>
  <c r="N636"/>
  <c r="O655"/>
  <c r="R712"/>
  <c r="S712"/>
  <c r="S324"/>
  <c r="S506"/>
  <c r="O358"/>
  <c r="O357" s="1"/>
  <c r="S796"/>
  <c r="R506"/>
  <c r="P233"/>
  <c r="R246"/>
  <c r="P306"/>
  <c r="P305" s="1"/>
  <c r="Q1186"/>
  <c r="Q1181" s="1"/>
  <c r="Q1180" s="1"/>
  <c r="Q1178" s="1"/>
  <c r="O328"/>
  <c r="O323" s="1"/>
  <c r="O322" s="1"/>
  <c r="O321" s="1"/>
  <c r="Q358"/>
  <c r="Q357" s="1"/>
  <c r="P655"/>
  <c r="P654" s="1"/>
  <c r="Q489"/>
  <c r="O77"/>
  <c r="N358"/>
  <c r="N357" s="1"/>
  <c r="N453"/>
  <c r="N429" s="1"/>
  <c r="O489"/>
  <c r="P517"/>
  <c r="Q851"/>
  <c r="Q850" s="1"/>
  <c r="P124"/>
  <c r="P123" s="1"/>
  <c r="N132"/>
  <c r="P132"/>
  <c r="Q294"/>
  <c r="Q293" s="1"/>
  <c r="Q284" s="1"/>
  <c r="Q273" s="1"/>
  <c r="Q252" s="1"/>
  <c r="Q393"/>
  <c r="Q392" s="1"/>
  <c r="N393"/>
  <c r="N392" s="1"/>
  <c r="P736"/>
  <c r="N783"/>
  <c r="Q872"/>
  <c r="Q871" s="1"/>
  <c r="P996"/>
  <c r="P995" s="1"/>
  <c r="Q1150"/>
  <c r="Q1140" s="1"/>
  <c r="Q1139" s="1"/>
  <c r="Q26"/>
  <c r="Q25" s="1"/>
  <c r="Q24" s="1"/>
  <c r="O654"/>
  <c r="O996"/>
  <c r="O995" s="1"/>
  <c r="N996"/>
  <c r="N995" s="1"/>
  <c r="N994" s="1"/>
  <c r="Q212"/>
  <c r="Q211" s="1"/>
  <c r="Q210" s="1"/>
  <c r="O306"/>
  <c r="O305" s="1"/>
  <c r="N328"/>
  <c r="N323" s="1"/>
  <c r="N322" s="1"/>
  <c r="N321" s="1"/>
  <c r="O453"/>
  <c r="O517"/>
  <c r="O600"/>
  <c r="O599" s="1"/>
  <c r="Q636"/>
  <c r="N655"/>
  <c r="O701"/>
  <c r="O696" s="1"/>
  <c r="O695" s="1"/>
  <c r="N840"/>
  <c r="N839" s="1"/>
  <c r="O892"/>
  <c r="P1164"/>
  <c r="P1159" s="1"/>
  <c r="Q1164"/>
  <c r="Q1159" s="1"/>
  <c r="N1181"/>
  <c r="N1180" s="1"/>
  <c r="N1178" s="1"/>
  <c r="S389"/>
  <c r="Y390"/>
  <c r="N987"/>
  <c r="N986" s="1"/>
  <c r="N985" s="1"/>
  <c r="N984" s="1"/>
  <c r="Q996"/>
  <c r="Q995" s="1"/>
  <c r="P26"/>
  <c r="P25" s="1"/>
  <c r="P24" s="1"/>
  <c r="P56"/>
  <c r="Q123"/>
  <c r="Q153"/>
  <c r="Q152" s="1"/>
  <c r="P164"/>
  <c r="N196"/>
  <c r="O203"/>
  <c r="O233"/>
  <c r="O232" s="1"/>
  <c r="O231" s="1"/>
  <c r="P373"/>
  <c r="O379"/>
  <c r="O378" s="1"/>
  <c r="N616"/>
  <c r="N610" s="1"/>
  <c r="P636"/>
  <c r="Q655"/>
  <c r="Q654" s="1"/>
  <c r="Q753"/>
  <c r="O783"/>
  <c r="P818"/>
  <c r="O872"/>
  <c r="O871" s="1"/>
  <c r="O862" s="1"/>
  <c r="O861" s="1"/>
  <c r="N872"/>
  <c r="N871" s="1"/>
  <c r="N862" s="1"/>
  <c r="N861" s="1"/>
  <c r="P1099"/>
  <c r="P420"/>
  <c r="P419" s="1"/>
  <c r="P407" s="1"/>
  <c r="O561"/>
  <c r="O539" s="1"/>
  <c r="N561"/>
  <c r="Q561"/>
  <c r="N736"/>
  <c r="Q736"/>
  <c r="O736"/>
  <c r="P753"/>
  <c r="O753"/>
  <c r="P1218"/>
  <c r="P1217" s="1"/>
  <c r="P1215" s="1"/>
  <c r="Q420"/>
  <c r="Q419" s="1"/>
  <c r="Q407" s="1"/>
  <c r="O1140"/>
  <c r="O1139" s="1"/>
  <c r="O46"/>
  <c r="O45" s="1"/>
  <c r="N55"/>
  <c r="M389"/>
  <c r="M388" s="1"/>
  <c r="M387" s="1"/>
  <c r="M386" s="1"/>
  <c r="O56"/>
  <c r="O55" s="1"/>
  <c r="Q61"/>
  <c r="O153"/>
  <c r="O152" s="1"/>
  <c r="O164"/>
  <c r="O163" s="1"/>
  <c r="P188"/>
  <c r="P203"/>
  <c r="N233"/>
  <c r="N232" s="1"/>
  <c r="N231" s="1"/>
  <c r="N257"/>
  <c r="N256" s="1"/>
  <c r="N255" s="1"/>
  <c r="N254" s="1"/>
  <c r="O294"/>
  <c r="O293" s="1"/>
  <c r="O284" s="1"/>
  <c r="O273" s="1"/>
  <c r="O252" s="1"/>
  <c r="N892"/>
  <c r="N46"/>
  <c r="N45" s="1"/>
  <c r="N44" s="1"/>
  <c r="N43" s="1"/>
  <c r="P696"/>
  <c r="P695" s="1"/>
  <c r="N123"/>
  <c r="Q164"/>
  <c r="Q163" s="1"/>
  <c r="Q183"/>
  <c r="N203"/>
  <c r="L389"/>
  <c r="L388" s="1"/>
  <c r="L387" s="1"/>
  <c r="L386" s="1"/>
  <c r="R390"/>
  <c r="P171"/>
  <c r="Q233"/>
  <c r="Q232" s="1"/>
  <c r="Q231" s="1"/>
  <c r="P232"/>
  <c r="P231" s="1"/>
  <c r="O636"/>
  <c r="O1164"/>
  <c r="O1159" s="1"/>
  <c r="N1218"/>
  <c r="N1217" s="1"/>
  <c r="N1215" s="1"/>
  <c r="P153"/>
  <c r="P152" s="1"/>
  <c r="N171"/>
  <c r="N163" s="1"/>
  <c r="N183"/>
  <c r="O196"/>
  <c r="O212"/>
  <c r="O211" s="1"/>
  <c r="O210" s="1"/>
  <c r="P294"/>
  <c r="P293" s="1"/>
  <c r="P284" s="1"/>
  <c r="P273" s="1"/>
  <c r="Q306"/>
  <c r="Q305" s="1"/>
  <c r="N379"/>
  <c r="N378" s="1"/>
  <c r="N373" s="1"/>
  <c r="N420"/>
  <c r="N419" s="1"/>
  <c r="N407" s="1"/>
  <c r="P489"/>
  <c r="Q517"/>
  <c r="Q600"/>
  <c r="Q599" s="1"/>
  <c r="O616"/>
  <c r="O610" s="1"/>
  <c r="N701"/>
  <c r="P783"/>
  <c r="P840"/>
  <c r="P839" s="1"/>
  <c r="N851"/>
  <c r="N850" s="1"/>
  <c r="P872"/>
  <c r="P871" s="1"/>
  <c r="Q892"/>
  <c r="N517"/>
  <c r="Q862"/>
  <c r="Q861" s="1"/>
  <c r="P892"/>
  <c r="O373"/>
  <c r="O429"/>
  <c r="P910"/>
  <c r="P963"/>
  <c r="P962" s="1"/>
  <c r="Q1099"/>
  <c r="N1164"/>
  <c r="N1159" s="1"/>
  <c r="P1186"/>
  <c r="P1181" s="1"/>
  <c r="P1180" s="1"/>
  <c r="P1178" s="1"/>
  <c r="P257"/>
  <c r="P256" s="1"/>
  <c r="P255" s="1"/>
  <c r="P254" s="1"/>
  <c r="N306"/>
  <c r="N305" s="1"/>
  <c r="O420"/>
  <c r="O419" s="1"/>
  <c r="O407" s="1"/>
  <c r="O406" s="1"/>
  <c r="P566"/>
  <c r="P562" s="1"/>
  <c r="P561" s="1"/>
  <c r="P591"/>
  <c r="P586" s="1"/>
  <c r="N600"/>
  <c r="N599" s="1"/>
  <c r="N654"/>
  <c r="N696"/>
  <c r="N695" s="1"/>
  <c r="N753"/>
  <c r="Q783"/>
  <c r="N818"/>
  <c r="Q840"/>
  <c r="Q839" s="1"/>
  <c r="O910"/>
  <c r="N910"/>
  <c r="O963"/>
  <c r="O962" s="1"/>
  <c r="O1186"/>
  <c r="O1181" s="1"/>
  <c r="O1180" s="1"/>
  <c r="O1178" s="1"/>
  <c r="O1217"/>
  <c r="O1215" s="1"/>
  <c r="O224"/>
  <c r="O223" s="1"/>
  <c r="O222" s="1"/>
  <c r="Q56"/>
  <c r="Q132"/>
  <c r="Q188"/>
  <c r="N284"/>
  <c r="N273" s="1"/>
  <c r="O26"/>
  <c r="O25" s="1"/>
  <c r="O24" s="1"/>
  <c r="O132"/>
  <c r="N26"/>
  <c r="N25" s="1"/>
  <c r="N24" s="1"/>
  <c r="P55"/>
  <c r="P44" s="1"/>
  <c r="P43" s="1"/>
  <c r="Q328"/>
  <c r="Q323" s="1"/>
  <c r="Q322" s="1"/>
  <c r="Q321" s="1"/>
  <c r="Q373"/>
  <c r="N152"/>
  <c r="Q197"/>
  <c r="Q196" s="1"/>
  <c r="Q204"/>
  <c r="Q203" s="1"/>
  <c r="P616"/>
  <c r="P610" s="1"/>
  <c r="O840"/>
  <c r="O839" s="1"/>
  <c r="P862"/>
  <c r="P861" s="1"/>
  <c r="P393"/>
  <c r="P392" s="1"/>
  <c r="O851"/>
  <c r="O850" s="1"/>
  <c r="P851"/>
  <c r="P850" s="1"/>
  <c r="P328"/>
  <c r="P323" s="1"/>
  <c r="P322" s="1"/>
  <c r="P321" s="1"/>
  <c r="Q616"/>
  <c r="Q610" s="1"/>
  <c r="Q910"/>
  <c r="O1099"/>
  <c r="N1140"/>
  <c r="N1139" s="1"/>
  <c r="P1140"/>
  <c r="P1139" s="1"/>
  <c r="P1138" s="1"/>
  <c r="Q1217"/>
  <c r="Q1215" s="1"/>
  <c r="N963"/>
  <c r="N962" s="1"/>
  <c r="K207"/>
  <c r="K205"/>
  <c r="K200"/>
  <c r="K198"/>
  <c r="I579"/>
  <c r="I578" s="1"/>
  <c r="J579"/>
  <c r="J578" s="1"/>
  <c r="K579"/>
  <c r="K578" s="1"/>
  <c r="H579"/>
  <c r="H578" s="1"/>
  <c r="H740"/>
  <c r="AP51" l="1"/>
  <c r="AV52"/>
  <c r="AV51" s="1"/>
  <c r="AP805"/>
  <c r="AP804" s="1"/>
  <c r="AP803" s="1"/>
  <c r="AV806"/>
  <c r="AV805" s="1"/>
  <c r="AV804" s="1"/>
  <c r="AV803" s="1"/>
  <c r="AQ581"/>
  <c r="AW582"/>
  <c r="AW581" s="1"/>
  <c r="AP770"/>
  <c r="AP769" s="1"/>
  <c r="AP768" s="1"/>
  <c r="AV771"/>
  <c r="AV770" s="1"/>
  <c r="AV769" s="1"/>
  <c r="AV768" s="1"/>
  <c r="AP679"/>
  <c r="AP678" s="1"/>
  <c r="AP673" s="1"/>
  <c r="AV680"/>
  <c r="AV679" s="1"/>
  <c r="AV678" s="1"/>
  <c r="AV673" s="1"/>
  <c r="AP581"/>
  <c r="AV582"/>
  <c r="AV581" s="1"/>
  <c r="AQ805"/>
  <c r="AQ804" s="1"/>
  <c r="AQ803" s="1"/>
  <c r="AW806"/>
  <c r="AW805" s="1"/>
  <c r="AW804" s="1"/>
  <c r="AW803" s="1"/>
  <c r="AP751"/>
  <c r="AP750" s="1"/>
  <c r="AP749" s="1"/>
  <c r="AV752"/>
  <c r="AV751" s="1"/>
  <c r="AV750" s="1"/>
  <c r="AV749" s="1"/>
  <c r="AQ51"/>
  <c r="AW52"/>
  <c r="AW51" s="1"/>
  <c r="AQ1228"/>
  <c r="AQ1227" s="1"/>
  <c r="AQ1226" s="1"/>
  <c r="AW1229"/>
  <c r="AW1228" s="1"/>
  <c r="AW1227" s="1"/>
  <c r="AW1226" s="1"/>
  <c r="AQ770"/>
  <c r="AQ769" s="1"/>
  <c r="AQ768" s="1"/>
  <c r="AW771"/>
  <c r="AW770" s="1"/>
  <c r="AW769" s="1"/>
  <c r="AW768" s="1"/>
  <c r="AQ751"/>
  <c r="AQ750" s="1"/>
  <c r="AQ749" s="1"/>
  <c r="AW752"/>
  <c r="AW751" s="1"/>
  <c r="AW750" s="1"/>
  <c r="AW749" s="1"/>
  <c r="AP1228"/>
  <c r="AP1227" s="1"/>
  <c r="AP1226" s="1"/>
  <c r="AV1229"/>
  <c r="AV1228" s="1"/>
  <c r="AV1227" s="1"/>
  <c r="AV1226" s="1"/>
  <c r="N252"/>
  <c r="AK724"/>
  <c r="AK723" s="1"/>
  <c r="AQ725"/>
  <c r="AK798"/>
  <c r="AK797" s="1"/>
  <c r="AK796" s="1"/>
  <c r="AQ799"/>
  <c r="AK721"/>
  <c r="AK720" s="1"/>
  <c r="AQ722"/>
  <c r="O891"/>
  <c r="O890" s="1"/>
  <c r="O888" s="1"/>
  <c r="AJ798"/>
  <c r="AJ797" s="1"/>
  <c r="AJ796" s="1"/>
  <c r="AP799"/>
  <c r="AJ721"/>
  <c r="AJ720" s="1"/>
  <c r="AP722"/>
  <c r="AJ724"/>
  <c r="AJ723" s="1"/>
  <c r="AP725"/>
  <c r="AK675"/>
  <c r="AK674" s="1"/>
  <c r="AK673" s="1"/>
  <c r="AQ677"/>
  <c r="P351"/>
  <c r="P345" s="1"/>
  <c r="AK712"/>
  <c r="P163"/>
  <c r="Q406"/>
  <c r="N1138"/>
  <c r="N118"/>
  <c r="Y389"/>
  <c r="Y388" s="1"/>
  <c r="Y387" s="1"/>
  <c r="Y386" s="1"/>
  <c r="AE390"/>
  <c r="O1138"/>
  <c r="P994"/>
  <c r="P982" s="1"/>
  <c r="Q1138"/>
  <c r="S505"/>
  <c r="N351"/>
  <c r="N345" s="1"/>
  <c r="R245"/>
  <c r="R505"/>
  <c r="S388"/>
  <c r="O179"/>
  <c r="Q55"/>
  <c r="Q44" s="1"/>
  <c r="Q43" s="1"/>
  <c r="N891"/>
  <c r="N890" s="1"/>
  <c r="N888" s="1"/>
  <c r="O351"/>
  <c r="O345" s="1"/>
  <c r="O303" s="1"/>
  <c r="P118"/>
  <c r="P891"/>
  <c r="P890" s="1"/>
  <c r="P888" s="1"/>
  <c r="Q891"/>
  <c r="Q890" s="1"/>
  <c r="Q888" s="1"/>
  <c r="P179"/>
  <c r="Q118"/>
  <c r="Q994"/>
  <c r="P735"/>
  <c r="P652" s="1"/>
  <c r="N982"/>
  <c r="P252"/>
  <c r="Q351"/>
  <c r="Q345" s="1"/>
  <c r="O487"/>
  <c r="N179"/>
  <c r="P539"/>
  <c r="P487" s="1"/>
  <c r="O151"/>
  <c r="O44"/>
  <c r="O43" s="1"/>
  <c r="P406"/>
  <c r="P303" s="1"/>
  <c r="O118"/>
  <c r="R389"/>
  <c r="X390"/>
  <c r="N735"/>
  <c r="N652" s="1"/>
  <c r="N539"/>
  <c r="N487" s="1"/>
  <c r="Q735"/>
  <c r="Q652" s="1"/>
  <c r="O735"/>
  <c r="O652" s="1"/>
  <c r="O994"/>
  <c r="O982" s="1"/>
  <c r="Q539"/>
  <c r="Q487" s="1"/>
  <c r="N406"/>
  <c r="N303" s="1"/>
  <c r="Q179"/>
  <c r="Q151" s="1"/>
  <c r="Q112" s="1"/>
  <c r="N151"/>
  <c r="N112" s="1"/>
  <c r="N15" s="1"/>
  <c r="M595"/>
  <c r="L595"/>
  <c r="M593"/>
  <c r="S593" s="1"/>
  <c r="L593"/>
  <c r="I594"/>
  <c r="J594"/>
  <c r="K594"/>
  <c r="I592"/>
  <c r="J592"/>
  <c r="K592"/>
  <c r="H592"/>
  <c r="H594"/>
  <c r="AQ721" l="1"/>
  <c r="AQ720" s="1"/>
  <c r="AQ712" s="1"/>
  <c r="AW722"/>
  <c r="AW721" s="1"/>
  <c r="AW720" s="1"/>
  <c r="AQ724"/>
  <c r="AQ723" s="1"/>
  <c r="AW725"/>
  <c r="AW724" s="1"/>
  <c r="AW723" s="1"/>
  <c r="Q982"/>
  <c r="AP721"/>
  <c r="AP720" s="1"/>
  <c r="AV722"/>
  <c r="AV721" s="1"/>
  <c r="AV720" s="1"/>
  <c r="AQ675"/>
  <c r="AQ674" s="1"/>
  <c r="AQ673" s="1"/>
  <c r="AW677"/>
  <c r="AW675" s="1"/>
  <c r="AW674" s="1"/>
  <c r="AW673" s="1"/>
  <c r="AQ798"/>
  <c r="AQ797" s="1"/>
  <c r="AQ796" s="1"/>
  <c r="AW799"/>
  <c r="AW798" s="1"/>
  <c r="AW797" s="1"/>
  <c r="AW796" s="1"/>
  <c r="AP724"/>
  <c r="AP723" s="1"/>
  <c r="AV725"/>
  <c r="AV724" s="1"/>
  <c r="AV723" s="1"/>
  <c r="AP798"/>
  <c r="AP797" s="1"/>
  <c r="AP796" s="1"/>
  <c r="AV799"/>
  <c r="AV798" s="1"/>
  <c r="AV797" s="1"/>
  <c r="AV796" s="1"/>
  <c r="AJ712"/>
  <c r="M592"/>
  <c r="AP712"/>
  <c r="AE389"/>
  <c r="AE388" s="1"/>
  <c r="AE387" s="1"/>
  <c r="AE386" s="1"/>
  <c r="AK390"/>
  <c r="P151"/>
  <c r="P112" s="1"/>
  <c r="P15" s="1"/>
  <c r="P1231" s="1"/>
  <c r="Q303"/>
  <c r="X389"/>
  <c r="X388" s="1"/>
  <c r="X387" s="1"/>
  <c r="X386" s="1"/>
  <c r="AD390"/>
  <c r="O112"/>
  <c r="O15" s="1"/>
  <c r="O1231" s="1"/>
  <c r="R388"/>
  <c r="Q15"/>
  <c r="S387"/>
  <c r="K591"/>
  <c r="K586" s="1"/>
  <c r="S592"/>
  <c r="Y593"/>
  <c r="J591"/>
  <c r="J586" s="1"/>
  <c r="L594"/>
  <c r="R595"/>
  <c r="L592"/>
  <c r="R593"/>
  <c r="M594"/>
  <c r="M591" s="1"/>
  <c r="M586" s="1"/>
  <c r="S595"/>
  <c r="N1231"/>
  <c r="H591"/>
  <c r="H586" s="1"/>
  <c r="I591"/>
  <c r="I586" s="1"/>
  <c r="AW712" l="1"/>
  <c r="AV712"/>
  <c r="AK389"/>
  <c r="AK388" s="1"/>
  <c r="AK387" s="1"/>
  <c r="AK386" s="1"/>
  <c r="AQ390"/>
  <c r="AD389"/>
  <c r="AD388" s="1"/>
  <c r="AD387" s="1"/>
  <c r="AD386" s="1"/>
  <c r="AJ390"/>
  <c r="Q1231"/>
  <c r="Y592"/>
  <c r="AE593"/>
  <c r="R387"/>
  <c r="S386"/>
  <c r="R592"/>
  <c r="X593"/>
  <c r="R594"/>
  <c r="X595"/>
  <c r="S594"/>
  <c r="Y595"/>
  <c r="L591"/>
  <c r="L586" s="1"/>
  <c r="M1132"/>
  <c r="L1132"/>
  <c r="I1131"/>
  <c r="I1130" s="1"/>
  <c r="I1129" s="1"/>
  <c r="I1128" s="1"/>
  <c r="I1127" s="1"/>
  <c r="J1131"/>
  <c r="J1130" s="1"/>
  <c r="J1129" s="1"/>
  <c r="J1128" s="1"/>
  <c r="J1127" s="1"/>
  <c r="K1131"/>
  <c r="K1130" s="1"/>
  <c r="K1129" s="1"/>
  <c r="K1128" s="1"/>
  <c r="K1127" s="1"/>
  <c r="H1131"/>
  <c r="H1130" s="1"/>
  <c r="H1129" s="1"/>
  <c r="H1128" s="1"/>
  <c r="H1127" s="1"/>
  <c r="AQ389" l="1"/>
  <c r="AQ388" s="1"/>
  <c r="AQ387" s="1"/>
  <c r="AQ386" s="1"/>
  <c r="AW390"/>
  <c r="AW389" s="1"/>
  <c r="AW388" s="1"/>
  <c r="AW387" s="1"/>
  <c r="AW386" s="1"/>
  <c r="AJ389"/>
  <c r="AJ388" s="1"/>
  <c r="AJ387" s="1"/>
  <c r="AJ386" s="1"/>
  <c r="AP390"/>
  <c r="AE592"/>
  <c r="AK593"/>
  <c r="Y594"/>
  <c r="Y591" s="1"/>
  <c r="Y586" s="1"/>
  <c r="AE595"/>
  <c r="X592"/>
  <c r="AD593"/>
  <c r="X594"/>
  <c r="X591" s="1"/>
  <c r="X586" s="1"/>
  <c r="AD595"/>
  <c r="R386"/>
  <c r="S591"/>
  <c r="R591"/>
  <c r="M1131"/>
  <c r="M1130" s="1"/>
  <c r="M1129" s="1"/>
  <c r="M1128" s="1"/>
  <c r="M1127" s="1"/>
  <c r="S1132"/>
  <c r="L1131"/>
  <c r="L1130" s="1"/>
  <c r="L1129" s="1"/>
  <c r="L1128" s="1"/>
  <c r="L1127" s="1"/>
  <c r="R1132"/>
  <c r="M141"/>
  <c r="L141"/>
  <c r="I140"/>
  <c r="I139" s="1"/>
  <c r="J140"/>
  <c r="J139" s="1"/>
  <c r="K140"/>
  <c r="K139" s="1"/>
  <c r="H140"/>
  <c r="H139" s="1"/>
  <c r="M138"/>
  <c r="S138" s="1"/>
  <c r="L138"/>
  <c r="I137"/>
  <c r="I136" s="1"/>
  <c r="J137"/>
  <c r="J136" s="1"/>
  <c r="K137"/>
  <c r="K136" s="1"/>
  <c r="H137"/>
  <c r="H136" s="1"/>
  <c r="M135"/>
  <c r="L135"/>
  <c r="I134"/>
  <c r="I133" s="1"/>
  <c r="J134"/>
  <c r="J133" s="1"/>
  <c r="K134"/>
  <c r="K133" s="1"/>
  <c r="H134"/>
  <c r="H133" s="1"/>
  <c r="AP389" l="1"/>
  <c r="AP388" s="1"/>
  <c r="AP387" s="1"/>
  <c r="AP386" s="1"/>
  <c r="AV390"/>
  <c r="AV389" s="1"/>
  <c r="AV388" s="1"/>
  <c r="AV387" s="1"/>
  <c r="AV386" s="1"/>
  <c r="AK592"/>
  <c r="AQ593"/>
  <c r="AD592"/>
  <c r="AJ593"/>
  <c r="AD594"/>
  <c r="AJ595"/>
  <c r="AE594"/>
  <c r="AE591" s="1"/>
  <c r="AE586" s="1"/>
  <c r="AK595"/>
  <c r="S586"/>
  <c r="R586"/>
  <c r="S1131"/>
  <c r="Y1132"/>
  <c r="S137"/>
  <c r="Y138"/>
  <c r="R1131"/>
  <c r="X1132"/>
  <c r="M140"/>
  <c r="M139" s="1"/>
  <c r="S141"/>
  <c r="M134"/>
  <c r="M133" s="1"/>
  <c r="S135"/>
  <c r="L140"/>
  <c r="L139" s="1"/>
  <c r="R141"/>
  <c r="L134"/>
  <c r="L133" s="1"/>
  <c r="R135"/>
  <c r="L137"/>
  <c r="L136" s="1"/>
  <c r="R138"/>
  <c r="M137"/>
  <c r="M136" s="1"/>
  <c r="H132"/>
  <c r="K132"/>
  <c r="I132"/>
  <c r="J132"/>
  <c r="AQ592" l="1"/>
  <c r="AW593"/>
  <c r="AW592" s="1"/>
  <c r="AP595"/>
  <c r="AJ594"/>
  <c r="AD591"/>
  <c r="AD586" s="1"/>
  <c r="AQ595"/>
  <c r="AK594"/>
  <c r="AK591" s="1"/>
  <c r="AK586" s="1"/>
  <c r="AJ592"/>
  <c r="AP593"/>
  <c r="Y137"/>
  <c r="Y136" s="1"/>
  <c r="AE138"/>
  <c r="X1131"/>
  <c r="X1130" s="1"/>
  <c r="X1129" s="1"/>
  <c r="X1128" s="1"/>
  <c r="X1127" s="1"/>
  <c r="AD1132"/>
  <c r="Y1131"/>
  <c r="Y1130" s="1"/>
  <c r="Y1129" s="1"/>
  <c r="Y1128" s="1"/>
  <c r="Y1127" s="1"/>
  <c r="AE1132"/>
  <c r="S136"/>
  <c r="R1130"/>
  <c r="S1130"/>
  <c r="L132"/>
  <c r="M132"/>
  <c r="S134"/>
  <c r="Y135"/>
  <c r="R134"/>
  <c r="X135"/>
  <c r="R137"/>
  <c r="X138"/>
  <c r="R140"/>
  <c r="X141"/>
  <c r="S140"/>
  <c r="Y141"/>
  <c r="M209"/>
  <c r="S209" s="1"/>
  <c r="L209"/>
  <c r="M207"/>
  <c r="L207"/>
  <c r="M205"/>
  <c r="S205" s="1"/>
  <c r="L205"/>
  <c r="I204"/>
  <c r="J204"/>
  <c r="K204"/>
  <c r="H204"/>
  <c r="I206"/>
  <c r="J206"/>
  <c r="K206"/>
  <c r="H206"/>
  <c r="I208"/>
  <c r="J208"/>
  <c r="K208"/>
  <c r="H208"/>
  <c r="M202"/>
  <c r="S202" s="1"/>
  <c r="L202"/>
  <c r="R202" s="1"/>
  <c r="M200"/>
  <c r="L200"/>
  <c r="M198"/>
  <c r="L198"/>
  <c r="I201"/>
  <c r="J201"/>
  <c r="K201"/>
  <c r="I199"/>
  <c r="J199"/>
  <c r="K199"/>
  <c r="I197"/>
  <c r="J197"/>
  <c r="K197"/>
  <c r="H197"/>
  <c r="H199"/>
  <c r="H201"/>
  <c r="AP592" l="1"/>
  <c r="AV593"/>
  <c r="AV592" s="1"/>
  <c r="AQ594"/>
  <c r="AQ591" s="1"/>
  <c r="AQ586" s="1"/>
  <c r="AW595"/>
  <c r="AW594" s="1"/>
  <c r="AP594"/>
  <c r="AV595"/>
  <c r="AV594" s="1"/>
  <c r="AW591"/>
  <c r="AW586" s="1"/>
  <c r="AJ591"/>
  <c r="AJ586" s="1"/>
  <c r="AP591"/>
  <c r="AP586" s="1"/>
  <c r="AE1131"/>
  <c r="AE1130" s="1"/>
  <c r="AE1129" s="1"/>
  <c r="AE1128" s="1"/>
  <c r="AE1127" s="1"/>
  <c r="AK1132"/>
  <c r="AE137"/>
  <c r="AE136" s="1"/>
  <c r="AK138"/>
  <c r="AD1131"/>
  <c r="AD1130" s="1"/>
  <c r="AD1129" s="1"/>
  <c r="AD1128" s="1"/>
  <c r="AD1127" s="1"/>
  <c r="AJ1132"/>
  <c r="Y140"/>
  <c r="Y139" s="1"/>
  <c r="AE141"/>
  <c r="X137"/>
  <c r="X136" s="1"/>
  <c r="AD138"/>
  <c r="Y134"/>
  <c r="Y133" s="1"/>
  <c r="AE135"/>
  <c r="X140"/>
  <c r="X139" s="1"/>
  <c r="AD141"/>
  <c r="X134"/>
  <c r="X133" s="1"/>
  <c r="AD135"/>
  <c r="I196"/>
  <c r="L201"/>
  <c r="R1129"/>
  <c r="R139"/>
  <c r="S1129"/>
  <c r="M208"/>
  <c r="R133"/>
  <c r="S139"/>
  <c r="R136"/>
  <c r="S133"/>
  <c r="S201"/>
  <c r="Y202"/>
  <c r="S204"/>
  <c r="Y205"/>
  <c r="S208"/>
  <c r="Y209"/>
  <c r="Y132"/>
  <c r="R201"/>
  <c r="X202"/>
  <c r="M201"/>
  <c r="M206"/>
  <c r="S207"/>
  <c r="L199"/>
  <c r="R200"/>
  <c r="L206"/>
  <c r="R207"/>
  <c r="M197"/>
  <c r="S198"/>
  <c r="M199"/>
  <c r="S200"/>
  <c r="L197"/>
  <c r="R198"/>
  <c r="L204"/>
  <c r="R205"/>
  <c r="L208"/>
  <c r="R209"/>
  <c r="M204"/>
  <c r="H196"/>
  <c r="H203"/>
  <c r="I203"/>
  <c r="J203"/>
  <c r="K203"/>
  <c r="J196"/>
  <c r="K196"/>
  <c r="AV591" l="1"/>
  <c r="AV586" s="1"/>
  <c r="AK137"/>
  <c r="AK136" s="1"/>
  <c r="AQ138"/>
  <c r="M196"/>
  <c r="AJ1131"/>
  <c r="AJ1130" s="1"/>
  <c r="AJ1129" s="1"/>
  <c r="AJ1128" s="1"/>
  <c r="AJ1127" s="1"/>
  <c r="AP1132"/>
  <c r="AK1131"/>
  <c r="AK1130" s="1"/>
  <c r="AK1129" s="1"/>
  <c r="AK1128" s="1"/>
  <c r="AK1127" s="1"/>
  <c r="AQ1132"/>
  <c r="AD140"/>
  <c r="AD139" s="1"/>
  <c r="AJ141"/>
  <c r="AD137"/>
  <c r="AD136" s="1"/>
  <c r="AJ138"/>
  <c r="L196"/>
  <c r="X132"/>
  <c r="AD134"/>
  <c r="AD133" s="1"/>
  <c r="AD132" s="1"/>
  <c r="AJ135"/>
  <c r="AE134"/>
  <c r="AE133" s="1"/>
  <c r="AK135"/>
  <c r="AE140"/>
  <c r="AE139" s="1"/>
  <c r="AK141"/>
  <c r="Y204"/>
  <c r="AE205"/>
  <c r="X201"/>
  <c r="AD202"/>
  <c r="Y201"/>
  <c r="AE202"/>
  <c r="Y208"/>
  <c r="AE209"/>
  <c r="L203"/>
  <c r="R132"/>
  <c r="S1128"/>
  <c r="M203"/>
  <c r="R1128"/>
  <c r="S132"/>
  <c r="S199"/>
  <c r="Y200"/>
  <c r="R206"/>
  <c r="X207"/>
  <c r="S206"/>
  <c r="Y207"/>
  <c r="R197"/>
  <c r="X198"/>
  <c r="R199"/>
  <c r="X200"/>
  <c r="R204"/>
  <c r="X205"/>
  <c r="R208"/>
  <c r="X209"/>
  <c r="S197"/>
  <c r="Y198"/>
  <c r="M192"/>
  <c r="L192"/>
  <c r="M190"/>
  <c r="L190"/>
  <c r="I191"/>
  <c r="J191"/>
  <c r="K191"/>
  <c r="I189"/>
  <c r="J189"/>
  <c r="K189"/>
  <c r="H189"/>
  <c r="H191"/>
  <c r="M187"/>
  <c r="L187"/>
  <c r="M185"/>
  <c r="L185"/>
  <c r="I186"/>
  <c r="J186"/>
  <c r="K186"/>
  <c r="I184"/>
  <c r="J184"/>
  <c r="K184"/>
  <c r="H184"/>
  <c r="H186"/>
  <c r="AP1131" l="1"/>
  <c r="AP1130" s="1"/>
  <c r="AP1129" s="1"/>
  <c r="AP1128" s="1"/>
  <c r="AP1127" s="1"/>
  <c r="AV1132"/>
  <c r="AV1131" s="1"/>
  <c r="AV1130" s="1"/>
  <c r="AV1129" s="1"/>
  <c r="AV1128" s="1"/>
  <c r="AV1127" s="1"/>
  <c r="AQ1131"/>
  <c r="AQ1130" s="1"/>
  <c r="AQ1129" s="1"/>
  <c r="AQ1128" s="1"/>
  <c r="AQ1127" s="1"/>
  <c r="AW1132"/>
  <c r="AW1131" s="1"/>
  <c r="AW1130" s="1"/>
  <c r="AW1129" s="1"/>
  <c r="AW1128" s="1"/>
  <c r="AW1127" s="1"/>
  <c r="AQ137"/>
  <c r="AQ136" s="1"/>
  <c r="AW138"/>
  <c r="AW137" s="1"/>
  <c r="AW136" s="1"/>
  <c r="AK134"/>
  <c r="AK133" s="1"/>
  <c r="AQ135"/>
  <c r="AJ140"/>
  <c r="AJ139" s="1"/>
  <c r="AP141"/>
  <c r="AK140"/>
  <c r="AK139" s="1"/>
  <c r="AQ141"/>
  <c r="AJ134"/>
  <c r="AJ133" s="1"/>
  <c r="AP135"/>
  <c r="AJ137"/>
  <c r="AJ136" s="1"/>
  <c r="AJ132" s="1"/>
  <c r="AP138"/>
  <c r="AE132"/>
  <c r="AE204"/>
  <c r="AK205"/>
  <c r="AE201"/>
  <c r="AK202"/>
  <c r="AE208"/>
  <c r="AK209"/>
  <c r="AD201"/>
  <c r="AJ202"/>
  <c r="X204"/>
  <c r="AD205"/>
  <c r="X197"/>
  <c r="AD198"/>
  <c r="X206"/>
  <c r="AD207"/>
  <c r="Y197"/>
  <c r="AE198"/>
  <c r="X208"/>
  <c r="X203" s="1"/>
  <c r="AD209"/>
  <c r="X199"/>
  <c r="AD200"/>
  <c r="Y206"/>
  <c r="Y203" s="1"/>
  <c r="AE207"/>
  <c r="Y199"/>
  <c r="AE200"/>
  <c r="S203"/>
  <c r="R1127"/>
  <c r="S1127"/>
  <c r="R203"/>
  <c r="I183"/>
  <c r="H188"/>
  <c r="X196"/>
  <c r="S196"/>
  <c r="R196"/>
  <c r="L191"/>
  <c r="R192"/>
  <c r="M184"/>
  <c r="S185"/>
  <c r="L189"/>
  <c r="R190"/>
  <c r="L186"/>
  <c r="R187"/>
  <c r="M189"/>
  <c r="S190"/>
  <c r="L184"/>
  <c r="L183" s="1"/>
  <c r="R185"/>
  <c r="M186"/>
  <c r="S187"/>
  <c r="M191"/>
  <c r="S192"/>
  <c r="H183"/>
  <c r="I188"/>
  <c r="J188"/>
  <c r="K188"/>
  <c r="L188"/>
  <c r="J183"/>
  <c r="K183"/>
  <c r="AP134" l="1"/>
  <c r="AP133" s="1"/>
  <c r="AV135"/>
  <c r="AV134" s="1"/>
  <c r="AV133" s="1"/>
  <c r="AP140"/>
  <c r="AP139" s="1"/>
  <c r="AV141"/>
  <c r="AV140" s="1"/>
  <c r="AV139" s="1"/>
  <c r="AP137"/>
  <c r="AP136" s="1"/>
  <c r="AV138"/>
  <c r="AV137" s="1"/>
  <c r="AV136" s="1"/>
  <c r="AQ140"/>
  <c r="AQ139" s="1"/>
  <c r="AW141"/>
  <c r="AW140" s="1"/>
  <c r="AW139" s="1"/>
  <c r="AQ134"/>
  <c r="AQ133" s="1"/>
  <c r="AQ132" s="1"/>
  <c r="AW135"/>
  <c r="AW134" s="1"/>
  <c r="AW133" s="1"/>
  <c r="AW132" s="1"/>
  <c r="AK208"/>
  <c r="AQ209"/>
  <c r="AK204"/>
  <c r="AQ205"/>
  <c r="AK132"/>
  <c r="AJ201"/>
  <c r="AP202"/>
  <c r="AK201"/>
  <c r="AQ202"/>
  <c r="AP132"/>
  <c r="AD199"/>
  <c r="AJ200"/>
  <c r="AE199"/>
  <c r="AK200"/>
  <c r="AE197"/>
  <c r="AE196" s="1"/>
  <c r="AK198"/>
  <c r="AE206"/>
  <c r="AE203" s="1"/>
  <c r="AK207"/>
  <c r="AD208"/>
  <c r="AJ209"/>
  <c r="AD206"/>
  <c r="AJ207"/>
  <c r="AD204"/>
  <c r="AJ205"/>
  <c r="AD197"/>
  <c r="AJ198"/>
  <c r="M188"/>
  <c r="M183"/>
  <c r="Y196"/>
  <c r="S186"/>
  <c r="Y187"/>
  <c r="S189"/>
  <c r="Y190"/>
  <c r="R189"/>
  <c r="X190"/>
  <c r="R191"/>
  <c r="X192"/>
  <c r="S191"/>
  <c r="Y192"/>
  <c r="R186"/>
  <c r="X187"/>
  <c r="S184"/>
  <c r="S183" s="1"/>
  <c r="Y185"/>
  <c r="R184"/>
  <c r="X185"/>
  <c r="M182"/>
  <c r="L182"/>
  <c r="I181"/>
  <c r="I180" s="1"/>
  <c r="J181"/>
  <c r="J180" s="1"/>
  <c r="K181"/>
  <c r="K180" s="1"/>
  <c r="H181"/>
  <c r="H180" s="1"/>
  <c r="M84"/>
  <c r="S84" s="1"/>
  <c r="L84"/>
  <c r="I83"/>
  <c r="I82" s="1"/>
  <c r="J83"/>
  <c r="J82" s="1"/>
  <c r="K83"/>
  <c r="K82" s="1"/>
  <c r="H83"/>
  <c r="H82" s="1"/>
  <c r="I80"/>
  <c r="J80"/>
  <c r="K80"/>
  <c r="I78"/>
  <c r="J78"/>
  <c r="K78"/>
  <c r="M81"/>
  <c r="L81"/>
  <c r="M79"/>
  <c r="L79"/>
  <c r="H78"/>
  <c r="H80"/>
  <c r="M76"/>
  <c r="L76"/>
  <c r="M74"/>
  <c r="L74"/>
  <c r="I73"/>
  <c r="J73"/>
  <c r="K73"/>
  <c r="H73"/>
  <c r="I75"/>
  <c r="J75"/>
  <c r="K75"/>
  <c r="H75"/>
  <c r="M71"/>
  <c r="L71"/>
  <c r="I70"/>
  <c r="I69" s="1"/>
  <c r="J70"/>
  <c r="J69" s="1"/>
  <c r="K70"/>
  <c r="K69" s="1"/>
  <c r="H70"/>
  <c r="H69" s="1"/>
  <c r="M68"/>
  <c r="L68"/>
  <c r="I67"/>
  <c r="I66" s="1"/>
  <c r="J67"/>
  <c r="J66" s="1"/>
  <c r="K67"/>
  <c r="K66" s="1"/>
  <c r="H67"/>
  <c r="H66" s="1"/>
  <c r="M63"/>
  <c r="S63" s="1"/>
  <c r="L63"/>
  <c r="R63" s="1"/>
  <c r="M65"/>
  <c r="L65"/>
  <c r="I62"/>
  <c r="J62"/>
  <c r="K62"/>
  <c r="H62"/>
  <c r="I64"/>
  <c r="J64"/>
  <c r="K64"/>
  <c r="H64"/>
  <c r="H61" s="1"/>
  <c r="M60"/>
  <c r="S60" s="1"/>
  <c r="L60"/>
  <c r="M58"/>
  <c r="L58"/>
  <c r="I59"/>
  <c r="J59"/>
  <c r="K59"/>
  <c r="H59"/>
  <c r="I57"/>
  <c r="J57"/>
  <c r="K57"/>
  <c r="H57"/>
  <c r="H56" s="1"/>
  <c r="AQ208" l="1"/>
  <c r="AW209"/>
  <c r="AW208" s="1"/>
  <c r="AV132"/>
  <c r="AP201"/>
  <c r="AV202"/>
  <c r="AV201" s="1"/>
  <c r="AQ204"/>
  <c r="AW205"/>
  <c r="AW204" s="1"/>
  <c r="AQ201"/>
  <c r="AW202"/>
  <c r="AW201" s="1"/>
  <c r="AD196"/>
  <c r="AD203"/>
  <c r="AJ204"/>
  <c r="AP205"/>
  <c r="AJ208"/>
  <c r="AP209"/>
  <c r="AK197"/>
  <c r="AQ198"/>
  <c r="AJ199"/>
  <c r="AP200"/>
  <c r="AJ197"/>
  <c r="AP198"/>
  <c r="AJ206"/>
  <c r="AP207"/>
  <c r="AK206"/>
  <c r="AK203" s="1"/>
  <c r="AQ207"/>
  <c r="AK199"/>
  <c r="AQ200"/>
  <c r="AJ196"/>
  <c r="M62"/>
  <c r="AJ203"/>
  <c r="AK196"/>
  <c r="Y184"/>
  <c r="AE185"/>
  <c r="Y191"/>
  <c r="AE192"/>
  <c r="X189"/>
  <c r="AD190"/>
  <c r="Y186"/>
  <c r="AE187"/>
  <c r="X184"/>
  <c r="AD185"/>
  <c r="X186"/>
  <c r="AD187"/>
  <c r="X191"/>
  <c r="X188" s="1"/>
  <c r="AD192"/>
  <c r="Y189"/>
  <c r="AE190"/>
  <c r="L62"/>
  <c r="H77"/>
  <c r="S188"/>
  <c r="R188"/>
  <c r="R183"/>
  <c r="J61"/>
  <c r="I77"/>
  <c r="S59"/>
  <c r="Y60"/>
  <c r="S83"/>
  <c r="Y84"/>
  <c r="S62"/>
  <c r="Y63"/>
  <c r="M83"/>
  <c r="M82" s="1"/>
  <c r="R62"/>
  <c r="X63"/>
  <c r="Y188"/>
  <c r="M64"/>
  <c r="M61" s="1"/>
  <c r="S65"/>
  <c r="M57"/>
  <c r="S58"/>
  <c r="L70"/>
  <c r="L69" s="1"/>
  <c r="R71"/>
  <c r="L75"/>
  <c r="R76"/>
  <c r="M80"/>
  <c r="S81"/>
  <c r="L181"/>
  <c r="L180" s="1"/>
  <c r="R182"/>
  <c r="L57"/>
  <c r="R58"/>
  <c r="M73"/>
  <c r="S74"/>
  <c r="L80"/>
  <c r="R81"/>
  <c r="K56"/>
  <c r="M59"/>
  <c r="M56" s="1"/>
  <c r="M67"/>
  <c r="M66" s="1"/>
  <c r="S68"/>
  <c r="L73"/>
  <c r="R74"/>
  <c r="M78"/>
  <c r="S79"/>
  <c r="L83"/>
  <c r="L82" s="1"/>
  <c r="R84"/>
  <c r="L59"/>
  <c r="R60"/>
  <c r="L64"/>
  <c r="R65"/>
  <c r="L67"/>
  <c r="L66" s="1"/>
  <c r="R68"/>
  <c r="M70"/>
  <c r="M69" s="1"/>
  <c r="S71"/>
  <c r="M75"/>
  <c r="S76"/>
  <c r="L78"/>
  <c r="R79"/>
  <c r="M181"/>
  <c r="M180" s="1"/>
  <c r="S182"/>
  <c r="I56"/>
  <c r="J56"/>
  <c r="I72"/>
  <c r="J72"/>
  <c r="I61"/>
  <c r="H72"/>
  <c r="M77"/>
  <c r="J77"/>
  <c r="K77"/>
  <c r="K72"/>
  <c r="L72"/>
  <c r="K61"/>
  <c r="AP204" l="1"/>
  <c r="AV205"/>
  <c r="AV204" s="1"/>
  <c r="AV203" s="1"/>
  <c r="AQ206"/>
  <c r="AQ203" s="1"/>
  <c r="AW207"/>
  <c r="AW206" s="1"/>
  <c r="AP197"/>
  <c r="AV198"/>
  <c r="AV197" s="1"/>
  <c r="AQ197"/>
  <c r="AW198"/>
  <c r="AW197" s="1"/>
  <c r="AQ199"/>
  <c r="AW200"/>
  <c r="AW199" s="1"/>
  <c r="AP206"/>
  <c r="AV207"/>
  <c r="AV206" s="1"/>
  <c r="AP199"/>
  <c r="AV200"/>
  <c r="AV199" s="1"/>
  <c r="AP208"/>
  <c r="AV209"/>
  <c r="AV208" s="1"/>
  <c r="AW203"/>
  <c r="AD189"/>
  <c r="AJ190"/>
  <c r="AD184"/>
  <c r="AJ185"/>
  <c r="AE189"/>
  <c r="AK190"/>
  <c r="AD186"/>
  <c r="AJ187"/>
  <c r="AE186"/>
  <c r="AK187"/>
  <c r="AE191"/>
  <c r="AK192"/>
  <c r="AD191"/>
  <c r="AJ192"/>
  <c r="AE184"/>
  <c r="AK185"/>
  <c r="H55"/>
  <c r="L61"/>
  <c r="X183"/>
  <c r="Y183"/>
  <c r="M72"/>
  <c r="M55" s="1"/>
  <c r="Y83"/>
  <c r="Y82" s="1"/>
  <c r="AE84"/>
  <c r="X62"/>
  <c r="AD63"/>
  <c r="Y62"/>
  <c r="AE63"/>
  <c r="Y59"/>
  <c r="AE60"/>
  <c r="L56"/>
  <c r="S82"/>
  <c r="L77"/>
  <c r="S181"/>
  <c r="Y182"/>
  <c r="S75"/>
  <c r="Y76"/>
  <c r="R67"/>
  <c r="X68"/>
  <c r="R59"/>
  <c r="X60"/>
  <c r="S78"/>
  <c r="Y79"/>
  <c r="S67"/>
  <c r="Y68"/>
  <c r="R80"/>
  <c r="X81"/>
  <c r="R57"/>
  <c r="X58"/>
  <c r="S80"/>
  <c r="Y81"/>
  <c r="R70"/>
  <c r="X71"/>
  <c r="S64"/>
  <c r="Y65"/>
  <c r="R78"/>
  <c r="X79"/>
  <c r="R64"/>
  <c r="X65"/>
  <c r="R83"/>
  <c r="X84"/>
  <c r="R73"/>
  <c r="X74"/>
  <c r="S73"/>
  <c r="Y74"/>
  <c r="R181"/>
  <c r="X182"/>
  <c r="R75"/>
  <c r="X76"/>
  <c r="S57"/>
  <c r="Y58"/>
  <c r="S70"/>
  <c r="Y71"/>
  <c r="J55"/>
  <c r="I55"/>
  <c r="S72"/>
  <c r="K55"/>
  <c r="M195"/>
  <c r="L195"/>
  <c r="I194"/>
  <c r="I193" s="1"/>
  <c r="J194"/>
  <c r="J193" s="1"/>
  <c r="K194"/>
  <c r="K193" s="1"/>
  <c r="H194"/>
  <c r="H193" s="1"/>
  <c r="H179" s="1"/>
  <c r="H874"/>
  <c r="AP196" l="1"/>
  <c r="AP203"/>
  <c r="AV196"/>
  <c r="AQ196"/>
  <c r="AW196"/>
  <c r="AE183"/>
  <c r="AE188"/>
  <c r="AJ191"/>
  <c r="AP192"/>
  <c r="AK189"/>
  <c r="AQ190"/>
  <c r="AJ189"/>
  <c r="AP190"/>
  <c r="AK186"/>
  <c r="AK183" s="1"/>
  <c r="AQ187"/>
  <c r="AK184"/>
  <c r="AQ185"/>
  <c r="AK191"/>
  <c r="AK188" s="1"/>
  <c r="AQ192"/>
  <c r="AJ186"/>
  <c r="AP187"/>
  <c r="AJ184"/>
  <c r="AJ183" s="1"/>
  <c r="AP185"/>
  <c r="AD188"/>
  <c r="AJ188"/>
  <c r="AD62"/>
  <c r="AJ63"/>
  <c r="AE62"/>
  <c r="AK63"/>
  <c r="AE83"/>
  <c r="AE82" s="1"/>
  <c r="AK84"/>
  <c r="AD183"/>
  <c r="AE59"/>
  <c r="AK60"/>
  <c r="Y70"/>
  <c r="Y69" s="1"/>
  <c r="AE71"/>
  <c r="X78"/>
  <c r="AD79"/>
  <c r="Y67"/>
  <c r="Y66" s="1"/>
  <c r="AE68"/>
  <c r="Y73"/>
  <c r="AE74"/>
  <c r="X70"/>
  <c r="X69" s="1"/>
  <c r="AD71"/>
  <c r="X59"/>
  <c r="AD60"/>
  <c r="X75"/>
  <c r="AD76"/>
  <c r="X83"/>
  <c r="X82" s="1"/>
  <c r="AD84"/>
  <c r="X57"/>
  <c r="AD58"/>
  <c r="Y75"/>
  <c r="AE76"/>
  <c r="Y57"/>
  <c r="Y56" s="1"/>
  <c r="AE58"/>
  <c r="X181"/>
  <c r="X180" s="1"/>
  <c r="AD182"/>
  <c r="X73"/>
  <c r="X72" s="1"/>
  <c r="AD74"/>
  <c r="X64"/>
  <c r="X61" s="1"/>
  <c r="AD65"/>
  <c r="Y64"/>
  <c r="Y61" s="1"/>
  <c r="AE65"/>
  <c r="Y80"/>
  <c r="AE81"/>
  <c r="X80"/>
  <c r="AD81"/>
  <c r="Y78"/>
  <c r="AE79"/>
  <c r="X67"/>
  <c r="X66" s="1"/>
  <c r="AD68"/>
  <c r="Y181"/>
  <c r="Y180" s="1"/>
  <c r="AE182"/>
  <c r="L55"/>
  <c r="S77"/>
  <c r="S56"/>
  <c r="R180"/>
  <c r="R61"/>
  <c r="S61"/>
  <c r="R66"/>
  <c r="S180"/>
  <c r="S69"/>
  <c r="R82"/>
  <c r="R77"/>
  <c r="R69"/>
  <c r="R56"/>
  <c r="S66"/>
  <c r="Y77"/>
  <c r="R72"/>
  <c r="L194"/>
  <c r="L193" s="1"/>
  <c r="L179" s="1"/>
  <c r="R195"/>
  <c r="M194"/>
  <c r="M193" s="1"/>
  <c r="M179" s="1"/>
  <c r="S195"/>
  <c r="J179"/>
  <c r="K179"/>
  <c r="I179"/>
  <c r="H659"/>
  <c r="H658" s="1"/>
  <c r="H657" s="1"/>
  <c r="H656" s="1"/>
  <c r="M1225"/>
  <c r="S1225" s="1"/>
  <c r="L1225"/>
  <c r="R1225" s="1"/>
  <c r="M1221"/>
  <c r="S1221" s="1"/>
  <c r="M1213"/>
  <c r="S1213" s="1"/>
  <c r="L1213"/>
  <c r="M1204"/>
  <c r="S1204" s="1"/>
  <c r="L1204"/>
  <c r="R1204" s="1"/>
  <c r="M1197"/>
  <c r="S1197" s="1"/>
  <c r="L1197"/>
  <c r="R1197" s="1"/>
  <c r="M1192"/>
  <c r="S1192" s="1"/>
  <c r="L1192"/>
  <c r="R1192" s="1"/>
  <c r="M1189"/>
  <c r="S1189" s="1"/>
  <c r="L1189"/>
  <c r="R1189" s="1"/>
  <c r="M1185"/>
  <c r="S1185" s="1"/>
  <c r="L1185"/>
  <c r="M1176"/>
  <c r="S1176" s="1"/>
  <c r="L1176"/>
  <c r="R1176" s="1"/>
  <c r="M1173"/>
  <c r="S1173" s="1"/>
  <c r="M1170"/>
  <c r="S1170" s="1"/>
  <c r="L1170"/>
  <c r="R1170" s="1"/>
  <c r="M1167"/>
  <c r="S1167" s="1"/>
  <c r="L1167"/>
  <c r="R1167" s="1"/>
  <c r="M1158"/>
  <c r="S1158" s="1"/>
  <c r="L1158"/>
  <c r="R1158" s="1"/>
  <c r="M1154"/>
  <c r="L1154"/>
  <c r="M1152"/>
  <c r="S1152" s="1"/>
  <c r="M1149"/>
  <c r="S1149" s="1"/>
  <c r="L1149"/>
  <c r="M1146"/>
  <c r="S1146" s="1"/>
  <c r="L1146"/>
  <c r="R1146" s="1"/>
  <c r="M1143"/>
  <c r="S1143" s="1"/>
  <c r="L1143"/>
  <c r="R1143" s="1"/>
  <c r="M1106"/>
  <c r="S1106" s="1"/>
  <c r="M1102"/>
  <c r="S1102" s="1"/>
  <c r="L1102"/>
  <c r="M1092"/>
  <c r="S1092" s="1"/>
  <c r="L1092"/>
  <c r="R1092" s="1"/>
  <c r="M1089"/>
  <c r="S1089" s="1"/>
  <c r="L1089"/>
  <c r="R1089" s="1"/>
  <c r="M1086"/>
  <c r="S1086" s="1"/>
  <c r="L1086"/>
  <c r="R1086" s="1"/>
  <c r="M1083"/>
  <c r="S1083" s="1"/>
  <c r="L1083"/>
  <c r="M1080"/>
  <c r="S1080" s="1"/>
  <c r="L1080"/>
  <c r="R1080" s="1"/>
  <c r="M1077"/>
  <c r="S1077" s="1"/>
  <c r="L1077"/>
  <c r="R1077" s="1"/>
  <c r="M1074"/>
  <c r="S1074" s="1"/>
  <c r="L1074"/>
  <c r="R1074" s="1"/>
  <c r="M1071"/>
  <c r="S1071" s="1"/>
  <c r="L1071"/>
  <c r="R1071" s="1"/>
  <c r="M1068"/>
  <c r="S1068" s="1"/>
  <c r="L1068"/>
  <c r="R1068" s="1"/>
  <c r="M1065"/>
  <c r="S1065" s="1"/>
  <c r="L1065"/>
  <c r="R1065" s="1"/>
  <c r="M1062"/>
  <c r="S1062" s="1"/>
  <c r="L1062"/>
  <c r="R1062" s="1"/>
  <c r="M1059"/>
  <c r="S1059" s="1"/>
  <c r="L1059"/>
  <c r="R1059" s="1"/>
  <c r="M1056"/>
  <c r="S1056" s="1"/>
  <c r="L1056"/>
  <c r="R1056" s="1"/>
  <c r="M1053"/>
  <c r="S1053" s="1"/>
  <c r="L1053"/>
  <c r="R1053" s="1"/>
  <c r="M1050"/>
  <c r="S1050" s="1"/>
  <c r="L1050"/>
  <c r="R1050" s="1"/>
  <c r="M1047"/>
  <c r="S1047" s="1"/>
  <c r="L1047"/>
  <c r="R1047" s="1"/>
  <c r="M1044"/>
  <c r="S1044" s="1"/>
  <c r="L1044"/>
  <c r="R1044" s="1"/>
  <c r="M1041"/>
  <c r="S1041" s="1"/>
  <c r="L1041"/>
  <c r="R1041" s="1"/>
  <c r="M1038"/>
  <c r="S1038" s="1"/>
  <c r="L1038"/>
  <c r="R1038" s="1"/>
  <c r="M1035"/>
  <c r="S1035" s="1"/>
  <c r="L1035"/>
  <c r="R1035" s="1"/>
  <c r="M1032"/>
  <c r="S1032" s="1"/>
  <c r="L1032"/>
  <c r="M1029"/>
  <c r="S1029" s="1"/>
  <c r="L1029"/>
  <c r="R1029" s="1"/>
  <c r="M1026"/>
  <c r="S1026" s="1"/>
  <c r="L1026"/>
  <c r="R1026" s="1"/>
  <c r="M1023"/>
  <c r="S1023" s="1"/>
  <c r="L1023"/>
  <c r="R1023" s="1"/>
  <c r="M1020"/>
  <c r="S1020" s="1"/>
  <c r="L1020"/>
  <c r="R1020" s="1"/>
  <c r="M1017"/>
  <c r="S1017" s="1"/>
  <c r="L1017"/>
  <c r="R1017" s="1"/>
  <c r="M1014"/>
  <c r="S1014" s="1"/>
  <c r="L1014"/>
  <c r="R1014" s="1"/>
  <c r="M1011"/>
  <c r="S1011" s="1"/>
  <c r="L1011"/>
  <c r="R1011" s="1"/>
  <c r="M1008"/>
  <c r="S1008" s="1"/>
  <c r="L1008"/>
  <c r="R1008" s="1"/>
  <c r="M1005"/>
  <c r="S1005" s="1"/>
  <c r="L1005"/>
  <c r="R1005" s="1"/>
  <c r="M1002"/>
  <c r="S1002" s="1"/>
  <c r="L1002"/>
  <c r="M999"/>
  <c r="S999" s="1"/>
  <c r="L999"/>
  <c r="R999" s="1"/>
  <c r="M991"/>
  <c r="S991" s="1"/>
  <c r="L991"/>
  <c r="R991" s="1"/>
  <c r="M980"/>
  <c r="S980" s="1"/>
  <c r="L980"/>
  <c r="R980" s="1"/>
  <c r="M973"/>
  <c r="S973" s="1"/>
  <c r="L973"/>
  <c r="R973" s="1"/>
  <c r="M972"/>
  <c r="S972" s="1"/>
  <c r="L972"/>
  <c r="R972" s="1"/>
  <c r="M969"/>
  <c r="S969" s="1"/>
  <c r="L969"/>
  <c r="R969" s="1"/>
  <c r="M966"/>
  <c r="S966" s="1"/>
  <c r="L966"/>
  <c r="M961"/>
  <c r="S961" s="1"/>
  <c r="L961"/>
  <c r="R961" s="1"/>
  <c r="M960"/>
  <c r="S960" s="1"/>
  <c r="L960"/>
  <c r="R960" s="1"/>
  <c r="M939"/>
  <c r="S939" s="1"/>
  <c r="L939"/>
  <c r="R939" s="1"/>
  <c r="M938"/>
  <c r="S938" s="1"/>
  <c r="L938"/>
  <c r="R938" s="1"/>
  <c r="M934"/>
  <c r="S934" s="1"/>
  <c r="L934"/>
  <c r="R934" s="1"/>
  <c r="M930"/>
  <c r="S930" s="1"/>
  <c r="L930"/>
  <c r="R930" s="1"/>
  <c r="M929"/>
  <c r="S929" s="1"/>
  <c r="L929"/>
  <c r="R929" s="1"/>
  <c r="M926"/>
  <c r="S926" s="1"/>
  <c r="L926"/>
  <c r="R926" s="1"/>
  <c r="M923"/>
  <c r="S923" s="1"/>
  <c r="L923"/>
  <c r="R923" s="1"/>
  <c r="M920"/>
  <c r="S920" s="1"/>
  <c r="L920"/>
  <c r="R920" s="1"/>
  <c r="M919"/>
  <c r="S919" s="1"/>
  <c r="L919"/>
  <c r="R919" s="1"/>
  <c r="M916"/>
  <c r="S916" s="1"/>
  <c r="L916"/>
  <c r="R916" s="1"/>
  <c r="M913"/>
  <c r="S913" s="1"/>
  <c r="L913"/>
  <c r="R913" s="1"/>
  <c r="M909"/>
  <c r="S909" s="1"/>
  <c r="M908"/>
  <c r="S908" s="1"/>
  <c r="M905"/>
  <c r="S905" s="1"/>
  <c r="M902"/>
  <c r="S902" s="1"/>
  <c r="M899"/>
  <c r="S899" s="1"/>
  <c r="M898"/>
  <c r="S898" s="1"/>
  <c r="M895"/>
  <c r="S895" s="1"/>
  <c r="L895"/>
  <c r="R895" s="1"/>
  <c r="M880"/>
  <c r="S880" s="1"/>
  <c r="L880"/>
  <c r="R880" s="1"/>
  <c r="M878"/>
  <c r="S878" s="1"/>
  <c r="L878"/>
  <c r="R878" s="1"/>
  <c r="M876"/>
  <c r="S876" s="1"/>
  <c r="L876"/>
  <c r="R876" s="1"/>
  <c r="M874"/>
  <c r="S874" s="1"/>
  <c r="L874"/>
  <c r="R874" s="1"/>
  <c r="M870"/>
  <c r="S870" s="1"/>
  <c r="L870"/>
  <c r="R870" s="1"/>
  <c r="M866"/>
  <c r="S866" s="1"/>
  <c r="L866"/>
  <c r="R866" s="1"/>
  <c r="M859"/>
  <c r="S859" s="1"/>
  <c r="L859"/>
  <c r="R859" s="1"/>
  <c r="M855"/>
  <c r="S855" s="1"/>
  <c r="L855"/>
  <c r="R855" s="1"/>
  <c r="M848"/>
  <c r="S848" s="1"/>
  <c r="L848"/>
  <c r="M844"/>
  <c r="S844" s="1"/>
  <c r="L844"/>
  <c r="R844" s="1"/>
  <c r="M837"/>
  <c r="S837" s="1"/>
  <c r="L837"/>
  <c r="R837" s="1"/>
  <c r="M825"/>
  <c r="S825" s="1"/>
  <c r="L825"/>
  <c r="R825" s="1"/>
  <c r="M822"/>
  <c r="S822" s="1"/>
  <c r="L822"/>
  <c r="R822" s="1"/>
  <c r="M817"/>
  <c r="S817" s="1"/>
  <c r="M795"/>
  <c r="S795" s="1"/>
  <c r="L795"/>
  <c r="R795" s="1"/>
  <c r="M791"/>
  <c r="S791" s="1"/>
  <c r="L791"/>
  <c r="R791" s="1"/>
  <c r="M787"/>
  <c r="S787" s="1"/>
  <c r="M782"/>
  <c r="S782" s="1"/>
  <c r="M767"/>
  <c r="S767" s="1"/>
  <c r="M763"/>
  <c r="S763" s="1"/>
  <c r="L763"/>
  <c r="R763" s="1"/>
  <c r="M757"/>
  <c r="S757" s="1"/>
  <c r="M748"/>
  <c r="S748" s="1"/>
  <c r="L748"/>
  <c r="R748" s="1"/>
  <c r="M744"/>
  <c r="S744" s="1"/>
  <c r="L744"/>
  <c r="R744" s="1"/>
  <c r="M740"/>
  <c r="S740" s="1"/>
  <c r="M730"/>
  <c r="S730" s="1"/>
  <c r="L730"/>
  <c r="R730" s="1"/>
  <c r="M711"/>
  <c r="S711" s="1"/>
  <c r="L711"/>
  <c r="R711" s="1"/>
  <c r="M707"/>
  <c r="S707" s="1"/>
  <c r="M704"/>
  <c r="S704" s="1"/>
  <c r="L704"/>
  <c r="R704" s="1"/>
  <c r="M700"/>
  <c r="S700" s="1"/>
  <c r="L700"/>
  <c r="M693"/>
  <c r="S693" s="1"/>
  <c r="L693"/>
  <c r="R693" s="1"/>
  <c r="M688"/>
  <c r="S688" s="1"/>
  <c r="L688"/>
  <c r="R688" s="1"/>
  <c r="M672"/>
  <c r="S672" s="1"/>
  <c r="M668"/>
  <c r="S668" s="1"/>
  <c r="L668"/>
  <c r="R668" s="1"/>
  <c r="M667"/>
  <c r="S667" s="1"/>
  <c r="L667"/>
  <c r="R667" s="1"/>
  <c r="M660"/>
  <c r="S660" s="1"/>
  <c r="M659"/>
  <c r="S659" s="1"/>
  <c r="M650"/>
  <c r="S650" s="1"/>
  <c r="L650"/>
  <c r="R650" s="1"/>
  <c r="M643"/>
  <c r="S643" s="1"/>
  <c r="L643"/>
  <c r="R643" s="1"/>
  <c r="M634"/>
  <c r="S634" s="1"/>
  <c r="L634"/>
  <c r="R634" s="1"/>
  <c r="M629"/>
  <c r="S629" s="1"/>
  <c r="L629"/>
  <c r="R629" s="1"/>
  <c r="M624"/>
  <c r="S624" s="1"/>
  <c r="L624"/>
  <c r="R624" s="1"/>
  <c r="M620"/>
  <c r="S620" s="1"/>
  <c r="L620"/>
  <c r="R620" s="1"/>
  <c r="M615"/>
  <c r="S615" s="1"/>
  <c r="L615"/>
  <c r="R615" s="1"/>
  <c r="M606"/>
  <c r="S606" s="1"/>
  <c r="M603"/>
  <c r="S603" s="1"/>
  <c r="L603"/>
  <c r="R603" s="1"/>
  <c r="M585"/>
  <c r="S585" s="1"/>
  <c r="L585"/>
  <c r="R585" s="1"/>
  <c r="M580"/>
  <c r="L580"/>
  <c r="M577"/>
  <c r="S577" s="1"/>
  <c r="L577"/>
  <c r="R577" s="1"/>
  <c r="M575"/>
  <c r="S575" s="1"/>
  <c r="L575"/>
  <c r="R575" s="1"/>
  <c r="M573"/>
  <c r="S573" s="1"/>
  <c r="L573"/>
  <c r="R573" s="1"/>
  <c r="M570"/>
  <c r="S570" s="1"/>
  <c r="L570"/>
  <c r="R570" s="1"/>
  <c r="M568"/>
  <c r="S568" s="1"/>
  <c r="L568"/>
  <c r="R568" s="1"/>
  <c r="M560"/>
  <c r="S560" s="1"/>
  <c r="M555"/>
  <c r="S555" s="1"/>
  <c r="L555"/>
  <c r="R555" s="1"/>
  <c r="M550"/>
  <c r="S550" s="1"/>
  <c r="L550"/>
  <c r="M544"/>
  <c r="S544" s="1"/>
  <c r="L544"/>
  <c r="R544" s="1"/>
  <c r="M537"/>
  <c r="S537" s="1"/>
  <c r="M532"/>
  <c r="S532" s="1"/>
  <c r="L532"/>
  <c r="R532" s="1"/>
  <c r="M527"/>
  <c r="S527" s="1"/>
  <c r="M522"/>
  <c r="S522" s="1"/>
  <c r="L522"/>
  <c r="R522" s="1"/>
  <c r="M513"/>
  <c r="S513" s="1"/>
  <c r="M504"/>
  <c r="S504" s="1"/>
  <c r="M499"/>
  <c r="S499" s="1"/>
  <c r="L499"/>
  <c r="R499" s="1"/>
  <c r="M494"/>
  <c r="S494" s="1"/>
  <c r="L494"/>
  <c r="R494" s="1"/>
  <c r="M485"/>
  <c r="S485" s="1"/>
  <c r="L485"/>
  <c r="R485" s="1"/>
  <c r="M477"/>
  <c r="S477" s="1"/>
  <c r="L477"/>
  <c r="R477" s="1"/>
  <c r="M472"/>
  <c r="S472" s="1"/>
  <c r="L472"/>
  <c r="R472" s="1"/>
  <c r="M459"/>
  <c r="S459" s="1"/>
  <c r="L459"/>
  <c r="R459" s="1"/>
  <c r="M457"/>
  <c r="S457" s="1"/>
  <c r="L457"/>
  <c r="R457" s="1"/>
  <c r="M455"/>
  <c r="S455" s="1"/>
  <c r="L455"/>
  <c r="R455" s="1"/>
  <c r="M437"/>
  <c r="S437" s="1"/>
  <c r="M433"/>
  <c r="S433" s="1"/>
  <c r="L433"/>
  <c r="R433" s="1"/>
  <c r="M428"/>
  <c r="S428" s="1"/>
  <c r="M426"/>
  <c r="S426" s="1"/>
  <c r="L426"/>
  <c r="R426" s="1"/>
  <c r="M424"/>
  <c r="S424" s="1"/>
  <c r="M422"/>
  <c r="S422" s="1"/>
  <c r="M415"/>
  <c r="S415" s="1"/>
  <c r="L415"/>
  <c r="R415" s="1"/>
  <c r="M404"/>
  <c r="S404" s="1"/>
  <c r="L404"/>
  <c r="R404" s="1"/>
  <c r="M397"/>
  <c r="S397" s="1"/>
  <c r="L397"/>
  <c r="R397" s="1"/>
  <c r="M385"/>
  <c r="S385" s="1"/>
  <c r="L385"/>
  <c r="R385" s="1"/>
  <c r="M383"/>
  <c r="S383" s="1"/>
  <c r="L383"/>
  <c r="R383" s="1"/>
  <c r="M381"/>
  <c r="S381" s="1"/>
  <c r="L381"/>
  <c r="R381" s="1"/>
  <c r="M377"/>
  <c r="S377" s="1"/>
  <c r="L377"/>
  <c r="R377" s="1"/>
  <c r="M367"/>
  <c r="S367" s="1"/>
  <c r="L367"/>
  <c r="R367" s="1"/>
  <c r="M364"/>
  <c r="S364" s="1"/>
  <c r="L364"/>
  <c r="R364" s="1"/>
  <c r="M361"/>
  <c r="S361" s="1"/>
  <c r="L361"/>
  <c r="R361" s="1"/>
  <c r="M356"/>
  <c r="S356" s="1"/>
  <c r="L356"/>
  <c r="R356" s="1"/>
  <c r="M350"/>
  <c r="S350" s="1"/>
  <c r="L350"/>
  <c r="R350" s="1"/>
  <c r="M343"/>
  <c r="S343" s="1"/>
  <c r="L343"/>
  <c r="R343" s="1"/>
  <c r="M340"/>
  <c r="S340" s="1"/>
  <c r="L340"/>
  <c r="R340" s="1"/>
  <c r="M337"/>
  <c r="S337" s="1"/>
  <c r="L337"/>
  <c r="R337" s="1"/>
  <c r="M334"/>
  <c r="S334" s="1"/>
  <c r="L334"/>
  <c r="R334" s="1"/>
  <c r="M331"/>
  <c r="S331" s="1"/>
  <c r="L331"/>
  <c r="M327"/>
  <c r="S327" s="1"/>
  <c r="L327"/>
  <c r="R327" s="1"/>
  <c r="M319"/>
  <c r="S319" s="1"/>
  <c r="L319"/>
  <c r="R319" s="1"/>
  <c r="M316"/>
  <c r="S316" s="1"/>
  <c r="L316"/>
  <c r="R316" s="1"/>
  <c r="M313"/>
  <c r="S313" s="1"/>
  <c r="L313"/>
  <c r="R313" s="1"/>
  <c r="M310"/>
  <c r="S310" s="1"/>
  <c r="L310"/>
  <c r="R310" s="1"/>
  <c r="M301"/>
  <c r="S301" s="1"/>
  <c r="L301"/>
  <c r="R301" s="1"/>
  <c r="M298"/>
  <c r="S298" s="1"/>
  <c r="L298"/>
  <c r="R298" s="1"/>
  <c r="M296"/>
  <c r="S296" s="1"/>
  <c r="L296"/>
  <c r="R296" s="1"/>
  <c r="M292"/>
  <c r="S292" s="1"/>
  <c r="L292"/>
  <c r="M288"/>
  <c r="S288" s="1"/>
  <c r="L288"/>
  <c r="R288" s="1"/>
  <c r="M283"/>
  <c r="S283" s="1"/>
  <c r="L283"/>
  <c r="R283" s="1"/>
  <c r="M278"/>
  <c r="S278" s="1"/>
  <c r="L278"/>
  <c r="M271"/>
  <c r="S271" s="1"/>
  <c r="L271"/>
  <c r="R271" s="1"/>
  <c r="M264"/>
  <c r="S264" s="1"/>
  <c r="L264"/>
  <c r="R264" s="1"/>
  <c r="M261"/>
  <c r="S261" s="1"/>
  <c r="L261"/>
  <c r="R261" s="1"/>
  <c r="M259"/>
  <c r="S259" s="1"/>
  <c r="L259"/>
  <c r="R259" s="1"/>
  <c r="M244"/>
  <c r="S244" s="1"/>
  <c r="L244"/>
  <c r="R244" s="1"/>
  <c r="M241"/>
  <c r="S241" s="1"/>
  <c r="M240"/>
  <c r="S240" s="1"/>
  <c r="L240"/>
  <c r="R240" s="1"/>
  <c r="M239"/>
  <c r="S239" s="1"/>
  <c r="M237"/>
  <c r="S237" s="1"/>
  <c r="M235"/>
  <c r="S235" s="1"/>
  <c r="M230"/>
  <c r="S230" s="1"/>
  <c r="M228"/>
  <c r="S228" s="1"/>
  <c r="M226"/>
  <c r="S226" s="1"/>
  <c r="M221"/>
  <c r="S221" s="1"/>
  <c r="L221"/>
  <c r="R221" s="1"/>
  <c r="M216"/>
  <c r="S216" s="1"/>
  <c r="M214"/>
  <c r="S214" s="1"/>
  <c r="M178"/>
  <c r="S178" s="1"/>
  <c r="L178"/>
  <c r="R178" s="1"/>
  <c r="M175"/>
  <c r="S175" s="1"/>
  <c r="L175"/>
  <c r="R175" s="1"/>
  <c r="M173"/>
  <c r="L173"/>
  <c r="R173" s="1"/>
  <c r="M170"/>
  <c r="S170" s="1"/>
  <c r="L170"/>
  <c r="R170" s="1"/>
  <c r="M168"/>
  <c r="S168" s="1"/>
  <c r="L168"/>
  <c r="R168" s="1"/>
  <c r="M166"/>
  <c r="S166" s="1"/>
  <c r="M162"/>
  <c r="S162" s="1"/>
  <c r="L162"/>
  <c r="R162" s="1"/>
  <c r="M159"/>
  <c r="S159" s="1"/>
  <c r="M157"/>
  <c r="S157" s="1"/>
  <c r="L157"/>
  <c r="R157" s="1"/>
  <c r="M155"/>
  <c r="S155" s="1"/>
  <c r="M150"/>
  <c r="S150" s="1"/>
  <c r="L150"/>
  <c r="R150" s="1"/>
  <c r="M131"/>
  <c r="S131" s="1"/>
  <c r="L131"/>
  <c r="R131" s="1"/>
  <c r="M128"/>
  <c r="S128" s="1"/>
  <c r="L128"/>
  <c r="R128" s="1"/>
  <c r="M126"/>
  <c r="S126" s="1"/>
  <c r="M122"/>
  <c r="S122" s="1"/>
  <c r="L122"/>
  <c r="R122" s="1"/>
  <c r="M110"/>
  <c r="S110" s="1"/>
  <c r="L110"/>
  <c r="R110" s="1"/>
  <c r="M103"/>
  <c r="S103" s="1"/>
  <c r="M96"/>
  <c r="S96" s="1"/>
  <c r="M93"/>
  <c r="S93" s="1"/>
  <c r="M91"/>
  <c r="S91" s="1"/>
  <c r="M54"/>
  <c r="S54" s="1"/>
  <c r="M50"/>
  <c r="S50" s="1"/>
  <c r="M48"/>
  <c r="S48" s="1"/>
  <c r="M41"/>
  <c r="S41" s="1"/>
  <c r="M39"/>
  <c r="S39" s="1"/>
  <c r="M37"/>
  <c r="S37" s="1"/>
  <c r="M35"/>
  <c r="S35" s="1"/>
  <c r="M32"/>
  <c r="S32" s="1"/>
  <c r="L32"/>
  <c r="R32" s="1"/>
  <c r="M29"/>
  <c r="S29" s="1"/>
  <c r="L29"/>
  <c r="R29" s="1"/>
  <c r="M22"/>
  <c r="S22" s="1"/>
  <c r="M1224"/>
  <c r="M1223" s="1"/>
  <c r="M1222" s="1"/>
  <c r="K1224"/>
  <c r="K1223" s="1"/>
  <c r="K1222" s="1"/>
  <c r="J1224"/>
  <c r="J1223" s="1"/>
  <c r="J1222" s="1"/>
  <c r="I1224"/>
  <c r="I1223" s="1"/>
  <c r="I1222" s="1"/>
  <c r="H1224"/>
  <c r="H1223" s="1"/>
  <c r="H1222" s="1"/>
  <c r="J1220"/>
  <c r="J1219" s="1"/>
  <c r="M1220"/>
  <c r="M1219" s="1"/>
  <c r="K1220"/>
  <c r="K1219" s="1"/>
  <c r="I1220"/>
  <c r="I1219" s="1"/>
  <c r="H1220"/>
  <c r="H1219" s="1"/>
  <c r="K1212"/>
  <c r="J1212"/>
  <c r="J1211" s="1"/>
  <c r="J1210" s="1"/>
  <c r="J1209" s="1"/>
  <c r="J1208" s="1"/>
  <c r="J1206" s="1"/>
  <c r="I1212"/>
  <c r="I1211" s="1"/>
  <c r="I1210" s="1"/>
  <c r="I1209" s="1"/>
  <c r="I1208" s="1"/>
  <c r="I1206" s="1"/>
  <c r="H1212"/>
  <c r="H1211" s="1"/>
  <c r="H1210" s="1"/>
  <c r="H1209" s="1"/>
  <c r="H1208" s="1"/>
  <c r="H1206" s="1"/>
  <c r="K1211"/>
  <c r="K1210" s="1"/>
  <c r="K1209" s="1"/>
  <c r="K1208" s="1"/>
  <c r="K1206" s="1"/>
  <c r="L1203"/>
  <c r="L1202" s="1"/>
  <c r="L1201" s="1"/>
  <c r="L1200" s="1"/>
  <c r="L1199" s="1"/>
  <c r="K1203"/>
  <c r="J1203"/>
  <c r="J1202" s="1"/>
  <c r="J1201" s="1"/>
  <c r="J1200" s="1"/>
  <c r="J1199" s="1"/>
  <c r="I1203"/>
  <c r="I1202" s="1"/>
  <c r="I1201" s="1"/>
  <c r="I1200" s="1"/>
  <c r="I1199" s="1"/>
  <c r="H1203"/>
  <c r="H1202" s="1"/>
  <c r="H1201" s="1"/>
  <c r="H1200" s="1"/>
  <c r="H1199" s="1"/>
  <c r="K1202"/>
  <c r="K1201" s="1"/>
  <c r="K1200" s="1"/>
  <c r="K1199" s="1"/>
  <c r="L1196"/>
  <c r="L1195" s="1"/>
  <c r="L1194" s="1"/>
  <c r="L1193" s="1"/>
  <c r="K1196"/>
  <c r="K1195" s="1"/>
  <c r="K1194" s="1"/>
  <c r="K1193" s="1"/>
  <c r="J1196"/>
  <c r="I1196"/>
  <c r="I1195" s="1"/>
  <c r="I1194" s="1"/>
  <c r="I1193" s="1"/>
  <c r="H1196"/>
  <c r="H1195" s="1"/>
  <c r="H1194" s="1"/>
  <c r="H1193" s="1"/>
  <c r="J1195"/>
  <c r="J1194" s="1"/>
  <c r="J1193" s="1"/>
  <c r="L1191"/>
  <c r="L1190" s="1"/>
  <c r="K1191"/>
  <c r="K1190" s="1"/>
  <c r="J1191"/>
  <c r="J1190" s="1"/>
  <c r="I1191"/>
  <c r="I1190" s="1"/>
  <c r="H1191"/>
  <c r="H1190" s="1"/>
  <c r="L1188"/>
  <c r="L1187" s="1"/>
  <c r="K1188"/>
  <c r="K1187" s="1"/>
  <c r="J1188"/>
  <c r="J1187" s="1"/>
  <c r="I1188"/>
  <c r="I1187" s="1"/>
  <c r="H1188"/>
  <c r="H1187" s="1"/>
  <c r="K1184"/>
  <c r="K1183" s="1"/>
  <c r="K1182" s="1"/>
  <c r="J1184"/>
  <c r="J1183" s="1"/>
  <c r="J1182" s="1"/>
  <c r="I1184"/>
  <c r="I1183" s="1"/>
  <c r="I1182" s="1"/>
  <c r="H1184"/>
  <c r="H1183" s="1"/>
  <c r="H1182" s="1"/>
  <c r="L1175"/>
  <c r="L1174" s="1"/>
  <c r="K1175"/>
  <c r="K1174" s="1"/>
  <c r="J1175"/>
  <c r="J1174" s="1"/>
  <c r="I1175"/>
  <c r="I1174" s="1"/>
  <c r="H1175"/>
  <c r="H1174" s="1"/>
  <c r="J1172"/>
  <c r="J1171" s="1"/>
  <c r="H1172"/>
  <c r="H1171" s="1"/>
  <c r="M1169"/>
  <c r="M1168" s="1"/>
  <c r="K1169"/>
  <c r="K1168" s="1"/>
  <c r="J1169"/>
  <c r="J1168" s="1"/>
  <c r="I1169"/>
  <c r="I1168" s="1"/>
  <c r="H1169"/>
  <c r="H1168" s="1"/>
  <c r="M1166"/>
  <c r="M1165" s="1"/>
  <c r="K1166"/>
  <c r="K1165" s="1"/>
  <c r="J1166"/>
  <c r="J1165" s="1"/>
  <c r="I1166"/>
  <c r="I1165" s="1"/>
  <c r="H1166"/>
  <c r="H1165" s="1"/>
  <c r="M1157"/>
  <c r="M1156" s="1"/>
  <c r="M1155" s="1"/>
  <c r="K1157"/>
  <c r="K1156" s="1"/>
  <c r="K1155" s="1"/>
  <c r="J1157"/>
  <c r="J1156" s="1"/>
  <c r="J1155" s="1"/>
  <c r="I1157"/>
  <c r="I1156" s="1"/>
  <c r="I1155" s="1"/>
  <c r="H1157"/>
  <c r="H1156" s="1"/>
  <c r="H1155" s="1"/>
  <c r="K1153"/>
  <c r="J1153"/>
  <c r="I1153"/>
  <c r="H1153"/>
  <c r="M1151"/>
  <c r="K1151"/>
  <c r="J1151"/>
  <c r="I1151"/>
  <c r="H1151"/>
  <c r="J1148"/>
  <c r="J1147" s="1"/>
  <c r="H1148"/>
  <c r="H1147" s="1"/>
  <c r="L1145"/>
  <c r="L1144" s="1"/>
  <c r="K1145"/>
  <c r="J1145"/>
  <c r="J1144" s="1"/>
  <c r="I1145"/>
  <c r="I1144" s="1"/>
  <c r="H1145"/>
  <c r="H1144" s="1"/>
  <c r="K1144"/>
  <c r="L1142"/>
  <c r="L1141" s="1"/>
  <c r="K1142"/>
  <c r="K1141" s="1"/>
  <c r="J1142"/>
  <c r="J1141" s="1"/>
  <c r="I1142"/>
  <c r="I1141" s="1"/>
  <c r="H1142"/>
  <c r="H1141" s="1"/>
  <c r="K1105"/>
  <c r="K1104" s="1"/>
  <c r="K1103" s="1"/>
  <c r="J1105"/>
  <c r="J1104" s="1"/>
  <c r="J1103" s="1"/>
  <c r="I1105"/>
  <c r="I1104" s="1"/>
  <c r="I1103" s="1"/>
  <c r="H1105"/>
  <c r="H1104" s="1"/>
  <c r="H1103" s="1"/>
  <c r="M1101"/>
  <c r="M1100" s="1"/>
  <c r="K1101"/>
  <c r="K1100" s="1"/>
  <c r="J1101"/>
  <c r="J1100" s="1"/>
  <c r="I1101"/>
  <c r="I1100" s="1"/>
  <c r="H1101"/>
  <c r="H1100" s="1"/>
  <c r="J1091"/>
  <c r="J1090" s="1"/>
  <c r="H1091"/>
  <c r="H1090" s="1"/>
  <c r="J1088"/>
  <c r="J1087" s="1"/>
  <c r="H1088"/>
  <c r="H1087" s="1"/>
  <c r="J1085"/>
  <c r="J1084" s="1"/>
  <c r="H1085"/>
  <c r="H1084" s="1"/>
  <c r="J1082"/>
  <c r="J1081" s="1"/>
  <c r="H1082"/>
  <c r="H1081" s="1"/>
  <c r="J1079"/>
  <c r="J1078" s="1"/>
  <c r="H1079"/>
  <c r="H1078" s="1"/>
  <c r="J1076"/>
  <c r="J1075" s="1"/>
  <c r="H1076"/>
  <c r="H1075" s="1"/>
  <c r="M1073"/>
  <c r="M1072" s="1"/>
  <c r="K1073"/>
  <c r="K1072" s="1"/>
  <c r="J1073"/>
  <c r="J1072" s="1"/>
  <c r="I1073"/>
  <c r="I1072" s="1"/>
  <c r="H1073"/>
  <c r="H1072" s="1"/>
  <c r="M1070"/>
  <c r="M1069" s="1"/>
  <c r="K1070"/>
  <c r="J1070"/>
  <c r="J1069" s="1"/>
  <c r="I1070"/>
  <c r="I1069" s="1"/>
  <c r="H1070"/>
  <c r="H1069" s="1"/>
  <c r="K1069"/>
  <c r="M1067"/>
  <c r="M1066" s="1"/>
  <c r="K1067"/>
  <c r="J1067"/>
  <c r="J1066" s="1"/>
  <c r="I1067"/>
  <c r="I1066" s="1"/>
  <c r="H1067"/>
  <c r="H1066" s="1"/>
  <c r="K1066"/>
  <c r="J1064"/>
  <c r="J1063" s="1"/>
  <c r="H1064"/>
  <c r="H1063" s="1"/>
  <c r="M1061"/>
  <c r="M1060" s="1"/>
  <c r="K1061"/>
  <c r="J1061"/>
  <c r="I1061"/>
  <c r="H1061"/>
  <c r="H1060" s="1"/>
  <c r="K1060"/>
  <c r="J1060"/>
  <c r="I1060"/>
  <c r="M1058"/>
  <c r="M1057" s="1"/>
  <c r="K1058"/>
  <c r="J1058"/>
  <c r="I1058"/>
  <c r="H1058"/>
  <c r="H1057" s="1"/>
  <c r="K1057"/>
  <c r="J1057"/>
  <c r="I1057"/>
  <c r="M1055"/>
  <c r="M1054" s="1"/>
  <c r="K1055"/>
  <c r="J1055"/>
  <c r="J1054" s="1"/>
  <c r="I1055"/>
  <c r="I1054" s="1"/>
  <c r="H1055"/>
  <c r="H1054" s="1"/>
  <c r="K1054"/>
  <c r="M1052"/>
  <c r="M1051" s="1"/>
  <c r="K1052"/>
  <c r="J1052"/>
  <c r="J1051" s="1"/>
  <c r="I1052"/>
  <c r="I1051" s="1"/>
  <c r="H1052"/>
  <c r="H1051" s="1"/>
  <c r="K1051"/>
  <c r="M1049"/>
  <c r="M1048" s="1"/>
  <c r="L1049"/>
  <c r="L1048" s="1"/>
  <c r="K1049"/>
  <c r="J1049"/>
  <c r="I1049"/>
  <c r="I1048" s="1"/>
  <c r="H1049"/>
  <c r="H1048" s="1"/>
  <c r="K1048"/>
  <c r="J1048"/>
  <c r="M1046"/>
  <c r="M1045" s="1"/>
  <c r="K1046"/>
  <c r="J1046"/>
  <c r="I1046"/>
  <c r="H1046"/>
  <c r="H1045" s="1"/>
  <c r="K1045"/>
  <c r="J1045"/>
  <c r="I1045"/>
  <c r="M1043"/>
  <c r="M1042" s="1"/>
  <c r="K1043"/>
  <c r="J1043"/>
  <c r="J1042" s="1"/>
  <c r="I1043"/>
  <c r="I1042" s="1"/>
  <c r="H1043"/>
  <c r="H1042" s="1"/>
  <c r="K1042"/>
  <c r="M1040"/>
  <c r="M1039" s="1"/>
  <c r="K1040"/>
  <c r="J1040"/>
  <c r="J1039" s="1"/>
  <c r="I1040"/>
  <c r="I1039" s="1"/>
  <c r="H1040"/>
  <c r="H1039" s="1"/>
  <c r="K1039"/>
  <c r="M1037"/>
  <c r="M1036" s="1"/>
  <c r="K1037"/>
  <c r="K1036" s="1"/>
  <c r="J1037"/>
  <c r="J1036" s="1"/>
  <c r="I1037"/>
  <c r="I1036" s="1"/>
  <c r="H1037"/>
  <c r="H1036" s="1"/>
  <c r="M1034"/>
  <c r="M1033" s="1"/>
  <c r="K1034"/>
  <c r="J1034"/>
  <c r="J1033" s="1"/>
  <c r="I1034"/>
  <c r="I1033" s="1"/>
  <c r="H1034"/>
  <c r="H1033" s="1"/>
  <c r="K1033"/>
  <c r="M1031"/>
  <c r="M1030" s="1"/>
  <c r="K1031"/>
  <c r="J1031"/>
  <c r="J1030" s="1"/>
  <c r="I1031"/>
  <c r="I1030" s="1"/>
  <c r="H1031"/>
  <c r="H1030" s="1"/>
  <c r="K1030"/>
  <c r="M1028"/>
  <c r="M1027" s="1"/>
  <c r="K1028"/>
  <c r="K1027" s="1"/>
  <c r="J1028"/>
  <c r="J1027" s="1"/>
  <c r="I1028"/>
  <c r="I1027" s="1"/>
  <c r="H1028"/>
  <c r="H1027" s="1"/>
  <c r="M1025"/>
  <c r="M1024" s="1"/>
  <c r="K1025"/>
  <c r="J1025"/>
  <c r="J1024" s="1"/>
  <c r="I1025"/>
  <c r="I1024" s="1"/>
  <c r="H1025"/>
  <c r="H1024" s="1"/>
  <c r="K1024"/>
  <c r="M1022"/>
  <c r="M1021" s="1"/>
  <c r="K1022"/>
  <c r="J1022"/>
  <c r="J1021" s="1"/>
  <c r="I1022"/>
  <c r="I1021" s="1"/>
  <c r="H1022"/>
  <c r="H1021" s="1"/>
  <c r="K1021"/>
  <c r="M1019"/>
  <c r="M1018" s="1"/>
  <c r="K1019"/>
  <c r="J1019"/>
  <c r="J1018" s="1"/>
  <c r="I1019"/>
  <c r="I1018" s="1"/>
  <c r="H1019"/>
  <c r="H1018" s="1"/>
  <c r="K1018"/>
  <c r="M1016"/>
  <c r="M1015" s="1"/>
  <c r="K1016"/>
  <c r="J1016"/>
  <c r="J1015" s="1"/>
  <c r="I1016"/>
  <c r="I1015" s="1"/>
  <c r="H1016"/>
  <c r="H1015" s="1"/>
  <c r="K1015"/>
  <c r="M1013"/>
  <c r="M1012" s="1"/>
  <c r="K1013"/>
  <c r="K1012" s="1"/>
  <c r="J1013"/>
  <c r="J1012" s="1"/>
  <c r="I1013"/>
  <c r="I1012" s="1"/>
  <c r="H1013"/>
  <c r="H1012" s="1"/>
  <c r="M1010"/>
  <c r="M1009" s="1"/>
  <c r="K1010"/>
  <c r="J1010"/>
  <c r="J1009" s="1"/>
  <c r="I1010"/>
  <c r="I1009" s="1"/>
  <c r="H1010"/>
  <c r="H1009" s="1"/>
  <c r="K1009"/>
  <c r="M1007"/>
  <c r="M1006" s="1"/>
  <c r="L1007"/>
  <c r="L1006" s="1"/>
  <c r="K1007"/>
  <c r="K1006" s="1"/>
  <c r="J1007"/>
  <c r="J1006" s="1"/>
  <c r="I1007"/>
  <c r="I1006" s="1"/>
  <c r="H1007"/>
  <c r="H1006" s="1"/>
  <c r="M1004"/>
  <c r="M1003" s="1"/>
  <c r="K1004"/>
  <c r="J1004"/>
  <c r="J1003" s="1"/>
  <c r="I1004"/>
  <c r="I1003" s="1"/>
  <c r="H1004"/>
  <c r="H1003" s="1"/>
  <c r="K1003"/>
  <c r="M1001"/>
  <c r="M1000" s="1"/>
  <c r="K1001"/>
  <c r="K1000" s="1"/>
  <c r="J1001"/>
  <c r="J1000" s="1"/>
  <c r="I1001"/>
  <c r="I1000" s="1"/>
  <c r="H1001"/>
  <c r="H1000" s="1"/>
  <c r="M998"/>
  <c r="M997" s="1"/>
  <c r="K998"/>
  <c r="K997" s="1"/>
  <c r="J998"/>
  <c r="J997" s="1"/>
  <c r="I998"/>
  <c r="I997" s="1"/>
  <c r="H998"/>
  <c r="H997" s="1"/>
  <c r="M990"/>
  <c r="M987" s="1"/>
  <c r="M986" s="1"/>
  <c r="M985" s="1"/>
  <c r="M984" s="1"/>
  <c r="K990"/>
  <c r="K987" s="1"/>
  <c r="K986" s="1"/>
  <c r="K985" s="1"/>
  <c r="K984" s="1"/>
  <c r="J990"/>
  <c r="J987" s="1"/>
  <c r="J986" s="1"/>
  <c r="J985" s="1"/>
  <c r="J984" s="1"/>
  <c r="I990"/>
  <c r="I987" s="1"/>
  <c r="I986" s="1"/>
  <c r="I985" s="1"/>
  <c r="I984" s="1"/>
  <c r="H990"/>
  <c r="H987" s="1"/>
  <c r="H986" s="1"/>
  <c r="H985" s="1"/>
  <c r="H984" s="1"/>
  <c r="M979"/>
  <c r="M978" s="1"/>
  <c r="M977" s="1"/>
  <c r="M976" s="1"/>
  <c r="M975" s="1"/>
  <c r="K979"/>
  <c r="J979"/>
  <c r="J978" s="1"/>
  <c r="J977" s="1"/>
  <c r="J976" s="1"/>
  <c r="J975" s="1"/>
  <c r="I979"/>
  <c r="I978" s="1"/>
  <c r="I977" s="1"/>
  <c r="I976" s="1"/>
  <c r="I975" s="1"/>
  <c r="H979"/>
  <c r="H978" s="1"/>
  <c r="H977" s="1"/>
  <c r="H976" s="1"/>
  <c r="H975" s="1"/>
  <c r="K978"/>
  <c r="K977" s="1"/>
  <c r="K976" s="1"/>
  <c r="K975" s="1"/>
  <c r="M971"/>
  <c r="M970" s="1"/>
  <c r="K971"/>
  <c r="J971"/>
  <c r="I971"/>
  <c r="H971"/>
  <c r="K970"/>
  <c r="J970"/>
  <c r="I970"/>
  <c r="H970"/>
  <c r="M968"/>
  <c r="M967" s="1"/>
  <c r="K968"/>
  <c r="K967" s="1"/>
  <c r="J968"/>
  <c r="J967" s="1"/>
  <c r="I968"/>
  <c r="I967" s="1"/>
  <c r="H968"/>
  <c r="H967" s="1"/>
  <c r="M965"/>
  <c r="M964" s="1"/>
  <c r="K965"/>
  <c r="J965"/>
  <c r="I965"/>
  <c r="H965"/>
  <c r="K964"/>
  <c r="J964"/>
  <c r="I964"/>
  <c r="H964"/>
  <c r="M959"/>
  <c r="M958" s="1"/>
  <c r="M957" s="1"/>
  <c r="M956" s="1"/>
  <c r="K959"/>
  <c r="K958" s="1"/>
  <c r="K957" s="1"/>
  <c r="K956" s="1"/>
  <c r="J959"/>
  <c r="J958" s="1"/>
  <c r="J957" s="1"/>
  <c r="J956" s="1"/>
  <c r="I959"/>
  <c r="I958" s="1"/>
  <c r="I957" s="1"/>
  <c r="I956" s="1"/>
  <c r="H959"/>
  <c r="H958" s="1"/>
  <c r="H957" s="1"/>
  <c r="H956" s="1"/>
  <c r="K937"/>
  <c r="J937"/>
  <c r="J936" s="1"/>
  <c r="J935" s="1"/>
  <c r="I937"/>
  <c r="I936" s="1"/>
  <c r="I935" s="1"/>
  <c r="H937"/>
  <c r="H936" s="1"/>
  <c r="H935" s="1"/>
  <c r="K936"/>
  <c r="K935" s="1"/>
  <c r="M933"/>
  <c r="M932" s="1"/>
  <c r="M931" s="1"/>
  <c r="K933"/>
  <c r="J933"/>
  <c r="I933"/>
  <c r="H933"/>
  <c r="K932"/>
  <c r="K931" s="1"/>
  <c r="J932"/>
  <c r="J931" s="1"/>
  <c r="I932"/>
  <c r="I931" s="1"/>
  <c r="H932"/>
  <c r="H931" s="1"/>
  <c r="M928"/>
  <c r="M927" s="1"/>
  <c r="K928"/>
  <c r="K927" s="1"/>
  <c r="J928"/>
  <c r="J927" s="1"/>
  <c r="I928"/>
  <c r="I927" s="1"/>
  <c r="H928"/>
  <c r="H927" s="1"/>
  <c r="M925"/>
  <c r="M924" s="1"/>
  <c r="K925"/>
  <c r="K924" s="1"/>
  <c r="J925"/>
  <c r="J924" s="1"/>
  <c r="I925"/>
  <c r="I924" s="1"/>
  <c r="H925"/>
  <c r="H924" s="1"/>
  <c r="M922"/>
  <c r="M921" s="1"/>
  <c r="K922"/>
  <c r="K921" s="1"/>
  <c r="J922"/>
  <c r="J921" s="1"/>
  <c r="I922"/>
  <c r="I921" s="1"/>
  <c r="H922"/>
  <c r="H921" s="1"/>
  <c r="M918"/>
  <c r="M917" s="1"/>
  <c r="K918"/>
  <c r="J918"/>
  <c r="I918"/>
  <c r="H918"/>
  <c r="H917" s="1"/>
  <c r="K917"/>
  <c r="J917"/>
  <c r="I917"/>
  <c r="M915"/>
  <c r="M914" s="1"/>
  <c r="K915"/>
  <c r="J915"/>
  <c r="I915"/>
  <c r="H915"/>
  <c r="H914" s="1"/>
  <c r="K914"/>
  <c r="J914"/>
  <c r="I914"/>
  <c r="M912"/>
  <c r="M911" s="1"/>
  <c r="K912"/>
  <c r="J912"/>
  <c r="J911" s="1"/>
  <c r="I912"/>
  <c r="I911" s="1"/>
  <c r="H912"/>
  <c r="H911" s="1"/>
  <c r="K911"/>
  <c r="H907"/>
  <c r="H906" s="1"/>
  <c r="J907"/>
  <c r="J906" s="1"/>
  <c r="K907"/>
  <c r="K906" s="1"/>
  <c r="I907"/>
  <c r="I906" s="1"/>
  <c r="M904"/>
  <c r="M903" s="1"/>
  <c r="K904"/>
  <c r="J904"/>
  <c r="I904"/>
  <c r="H904"/>
  <c r="H903" s="1"/>
  <c r="K903"/>
  <c r="J903"/>
  <c r="I903"/>
  <c r="J901"/>
  <c r="J900" s="1"/>
  <c r="K901"/>
  <c r="K900" s="1"/>
  <c r="I901"/>
  <c r="I900" s="1"/>
  <c r="H901"/>
  <c r="H900" s="1"/>
  <c r="H897"/>
  <c r="H896" s="1"/>
  <c r="J897"/>
  <c r="J896" s="1"/>
  <c r="K897"/>
  <c r="K896" s="1"/>
  <c r="I897"/>
  <c r="I896" s="1"/>
  <c r="M894"/>
  <c r="M893" s="1"/>
  <c r="K894"/>
  <c r="J894"/>
  <c r="J893" s="1"/>
  <c r="I894"/>
  <c r="I893" s="1"/>
  <c r="H894"/>
  <c r="H893" s="1"/>
  <c r="K893"/>
  <c r="M879"/>
  <c r="K879"/>
  <c r="J879"/>
  <c r="I879"/>
  <c r="H879"/>
  <c r="M877"/>
  <c r="K877"/>
  <c r="J877"/>
  <c r="I877"/>
  <c r="H877"/>
  <c r="M875"/>
  <c r="K875"/>
  <c r="J875"/>
  <c r="I875"/>
  <c r="H875"/>
  <c r="M873"/>
  <c r="K873"/>
  <c r="J873"/>
  <c r="I873"/>
  <c r="H873"/>
  <c r="M869"/>
  <c r="M868" s="1"/>
  <c r="M867" s="1"/>
  <c r="K869"/>
  <c r="K868" s="1"/>
  <c r="K867" s="1"/>
  <c r="J869"/>
  <c r="J868" s="1"/>
  <c r="J867" s="1"/>
  <c r="I869"/>
  <c r="I868" s="1"/>
  <c r="I867" s="1"/>
  <c r="H869"/>
  <c r="H868" s="1"/>
  <c r="H867" s="1"/>
  <c r="M865"/>
  <c r="M864" s="1"/>
  <c r="M863" s="1"/>
  <c r="K865"/>
  <c r="K864" s="1"/>
  <c r="K863" s="1"/>
  <c r="J865"/>
  <c r="J864" s="1"/>
  <c r="J863" s="1"/>
  <c r="I865"/>
  <c r="I864" s="1"/>
  <c r="I863" s="1"/>
  <c r="H865"/>
  <c r="H864" s="1"/>
  <c r="H863" s="1"/>
  <c r="M858"/>
  <c r="M857" s="1"/>
  <c r="M856" s="1"/>
  <c r="K858"/>
  <c r="K857" s="1"/>
  <c r="K856" s="1"/>
  <c r="J858"/>
  <c r="J857" s="1"/>
  <c r="J856" s="1"/>
  <c r="I858"/>
  <c r="I857" s="1"/>
  <c r="I856" s="1"/>
  <c r="H858"/>
  <c r="H857" s="1"/>
  <c r="H856" s="1"/>
  <c r="M854"/>
  <c r="M853" s="1"/>
  <c r="M852" s="1"/>
  <c r="K854"/>
  <c r="J854"/>
  <c r="I854"/>
  <c r="I853" s="1"/>
  <c r="I852" s="1"/>
  <c r="H854"/>
  <c r="H853" s="1"/>
  <c r="H852" s="1"/>
  <c r="K853"/>
  <c r="K852" s="1"/>
  <c r="J853"/>
  <c r="J852" s="1"/>
  <c r="M847"/>
  <c r="M846" s="1"/>
  <c r="M845" s="1"/>
  <c r="K847"/>
  <c r="K846" s="1"/>
  <c r="K845" s="1"/>
  <c r="J847"/>
  <c r="J846" s="1"/>
  <c r="J845" s="1"/>
  <c r="I847"/>
  <c r="I846" s="1"/>
  <c r="I845" s="1"/>
  <c r="H847"/>
  <c r="H846" s="1"/>
  <c r="H845" s="1"/>
  <c r="M843"/>
  <c r="M842" s="1"/>
  <c r="K843"/>
  <c r="K842" s="1"/>
  <c r="J843"/>
  <c r="J842" s="1"/>
  <c r="I843"/>
  <c r="I842" s="1"/>
  <c r="H843"/>
  <c r="H842" s="1"/>
  <c r="H841" s="1"/>
  <c r="M836"/>
  <c r="M835" s="1"/>
  <c r="M834" s="1"/>
  <c r="M833" s="1"/>
  <c r="M832" s="1"/>
  <c r="K836"/>
  <c r="K835" s="1"/>
  <c r="K834" s="1"/>
  <c r="K833" s="1"/>
  <c r="K832" s="1"/>
  <c r="J836"/>
  <c r="J835" s="1"/>
  <c r="J834" s="1"/>
  <c r="J833" s="1"/>
  <c r="J832" s="1"/>
  <c r="I836"/>
  <c r="I835" s="1"/>
  <c r="I834" s="1"/>
  <c r="I833" s="1"/>
  <c r="I832" s="1"/>
  <c r="H836"/>
  <c r="H835" s="1"/>
  <c r="H834" s="1"/>
  <c r="H833" s="1"/>
  <c r="H832" s="1"/>
  <c r="M824"/>
  <c r="M823" s="1"/>
  <c r="M818" s="1"/>
  <c r="K824"/>
  <c r="J824"/>
  <c r="I824"/>
  <c r="H824"/>
  <c r="K823"/>
  <c r="K818" s="1"/>
  <c r="J823"/>
  <c r="I823"/>
  <c r="I818" s="1"/>
  <c r="H823"/>
  <c r="M821"/>
  <c r="M819" s="1"/>
  <c r="K821"/>
  <c r="K819" s="1"/>
  <c r="J821"/>
  <c r="J820" s="1"/>
  <c r="J819" s="1"/>
  <c r="I821"/>
  <c r="I819" s="1"/>
  <c r="H821"/>
  <c r="H820" s="1"/>
  <c r="H819" s="1"/>
  <c r="J816"/>
  <c r="J815" s="1"/>
  <c r="J814" s="1"/>
  <c r="J813" s="1"/>
  <c r="M816"/>
  <c r="K816"/>
  <c r="I816"/>
  <c r="I815" s="1"/>
  <c r="I814" s="1"/>
  <c r="I813" s="1"/>
  <c r="H816"/>
  <c r="H815" s="1"/>
  <c r="H814" s="1"/>
  <c r="H813" s="1"/>
  <c r="M815"/>
  <c r="M814" s="1"/>
  <c r="M813" s="1"/>
  <c r="K815"/>
  <c r="K814" s="1"/>
  <c r="K813" s="1"/>
  <c r="K794"/>
  <c r="K793" s="1"/>
  <c r="K792" s="1"/>
  <c r="J794"/>
  <c r="J793" s="1"/>
  <c r="J792" s="1"/>
  <c r="I794"/>
  <c r="I793" s="1"/>
  <c r="I792" s="1"/>
  <c r="H794"/>
  <c r="H793" s="1"/>
  <c r="H792" s="1"/>
  <c r="M790"/>
  <c r="M789" s="1"/>
  <c r="M788" s="1"/>
  <c r="L790"/>
  <c r="L789" s="1"/>
  <c r="L788" s="1"/>
  <c r="K790"/>
  <c r="J790"/>
  <c r="J789" s="1"/>
  <c r="J788" s="1"/>
  <c r="I790"/>
  <c r="I789" s="1"/>
  <c r="I788" s="1"/>
  <c r="H790"/>
  <c r="H789" s="1"/>
  <c r="H788" s="1"/>
  <c r="K789"/>
  <c r="K788" s="1"/>
  <c r="K786"/>
  <c r="J786"/>
  <c r="J785" s="1"/>
  <c r="J784" s="1"/>
  <c r="I786"/>
  <c r="I785" s="1"/>
  <c r="I784" s="1"/>
  <c r="H786"/>
  <c r="H785" s="1"/>
  <c r="H784" s="1"/>
  <c r="K785"/>
  <c r="K784" s="1"/>
  <c r="J781"/>
  <c r="J780" s="1"/>
  <c r="J779" s="1"/>
  <c r="J778" s="1"/>
  <c r="M781"/>
  <c r="M780" s="1"/>
  <c r="M779" s="1"/>
  <c r="M778" s="1"/>
  <c r="K781"/>
  <c r="K780" s="1"/>
  <c r="K779" s="1"/>
  <c r="K778" s="1"/>
  <c r="I781"/>
  <c r="I780" s="1"/>
  <c r="I779" s="1"/>
  <c r="I778" s="1"/>
  <c r="H781"/>
  <c r="H780" s="1"/>
  <c r="H779" s="1"/>
  <c r="H778" s="1"/>
  <c r="K766"/>
  <c r="J766"/>
  <c r="J765" s="1"/>
  <c r="J764" s="1"/>
  <c r="I766"/>
  <c r="I765" s="1"/>
  <c r="I764" s="1"/>
  <c r="H766"/>
  <c r="H765" s="1"/>
  <c r="H764" s="1"/>
  <c r="K765"/>
  <c r="K764" s="1"/>
  <c r="M762"/>
  <c r="M759" s="1"/>
  <c r="M758" s="1"/>
  <c r="K762"/>
  <c r="J762"/>
  <c r="J759" s="1"/>
  <c r="J758" s="1"/>
  <c r="I762"/>
  <c r="I759" s="1"/>
  <c r="I758" s="1"/>
  <c r="H762"/>
  <c r="H759" s="1"/>
  <c r="H758" s="1"/>
  <c r="K759"/>
  <c r="K758" s="1"/>
  <c r="J756"/>
  <c r="J755" s="1"/>
  <c r="J754" s="1"/>
  <c r="M756"/>
  <c r="M755" s="1"/>
  <c r="M754" s="1"/>
  <c r="K756"/>
  <c r="K755" s="1"/>
  <c r="K754" s="1"/>
  <c r="I756"/>
  <c r="I755" s="1"/>
  <c r="I754" s="1"/>
  <c r="H756"/>
  <c r="H755" s="1"/>
  <c r="H754" s="1"/>
  <c r="L747"/>
  <c r="L746" s="1"/>
  <c r="L745" s="1"/>
  <c r="K747"/>
  <c r="J747"/>
  <c r="I747"/>
  <c r="H747"/>
  <c r="K746"/>
  <c r="J746"/>
  <c r="J745" s="1"/>
  <c r="I746"/>
  <c r="I745" s="1"/>
  <c r="H746"/>
  <c r="H745" s="1"/>
  <c r="K745"/>
  <c r="L743"/>
  <c r="L742" s="1"/>
  <c r="L741" s="1"/>
  <c r="K743"/>
  <c r="K742" s="1"/>
  <c r="K741" s="1"/>
  <c r="J743"/>
  <c r="J742" s="1"/>
  <c r="J741" s="1"/>
  <c r="I743"/>
  <c r="I742" s="1"/>
  <c r="I741" s="1"/>
  <c r="H743"/>
  <c r="H742" s="1"/>
  <c r="H741" s="1"/>
  <c r="K739"/>
  <c r="J739"/>
  <c r="J738" s="1"/>
  <c r="J737" s="1"/>
  <c r="I739"/>
  <c r="I738" s="1"/>
  <c r="I737" s="1"/>
  <c r="H739"/>
  <c r="H738" s="1"/>
  <c r="H737" s="1"/>
  <c r="K738"/>
  <c r="K737" s="1"/>
  <c r="M729"/>
  <c r="M728" s="1"/>
  <c r="M727" s="1"/>
  <c r="M726" s="1"/>
  <c r="K729"/>
  <c r="J729"/>
  <c r="J728" s="1"/>
  <c r="J727" s="1"/>
  <c r="J726" s="1"/>
  <c r="I729"/>
  <c r="I728" s="1"/>
  <c r="I727" s="1"/>
  <c r="I726" s="1"/>
  <c r="H729"/>
  <c r="H728" s="1"/>
  <c r="H727" s="1"/>
  <c r="H726" s="1"/>
  <c r="K728"/>
  <c r="K727" s="1"/>
  <c r="K726" s="1"/>
  <c r="M710"/>
  <c r="M709" s="1"/>
  <c r="M708" s="1"/>
  <c r="K710"/>
  <c r="J710"/>
  <c r="J709" s="1"/>
  <c r="J708" s="1"/>
  <c r="I710"/>
  <c r="I709" s="1"/>
  <c r="I708" s="1"/>
  <c r="H710"/>
  <c r="H709" s="1"/>
  <c r="H708" s="1"/>
  <c r="K709"/>
  <c r="K708" s="1"/>
  <c r="J706"/>
  <c r="J705" s="1"/>
  <c r="H706"/>
  <c r="H705" s="1"/>
  <c r="M706"/>
  <c r="M705" s="1"/>
  <c r="K706"/>
  <c r="K705" s="1"/>
  <c r="I706"/>
  <c r="I705" s="1"/>
  <c r="L703"/>
  <c r="L702" s="1"/>
  <c r="K703"/>
  <c r="K702" s="1"/>
  <c r="J703"/>
  <c r="J702" s="1"/>
  <c r="I703"/>
  <c r="I702" s="1"/>
  <c r="H703"/>
  <c r="H702" s="1"/>
  <c r="K699"/>
  <c r="J699"/>
  <c r="I699"/>
  <c r="I698" s="1"/>
  <c r="I697" s="1"/>
  <c r="H699"/>
  <c r="H698" s="1"/>
  <c r="H697" s="1"/>
  <c r="K698"/>
  <c r="K697" s="1"/>
  <c r="J698"/>
  <c r="J697" s="1"/>
  <c r="L692"/>
  <c r="L691" s="1"/>
  <c r="L690" s="1"/>
  <c r="L689" s="1"/>
  <c r="K692"/>
  <c r="K691" s="1"/>
  <c r="K690" s="1"/>
  <c r="K689" s="1"/>
  <c r="J692"/>
  <c r="J691" s="1"/>
  <c r="J690" s="1"/>
  <c r="J689" s="1"/>
  <c r="I692"/>
  <c r="I691" s="1"/>
  <c r="I690" s="1"/>
  <c r="I689" s="1"/>
  <c r="H692"/>
  <c r="H691" s="1"/>
  <c r="H690" s="1"/>
  <c r="H689" s="1"/>
  <c r="L687"/>
  <c r="L686" s="1"/>
  <c r="K687"/>
  <c r="K686" s="1"/>
  <c r="J687"/>
  <c r="J686" s="1"/>
  <c r="I687"/>
  <c r="I686" s="1"/>
  <c r="H687"/>
  <c r="H686" s="1"/>
  <c r="K671"/>
  <c r="K670" s="1"/>
  <c r="K669" s="1"/>
  <c r="J671"/>
  <c r="J670" s="1"/>
  <c r="J669" s="1"/>
  <c r="I671"/>
  <c r="I670" s="1"/>
  <c r="I669" s="1"/>
  <c r="H671"/>
  <c r="H670" s="1"/>
  <c r="H669" s="1"/>
  <c r="M666"/>
  <c r="M665" s="1"/>
  <c r="M661" s="1"/>
  <c r="K666"/>
  <c r="K665" s="1"/>
  <c r="K661" s="1"/>
  <c r="J666"/>
  <c r="J665" s="1"/>
  <c r="J661" s="1"/>
  <c r="I666"/>
  <c r="I665" s="1"/>
  <c r="I661" s="1"/>
  <c r="H666"/>
  <c r="H665" s="1"/>
  <c r="H661" s="1"/>
  <c r="K658"/>
  <c r="K657" s="1"/>
  <c r="K656" s="1"/>
  <c r="J658"/>
  <c r="J657" s="1"/>
  <c r="J656" s="1"/>
  <c r="I658"/>
  <c r="I657" s="1"/>
  <c r="I656" s="1"/>
  <c r="M649"/>
  <c r="M648" s="1"/>
  <c r="M647" s="1"/>
  <c r="M646" s="1"/>
  <c r="M645" s="1"/>
  <c r="K649"/>
  <c r="K648" s="1"/>
  <c r="K647" s="1"/>
  <c r="K646" s="1"/>
  <c r="K645" s="1"/>
  <c r="J649"/>
  <c r="J648" s="1"/>
  <c r="J647" s="1"/>
  <c r="J646" s="1"/>
  <c r="J645" s="1"/>
  <c r="I649"/>
  <c r="I648" s="1"/>
  <c r="I647" s="1"/>
  <c r="I646" s="1"/>
  <c r="I645" s="1"/>
  <c r="H649"/>
  <c r="H648" s="1"/>
  <c r="H647" s="1"/>
  <c r="H646" s="1"/>
  <c r="H645" s="1"/>
  <c r="M642"/>
  <c r="M641" s="1"/>
  <c r="M640" s="1"/>
  <c r="M639" s="1"/>
  <c r="M638" s="1"/>
  <c r="L642"/>
  <c r="L641" s="1"/>
  <c r="L640" s="1"/>
  <c r="L639" s="1"/>
  <c r="L638" s="1"/>
  <c r="K642"/>
  <c r="J642"/>
  <c r="I642"/>
  <c r="I641" s="1"/>
  <c r="I640" s="1"/>
  <c r="I639" s="1"/>
  <c r="I638" s="1"/>
  <c r="H642"/>
  <c r="H641" s="1"/>
  <c r="H640" s="1"/>
  <c r="H639" s="1"/>
  <c r="H638" s="1"/>
  <c r="K641"/>
  <c r="K640" s="1"/>
  <c r="K639" s="1"/>
  <c r="K638" s="1"/>
  <c r="J641"/>
  <c r="J640" s="1"/>
  <c r="J639" s="1"/>
  <c r="J638" s="1"/>
  <c r="M633"/>
  <c r="M632" s="1"/>
  <c r="M631" s="1"/>
  <c r="M630" s="1"/>
  <c r="K633"/>
  <c r="J633"/>
  <c r="J632" s="1"/>
  <c r="J631" s="1"/>
  <c r="J630" s="1"/>
  <c r="I633"/>
  <c r="I632" s="1"/>
  <c r="I631" s="1"/>
  <c r="I630" s="1"/>
  <c r="H633"/>
  <c r="H632" s="1"/>
  <c r="H631" s="1"/>
  <c r="H630" s="1"/>
  <c r="K632"/>
  <c r="K631" s="1"/>
  <c r="K630" s="1"/>
  <c r="M628"/>
  <c r="M627" s="1"/>
  <c r="M626" s="1"/>
  <c r="M625" s="1"/>
  <c r="K628"/>
  <c r="K627" s="1"/>
  <c r="K626" s="1"/>
  <c r="K625" s="1"/>
  <c r="J628"/>
  <c r="J627" s="1"/>
  <c r="J626" s="1"/>
  <c r="J625" s="1"/>
  <c r="I628"/>
  <c r="I627" s="1"/>
  <c r="I626" s="1"/>
  <c r="I625" s="1"/>
  <c r="H628"/>
  <c r="H627" s="1"/>
  <c r="H626" s="1"/>
  <c r="H625" s="1"/>
  <c r="M623"/>
  <c r="M622" s="1"/>
  <c r="M621" s="1"/>
  <c r="K623"/>
  <c r="J623"/>
  <c r="J622" s="1"/>
  <c r="J621" s="1"/>
  <c r="I623"/>
  <c r="I622" s="1"/>
  <c r="I621" s="1"/>
  <c r="H623"/>
  <c r="H622" s="1"/>
  <c r="H621" s="1"/>
  <c r="K622"/>
  <c r="K621" s="1"/>
  <c r="M619"/>
  <c r="M618" s="1"/>
  <c r="M617" s="1"/>
  <c r="K619"/>
  <c r="K618" s="1"/>
  <c r="K617" s="1"/>
  <c r="J619"/>
  <c r="J618" s="1"/>
  <c r="J617" s="1"/>
  <c r="I619"/>
  <c r="I618" s="1"/>
  <c r="I617" s="1"/>
  <c r="H619"/>
  <c r="H618" s="1"/>
  <c r="H617" s="1"/>
  <c r="M614"/>
  <c r="M613" s="1"/>
  <c r="M612" s="1"/>
  <c r="M611" s="1"/>
  <c r="K614"/>
  <c r="K613" s="1"/>
  <c r="K612" s="1"/>
  <c r="K611" s="1"/>
  <c r="J614"/>
  <c r="J613" s="1"/>
  <c r="J612" s="1"/>
  <c r="J611" s="1"/>
  <c r="I614"/>
  <c r="I613" s="1"/>
  <c r="I612" s="1"/>
  <c r="I611" s="1"/>
  <c r="H614"/>
  <c r="H613" s="1"/>
  <c r="H612" s="1"/>
  <c r="H611" s="1"/>
  <c r="J605"/>
  <c r="J604" s="1"/>
  <c r="M605"/>
  <c r="M604" s="1"/>
  <c r="K605"/>
  <c r="K604" s="1"/>
  <c r="I605"/>
  <c r="I604" s="1"/>
  <c r="H605"/>
  <c r="H604" s="1"/>
  <c r="L602"/>
  <c r="L601" s="1"/>
  <c r="K602"/>
  <c r="J602"/>
  <c r="I602"/>
  <c r="I601" s="1"/>
  <c r="H602"/>
  <c r="H601" s="1"/>
  <c r="K601"/>
  <c r="J601"/>
  <c r="L584"/>
  <c r="L583" s="1"/>
  <c r="J584"/>
  <c r="J583" s="1"/>
  <c r="H584"/>
  <c r="H583" s="1"/>
  <c r="L576"/>
  <c r="K576"/>
  <c r="J576"/>
  <c r="I576"/>
  <c r="H576"/>
  <c r="L574"/>
  <c r="K574"/>
  <c r="J574"/>
  <c r="I574"/>
  <c r="H574"/>
  <c r="L572"/>
  <c r="K572"/>
  <c r="J572"/>
  <c r="I572"/>
  <c r="H572"/>
  <c r="M569"/>
  <c r="L569"/>
  <c r="K569"/>
  <c r="J569"/>
  <c r="I569"/>
  <c r="H569"/>
  <c r="L567"/>
  <c r="K567"/>
  <c r="J567"/>
  <c r="I567"/>
  <c r="H567"/>
  <c r="H559"/>
  <c r="H558" s="1"/>
  <c r="H557" s="1"/>
  <c r="H556" s="1"/>
  <c r="K559"/>
  <c r="K558" s="1"/>
  <c r="K557" s="1"/>
  <c r="K556" s="1"/>
  <c r="J559"/>
  <c r="J558" s="1"/>
  <c r="J557" s="1"/>
  <c r="J556" s="1"/>
  <c r="I559"/>
  <c r="I558" s="1"/>
  <c r="I557" s="1"/>
  <c r="I556" s="1"/>
  <c r="M554"/>
  <c r="M553" s="1"/>
  <c r="M552" s="1"/>
  <c r="M551" s="1"/>
  <c r="K554"/>
  <c r="K553" s="1"/>
  <c r="K552" s="1"/>
  <c r="K551" s="1"/>
  <c r="J554"/>
  <c r="J553" s="1"/>
  <c r="J552" s="1"/>
  <c r="J551" s="1"/>
  <c r="I554"/>
  <c r="I553" s="1"/>
  <c r="I552" s="1"/>
  <c r="I551" s="1"/>
  <c r="H554"/>
  <c r="H553" s="1"/>
  <c r="H552" s="1"/>
  <c r="H551" s="1"/>
  <c r="M549"/>
  <c r="M548" s="1"/>
  <c r="M547" s="1"/>
  <c r="M546" s="1"/>
  <c r="M545" s="1"/>
  <c r="K549"/>
  <c r="K548" s="1"/>
  <c r="K547" s="1"/>
  <c r="K546" s="1"/>
  <c r="K545" s="1"/>
  <c r="J549"/>
  <c r="J548" s="1"/>
  <c r="J547" s="1"/>
  <c r="J546" s="1"/>
  <c r="J545" s="1"/>
  <c r="I549"/>
  <c r="I548" s="1"/>
  <c r="I547" s="1"/>
  <c r="I546" s="1"/>
  <c r="I545" s="1"/>
  <c r="H549"/>
  <c r="H548" s="1"/>
  <c r="H547" s="1"/>
  <c r="H546" s="1"/>
  <c r="H545" s="1"/>
  <c r="M543"/>
  <c r="M542" s="1"/>
  <c r="M541" s="1"/>
  <c r="M540" s="1"/>
  <c r="K543"/>
  <c r="K542" s="1"/>
  <c r="K541" s="1"/>
  <c r="K540" s="1"/>
  <c r="J543"/>
  <c r="J542" s="1"/>
  <c r="J541" s="1"/>
  <c r="J540" s="1"/>
  <c r="I543"/>
  <c r="I542" s="1"/>
  <c r="I541" s="1"/>
  <c r="I540" s="1"/>
  <c r="H543"/>
  <c r="H542" s="1"/>
  <c r="H541" s="1"/>
  <c r="H540" s="1"/>
  <c r="J536"/>
  <c r="J535" s="1"/>
  <c r="J534" s="1"/>
  <c r="J533" s="1"/>
  <c r="M536"/>
  <c r="M535" s="1"/>
  <c r="M534" s="1"/>
  <c r="M533" s="1"/>
  <c r="K536"/>
  <c r="K535" s="1"/>
  <c r="K534" s="1"/>
  <c r="K533" s="1"/>
  <c r="I536"/>
  <c r="I535" s="1"/>
  <c r="I534" s="1"/>
  <c r="I533" s="1"/>
  <c r="H536"/>
  <c r="H535" s="1"/>
  <c r="H534" s="1"/>
  <c r="H533" s="1"/>
  <c r="L531"/>
  <c r="L530" s="1"/>
  <c r="L529" s="1"/>
  <c r="L528" s="1"/>
  <c r="K531"/>
  <c r="J531"/>
  <c r="I531"/>
  <c r="I530" s="1"/>
  <c r="I529" s="1"/>
  <c r="I528" s="1"/>
  <c r="H531"/>
  <c r="H530" s="1"/>
  <c r="H529" s="1"/>
  <c r="H528" s="1"/>
  <c r="K530"/>
  <c r="K529" s="1"/>
  <c r="K528" s="1"/>
  <c r="J530"/>
  <c r="J529" s="1"/>
  <c r="J528" s="1"/>
  <c r="K526"/>
  <c r="J526"/>
  <c r="I526"/>
  <c r="H526"/>
  <c r="H525" s="1"/>
  <c r="H524" s="1"/>
  <c r="H523" s="1"/>
  <c r="K525"/>
  <c r="K524" s="1"/>
  <c r="K523" s="1"/>
  <c r="J525"/>
  <c r="J524" s="1"/>
  <c r="J523" s="1"/>
  <c r="I525"/>
  <c r="I524" s="1"/>
  <c r="I523" s="1"/>
  <c r="M521"/>
  <c r="M520" s="1"/>
  <c r="M519" s="1"/>
  <c r="M518" s="1"/>
  <c r="L521"/>
  <c r="L520" s="1"/>
  <c r="L519" s="1"/>
  <c r="L518" s="1"/>
  <c r="K521"/>
  <c r="J521"/>
  <c r="J520" s="1"/>
  <c r="J519" s="1"/>
  <c r="J518" s="1"/>
  <c r="I521"/>
  <c r="I520" s="1"/>
  <c r="I519" s="1"/>
  <c r="I518" s="1"/>
  <c r="H521"/>
  <c r="H520" s="1"/>
  <c r="H519" s="1"/>
  <c r="H518" s="1"/>
  <c r="K520"/>
  <c r="K519" s="1"/>
  <c r="K518" s="1"/>
  <c r="M514"/>
  <c r="L514"/>
  <c r="K514"/>
  <c r="J514"/>
  <c r="I514"/>
  <c r="H514"/>
  <c r="M512"/>
  <c r="K512"/>
  <c r="J512"/>
  <c r="I512"/>
  <c r="H512"/>
  <c r="L508"/>
  <c r="J508"/>
  <c r="J507" s="1"/>
  <c r="J506" s="1"/>
  <c r="J505" s="1"/>
  <c r="H508"/>
  <c r="H507" s="1"/>
  <c r="H506" s="1"/>
  <c r="H505" s="1"/>
  <c r="M507"/>
  <c r="M506" s="1"/>
  <c r="M505" s="1"/>
  <c r="L507"/>
  <c r="L506" s="1"/>
  <c r="L505" s="1"/>
  <c r="K507"/>
  <c r="K506" s="1"/>
  <c r="K505" s="1"/>
  <c r="I507"/>
  <c r="I506" s="1"/>
  <c r="I505" s="1"/>
  <c r="K503"/>
  <c r="K502" s="1"/>
  <c r="K501" s="1"/>
  <c r="K500" s="1"/>
  <c r="J503"/>
  <c r="J502" s="1"/>
  <c r="J501" s="1"/>
  <c r="J500" s="1"/>
  <c r="I503"/>
  <c r="I502" s="1"/>
  <c r="I501" s="1"/>
  <c r="I500" s="1"/>
  <c r="H503"/>
  <c r="H502" s="1"/>
  <c r="H501" s="1"/>
  <c r="H500" s="1"/>
  <c r="M498"/>
  <c r="M497" s="1"/>
  <c r="M496" s="1"/>
  <c r="M495" s="1"/>
  <c r="K498"/>
  <c r="J498"/>
  <c r="I498"/>
  <c r="H498"/>
  <c r="H497" s="1"/>
  <c r="H496" s="1"/>
  <c r="H495" s="1"/>
  <c r="K497"/>
  <c r="K496" s="1"/>
  <c r="K495" s="1"/>
  <c r="J497"/>
  <c r="J496" s="1"/>
  <c r="J495" s="1"/>
  <c r="I497"/>
  <c r="I496" s="1"/>
  <c r="I495" s="1"/>
  <c r="M493"/>
  <c r="M492" s="1"/>
  <c r="M491" s="1"/>
  <c r="M490" s="1"/>
  <c r="K493"/>
  <c r="K492" s="1"/>
  <c r="K491" s="1"/>
  <c r="K490" s="1"/>
  <c r="J493"/>
  <c r="J492" s="1"/>
  <c r="J491" s="1"/>
  <c r="J490" s="1"/>
  <c r="I493"/>
  <c r="I492" s="1"/>
  <c r="I491" s="1"/>
  <c r="I490" s="1"/>
  <c r="H493"/>
  <c r="H492" s="1"/>
  <c r="H491" s="1"/>
  <c r="H490" s="1"/>
  <c r="M484"/>
  <c r="M483" s="1"/>
  <c r="M479" s="1"/>
  <c r="M478" s="1"/>
  <c r="K484"/>
  <c r="K483" s="1"/>
  <c r="K479" s="1"/>
  <c r="K478" s="1"/>
  <c r="J484"/>
  <c r="J483" s="1"/>
  <c r="J479" s="1"/>
  <c r="J478" s="1"/>
  <c r="I484"/>
  <c r="I483" s="1"/>
  <c r="I479" s="1"/>
  <c r="I478" s="1"/>
  <c r="H484"/>
  <c r="H483" s="1"/>
  <c r="H479" s="1"/>
  <c r="H478" s="1"/>
  <c r="M476"/>
  <c r="M475" s="1"/>
  <c r="M474" s="1"/>
  <c r="M473" s="1"/>
  <c r="K476"/>
  <c r="K475" s="1"/>
  <c r="K474" s="1"/>
  <c r="K473" s="1"/>
  <c r="J476"/>
  <c r="J475" s="1"/>
  <c r="J474" s="1"/>
  <c r="J473" s="1"/>
  <c r="I476"/>
  <c r="I475" s="1"/>
  <c r="I474" s="1"/>
  <c r="I473" s="1"/>
  <c r="H476"/>
  <c r="H475" s="1"/>
  <c r="H474" s="1"/>
  <c r="H473" s="1"/>
  <c r="M471"/>
  <c r="M470" s="1"/>
  <c r="M469" s="1"/>
  <c r="M468" s="1"/>
  <c r="M467" s="1"/>
  <c r="L471"/>
  <c r="L470" s="1"/>
  <c r="L469" s="1"/>
  <c r="L468" s="1"/>
  <c r="L467" s="1"/>
  <c r="K471"/>
  <c r="K470" s="1"/>
  <c r="K469" s="1"/>
  <c r="K468" s="1"/>
  <c r="K467" s="1"/>
  <c r="J471"/>
  <c r="J470" s="1"/>
  <c r="J469" s="1"/>
  <c r="J468" s="1"/>
  <c r="J467" s="1"/>
  <c r="I471"/>
  <c r="I470" s="1"/>
  <c r="I469" s="1"/>
  <c r="I468" s="1"/>
  <c r="I467" s="1"/>
  <c r="H471"/>
  <c r="H470" s="1"/>
  <c r="H469" s="1"/>
  <c r="H468" s="1"/>
  <c r="H467" s="1"/>
  <c r="M458"/>
  <c r="K458"/>
  <c r="J458"/>
  <c r="I458"/>
  <c r="H458"/>
  <c r="M456"/>
  <c r="K456"/>
  <c r="J456"/>
  <c r="I456"/>
  <c r="H456"/>
  <c r="J454"/>
  <c r="H454"/>
  <c r="H436"/>
  <c r="H435" s="1"/>
  <c r="H434" s="1"/>
  <c r="M436"/>
  <c r="M435" s="1"/>
  <c r="M434" s="1"/>
  <c r="K436"/>
  <c r="K435" s="1"/>
  <c r="K434" s="1"/>
  <c r="J436"/>
  <c r="J435" s="1"/>
  <c r="J434" s="1"/>
  <c r="I436"/>
  <c r="I435" s="1"/>
  <c r="I434" s="1"/>
  <c r="L432"/>
  <c r="L431" s="1"/>
  <c r="L430" s="1"/>
  <c r="K432"/>
  <c r="K431" s="1"/>
  <c r="K430" s="1"/>
  <c r="J432"/>
  <c r="J431" s="1"/>
  <c r="J430" s="1"/>
  <c r="I432"/>
  <c r="I431" s="1"/>
  <c r="I430" s="1"/>
  <c r="H432"/>
  <c r="H431" s="1"/>
  <c r="H430" s="1"/>
  <c r="H427"/>
  <c r="M427"/>
  <c r="K427"/>
  <c r="J427"/>
  <c r="I427"/>
  <c r="J425"/>
  <c r="H425"/>
  <c r="M423"/>
  <c r="K423"/>
  <c r="J423"/>
  <c r="I423"/>
  <c r="H423"/>
  <c r="H421"/>
  <c r="M421"/>
  <c r="K421"/>
  <c r="J421"/>
  <c r="I421"/>
  <c r="M414"/>
  <c r="M413" s="1"/>
  <c r="M412" s="1"/>
  <c r="K414"/>
  <c r="J414"/>
  <c r="I414"/>
  <c r="I413" s="1"/>
  <c r="I412" s="1"/>
  <c r="H414"/>
  <c r="H413" s="1"/>
  <c r="H412" s="1"/>
  <c r="K413"/>
  <c r="K412" s="1"/>
  <c r="J413"/>
  <c r="J412" s="1"/>
  <c r="M403"/>
  <c r="M402" s="1"/>
  <c r="K403"/>
  <c r="J403"/>
  <c r="J402" s="1"/>
  <c r="I403"/>
  <c r="I402" s="1"/>
  <c r="H403"/>
  <c r="H402" s="1"/>
  <c r="K402"/>
  <c r="M396"/>
  <c r="M395" s="1"/>
  <c r="M394" s="1"/>
  <c r="K396"/>
  <c r="K395" s="1"/>
  <c r="K394" s="1"/>
  <c r="J396"/>
  <c r="J395" s="1"/>
  <c r="J394" s="1"/>
  <c r="I396"/>
  <c r="I395" s="1"/>
  <c r="I394" s="1"/>
  <c r="H396"/>
  <c r="H395" s="1"/>
  <c r="H394" s="1"/>
  <c r="M384"/>
  <c r="K384"/>
  <c r="J384"/>
  <c r="I384"/>
  <c r="H384"/>
  <c r="M382"/>
  <c r="L382"/>
  <c r="K382"/>
  <c r="J382"/>
  <c r="I382"/>
  <c r="H382"/>
  <c r="M380"/>
  <c r="K380"/>
  <c r="J380"/>
  <c r="I380"/>
  <c r="H380"/>
  <c r="M376"/>
  <c r="M375" s="1"/>
  <c r="M374" s="1"/>
  <c r="K376"/>
  <c r="K375" s="1"/>
  <c r="K374" s="1"/>
  <c r="J376"/>
  <c r="J375" s="1"/>
  <c r="J374" s="1"/>
  <c r="I376"/>
  <c r="I375" s="1"/>
  <c r="I374" s="1"/>
  <c r="H376"/>
  <c r="H375" s="1"/>
  <c r="H374" s="1"/>
  <c r="M366"/>
  <c r="M365" s="1"/>
  <c r="K366"/>
  <c r="J366"/>
  <c r="J365" s="1"/>
  <c r="I366"/>
  <c r="I365" s="1"/>
  <c r="H366"/>
  <c r="H365" s="1"/>
  <c r="K365"/>
  <c r="M363"/>
  <c r="M362" s="1"/>
  <c r="K363"/>
  <c r="K362" s="1"/>
  <c r="J363"/>
  <c r="J362" s="1"/>
  <c r="I363"/>
  <c r="I362" s="1"/>
  <c r="H363"/>
  <c r="H362" s="1"/>
  <c r="M360"/>
  <c r="M359" s="1"/>
  <c r="K360"/>
  <c r="K359" s="1"/>
  <c r="J360"/>
  <c r="J359" s="1"/>
  <c r="I360"/>
  <c r="I359" s="1"/>
  <c r="H360"/>
  <c r="H359" s="1"/>
  <c r="M355"/>
  <c r="M354" s="1"/>
  <c r="M353" s="1"/>
  <c r="M352" s="1"/>
  <c r="K355"/>
  <c r="K354" s="1"/>
  <c r="K353" s="1"/>
  <c r="K352" s="1"/>
  <c r="J355"/>
  <c r="J354" s="1"/>
  <c r="J353" s="1"/>
  <c r="J352" s="1"/>
  <c r="I355"/>
  <c r="I354" s="1"/>
  <c r="I353" s="1"/>
  <c r="I352" s="1"/>
  <c r="H355"/>
  <c r="H354" s="1"/>
  <c r="H353" s="1"/>
  <c r="H352" s="1"/>
  <c r="M349"/>
  <c r="M348" s="1"/>
  <c r="M347" s="1"/>
  <c r="M346" s="1"/>
  <c r="K349"/>
  <c r="K348" s="1"/>
  <c r="K347" s="1"/>
  <c r="K346" s="1"/>
  <c r="J349"/>
  <c r="J348" s="1"/>
  <c r="J347" s="1"/>
  <c r="J346" s="1"/>
  <c r="I349"/>
  <c r="I348" s="1"/>
  <c r="I347" s="1"/>
  <c r="I346" s="1"/>
  <c r="H349"/>
  <c r="H348" s="1"/>
  <c r="H347" s="1"/>
  <c r="H346" s="1"/>
  <c r="M342"/>
  <c r="M341" s="1"/>
  <c r="K342"/>
  <c r="K341" s="1"/>
  <c r="J342"/>
  <c r="J341" s="1"/>
  <c r="I342"/>
  <c r="I341" s="1"/>
  <c r="H342"/>
  <c r="H341" s="1"/>
  <c r="M339"/>
  <c r="M338" s="1"/>
  <c r="K339"/>
  <c r="K338" s="1"/>
  <c r="J339"/>
  <c r="J338" s="1"/>
  <c r="I339"/>
  <c r="I338" s="1"/>
  <c r="H339"/>
  <c r="H338" s="1"/>
  <c r="M336"/>
  <c r="M335" s="1"/>
  <c r="L336"/>
  <c r="L335" s="1"/>
  <c r="K336"/>
  <c r="K335" s="1"/>
  <c r="J336"/>
  <c r="J335" s="1"/>
  <c r="I336"/>
  <c r="I335" s="1"/>
  <c r="H336"/>
  <c r="H335" s="1"/>
  <c r="M333"/>
  <c r="M332" s="1"/>
  <c r="K333"/>
  <c r="K332" s="1"/>
  <c r="J333"/>
  <c r="J332" s="1"/>
  <c r="I333"/>
  <c r="I332" s="1"/>
  <c r="H333"/>
  <c r="H332" s="1"/>
  <c r="M330"/>
  <c r="M329" s="1"/>
  <c r="K330"/>
  <c r="K329" s="1"/>
  <c r="J330"/>
  <c r="J329" s="1"/>
  <c r="I330"/>
  <c r="I329" s="1"/>
  <c r="H330"/>
  <c r="H329" s="1"/>
  <c r="J326"/>
  <c r="J325" s="1"/>
  <c r="J324" s="1"/>
  <c r="H326"/>
  <c r="H325" s="1"/>
  <c r="H324" s="1"/>
  <c r="M325"/>
  <c r="M324" s="1"/>
  <c r="K325"/>
  <c r="K324" s="1"/>
  <c r="I325"/>
  <c r="I324" s="1"/>
  <c r="M318"/>
  <c r="M317" s="1"/>
  <c r="L318"/>
  <c r="L317" s="1"/>
  <c r="K318"/>
  <c r="K317" s="1"/>
  <c r="J318"/>
  <c r="J317" s="1"/>
  <c r="I318"/>
  <c r="I317" s="1"/>
  <c r="H318"/>
  <c r="H317" s="1"/>
  <c r="J315"/>
  <c r="J314" s="1"/>
  <c r="H315"/>
  <c r="H314" s="1"/>
  <c r="M312"/>
  <c r="M311" s="1"/>
  <c r="L312"/>
  <c r="L311" s="1"/>
  <c r="K312"/>
  <c r="K311" s="1"/>
  <c r="J312"/>
  <c r="J311" s="1"/>
  <c r="I312"/>
  <c r="I311" s="1"/>
  <c r="H312"/>
  <c r="H311" s="1"/>
  <c r="M309"/>
  <c r="M308" s="1"/>
  <c r="M307" s="1"/>
  <c r="K309"/>
  <c r="K308" s="1"/>
  <c r="K307" s="1"/>
  <c r="J309"/>
  <c r="J308" s="1"/>
  <c r="J307" s="1"/>
  <c r="I309"/>
  <c r="I308" s="1"/>
  <c r="I307" s="1"/>
  <c r="H309"/>
  <c r="H308" s="1"/>
  <c r="H307" s="1"/>
  <c r="M299"/>
  <c r="K299"/>
  <c r="J299"/>
  <c r="I299"/>
  <c r="H299"/>
  <c r="M297"/>
  <c r="K297"/>
  <c r="J297"/>
  <c r="I297"/>
  <c r="H297"/>
  <c r="M295"/>
  <c r="K295"/>
  <c r="J295"/>
  <c r="I295"/>
  <c r="H295"/>
  <c r="M291"/>
  <c r="M290" s="1"/>
  <c r="M289" s="1"/>
  <c r="K291"/>
  <c r="K290" s="1"/>
  <c r="K289" s="1"/>
  <c r="J291"/>
  <c r="J290" s="1"/>
  <c r="J289" s="1"/>
  <c r="I291"/>
  <c r="I290" s="1"/>
  <c r="I289" s="1"/>
  <c r="H291"/>
  <c r="H290" s="1"/>
  <c r="H289" s="1"/>
  <c r="M287"/>
  <c r="M286" s="1"/>
  <c r="M285" s="1"/>
  <c r="K287"/>
  <c r="K286" s="1"/>
  <c r="K285" s="1"/>
  <c r="J287"/>
  <c r="J286" s="1"/>
  <c r="J285" s="1"/>
  <c r="I287"/>
  <c r="I286" s="1"/>
  <c r="I285" s="1"/>
  <c r="H287"/>
  <c r="H286" s="1"/>
  <c r="H285" s="1"/>
  <c r="M282"/>
  <c r="M281" s="1"/>
  <c r="M280" s="1"/>
  <c r="M279" s="1"/>
  <c r="K282"/>
  <c r="K281" s="1"/>
  <c r="K280" s="1"/>
  <c r="K279" s="1"/>
  <c r="J282"/>
  <c r="J281" s="1"/>
  <c r="J280" s="1"/>
  <c r="J279" s="1"/>
  <c r="I282"/>
  <c r="I281" s="1"/>
  <c r="I280" s="1"/>
  <c r="I279" s="1"/>
  <c r="H282"/>
  <c r="H281" s="1"/>
  <c r="H280" s="1"/>
  <c r="H279" s="1"/>
  <c r="M277"/>
  <c r="M276" s="1"/>
  <c r="M275" s="1"/>
  <c r="M274" s="1"/>
  <c r="K277"/>
  <c r="K276" s="1"/>
  <c r="K275" s="1"/>
  <c r="K274" s="1"/>
  <c r="J277"/>
  <c r="J276" s="1"/>
  <c r="J275" s="1"/>
  <c r="J274" s="1"/>
  <c r="I277"/>
  <c r="I276" s="1"/>
  <c r="I275" s="1"/>
  <c r="I274" s="1"/>
  <c r="H277"/>
  <c r="H276" s="1"/>
  <c r="H275" s="1"/>
  <c r="H274" s="1"/>
  <c r="M270"/>
  <c r="M269" s="1"/>
  <c r="M268" s="1"/>
  <c r="M267" s="1"/>
  <c r="M266" s="1"/>
  <c r="K270"/>
  <c r="K269" s="1"/>
  <c r="K268" s="1"/>
  <c r="K267" s="1"/>
  <c r="K266" s="1"/>
  <c r="J270"/>
  <c r="J269" s="1"/>
  <c r="J268" s="1"/>
  <c r="J267" s="1"/>
  <c r="J266" s="1"/>
  <c r="I270"/>
  <c r="I269" s="1"/>
  <c r="I268" s="1"/>
  <c r="I267" s="1"/>
  <c r="I266" s="1"/>
  <c r="H270"/>
  <c r="H269" s="1"/>
  <c r="H268" s="1"/>
  <c r="H267" s="1"/>
  <c r="H266" s="1"/>
  <c r="M262"/>
  <c r="K262"/>
  <c r="J262"/>
  <c r="I262"/>
  <c r="H262"/>
  <c r="M260"/>
  <c r="K260"/>
  <c r="J260"/>
  <c r="I260"/>
  <c r="H260"/>
  <c r="M258"/>
  <c r="L258"/>
  <c r="K258"/>
  <c r="J258"/>
  <c r="I258"/>
  <c r="H258"/>
  <c r="L247"/>
  <c r="L246" s="1"/>
  <c r="L245" s="1"/>
  <c r="J247"/>
  <c r="J246" s="1"/>
  <c r="J245" s="1"/>
  <c r="H247"/>
  <c r="H246" s="1"/>
  <c r="H245" s="1"/>
  <c r="M243"/>
  <c r="M242" s="1"/>
  <c r="K243"/>
  <c r="J243"/>
  <c r="J242" s="1"/>
  <c r="I243"/>
  <c r="I242" s="1"/>
  <c r="H243"/>
  <c r="H242" s="1"/>
  <c r="K242"/>
  <c r="K238"/>
  <c r="J238"/>
  <c r="I238"/>
  <c r="H238"/>
  <c r="J236"/>
  <c r="M236"/>
  <c r="K236"/>
  <c r="I236"/>
  <c r="H236"/>
  <c r="M234"/>
  <c r="K234"/>
  <c r="J234"/>
  <c r="I234"/>
  <c r="H234"/>
  <c r="J229"/>
  <c r="M229"/>
  <c r="K229"/>
  <c r="I229"/>
  <c r="H229"/>
  <c r="K227"/>
  <c r="J227"/>
  <c r="I227"/>
  <c r="H227"/>
  <c r="J225"/>
  <c r="H225"/>
  <c r="M225"/>
  <c r="K225"/>
  <c r="I225"/>
  <c r="L220"/>
  <c r="L219" s="1"/>
  <c r="L218" s="1"/>
  <c r="L217" s="1"/>
  <c r="K220"/>
  <c r="K219" s="1"/>
  <c r="K218" s="1"/>
  <c r="K217" s="1"/>
  <c r="J220"/>
  <c r="J219" s="1"/>
  <c r="J218" s="1"/>
  <c r="J217" s="1"/>
  <c r="I220"/>
  <c r="I219" s="1"/>
  <c r="I218" s="1"/>
  <c r="I217" s="1"/>
  <c r="H220"/>
  <c r="H219" s="1"/>
  <c r="H218" s="1"/>
  <c r="H217" s="1"/>
  <c r="K215"/>
  <c r="J215"/>
  <c r="I215"/>
  <c r="H215"/>
  <c r="J213"/>
  <c r="H213"/>
  <c r="M213"/>
  <c r="K213"/>
  <c r="I213"/>
  <c r="M176"/>
  <c r="L176"/>
  <c r="K176"/>
  <c r="J176"/>
  <c r="I176"/>
  <c r="H176"/>
  <c r="L174"/>
  <c r="K174"/>
  <c r="J174"/>
  <c r="I174"/>
  <c r="H174"/>
  <c r="L172"/>
  <c r="K172"/>
  <c r="J172"/>
  <c r="I172"/>
  <c r="H172"/>
  <c r="L169"/>
  <c r="K169"/>
  <c r="J169"/>
  <c r="I169"/>
  <c r="H169"/>
  <c r="L167"/>
  <c r="K167"/>
  <c r="J167"/>
  <c r="I167"/>
  <c r="H167"/>
  <c r="K165"/>
  <c r="J165"/>
  <c r="I165"/>
  <c r="H165"/>
  <c r="M161"/>
  <c r="M160" s="1"/>
  <c r="K161"/>
  <c r="K160" s="1"/>
  <c r="J161"/>
  <c r="J160" s="1"/>
  <c r="I161"/>
  <c r="I160" s="1"/>
  <c r="H161"/>
  <c r="H160" s="1"/>
  <c r="J158"/>
  <c r="H158"/>
  <c r="M158"/>
  <c r="K158"/>
  <c r="I158"/>
  <c r="L156"/>
  <c r="K156"/>
  <c r="J156"/>
  <c r="I156"/>
  <c r="H156"/>
  <c r="M154"/>
  <c r="K154"/>
  <c r="J154"/>
  <c r="I154"/>
  <c r="H154"/>
  <c r="M149"/>
  <c r="M148" s="1"/>
  <c r="M147" s="1"/>
  <c r="M146" s="1"/>
  <c r="K149"/>
  <c r="K148" s="1"/>
  <c r="K147" s="1"/>
  <c r="K146" s="1"/>
  <c r="J149"/>
  <c r="J148" s="1"/>
  <c r="J147" s="1"/>
  <c r="J146" s="1"/>
  <c r="I149"/>
  <c r="I148" s="1"/>
  <c r="I147" s="1"/>
  <c r="I146" s="1"/>
  <c r="H149"/>
  <c r="H148" s="1"/>
  <c r="H147" s="1"/>
  <c r="H146" s="1"/>
  <c r="M130"/>
  <c r="M129" s="1"/>
  <c r="K130"/>
  <c r="K129" s="1"/>
  <c r="J130"/>
  <c r="J129" s="1"/>
  <c r="I130"/>
  <c r="I129" s="1"/>
  <c r="H130"/>
  <c r="H129" s="1"/>
  <c r="M127"/>
  <c r="K127"/>
  <c r="J127"/>
  <c r="I127"/>
  <c r="H127"/>
  <c r="J125"/>
  <c r="H125"/>
  <c r="M125"/>
  <c r="K125"/>
  <c r="I125"/>
  <c r="L121"/>
  <c r="L120" s="1"/>
  <c r="L119" s="1"/>
  <c r="K121"/>
  <c r="K120" s="1"/>
  <c r="K119" s="1"/>
  <c r="J121"/>
  <c r="J120" s="1"/>
  <c r="J119" s="1"/>
  <c r="I121"/>
  <c r="I120" s="1"/>
  <c r="I119" s="1"/>
  <c r="H121"/>
  <c r="H120" s="1"/>
  <c r="H119" s="1"/>
  <c r="L109"/>
  <c r="L108" s="1"/>
  <c r="L107" s="1"/>
  <c r="L106" s="1"/>
  <c r="L105" s="1"/>
  <c r="K109"/>
  <c r="J109"/>
  <c r="J108" s="1"/>
  <c r="J107" s="1"/>
  <c r="J106" s="1"/>
  <c r="J105" s="1"/>
  <c r="I109"/>
  <c r="I108" s="1"/>
  <c r="I107" s="1"/>
  <c r="I106" s="1"/>
  <c r="I105" s="1"/>
  <c r="H109"/>
  <c r="H108" s="1"/>
  <c r="H107" s="1"/>
  <c r="H106" s="1"/>
  <c r="H105" s="1"/>
  <c r="K108"/>
  <c r="K107" s="1"/>
  <c r="K106" s="1"/>
  <c r="K105" s="1"/>
  <c r="H102"/>
  <c r="H101" s="1"/>
  <c r="H100" s="1"/>
  <c r="H99" s="1"/>
  <c r="H98" s="1"/>
  <c r="J102"/>
  <c r="J101" s="1"/>
  <c r="J100" s="1"/>
  <c r="J99" s="1"/>
  <c r="J98" s="1"/>
  <c r="M94"/>
  <c r="K94"/>
  <c r="J94"/>
  <c r="I94"/>
  <c r="H94"/>
  <c r="H92"/>
  <c r="K92"/>
  <c r="J92"/>
  <c r="I92"/>
  <c r="M90"/>
  <c r="K90"/>
  <c r="J90"/>
  <c r="I90"/>
  <c r="H90"/>
  <c r="J53"/>
  <c r="K53"/>
  <c r="I53"/>
  <c r="H53"/>
  <c r="M49"/>
  <c r="K49"/>
  <c r="J49"/>
  <c r="I49"/>
  <c r="H49"/>
  <c r="J47"/>
  <c r="H47"/>
  <c r="K47"/>
  <c r="I47"/>
  <c r="M40"/>
  <c r="K40"/>
  <c r="J40"/>
  <c r="I40"/>
  <c r="H40"/>
  <c r="J38"/>
  <c r="K38"/>
  <c r="I38"/>
  <c r="H38"/>
  <c r="H36"/>
  <c r="M36"/>
  <c r="K36"/>
  <c r="J36"/>
  <c r="I36"/>
  <c r="J34"/>
  <c r="H34"/>
  <c r="K34"/>
  <c r="I34"/>
  <c r="M31"/>
  <c r="M30" s="1"/>
  <c r="L31"/>
  <c r="L30" s="1"/>
  <c r="K31"/>
  <c r="K30" s="1"/>
  <c r="J31"/>
  <c r="J30" s="1"/>
  <c r="I31"/>
  <c r="I30" s="1"/>
  <c r="H31"/>
  <c r="H30" s="1"/>
  <c r="M28"/>
  <c r="M27" s="1"/>
  <c r="K28"/>
  <c r="K27" s="1"/>
  <c r="J28"/>
  <c r="J27" s="1"/>
  <c r="I28"/>
  <c r="I27" s="1"/>
  <c r="H28"/>
  <c r="H27" s="1"/>
  <c r="J21"/>
  <c r="J20" s="1"/>
  <c r="J19" s="1"/>
  <c r="J18" s="1"/>
  <c r="J17" s="1"/>
  <c r="M21"/>
  <c r="M20" s="1"/>
  <c r="M19" s="1"/>
  <c r="M18" s="1"/>
  <c r="M17" s="1"/>
  <c r="K21"/>
  <c r="K20" s="1"/>
  <c r="K19" s="1"/>
  <c r="K18" s="1"/>
  <c r="K17" s="1"/>
  <c r="I21"/>
  <c r="I20" s="1"/>
  <c r="I19" s="1"/>
  <c r="I18" s="1"/>
  <c r="I17" s="1"/>
  <c r="H21"/>
  <c r="H20" s="1"/>
  <c r="H19" s="1"/>
  <c r="H18" s="1"/>
  <c r="H17" s="1"/>
  <c r="G1101"/>
  <c r="G1100" s="1"/>
  <c r="F1101"/>
  <c r="F1100" s="1"/>
  <c r="F1106"/>
  <c r="L1106" s="1"/>
  <c r="F513"/>
  <c r="L513" s="1"/>
  <c r="G1175"/>
  <c r="G1174" s="1"/>
  <c r="F1175"/>
  <c r="F1174" s="1"/>
  <c r="F237"/>
  <c r="L237" s="1"/>
  <c r="F235"/>
  <c r="L235" s="1"/>
  <c r="F96"/>
  <c r="L96" s="1"/>
  <c r="F93"/>
  <c r="L93" s="1"/>
  <c r="F91"/>
  <c r="L91" s="1"/>
  <c r="F41"/>
  <c r="L41" s="1"/>
  <c r="F39"/>
  <c r="L39" s="1"/>
  <c r="F37"/>
  <c r="L37" s="1"/>
  <c r="F35"/>
  <c r="L35" s="1"/>
  <c r="AP186" l="1"/>
  <c r="AV187"/>
  <c r="AV186" s="1"/>
  <c r="AQ184"/>
  <c r="AW185"/>
  <c r="AW184" s="1"/>
  <c r="AP189"/>
  <c r="AP188" s="1"/>
  <c r="AV190"/>
  <c r="AV189" s="1"/>
  <c r="AV188" s="1"/>
  <c r="AP191"/>
  <c r="AV192"/>
  <c r="AV191" s="1"/>
  <c r="AP184"/>
  <c r="AV185"/>
  <c r="AV184" s="1"/>
  <c r="AV183" s="1"/>
  <c r="AQ191"/>
  <c r="AW192"/>
  <c r="AW191" s="1"/>
  <c r="AQ186"/>
  <c r="AW187"/>
  <c r="AW186" s="1"/>
  <c r="AQ189"/>
  <c r="AW190"/>
  <c r="AW189" s="1"/>
  <c r="AW188" s="1"/>
  <c r="AQ183"/>
  <c r="AK83"/>
  <c r="AK82" s="1"/>
  <c r="AQ84"/>
  <c r="AJ62"/>
  <c r="AP63"/>
  <c r="M574"/>
  <c r="L1046"/>
  <c r="L1045" s="1"/>
  <c r="AK62"/>
  <c r="AQ63"/>
  <c r="L619"/>
  <c r="L618" s="1"/>
  <c r="L617" s="1"/>
  <c r="M699"/>
  <c r="M698" s="1"/>
  <c r="M697" s="1"/>
  <c r="L836"/>
  <c r="L835" s="1"/>
  <c r="L834" s="1"/>
  <c r="L833" s="1"/>
  <c r="L832" s="1"/>
  <c r="L875"/>
  <c r="L1016"/>
  <c r="L1015" s="1"/>
  <c r="AK59"/>
  <c r="AQ60"/>
  <c r="L858"/>
  <c r="L857" s="1"/>
  <c r="L856" s="1"/>
  <c r="L1040"/>
  <c r="L1039" s="1"/>
  <c r="AP183"/>
  <c r="AQ188"/>
  <c r="X77"/>
  <c r="X56"/>
  <c r="X55" s="1"/>
  <c r="L360"/>
  <c r="L359" s="1"/>
  <c r="M526"/>
  <c r="M525" s="1"/>
  <c r="M524" s="1"/>
  <c r="M523" s="1"/>
  <c r="L968"/>
  <c r="L967" s="1"/>
  <c r="L1037"/>
  <c r="L1036" s="1"/>
  <c r="L1073"/>
  <c r="L1072" s="1"/>
  <c r="AD67"/>
  <c r="AD66" s="1"/>
  <c r="AJ68"/>
  <c r="AD80"/>
  <c r="AD77" s="1"/>
  <c r="AJ81"/>
  <c r="AE64"/>
  <c r="AE61" s="1"/>
  <c r="AK65"/>
  <c r="AD73"/>
  <c r="AJ74"/>
  <c r="AE57"/>
  <c r="AE56" s="1"/>
  <c r="AK58"/>
  <c r="AD57"/>
  <c r="AD56" s="1"/>
  <c r="AJ58"/>
  <c r="AD75"/>
  <c r="AJ76"/>
  <c r="AD70"/>
  <c r="AD69" s="1"/>
  <c r="AJ71"/>
  <c r="AE67"/>
  <c r="AE66" s="1"/>
  <c r="AK68"/>
  <c r="AE70"/>
  <c r="AE69" s="1"/>
  <c r="AK71"/>
  <c r="M174"/>
  <c r="M215"/>
  <c r="L270"/>
  <c r="L269" s="1"/>
  <c r="L268" s="1"/>
  <c r="L267" s="1"/>
  <c r="L266" s="1"/>
  <c r="M567"/>
  <c r="M566" s="1"/>
  <c r="M562" s="1"/>
  <c r="M572"/>
  <c r="M576"/>
  <c r="L633"/>
  <c r="L632" s="1"/>
  <c r="L631" s="1"/>
  <c r="L630" s="1"/>
  <c r="L854"/>
  <c r="L853" s="1"/>
  <c r="L852" s="1"/>
  <c r="L851" s="1"/>
  <c r="L850" s="1"/>
  <c r="M901"/>
  <c r="M900" s="1"/>
  <c r="L1085"/>
  <c r="L1084" s="1"/>
  <c r="AE181"/>
  <c r="AE180" s="1"/>
  <c r="AK182"/>
  <c r="AE78"/>
  <c r="AK79"/>
  <c r="AE80"/>
  <c r="AK81"/>
  <c r="AD64"/>
  <c r="AD61" s="1"/>
  <c r="AJ65"/>
  <c r="AD181"/>
  <c r="AD180" s="1"/>
  <c r="AJ182"/>
  <c r="AE75"/>
  <c r="AK76"/>
  <c r="AD83"/>
  <c r="AD82" s="1"/>
  <c r="AJ84"/>
  <c r="AD59"/>
  <c r="AJ60"/>
  <c r="AE73"/>
  <c r="AK74"/>
  <c r="AD78"/>
  <c r="AJ79"/>
  <c r="L243"/>
  <c r="L242" s="1"/>
  <c r="L326"/>
  <c r="L325" s="1"/>
  <c r="L324" s="1"/>
  <c r="L349"/>
  <c r="L348" s="1"/>
  <c r="L347" s="1"/>
  <c r="L346" s="1"/>
  <c r="M703"/>
  <c r="M702" s="1"/>
  <c r="M743"/>
  <c r="M742" s="1"/>
  <c r="M741" s="1"/>
  <c r="L912"/>
  <c r="L911" s="1"/>
  <c r="L1019"/>
  <c r="L1018" s="1"/>
  <c r="AE72"/>
  <c r="Y72"/>
  <c r="Y55" s="1"/>
  <c r="M53"/>
  <c r="L130"/>
  <c r="L129" s="1"/>
  <c r="M220"/>
  <c r="M219" s="1"/>
  <c r="M218" s="1"/>
  <c r="M217" s="1"/>
  <c r="L299"/>
  <c r="L355"/>
  <c r="L354" s="1"/>
  <c r="L353" s="1"/>
  <c r="L352" s="1"/>
  <c r="L363"/>
  <c r="L362" s="1"/>
  <c r="L376"/>
  <c r="L375" s="1"/>
  <c r="L374" s="1"/>
  <c r="L414"/>
  <c r="L413" s="1"/>
  <c r="L412" s="1"/>
  <c r="M432"/>
  <c r="M431" s="1"/>
  <c r="M430" s="1"/>
  <c r="L456"/>
  <c r="L498"/>
  <c r="L497" s="1"/>
  <c r="L496" s="1"/>
  <c r="L495" s="1"/>
  <c r="M531"/>
  <c r="M530" s="1"/>
  <c r="M529" s="1"/>
  <c r="M528" s="1"/>
  <c r="M602"/>
  <c r="M601" s="1"/>
  <c r="M600" s="1"/>
  <c r="M599" s="1"/>
  <c r="L628"/>
  <c r="L627" s="1"/>
  <c r="L626" s="1"/>
  <c r="L625" s="1"/>
  <c r="L821"/>
  <c r="L820" s="1"/>
  <c r="L819" s="1"/>
  <c r="L869"/>
  <c r="L868" s="1"/>
  <c r="L867" s="1"/>
  <c r="M897"/>
  <c r="M896" s="1"/>
  <c r="L915"/>
  <c r="L914" s="1"/>
  <c r="L998"/>
  <c r="L997" s="1"/>
  <c r="L1076"/>
  <c r="L1075" s="1"/>
  <c r="L1169"/>
  <c r="L1168" s="1"/>
  <c r="L161"/>
  <c r="L160" s="1"/>
  <c r="L262"/>
  <c r="L342"/>
  <c r="L341" s="1"/>
  <c r="L396"/>
  <c r="L395" s="1"/>
  <c r="L394" s="1"/>
  <c r="L484"/>
  <c r="L483" s="1"/>
  <c r="L479" s="1"/>
  <c r="L478" s="1"/>
  <c r="M559"/>
  <c r="M558" s="1"/>
  <c r="M557" s="1"/>
  <c r="M556" s="1"/>
  <c r="M658"/>
  <c r="M657" s="1"/>
  <c r="M656" s="1"/>
  <c r="M687"/>
  <c r="M686" s="1"/>
  <c r="M739"/>
  <c r="M738" s="1"/>
  <c r="M737" s="1"/>
  <c r="M747"/>
  <c r="M746" s="1"/>
  <c r="M745" s="1"/>
  <c r="L879"/>
  <c r="M907"/>
  <c r="M906" s="1"/>
  <c r="L1010"/>
  <c r="L1009" s="1"/>
  <c r="L1034"/>
  <c r="L1033" s="1"/>
  <c r="L1058"/>
  <c r="L1057" s="1"/>
  <c r="L1064"/>
  <c r="L1063" s="1"/>
  <c r="L1070"/>
  <c r="L1069" s="1"/>
  <c r="L1088"/>
  <c r="L1087" s="1"/>
  <c r="M1142"/>
  <c r="M1141" s="1"/>
  <c r="M38"/>
  <c r="M121"/>
  <c r="M120" s="1"/>
  <c r="M119" s="1"/>
  <c r="M167"/>
  <c r="L287"/>
  <c r="L286" s="1"/>
  <c r="L285" s="1"/>
  <c r="L295"/>
  <c r="L710"/>
  <c r="L709" s="1"/>
  <c r="L708" s="1"/>
  <c r="M766"/>
  <c r="M765" s="1"/>
  <c r="M764" s="1"/>
  <c r="L918"/>
  <c r="L917" s="1"/>
  <c r="L925"/>
  <c r="L924" s="1"/>
  <c r="L979"/>
  <c r="L978" s="1"/>
  <c r="L977" s="1"/>
  <c r="L976" s="1"/>
  <c r="L975" s="1"/>
  <c r="L1004"/>
  <c r="L1003" s="1"/>
  <c r="L1022"/>
  <c r="L1021" s="1"/>
  <c r="L1028"/>
  <c r="L1027" s="1"/>
  <c r="L1052"/>
  <c r="L1051" s="1"/>
  <c r="L1157"/>
  <c r="L1156" s="1"/>
  <c r="L1155" s="1"/>
  <c r="M1175"/>
  <c r="M1174" s="1"/>
  <c r="M1188"/>
  <c r="M1187" s="1"/>
  <c r="M1196"/>
  <c r="M1195" s="1"/>
  <c r="M1194" s="1"/>
  <c r="M1193" s="1"/>
  <c r="M1212"/>
  <c r="M1211" s="1"/>
  <c r="M1210" s="1"/>
  <c r="M1209" s="1"/>
  <c r="M1208" s="1"/>
  <c r="M1206" s="1"/>
  <c r="Y585"/>
  <c r="AE585" s="1"/>
  <c r="AK585" s="1"/>
  <c r="AQ585" s="1"/>
  <c r="X961"/>
  <c r="AD961" s="1"/>
  <c r="AJ961" s="1"/>
  <c r="AP961" s="1"/>
  <c r="AV961" s="1"/>
  <c r="Y241"/>
  <c r="AE241" s="1"/>
  <c r="AK241" s="1"/>
  <c r="AQ241" s="1"/>
  <c r="AW241" s="1"/>
  <c r="Y660"/>
  <c r="AE660" s="1"/>
  <c r="AK660" s="1"/>
  <c r="AQ660" s="1"/>
  <c r="AW660" s="1"/>
  <c r="Y668"/>
  <c r="AE668" s="1"/>
  <c r="AK668" s="1"/>
  <c r="AQ668" s="1"/>
  <c r="AW668" s="1"/>
  <c r="Y899"/>
  <c r="AE899" s="1"/>
  <c r="AK899" s="1"/>
  <c r="AQ899" s="1"/>
  <c r="AW899" s="1"/>
  <c r="Y909"/>
  <c r="AE909" s="1"/>
  <c r="AK909" s="1"/>
  <c r="AQ909" s="1"/>
  <c r="AW909" s="1"/>
  <c r="Y920"/>
  <c r="AE920" s="1"/>
  <c r="AK920" s="1"/>
  <c r="AQ920" s="1"/>
  <c r="AW920" s="1"/>
  <c r="Y930"/>
  <c r="AE930" s="1"/>
  <c r="AK930" s="1"/>
  <c r="AQ930" s="1"/>
  <c r="AW930" s="1"/>
  <c r="Y1065"/>
  <c r="AE1065" s="1"/>
  <c r="AK1065" s="1"/>
  <c r="AQ1065" s="1"/>
  <c r="AW1065" s="1"/>
  <c r="Y1077"/>
  <c r="AE1077" s="1"/>
  <c r="AK1077" s="1"/>
  <c r="AQ1077" s="1"/>
  <c r="AW1077" s="1"/>
  <c r="Y1083"/>
  <c r="AE1083" s="1"/>
  <c r="AK1083" s="1"/>
  <c r="AQ1083" s="1"/>
  <c r="AW1083" s="1"/>
  <c r="Y1089"/>
  <c r="AE1089" s="1"/>
  <c r="AK1089" s="1"/>
  <c r="AQ1089" s="1"/>
  <c r="AW1089" s="1"/>
  <c r="L28"/>
  <c r="L27" s="1"/>
  <c r="L260"/>
  <c r="L282"/>
  <c r="L281" s="1"/>
  <c r="L280" s="1"/>
  <c r="L279" s="1"/>
  <c r="L297"/>
  <c r="L309"/>
  <c r="L308" s="1"/>
  <c r="L307" s="1"/>
  <c r="L403"/>
  <c r="L402" s="1"/>
  <c r="L454"/>
  <c r="M503"/>
  <c r="M502" s="1"/>
  <c r="M501" s="1"/>
  <c r="M500" s="1"/>
  <c r="L729"/>
  <c r="L728" s="1"/>
  <c r="L727" s="1"/>
  <c r="L726" s="1"/>
  <c r="L824"/>
  <c r="L823" s="1"/>
  <c r="L843"/>
  <c r="L842" s="1"/>
  <c r="L922"/>
  <c r="L921" s="1"/>
  <c r="L928"/>
  <c r="L927" s="1"/>
  <c r="L990"/>
  <c r="L987" s="1"/>
  <c r="L986" s="1"/>
  <c r="L985" s="1"/>
  <c r="L984" s="1"/>
  <c r="L1055"/>
  <c r="L1054" s="1"/>
  <c r="L1067"/>
  <c r="L1066" s="1"/>
  <c r="L1079"/>
  <c r="L1078" s="1"/>
  <c r="M1105"/>
  <c r="M1104" s="1"/>
  <c r="M1103" s="1"/>
  <c r="L1166"/>
  <c r="L1165" s="1"/>
  <c r="M1184"/>
  <c r="M1183" s="1"/>
  <c r="M1182" s="1"/>
  <c r="Y1173"/>
  <c r="AE1173" s="1"/>
  <c r="AK1173" s="1"/>
  <c r="AQ1173" s="1"/>
  <c r="AW1173" s="1"/>
  <c r="Y103"/>
  <c r="AE103" s="1"/>
  <c r="AK103" s="1"/>
  <c r="AQ103" s="1"/>
  <c r="AW103" s="1"/>
  <c r="Y240"/>
  <c r="AE240" s="1"/>
  <c r="AK240" s="1"/>
  <c r="AQ240" s="1"/>
  <c r="AW240" s="1"/>
  <c r="X668"/>
  <c r="AD668" s="1"/>
  <c r="AJ668" s="1"/>
  <c r="AP668" s="1"/>
  <c r="AV668" s="1"/>
  <c r="X920"/>
  <c r="AD920" s="1"/>
  <c r="AJ920" s="1"/>
  <c r="AP920" s="1"/>
  <c r="AV920" s="1"/>
  <c r="X930"/>
  <c r="AD930" s="1"/>
  <c r="AJ930" s="1"/>
  <c r="AP930" s="1"/>
  <c r="AV930" s="1"/>
  <c r="X960"/>
  <c r="AD960" s="1"/>
  <c r="X972"/>
  <c r="AD972" s="1"/>
  <c r="AJ972" s="1"/>
  <c r="AP972" s="1"/>
  <c r="AV972" s="1"/>
  <c r="Y1149"/>
  <c r="AE1149" s="1"/>
  <c r="AK1149" s="1"/>
  <c r="AQ1149" s="1"/>
  <c r="AW1149" s="1"/>
  <c r="M92"/>
  <c r="M89" s="1"/>
  <c r="M88" s="1"/>
  <c r="M87" s="1"/>
  <c r="M86" s="1"/>
  <c r="L315"/>
  <c r="L314" s="1"/>
  <c r="L333"/>
  <c r="L332" s="1"/>
  <c r="L339"/>
  <c r="L338" s="1"/>
  <c r="L366"/>
  <c r="L365" s="1"/>
  <c r="L380"/>
  <c r="L384"/>
  <c r="L458"/>
  <c r="L476"/>
  <c r="L475" s="1"/>
  <c r="L474" s="1"/>
  <c r="L473" s="1"/>
  <c r="L493"/>
  <c r="L492" s="1"/>
  <c r="L491" s="1"/>
  <c r="L490" s="1"/>
  <c r="L543"/>
  <c r="L542" s="1"/>
  <c r="L541" s="1"/>
  <c r="L540" s="1"/>
  <c r="L554"/>
  <c r="L553" s="1"/>
  <c r="L552" s="1"/>
  <c r="L551" s="1"/>
  <c r="L623"/>
  <c r="L622" s="1"/>
  <c r="L621" s="1"/>
  <c r="L649"/>
  <c r="L648" s="1"/>
  <c r="L647" s="1"/>
  <c r="L646" s="1"/>
  <c r="L645" s="1"/>
  <c r="M786"/>
  <c r="M785" s="1"/>
  <c r="M784" s="1"/>
  <c r="M794"/>
  <c r="M793" s="1"/>
  <c r="M792" s="1"/>
  <c r="L894"/>
  <c r="L893" s="1"/>
  <c r="L971"/>
  <c r="L970" s="1"/>
  <c r="L1013"/>
  <c r="L1012" s="1"/>
  <c r="L1025"/>
  <c r="L1024" s="1"/>
  <c r="L1043"/>
  <c r="L1042" s="1"/>
  <c r="L1091"/>
  <c r="L1090" s="1"/>
  <c r="X973"/>
  <c r="AD973" s="1"/>
  <c r="AJ973" s="1"/>
  <c r="AP973" s="1"/>
  <c r="AV973" s="1"/>
  <c r="R55"/>
  <c r="X240"/>
  <c r="AD240" s="1"/>
  <c r="AJ240" s="1"/>
  <c r="AP240" s="1"/>
  <c r="AV240" s="1"/>
  <c r="Y316"/>
  <c r="AE316" s="1"/>
  <c r="Y327"/>
  <c r="AE327" s="1"/>
  <c r="AK327" s="1"/>
  <c r="AQ327" s="1"/>
  <c r="AW327" s="1"/>
  <c r="Y455"/>
  <c r="AE455" s="1"/>
  <c r="AK455" s="1"/>
  <c r="Y667"/>
  <c r="AE667" s="1"/>
  <c r="AK667" s="1"/>
  <c r="Y919"/>
  <c r="AE919" s="1"/>
  <c r="Y929"/>
  <c r="AE929" s="1"/>
  <c r="Y961"/>
  <c r="AE961" s="1"/>
  <c r="AK961" s="1"/>
  <c r="AQ961" s="1"/>
  <c r="AW961" s="1"/>
  <c r="Y973"/>
  <c r="AE973" s="1"/>
  <c r="AK973" s="1"/>
  <c r="AQ973" s="1"/>
  <c r="AW973" s="1"/>
  <c r="Y1080"/>
  <c r="AE1080" s="1"/>
  <c r="AK1080" s="1"/>
  <c r="AQ1080" s="1"/>
  <c r="AW1080" s="1"/>
  <c r="Y1086"/>
  <c r="AE1086" s="1"/>
  <c r="AK1086" s="1"/>
  <c r="AQ1086" s="1"/>
  <c r="AW1086" s="1"/>
  <c r="Y1092"/>
  <c r="AE1092" s="1"/>
  <c r="AK1092" s="1"/>
  <c r="AQ1092" s="1"/>
  <c r="AW1092" s="1"/>
  <c r="M34"/>
  <c r="M47"/>
  <c r="M109"/>
  <c r="M108" s="1"/>
  <c r="M107" s="1"/>
  <c r="M106" s="1"/>
  <c r="M105" s="1"/>
  <c r="L127"/>
  <c r="L149"/>
  <c r="L148" s="1"/>
  <c r="L147" s="1"/>
  <c r="L146" s="1"/>
  <c r="M156"/>
  <c r="M153" s="1"/>
  <c r="M152" s="1"/>
  <c r="M165"/>
  <c r="M169"/>
  <c r="M227"/>
  <c r="M238"/>
  <c r="L614"/>
  <c r="L613" s="1"/>
  <c r="L612" s="1"/>
  <c r="L611" s="1"/>
  <c r="L666"/>
  <c r="L665" s="1"/>
  <c r="L661" s="1"/>
  <c r="M671"/>
  <c r="M670" s="1"/>
  <c r="M669" s="1"/>
  <c r="M692"/>
  <c r="M691" s="1"/>
  <c r="M690" s="1"/>
  <c r="M689" s="1"/>
  <c r="L762"/>
  <c r="L759" s="1"/>
  <c r="L758" s="1"/>
  <c r="L865"/>
  <c r="L864" s="1"/>
  <c r="L863" s="1"/>
  <c r="L873"/>
  <c r="L877"/>
  <c r="L933"/>
  <c r="L932" s="1"/>
  <c r="L931" s="1"/>
  <c r="L959"/>
  <c r="L958" s="1"/>
  <c r="L957" s="1"/>
  <c r="L956" s="1"/>
  <c r="L1061"/>
  <c r="L1060" s="1"/>
  <c r="M1145"/>
  <c r="M1144" s="1"/>
  <c r="M1191"/>
  <c r="M1190" s="1"/>
  <c r="M1203"/>
  <c r="M1202" s="1"/>
  <c r="M1201" s="1"/>
  <c r="M1200" s="1"/>
  <c r="M1199" s="1"/>
  <c r="L1224"/>
  <c r="L1223" s="1"/>
  <c r="L1222" s="1"/>
  <c r="S55"/>
  <c r="L425"/>
  <c r="X938"/>
  <c r="AD938" s="1"/>
  <c r="AJ938" s="1"/>
  <c r="AP938" s="1"/>
  <c r="Y939"/>
  <c r="AE939" s="1"/>
  <c r="AK939" s="1"/>
  <c r="AQ939" s="1"/>
  <c r="AW939" s="1"/>
  <c r="X939"/>
  <c r="AD939" s="1"/>
  <c r="AJ939" s="1"/>
  <c r="AP939" s="1"/>
  <c r="AV939" s="1"/>
  <c r="L794"/>
  <c r="L793" s="1"/>
  <c r="L792" s="1"/>
  <c r="K46"/>
  <c r="K45" s="1"/>
  <c r="K44" s="1"/>
  <c r="K43" s="1"/>
  <c r="K358"/>
  <c r="K357" s="1"/>
  <c r="K379"/>
  <c r="K378" s="1"/>
  <c r="I1150"/>
  <c r="L937"/>
  <c r="L936" s="1"/>
  <c r="L935" s="1"/>
  <c r="M937"/>
  <c r="M936" s="1"/>
  <c r="M935" s="1"/>
  <c r="R28"/>
  <c r="X29"/>
  <c r="S34"/>
  <c r="Y35"/>
  <c r="S47"/>
  <c r="Y48"/>
  <c r="S92"/>
  <c r="Y93"/>
  <c r="S109"/>
  <c r="Y110"/>
  <c r="R127"/>
  <c r="X128"/>
  <c r="R149"/>
  <c r="X150"/>
  <c r="S156"/>
  <c r="Y157"/>
  <c r="S165"/>
  <c r="Y166"/>
  <c r="S169"/>
  <c r="Y170"/>
  <c r="S174"/>
  <c r="Y175"/>
  <c r="S215"/>
  <c r="Y216"/>
  <c r="S227"/>
  <c r="Y228"/>
  <c r="S238"/>
  <c r="Y239"/>
  <c r="AE239" s="1"/>
  <c r="R243"/>
  <c r="X244"/>
  <c r="R260"/>
  <c r="X261"/>
  <c r="R270"/>
  <c r="X271"/>
  <c r="R282"/>
  <c r="X283"/>
  <c r="R297"/>
  <c r="X298"/>
  <c r="R309"/>
  <c r="X310"/>
  <c r="R315"/>
  <c r="X316"/>
  <c r="R326"/>
  <c r="X327"/>
  <c r="R333"/>
  <c r="X334"/>
  <c r="R339"/>
  <c r="X340"/>
  <c r="R349"/>
  <c r="X350"/>
  <c r="R360"/>
  <c r="R359" s="1"/>
  <c r="X361"/>
  <c r="AD361" s="1"/>
  <c r="R366"/>
  <c r="X367"/>
  <c r="R380"/>
  <c r="X381"/>
  <c r="AD381" s="1"/>
  <c r="R384"/>
  <c r="X385"/>
  <c r="R403"/>
  <c r="X404"/>
  <c r="R454"/>
  <c r="X455"/>
  <c r="R458"/>
  <c r="X459"/>
  <c r="R476"/>
  <c r="X477"/>
  <c r="R493"/>
  <c r="X494"/>
  <c r="S503"/>
  <c r="Y504"/>
  <c r="S526"/>
  <c r="Y527"/>
  <c r="R543"/>
  <c r="X544"/>
  <c r="R554"/>
  <c r="X555"/>
  <c r="S567"/>
  <c r="Y568"/>
  <c r="R614"/>
  <c r="X615"/>
  <c r="R623"/>
  <c r="X624"/>
  <c r="R633"/>
  <c r="X634"/>
  <c r="R649"/>
  <c r="X650"/>
  <c r="R666"/>
  <c r="X667"/>
  <c r="S671"/>
  <c r="Y672"/>
  <c r="S692"/>
  <c r="Y693"/>
  <c r="S703"/>
  <c r="Y704"/>
  <c r="R729"/>
  <c r="X730"/>
  <c r="S786"/>
  <c r="Y787"/>
  <c r="R824"/>
  <c r="X825"/>
  <c r="R843"/>
  <c r="X844"/>
  <c r="R854"/>
  <c r="X855"/>
  <c r="R865"/>
  <c r="R864" s="1"/>
  <c r="R863" s="1"/>
  <c r="X866"/>
  <c r="AD866" s="1"/>
  <c r="R873"/>
  <c r="X874"/>
  <c r="AD874" s="1"/>
  <c r="R877"/>
  <c r="X878"/>
  <c r="R894"/>
  <c r="X895"/>
  <c r="S901"/>
  <c r="Y902"/>
  <c r="R912"/>
  <c r="X913"/>
  <c r="R918"/>
  <c r="X919"/>
  <c r="AD919" s="1"/>
  <c r="R922"/>
  <c r="X923"/>
  <c r="R928"/>
  <c r="X929"/>
  <c r="R968"/>
  <c r="X969"/>
  <c r="R990"/>
  <c r="X991"/>
  <c r="R1007"/>
  <c r="X1008"/>
  <c r="R1013"/>
  <c r="X1014"/>
  <c r="R1019"/>
  <c r="X1020"/>
  <c r="R1025"/>
  <c r="X1026"/>
  <c r="R1037"/>
  <c r="X1038"/>
  <c r="R1043"/>
  <c r="X1044"/>
  <c r="R1049"/>
  <c r="X1050"/>
  <c r="R1055"/>
  <c r="X1056"/>
  <c r="R1061"/>
  <c r="X1062"/>
  <c r="R1067"/>
  <c r="X1068"/>
  <c r="R1073"/>
  <c r="X1074"/>
  <c r="R1079"/>
  <c r="X1080"/>
  <c r="R1085"/>
  <c r="X1086"/>
  <c r="R1091"/>
  <c r="X1092"/>
  <c r="S1105"/>
  <c r="Y1106"/>
  <c r="S1145"/>
  <c r="Y1146"/>
  <c r="R1166"/>
  <c r="X1167"/>
  <c r="S1184"/>
  <c r="Y1185"/>
  <c r="S1191"/>
  <c r="Y1192"/>
  <c r="S1203"/>
  <c r="Y1204"/>
  <c r="R1224"/>
  <c r="X1225"/>
  <c r="S21"/>
  <c r="Y22"/>
  <c r="S31"/>
  <c r="Y32"/>
  <c r="S40"/>
  <c r="Y41"/>
  <c r="S90"/>
  <c r="Y91"/>
  <c r="R109"/>
  <c r="X110"/>
  <c r="S125"/>
  <c r="Y126"/>
  <c r="S130"/>
  <c r="Y131"/>
  <c r="R156"/>
  <c r="X157"/>
  <c r="S161"/>
  <c r="Y162"/>
  <c r="R169"/>
  <c r="X170"/>
  <c r="R174"/>
  <c r="X175"/>
  <c r="S213"/>
  <c r="Y214"/>
  <c r="S225"/>
  <c r="Y226"/>
  <c r="S236"/>
  <c r="Y237"/>
  <c r="S258"/>
  <c r="Y259"/>
  <c r="S262"/>
  <c r="Y264"/>
  <c r="S277"/>
  <c r="Y278"/>
  <c r="S287"/>
  <c r="Y288"/>
  <c r="S295"/>
  <c r="Y296"/>
  <c r="S299"/>
  <c r="Y301"/>
  <c r="S312"/>
  <c r="Y313"/>
  <c r="S318"/>
  <c r="Y319"/>
  <c r="S330"/>
  <c r="Y331"/>
  <c r="S336"/>
  <c r="Y337"/>
  <c r="S342"/>
  <c r="Y343"/>
  <c r="S355"/>
  <c r="Y356"/>
  <c r="S363"/>
  <c r="Y364"/>
  <c r="S376"/>
  <c r="Y377"/>
  <c r="S382"/>
  <c r="Y383"/>
  <c r="S396"/>
  <c r="Y397"/>
  <c r="S414"/>
  <c r="Y415"/>
  <c r="S436"/>
  <c r="Y437"/>
  <c r="S456"/>
  <c r="Y457"/>
  <c r="S471"/>
  <c r="Y472"/>
  <c r="S484"/>
  <c r="Y485"/>
  <c r="S498"/>
  <c r="Y499"/>
  <c r="S521"/>
  <c r="Y522"/>
  <c r="S536"/>
  <c r="Y537"/>
  <c r="S549"/>
  <c r="Y550"/>
  <c r="R567"/>
  <c r="X568"/>
  <c r="R584"/>
  <c r="X585"/>
  <c r="S605"/>
  <c r="Y606"/>
  <c r="S619"/>
  <c r="Y620"/>
  <c r="S628"/>
  <c r="Y629"/>
  <c r="S642"/>
  <c r="Y643"/>
  <c r="R692"/>
  <c r="X693"/>
  <c r="R703"/>
  <c r="X704"/>
  <c r="S710"/>
  <c r="Y711"/>
  <c r="S756"/>
  <c r="Y757"/>
  <c r="S781"/>
  <c r="Y782"/>
  <c r="S821"/>
  <c r="Y822"/>
  <c r="S836"/>
  <c r="Y837"/>
  <c r="S847"/>
  <c r="Y848"/>
  <c r="S858"/>
  <c r="Y859"/>
  <c r="S869"/>
  <c r="Y870"/>
  <c r="S875"/>
  <c r="Y876"/>
  <c r="S879"/>
  <c r="Y880"/>
  <c r="S915"/>
  <c r="Y916"/>
  <c r="S925"/>
  <c r="Y926"/>
  <c r="S959"/>
  <c r="Y960"/>
  <c r="S965"/>
  <c r="Y966"/>
  <c r="S971"/>
  <c r="Y972"/>
  <c r="S979"/>
  <c r="Y980"/>
  <c r="S998"/>
  <c r="Y999"/>
  <c r="S1004"/>
  <c r="Y1005"/>
  <c r="S1010"/>
  <c r="Y1011"/>
  <c r="S1016"/>
  <c r="Y1017"/>
  <c r="S1022"/>
  <c r="Y1023"/>
  <c r="S1028"/>
  <c r="Y1029"/>
  <c r="S1034"/>
  <c r="Y1035"/>
  <c r="S1040"/>
  <c r="Y1041"/>
  <c r="S1046"/>
  <c r="Y1047"/>
  <c r="S1052"/>
  <c r="Y1053"/>
  <c r="S1058"/>
  <c r="Y1059"/>
  <c r="S1070"/>
  <c r="Y1071"/>
  <c r="S1101"/>
  <c r="Y1102"/>
  <c r="R1145"/>
  <c r="X1146"/>
  <c r="S1151"/>
  <c r="Y1152"/>
  <c r="S1157"/>
  <c r="Y1158"/>
  <c r="S1169"/>
  <c r="Y1170"/>
  <c r="R1191"/>
  <c r="X1192"/>
  <c r="R1203"/>
  <c r="X1204"/>
  <c r="S1220"/>
  <c r="Y1221"/>
  <c r="S194"/>
  <c r="Y195"/>
  <c r="I616"/>
  <c r="R31"/>
  <c r="X32"/>
  <c r="S38"/>
  <c r="Y39"/>
  <c r="S53"/>
  <c r="Y54"/>
  <c r="S121"/>
  <c r="Y122"/>
  <c r="R130"/>
  <c r="X131"/>
  <c r="S154"/>
  <c r="Y155"/>
  <c r="R161"/>
  <c r="X162"/>
  <c r="S167"/>
  <c r="Y168"/>
  <c r="S176"/>
  <c r="Y178"/>
  <c r="S220"/>
  <c r="Y221"/>
  <c r="S234"/>
  <c r="Y235"/>
  <c r="R258"/>
  <c r="X259"/>
  <c r="AD259" s="1"/>
  <c r="R262"/>
  <c r="X264"/>
  <c r="R287"/>
  <c r="X288"/>
  <c r="R295"/>
  <c r="X296"/>
  <c r="AD296" s="1"/>
  <c r="R299"/>
  <c r="X301"/>
  <c r="R312"/>
  <c r="X313"/>
  <c r="R318"/>
  <c r="X319"/>
  <c r="R336"/>
  <c r="X337"/>
  <c r="R342"/>
  <c r="X343"/>
  <c r="R355"/>
  <c r="X356"/>
  <c r="R363"/>
  <c r="X364"/>
  <c r="R376"/>
  <c r="R375" s="1"/>
  <c r="R374" s="1"/>
  <c r="X377"/>
  <c r="AD377" s="1"/>
  <c r="R382"/>
  <c r="X383"/>
  <c r="AD383" s="1"/>
  <c r="R396"/>
  <c r="X397"/>
  <c r="R414"/>
  <c r="X415"/>
  <c r="S432"/>
  <c r="Y433"/>
  <c r="R456"/>
  <c r="X457"/>
  <c r="R471"/>
  <c r="X472"/>
  <c r="R484"/>
  <c r="X485"/>
  <c r="R498"/>
  <c r="X499"/>
  <c r="R521"/>
  <c r="X522"/>
  <c r="S531"/>
  <c r="Y532"/>
  <c r="S559"/>
  <c r="Y560"/>
  <c r="S602"/>
  <c r="Y603"/>
  <c r="R619"/>
  <c r="X620"/>
  <c r="R628"/>
  <c r="X629"/>
  <c r="R642"/>
  <c r="X643"/>
  <c r="S658"/>
  <c r="Y659"/>
  <c r="S687"/>
  <c r="Y688"/>
  <c r="S699"/>
  <c r="Y700"/>
  <c r="R710"/>
  <c r="X711"/>
  <c r="S739"/>
  <c r="Y740"/>
  <c r="R821"/>
  <c r="X822"/>
  <c r="R836"/>
  <c r="R835" s="1"/>
  <c r="R834" s="1"/>
  <c r="R833" s="1"/>
  <c r="R832" s="1"/>
  <c r="X837"/>
  <c r="AD837" s="1"/>
  <c r="R858"/>
  <c r="X859"/>
  <c r="R869"/>
  <c r="X870"/>
  <c r="R875"/>
  <c r="X876"/>
  <c r="R879"/>
  <c r="X880"/>
  <c r="S897"/>
  <c r="Y898"/>
  <c r="AE898" s="1"/>
  <c r="S907"/>
  <c r="Y908"/>
  <c r="R915"/>
  <c r="X916"/>
  <c r="R925"/>
  <c r="X926"/>
  <c r="R979"/>
  <c r="R978" s="1"/>
  <c r="R977" s="1"/>
  <c r="R976" s="1"/>
  <c r="R975" s="1"/>
  <c r="X980"/>
  <c r="AD980" s="1"/>
  <c r="R998"/>
  <c r="X999"/>
  <c r="R1004"/>
  <c r="X1005"/>
  <c r="R1010"/>
  <c r="X1011"/>
  <c r="R1016"/>
  <c r="X1017"/>
  <c r="R1022"/>
  <c r="X1023"/>
  <c r="R1028"/>
  <c r="X1029"/>
  <c r="R1034"/>
  <c r="X1035"/>
  <c r="R1040"/>
  <c r="X1041"/>
  <c r="R1046"/>
  <c r="X1047"/>
  <c r="R1052"/>
  <c r="X1053"/>
  <c r="R1058"/>
  <c r="X1059"/>
  <c r="R1064"/>
  <c r="X1065"/>
  <c r="R1070"/>
  <c r="X1071"/>
  <c r="R1076"/>
  <c r="X1077"/>
  <c r="R1088"/>
  <c r="X1089"/>
  <c r="S1142"/>
  <c r="Y1143"/>
  <c r="R1157"/>
  <c r="X1158"/>
  <c r="R1169"/>
  <c r="X1170"/>
  <c r="S1175"/>
  <c r="Y1176"/>
  <c r="S1188"/>
  <c r="Y1189"/>
  <c r="S1196"/>
  <c r="Y1197"/>
  <c r="S1212"/>
  <c r="Y1213"/>
  <c r="J453"/>
  <c r="J429" s="1"/>
  <c r="K851"/>
  <c r="K850" s="1"/>
  <c r="S28"/>
  <c r="Y29"/>
  <c r="S36"/>
  <c r="Y37"/>
  <c r="S49"/>
  <c r="Y50"/>
  <c r="S94"/>
  <c r="Y96"/>
  <c r="R121"/>
  <c r="X122"/>
  <c r="S127"/>
  <c r="Y128"/>
  <c r="S149"/>
  <c r="Y150"/>
  <c r="S158"/>
  <c r="Y159"/>
  <c r="R167"/>
  <c r="X168"/>
  <c r="R172"/>
  <c r="X173"/>
  <c r="R176"/>
  <c r="X178"/>
  <c r="R220"/>
  <c r="X221"/>
  <c r="S229"/>
  <c r="Y230"/>
  <c r="S243"/>
  <c r="Y244"/>
  <c r="S260"/>
  <c r="Y261"/>
  <c r="S270"/>
  <c r="Y271"/>
  <c r="S282"/>
  <c r="Y283"/>
  <c r="S291"/>
  <c r="Y292"/>
  <c r="S297"/>
  <c r="Y298"/>
  <c r="S309"/>
  <c r="Y310"/>
  <c r="S333"/>
  <c r="Y334"/>
  <c r="S339"/>
  <c r="Y340"/>
  <c r="S349"/>
  <c r="Y350"/>
  <c r="S360"/>
  <c r="Y361"/>
  <c r="S366"/>
  <c r="Y367"/>
  <c r="S380"/>
  <c r="Y381"/>
  <c r="S384"/>
  <c r="Y385"/>
  <c r="S403"/>
  <c r="Y404"/>
  <c r="R432"/>
  <c r="R431" s="1"/>
  <c r="R430" s="1"/>
  <c r="X433"/>
  <c r="AD433" s="1"/>
  <c r="S458"/>
  <c r="Y459"/>
  <c r="S476"/>
  <c r="Y477"/>
  <c r="S493"/>
  <c r="Y494"/>
  <c r="S512"/>
  <c r="Y513"/>
  <c r="R531"/>
  <c r="X532"/>
  <c r="S543"/>
  <c r="Y544"/>
  <c r="S554"/>
  <c r="Y555"/>
  <c r="R602"/>
  <c r="X603"/>
  <c r="S614"/>
  <c r="Y615"/>
  <c r="S623"/>
  <c r="Y624"/>
  <c r="S633"/>
  <c r="Y634"/>
  <c r="S649"/>
  <c r="Y650"/>
  <c r="R687"/>
  <c r="X688"/>
  <c r="S706"/>
  <c r="Y707"/>
  <c r="S729"/>
  <c r="Y730"/>
  <c r="S816"/>
  <c r="Y817"/>
  <c r="S824"/>
  <c r="Y825"/>
  <c r="S843"/>
  <c r="Y844"/>
  <c r="S854"/>
  <c r="Y855"/>
  <c r="S865"/>
  <c r="Y866"/>
  <c r="S873"/>
  <c r="Y874"/>
  <c r="S877"/>
  <c r="Y878"/>
  <c r="S894"/>
  <c r="Y895"/>
  <c r="S904"/>
  <c r="Y905"/>
  <c r="S912"/>
  <c r="Y913"/>
  <c r="S922"/>
  <c r="Y923"/>
  <c r="S968"/>
  <c r="Y969"/>
  <c r="S990"/>
  <c r="Y991"/>
  <c r="S1001"/>
  <c r="Y1002"/>
  <c r="S1007"/>
  <c r="Y1008"/>
  <c r="S1013"/>
  <c r="Y1014"/>
  <c r="S1019"/>
  <c r="Y1020"/>
  <c r="S1025"/>
  <c r="Y1026"/>
  <c r="S1031"/>
  <c r="Y1032"/>
  <c r="S1037"/>
  <c r="Y1038"/>
  <c r="S1043"/>
  <c r="Y1044"/>
  <c r="S1049"/>
  <c r="Y1050"/>
  <c r="S1055"/>
  <c r="Y1056"/>
  <c r="S1061"/>
  <c r="Y1062"/>
  <c r="S1067"/>
  <c r="Y1068"/>
  <c r="S1073"/>
  <c r="Y1074"/>
  <c r="R1142"/>
  <c r="X1143"/>
  <c r="S1166"/>
  <c r="Y1167"/>
  <c r="R1175"/>
  <c r="X1176"/>
  <c r="R1188"/>
  <c r="X1189"/>
  <c r="R1196"/>
  <c r="X1197"/>
  <c r="S1224"/>
  <c r="Y1225"/>
  <c r="R194"/>
  <c r="X195"/>
  <c r="J212"/>
  <c r="J211" s="1"/>
  <c r="J210" s="1"/>
  <c r="I393"/>
  <c r="I392" s="1"/>
  <c r="Y918"/>
  <c r="Y917" s="1"/>
  <c r="R425"/>
  <c r="X426"/>
  <c r="S423"/>
  <c r="Y424"/>
  <c r="S421"/>
  <c r="Y422"/>
  <c r="S427"/>
  <c r="Y428"/>
  <c r="S425"/>
  <c r="Y426"/>
  <c r="S569"/>
  <c r="Y570"/>
  <c r="S574"/>
  <c r="Y575"/>
  <c r="R569"/>
  <c r="X570"/>
  <c r="R574"/>
  <c r="X575"/>
  <c r="S572"/>
  <c r="Y573"/>
  <c r="S576"/>
  <c r="Y577"/>
  <c r="S566"/>
  <c r="R572"/>
  <c r="X573"/>
  <c r="R576"/>
  <c r="X577"/>
  <c r="S747"/>
  <c r="Y748"/>
  <c r="R747"/>
  <c r="X748"/>
  <c r="S743"/>
  <c r="Y744"/>
  <c r="R743"/>
  <c r="R742" s="1"/>
  <c r="R741" s="1"/>
  <c r="X744"/>
  <c r="AD744" s="1"/>
  <c r="S766"/>
  <c r="Y767"/>
  <c r="S762"/>
  <c r="Y763"/>
  <c r="R762"/>
  <c r="X763"/>
  <c r="S790"/>
  <c r="Y791"/>
  <c r="R790"/>
  <c r="X791"/>
  <c r="S794"/>
  <c r="Y795"/>
  <c r="R794"/>
  <c r="X795"/>
  <c r="S933"/>
  <c r="Y934"/>
  <c r="R933"/>
  <c r="X934"/>
  <c r="S937"/>
  <c r="Y938"/>
  <c r="L291"/>
  <c r="L290" s="1"/>
  <c r="L289" s="1"/>
  <c r="R292"/>
  <c r="L1001"/>
  <c r="L1000" s="1"/>
  <c r="R1002"/>
  <c r="L1031"/>
  <c r="L1030" s="1"/>
  <c r="R1032"/>
  <c r="L1153"/>
  <c r="R1154"/>
  <c r="I379"/>
  <c r="I378" s="1"/>
  <c r="I373" s="1"/>
  <c r="L234"/>
  <c r="R235"/>
  <c r="L38"/>
  <c r="R39"/>
  <c r="L1184"/>
  <c r="L1183" s="1"/>
  <c r="L1182" s="1"/>
  <c r="R1185"/>
  <c r="L92"/>
  <c r="R93"/>
  <c r="M172"/>
  <c r="M171" s="1"/>
  <c r="S173"/>
  <c r="L277"/>
  <c r="L276" s="1"/>
  <c r="L275" s="1"/>
  <c r="L274" s="1"/>
  <c r="R278"/>
  <c r="L330"/>
  <c r="L329" s="1"/>
  <c r="R331"/>
  <c r="L549"/>
  <c r="L548" s="1"/>
  <c r="L547" s="1"/>
  <c r="L546" s="1"/>
  <c r="L545" s="1"/>
  <c r="R550"/>
  <c r="M579"/>
  <c r="M578" s="1"/>
  <c r="S580"/>
  <c r="L847"/>
  <c r="L846" s="1"/>
  <c r="L845" s="1"/>
  <c r="R848"/>
  <c r="L965"/>
  <c r="L964" s="1"/>
  <c r="L963" s="1"/>
  <c r="L962" s="1"/>
  <c r="R966"/>
  <c r="L1082"/>
  <c r="L1081" s="1"/>
  <c r="R1083"/>
  <c r="L1101"/>
  <c r="L1100" s="1"/>
  <c r="R1102"/>
  <c r="J358"/>
  <c r="J357" s="1"/>
  <c r="J420"/>
  <c r="J419" s="1"/>
  <c r="J407" s="1"/>
  <c r="K1218"/>
  <c r="K1217" s="1"/>
  <c r="K1215" s="1"/>
  <c r="R937"/>
  <c r="R959"/>
  <c r="R971"/>
  <c r="L40"/>
  <c r="R41"/>
  <c r="L512"/>
  <c r="L511" s="1"/>
  <c r="L510" s="1"/>
  <c r="L509" s="1"/>
  <c r="R513"/>
  <c r="L94"/>
  <c r="R96"/>
  <c r="L36"/>
  <c r="R37"/>
  <c r="L34"/>
  <c r="R35"/>
  <c r="L90"/>
  <c r="R91"/>
  <c r="L236"/>
  <c r="R237"/>
  <c r="L1105"/>
  <c r="L1104" s="1"/>
  <c r="L1103" s="1"/>
  <c r="R1106"/>
  <c r="L579"/>
  <c r="L578" s="1"/>
  <c r="R580"/>
  <c r="L699"/>
  <c r="L698" s="1"/>
  <c r="L697" s="1"/>
  <c r="R700"/>
  <c r="L1148"/>
  <c r="L1147" s="1"/>
  <c r="R1149"/>
  <c r="M1153"/>
  <c r="M1150" s="1"/>
  <c r="S1154"/>
  <c r="L1212"/>
  <c r="L1211" s="1"/>
  <c r="L1210" s="1"/>
  <c r="L1209" s="1"/>
  <c r="L1208" s="1"/>
  <c r="L1206" s="1"/>
  <c r="R1213"/>
  <c r="J164"/>
  <c r="K124"/>
  <c r="K123" s="1"/>
  <c r="K118" s="1"/>
  <c r="H164"/>
  <c r="M212"/>
  <c r="M211" s="1"/>
  <c r="M210" s="1"/>
  <c r="K224"/>
  <c r="K223" s="1"/>
  <c r="K222" s="1"/>
  <c r="I306"/>
  <c r="I305" s="1"/>
  <c r="I420"/>
  <c r="I419" s="1"/>
  <c r="I407" s="1"/>
  <c r="J1099"/>
  <c r="J1150"/>
  <c r="S666"/>
  <c r="S918"/>
  <c r="S928"/>
  <c r="H379"/>
  <c r="H378" s="1"/>
  <c r="H373" s="1"/>
  <c r="I841"/>
  <c r="I840" s="1"/>
  <c r="I839" s="1"/>
  <c r="M841"/>
  <c r="M840" s="1"/>
  <c r="M839" s="1"/>
  <c r="J257"/>
  <c r="J256" s="1"/>
  <c r="J255" s="1"/>
  <c r="J254" s="1"/>
  <c r="L841"/>
  <c r="J841"/>
  <c r="J840" s="1"/>
  <c r="J839" s="1"/>
  <c r="K841"/>
  <c r="K840" s="1"/>
  <c r="K839" s="1"/>
  <c r="J124"/>
  <c r="J123" s="1"/>
  <c r="J118" s="1"/>
  <c r="K212"/>
  <c r="K211" s="1"/>
  <c r="K210" s="1"/>
  <c r="I294"/>
  <c r="I293" s="1"/>
  <c r="I284" s="1"/>
  <c r="I273" s="1"/>
  <c r="J872"/>
  <c r="J871" s="1"/>
  <c r="M224"/>
  <c r="M223" s="1"/>
  <c r="M222" s="1"/>
  <c r="M257"/>
  <c r="M256" s="1"/>
  <c r="M255" s="1"/>
  <c r="M254" s="1"/>
  <c r="J306"/>
  <c r="J305" s="1"/>
  <c r="K616"/>
  <c r="K610" s="1"/>
  <c r="H701"/>
  <c r="H696" s="1"/>
  <c r="H695" s="1"/>
  <c r="H571"/>
  <c r="I511"/>
  <c r="I510" s="1"/>
  <c r="I509" s="1"/>
  <c r="I489" s="1"/>
  <c r="K783"/>
  <c r="J294"/>
  <c r="J293" s="1"/>
  <c r="J284" s="1"/>
  <c r="J273" s="1"/>
  <c r="K701"/>
  <c r="K696" s="1"/>
  <c r="K695" s="1"/>
  <c r="H511"/>
  <c r="H510" s="1"/>
  <c r="H509" s="1"/>
  <c r="H489" s="1"/>
  <c r="I571"/>
  <c r="K33"/>
  <c r="K26" s="1"/>
  <c r="K25" s="1"/>
  <c r="K24" s="1"/>
  <c r="J46"/>
  <c r="J45" s="1"/>
  <c r="J44" s="1"/>
  <c r="J43" s="1"/>
  <c r="H566"/>
  <c r="H562" s="1"/>
  <c r="L566"/>
  <c r="L562" s="1"/>
  <c r="K171"/>
  <c r="H453"/>
  <c r="H429" s="1"/>
  <c r="I453"/>
  <c r="I429" s="1"/>
  <c r="K511"/>
  <c r="K510" s="1"/>
  <c r="K509" s="1"/>
  <c r="K489" s="1"/>
  <c r="K571"/>
  <c r="I701"/>
  <c r="I696" s="1"/>
  <c r="I695" s="1"/>
  <c r="M701"/>
  <c r="M696" s="1"/>
  <c r="M695" s="1"/>
  <c r="I1164"/>
  <c r="I1159" s="1"/>
  <c r="J89"/>
  <c r="J88" s="1"/>
  <c r="J87" s="1"/>
  <c r="J86" s="1"/>
  <c r="K1150"/>
  <c r="K1140" s="1"/>
  <c r="K1139" s="1"/>
  <c r="H840"/>
  <c r="H839" s="1"/>
  <c r="H124"/>
  <c r="H123" s="1"/>
  <c r="H118" s="1"/>
  <c r="H171"/>
  <c r="K294"/>
  <c r="K293" s="1"/>
  <c r="K284" s="1"/>
  <c r="K273" s="1"/>
  <c r="H420"/>
  <c r="H419" s="1"/>
  <c r="H407" s="1"/>
  <c r="M511"/>
  <c r="M510" s="1"/>
  <c r="M509" s="1"/>
  <c r="H1150"/>
  <c r="H1140" s="1"/>
  <c r="H1139" s="1"/>
  <c r="J571"/>
  <c r="K600"/>
  <c r="K599" s="1"/>
  <c r="H963"/>
  <c r="H962" s="1"/>
  <c r="J963"/>
  <c r="J962" s="1"/>
  <c r="J1218"/>
  <c r="J1217" s="1"/>
  <c r="J1215" s="1"/>
  <c r="K89"/>
  <c r="K88" s="1"/>
  <c r="K87" s="1"/>
  <c r="K86" s="1"/>
  <c r="I46"/>
  <c r="I45" s="1"/>
  <c r="I44" s="1"/>
  <c r="I43" s="1"/>
  <c r="H393"/>
  <c r="H392" s="1"/>
  <c r="K453"/>
  <c r="K429" s="1"/>
  <c r="J511"/>
  <c r="J510" s="1"/>
  <c r="J509" s="1"/>
  <c r="J489" s="1"/>
  <c r="I566"/>
  <c r="I562" s="1"/>
  <c r="I124"/>
  <c r="I123" s="1"/>
  <c r="I118" s="1"/>
  <c r="K153"/>
  <c r="K152" s="1"/>
  <c r="J153"/>
  <c r="J152" s="1"/>
  <c r="H153"/>
  <c r="H152" s="1"/>
  <c r="I153"/>
  <c r="I152" s="1"/>
  <c r="K164"/>
  <c r="I164"/>
  <c r="J171"/>
  <c r="I171"/>
  <c r="I212"/>
  <c r="I211" s="1"/>
  <c r="I210" s="1"/>
  <c r="H212"/>
  <c r="H211" s="1"/>
  <c r="H210" s="1"/>
  <c r="H224"/>
  <c r="H223" s="1"/>
  <c r="H222" s="1"/>
  <c r="I224"/>
  <c r="I223" s="1"/>
  <c r="I222" s="1"/>
  <c r="K233"/>
  <c r="K232" s="1"/>
  <c r="K231" s="1"/>
  <c r="H233"/>
  <c r="H232" s="1"/>
  <c r="H231" s="1"/>
  <c r="J233"/>
  <c r="J232" s="1"/>
  <c r="J231" s="1"/>
  <c r="I233"/>
  <c r="I232" s="1"/>
  <c r="I231" s="1"/>
  <c r="K257"/>
  <c r="K256" s="1"/>
  <c r="K255" s="1"/>
  <c r="K254" s="1"/>
  <c r="H257"/>
  <c r="H256" s="1"/>
  <c r="H255" s="1"/>
  <c r="H254" s="1"/>
  <c r="L257"/>
  <c r="L256" s="1"/>
  <c r="L255" s="1"/>
  <c r="L254" s="1"/>
  <c r="I257"/>
  <c r="I256" s="1"/>
  <c r="I255" s="1"/>
  <c r="I254" s="1"/>
  <c r="H294"/>
  <c r="H293" s="1"/>
  <c r="H284" s="1"/>
  <c r="H273" s="1"/>
  <c r="M306"/>
  <c r="M305" s="1"/>
  <c r="H306"/>
  <c r="H305" s="1"/>
  <c r="I328"/>
  <c r="I323" s="1"/>
  <c r="I322" s="1"/>
  <c r="I321" s="1"/>
  <c r="K328"/>
  <c r="K323" s="1"/>
  <c r="K322" s="1"/>
  <c r="K321" s="1"/>
  <c r="H328"/>
  <c r="H323" s="1"/>
  <c r="H322" s="1"/>
  <c r="H321" s="1"/>
  <c r="I358"/>
  <c r="I357" s="1"/>
  <c r="M358"/>
  <c r="J379"/>
  <c r="J378" s="1"/>
  <c r="J373" s="1"/>
  <c r="K373"/>
  <c r="K393"/>
  <c r="K392" s="1"/>
  <c r="J393"/>
  <c r="J392" s="1"/>
  <c r="K420"/>
  <c r="K419" s="1"/>
  <c r="K407" s="1"/>
  <c r="M453"/>
  <c r="K517"/>
  <c r="H517"/>
  <c r="J566"/>
  <c r="J562" s="1"/>
  <c r="K566"/>
  <c r="K562" s="1"/>
  <c r="L571"/>
  <c r="H616"/>
  <c r="H610" s="1"/>
  <c r="J616"/>
  <c r="I610"/>
  <c r="J636"/>
  <c r="H636"/>
  <c r="I655"/>
  <c r="I654" s="1"/>
  <c r="J655"/>
  <c r="J654" s="1"/>
  <c r="H655"/>
  <c r="H654" s="1"/>
  <c r="K655"/>
  <c r="K654" s="1"/>
  <c r="I736"/>
  <c r="K736"/>
  <c r="J736"/>
  <c r="H736"/>
  <c r="K753"/>
  <c r="I753"/>
  <c r="H753"/>
  <c r="I783"/>
  <c r="H783"/>
  <c r="J783"/>
  <c r="H818"/>
  <c r="J818"/>
  <c r="H851"/>
  <c r="H850" s="1"/>
  <c r="J851"/>
  <c r="J850" s="1"/>
  <c r="H872"/>
  <c r="H871" s="1"/>
  <c r="H862" s="1"/>
  <c r="H861" s="1"/>
  <c r="I872"/>
  <c r="I871" s="1"/>
  <c r="I862" s="1"/>
  <c r="I861" s="1"/>
  <c r="J862"/>
  <c r="J861" s="1"/>
  <c r="K872"/>
  <c r="K871" s="1"/>
  <c r="K862" s="1"/>
  <c r="K861" s="1"/>
  <c r="J892"/>
  <c r="I892"/>
  <c r="H892"/>
  <c r="K892"/>
  <c r="K910"/>
  <c r="J910"/>
  <c r="I910"/>
  <c r="H910"/>
  <c r="K963"/>
  <c r="K962" s="1"/>
  <c r="I963"/>
  <c r="I962" s="1"/>
  <c r="K996"/>
  <c r="K995" s="1"/>
  <c r="J996"/>
  <c r="J995" s="1"/>
  <c r="K1099"/>
  <c r="I1099"/>
  <c r="M1099"/>
  <c r="J1140"/>
  <c r="J1139" s="1"/>
  <c r="I1140"/>
  <c r="I1139" s="1"/>
  <c r="I1138" s="1"/>
  <c r="H1164"/>
  <c r="H1159" s="1"/>
  <c r="K1164"/>
  <c r="K1159" s="1"/>
  <c r="I1186"/>
  <c r="I1181" s="1"/>
  <c r="I1180" s="1"/>
  <c r="I1178" s="1"/>
  <c r="K1186"/>
  <c r="K1181" s="1"/>
  <c r="K1180" s="1"/>
  <c r="K1178" s="1"/>
  <c r="J1186"/>
  <c r="J1181" s="1"/>
  <c r="J1180" s="1"/>
  <c r="J1178" s="1"/>
  <c r="H1186"/>
  <c r="H1181" s="1"/>
  <c r="H1180" s="1"/>
  <c r="H1178" s="1"/>
  <c r="L1186"/>
  <c r="L1181" s="1"/>
  <c r="L1180" s="1"/>
  <c r="L1178" s="1"/>
  <c r="H1218"/>
  <c r="H1217" s="1"/>
  <c r="H1215" s="1"/>
  <c r="M1218"/>
  <c r="M1217" s="1"/>
  <c r="M1215" s="1"/>
  <c r="M1164"/>
  <c r="M1159" s="1"/>
  <c r="M963"/>
  <c r="M962" s="1"/>
  <c r="M910"/>
  <c r="M892"/>
  <c r="M872"/>
  <c r="M871" s="1"/>
  <c r="M862" s="1"/>
  <c r="M861" s="1"/>
  <c r="M851"/>
  <c r="M850" s="1"/>
  <c r="L818"/>
  <c r="J753"/>
  <c r="M753"/>
  <c r="L636"/>
  <c r="L616"/>
  <c r="M571"/>
  <c r="M420"/>
  <c r="M419" s="1"/>
  <c r="M407" s="1"/>
  <c r="M393"/>
  <c r="M392" s="1"/>
  <c r="M379"/>
  <c r="M378" s="1"/>
  <c r="M373" s="1"/>
  <c r="L358"/>
  <c r="M357"/>
  <c r="M328"/>
  <c r="M323" s="1"/>
  <c r="M322" s="1"/>
  <c r="M321" s="1"/>
  <c r="M294"/>
  <c r="M293" s="1"/>
  <c r="M284" s="1"/>
  <c r="M273" s="1"/>
  <c r="M233"/>
  <c r="M232" s="1"/>
  <c r="M231" s="1"/>
  <c r="L171"/>
  <c r="M124"/>
  <c r="M123" s="1"/>
  <c r="M118" s="1"/>
  <c r="I89"/>
  <c r="I88" s="1"/>
  <c r="I87" s="1"/>
  <c r="I86" s="1"/>
  <c r="H89"/>
  <c r="H88" s="1"/>
  <c r="H87" s="1"/>
  <c r="H86" s="1"/>
  <c r="H46"/>
  <c r="H45" s="1"/>
  <c r="H33"/>
  <c r="H26" s="1"/>
  <c r="H25" s="1"/>
  <c r="H24" s="1"/>
  <c r="J33"/>
  <c r="J26" s="1"/>
  <c r="J25" s="1"/>
  <c r="J24" s="1"/>
  <c r="I33"/>
  <c r="I26" s="1"/>
  <c r="I25" s="1"/>
  <c r="I24" s="1"/>
  <c r="J328"/>
  <c r="J323" s="1"/>
  <c r="J322" s="1"/>
  <c r="J321" s="1"/>
  <c r="K306"/>
  <c r="K305" s="1"/>
  <c r="J224"/>
  <c r="J223" s="1"/>
  <c r="J222" s="1"/>
  <c r="J701"/>
  <c r="J696" s="1"/>
  <c r="J695" s="1"/>
  <c r="I851"/>
  <c r="I850" s="1"/>
  <c r="I996"/>
  <c r="I995" s="1"/>
  <c r="M996"/>
  <c r="M995" s="1"/>
  <c r="H1099"/>
  <c r="J517"/>
  <c r="I517"/>
  <c r="J600"/>
  <c r="J599" s="1"/>
  <c r="M616"/>
  <c r="M610" s="1"/>
  <c r="K636"/>
  <c r="I600"/>
  <c r="I599" s="1"/>
  <c r="I636"/>
  <c r="M636"/>
  <c r="H996"/>
  <c r="H995" s="1"/>
  <c r="J1164"/>
  <c r="J1159" s="1"/>
  <c r="H358"/>
  <c r="H357" s="1"/>
  <c r="H600"/>
  <c r="H599" s="1"/>
  <c r="J610"/>
  <c r="I1218"/>
  <c r="I1217" s="1"/>
  <c r="I1215" s="1"/>
  <c r="F508"/>
  <c r="F606"/>
  <c r="L606" s="1"/>
  <c r="F560"/>
  <c r="L560" s="1"/>
  <c r="G576"/>
  <c r="F576"/>
  <c r="G569"/>
  <c r="F569"/>
  <c r="F527"/>
  <c r="L527" s="1"/>
  <c r="F504"/>
  <c r="L504" s="1"/>
  <c r="G318"/>
  <c r="G317" s="1"/>
  <c r="F318"/>
  <c r="F317" s="1"/>
  <c r="F315"/>
  <c r="F314" s="1"/>
  <c r="G312"/>
  <c r="G311" s="1"/>
  <c r="F312"/>
  <c r="F311" s="1"/>
  <c r="AQ584" l="1"/>
  <c r="AQ583" s="1"/>
  <c r="AW585"/>
  <c r="AW584" s="1"/>
  <c r="AW583" s="1"/>
  <c r="AQ62"/>
  <c r="AW63"/>
  <c r="AW62" s="1"/>
  <c r="AP62"/>
  <c r="AV63"/>
  <c r="AV62" s="1"/>
  <c r="AV971"/>
  <c r="AV970" s="1"/>
  <c r="AP937"/>
  <c r="AP936" s="1"/>
  <c r="AP935" s="1"/>
  <c r="AV938"/>
  <c r="AV937" s="1"/>
  <c r="AV936" s="1"/>
  <c r="AV935" s="1"/>
  <c r="AQ83"/>
  <c r="AQ82" s="1"/>
  <c r="AW84"/>
  <c r="AW83" s="1"/>
  <c r="AW82" s="1"/>
  <c r="AQ59"/>
  <c r="AW60"/>
  <c r="AW59" s="1"/>
  <c r="AW183"/>
  <c r="J252"/>
  <c r="AJ78"/>
  <c r="AP79"/>
  <c r="AJ59"/>
  <c r="AP60"/>
  <c r="AK75"/>
  <c r="AQ76"/>
  <c r="AJ64"/>
  <c r="AJ61" s="1"/>
  <c r="AP65"/>
  <c r="AK78"/>
  <c r="AQ79"/>
  <c r="AK67"/>
  <c r="AK66" s="1"/>
  <c r="AQ68"/>
  <c r="AJ75"/>
  <c r="AP76"/>
  <c r="AK57"/>
  <c r="AK56" s="1"/>
  <c r="AQ58"/>
  <c r="AK64"/>
  <c r="AK61" s="1"/>
  <c r="AQ65"/>
  <c r="AJ67"/>
  <c r="AJ66" s="1"/>
  <c r="AP68"/>
  <c r="AP971"/>
  <c r="AP970" s="1"/>
  <c r="AK666"/>
  <c r="AK665" s="1"/>
  <c r="AK661" s="1"/>
  <c r="AQ667"/>
  <c r="AK73"/>
  <c r="AQ74"/>
  <c r="AJ83"/>
  <c r="AJ82" s="1"/>
  <c r="AP84"/>
  <c r="AJ181"/>
  <c r="AJ180" s="1"/>
  <c r="AP182"/>
  <c r="AK80"/>
  <c r="AQ81"/>
  <c r="AK181"/>
  <c r="AK180" s="1"/>
  <c r="AQ182"/>
  <c r="AK70"/>
  <c r="AK69" s="1"/>
  <c r="AQ71"/>
  <c r="AJ70"/>
  <c r="AJ69" s="1"/>
  <c r="AP71"/>
  <c r="AJ57"/>
  <c r="AJ56" s="1"/>
  <c r="AP58"/>
  <c r="AJ73"/>
  <c r="AP74"/>
  <c r="AJ80"/>
  <c r="AP81"/>
  <c r="M517"/>
  <c r="AK454"/>
  <c r="AQ455"/>
  <c r="AK77"/>
  <c r="L1099"/>
  <c r="AJ937"/>
  <c r="AJ936" s="1"/>
  <c r="AJ935" s="1"/>
  <c r="L453"/>
  <c r="M736"/>
  <c r="AD743"/>
  <c r="AD742" s="1"/>
  <c r="AD741" s="1"/>
  <c r="AJ744"/>
  <c r="AD836"/>
  <c r="AD835" s="1"/>
  <c r="AD834" s="1"/>
  <c r="AD833" s="1"/>
  <c r="AD832" s="1"/>
  <c r="AJ837"/>
  <c r="AD295"/>
  <c r="AJ296"/>
  <c r="AD918"/>
  <c r="AD917" s="1"/>
  <c r="AJ919"/>
  <c r="AD865"/>
  <c r="AD864" s="1"/>
  <c r="AD863" s="1"/>
  <c r="AJ866"/>
  <c r="AE928"/>
  <c r="AE927" s="1"/>
  <c r="AK929"/>
  <c r="J163"/>
  <c r="AJ971"/>
  <c r="AJ970" s="1"/>
  <c r="AD72"/>
  <c r="AD55" s="1"/>
  <c r="AD873"/>
  <c r="AJ874"/>
  <c r="AD380"/>
  <c r="AJ381"/>
  <c r="AD360"/>
  <c r="AD359" s="1"/>
  <c r="AJ361"/>
  <c r="AE238"/>
  <c r="AK239"/>
  <c r="AD376"/>
  <c r="AD375" s="1"/>
  <c r="AD374" s="1"/>
  <c r="AJ377"/>
  <c r="AD432"/>
  <c r="AD431" s="1"/>
  <c r="AD430" s="1"/>
  <c r="AJ433"/>
  <c r="AD979"/>
  <c r="AD978" s="1"/>
  <c r="AD977" s="1"/>
  <c r="AD976" s="1"/>
  <c r="AD975" s="1"/>
  <c r="AJ980"/>
  <c r="AE897"/>
  <c r="AE896" s="1"/>
  <c r="AK898"/>
  <c r="AD382"/>
  <c r="AJ383"/>
  <c r="AD258"/>
  <c r="AJ259"/>
  <c r="AE918"/>
  <c r="AE917" s="1"/>
  <c r="AK919"/>
  <c r="AE315"/>
  <c r="AE314" s="1"/>
  <c r="AK316"/>
  <c r="AD959"/>
  <c r="AD958" s="1"/>
  <c r="AD957" s="1"/>
  <c r="AD956" s="1"/>
  <c r="AJ960"/>
  <c r="M252"/>
  <c r="M46"/>
  <c r="M45" s="1"/>
  <c r="M44" s="1"/>
  <c r="M43" s="1"/>
  <c r="AE77"/>
  <c r="AE55" s="1"/>
  <c r="M783"/>
  <c r="AE666"/>
  <c r="AE665" s="1"/>
  <c r="AE661" s="1"/>
  <c r="L328"/>
  <c r="L323" s="1"/>
  <c r="L322" s="1"/>
  <c r="L321" s="1"/>
  <c r="L872"/>
  <c r="L871" s="1"/>
  <c r="L862" s="1"/>
  <c r="L861" s="1"/>
  <c r="L33"/>
  <c r="L26" s="1"/>
  <c r="L25" s="1"/>
  <c r="L24" s="1"/>
  <c r="L89"/>
  <c r="L88" s="1"/>
  <c r="L87" s="1"/>
  <c r="L86" s="1"/>
  <c r="X933"/>
  <c r="X932" s="1"/>
  <c r="X931" s="1"/>
  <c r="AD934"/>
  <c r="X794"/>
  <c r="X793" s="1"/>
  <c r="X792" s="1"/>
  <c r="AD795"/>
  <c r="X790"/>
  <c r="X789" s="1"/>
  <c r="X788" s="1"/>
  <c r="AD791"/>
  <c r="X762"/>
  <c r="X759" s="1"/>
  <c r="X758" s="1"/>
  <c r="AD763"/>
  <c r="Y766"/>
  <c r="Y765" s="1"/>
  <c r="Y764" s="1"/>
  <c r="AE767"/>
  <c r="Y743"/>
  <c r="Y742" s="1"/>
  <c r="Y741" s="1"/>
  <c r="AE744"/>
  <c r="Y747"/>
  <c r="Y746" s="1"/>
  <c r="Y745" s="1"/>
  <c r="AE748"/>
  <c r="X572"/>
  <c r="AD573"/>
  <c r="X194"/>
  <c r="X193" s="1"/>
  <c r="X179" s="1"/>
  <c r="AD195"/>
  <c r="X1196"/>
  <c r="X1195" s="1"/>
  <c r="X1194" s="1"/>
  <c r="X1193" s="1"/>
  <c r="AD1197"/>
  <c r="X1175"/>
  <c r="X1174" s="1"/>
  <c r="AD1176"/>
  <c r="X1142"/>
  <c r="X1141" s="1"/>
  <c r="AD1143"/>
  <c r="Y1067"/>
  <c r="Y1066" s="1"/>
  <c r="AE1068"/>
  <c r="Y1055"/>
  <c r="Y1054" s="1"/>
  <c r="AE1056"/>
  <c r="Y1043"/>
  <c r="Y1042" s="1"/>
  <c r="AE1044"/>
  <c r="Y1031"/>
  <c r="Y1030" s="1"/>
  <c r="AE1032"/>
  <c r="Y1019"/>
  <c r="Y1018" s="1"/>
  <c r="AE1020"/>
  <c r="Y1007"/>
  <c r="Y1006" s="1"/>
  <c r="AE1008"/>
  <c r="Y990"/>
  <c r="Y987" s="1"/>
  <c r="Y986" s="1"/>
  <c r="Y985" s="1"/>
  <c r="Y984" s="1"/>
  <c r="AE991"/>
  <c r="Y922"/>
  <c r="Y921" s="1"/>
  <c r="AE923"/>
  <c r="Y904"/>
  <c r="Y903" s="1"/>
  <c r="AE905"/>
  <c r="Y877"/>
  <c r="AE878"/>
  <c r="Y865"/>
  <c r="Y864" s="1"/>
  <c r="Y863" s="1"/>
  <c r="AE866"/>
  <c r="Y843"/>
  <c r="Y842" s="1"/>
  <c r="Y841" s="1"/>
  <c r="AE844"/>
  <c r="Y816"/>
  <c r="Y815" s="1"/>
  <c r="Y814" s="1"/>
  <c r="Y813" s="1"/>
  <c r="AE817"/>
  <c r="Y706"/>
  <c r="Y705" s="1"/>
  <c r="AE707"/>
  <c r="Y649"/>
  <c r="Y648" s="1"/>
  <c r="Y647" s="1"/>
  <c r="Y646" s="1"/>
  <c r="Y645" s="1"/>
  <c r="AE650"/>
  <c r="Y623"/>
  <c r="Y622" s="1"/>
  <c r="Y621" s="1"/>
  <c r="AE624"/>
  <c r="X602"/>
  <c r="X601" s="1"/>
  <c r="AD603"/>
  <c r="Y543"/>
  <c r="Y542" s="1"/>
  <c r="Y541" s="1"/>
  <c r="Y540" s="1"/>
  <c r="AE544"/>
  <c r="Y512"/>
  <c r="Y511" s="1"/>
  <c r="Y510" s="1"/>
  <c r="Y509" s="1"/>
  <c r="AE513"/>
  <c r="Y476"/>
  <c r="Y475" s="1"/>
  <c r="Y474" s="1"/>
  <c r="Y473" s="1"/>
  <c r="AE477"/>
  <c r="Y384"/>
  <c r="AE385"/>
  <c r="Y366"/>
  <c r="Y365" s="1"/>
  <c r="AE367"/>
  <c r="Y349"/>
  <c r="Y348" s="1"/>
  <c r="Y347" s="1"/>
  <c r="Y346" s="1"/>
  <c r="AE350"/>
  <c r="Y333"/>
  <c r="Y332" s="1"/>
  <c r="AE334"/>
  <c r="Y297"/>
  <c r="AE298"/>
  <c r="Y282"/>
  <c r="Y281" s="1"/>
  <c r="Y280" s="1"/>
  <c r="Y279" s="1"/>
  <c r="AE283"/>
  <c r="Y260"/>
  <c r="AE261"/>
  <c r="Y229"/>
  <c r="AE230"/>
  <c r="X176"/>
  <c r="AD178"/>
  <c r="X167"/>
  <c r="AD168"/>
  <c r="Y149"/>
  <c r="Y148" s="1"/>
  <c r="Y147" s="1"/>
  <c r="Y146" s="1"/>
  <c r="AE150"/>
  <c r="X121"/>
  <c r="X120" s="1"/>
  <c r="X119" s="1"/>
  <c r="AD122"/>
  <c r="Y49"/>
  <c r="AE50"/>
  <c r="Y28"/>
  <c r="Y27" s="1"/>
  <c r="AE29"/>
  <c r="Y1212"/>
  <c r="Y1211" s="1"/>
  <c r="Y1210" s="1"/>
  <c r="Y1209" s="1"/>
  <c r="Y1208" s="1"/>
  <c r="Y1206" s="1"/>
  <c r="AE1213"/>
  <c r="Y1188"/>
  <c r="Y1187" s="1"/>
  <c r="AE1189"/>
  <c r="X1169"/>
  <c r="X1168" s="1"/>
  <c r="AD1170"/>
  <c r="Y1142"/>
  <c r="Y1141" s="1"/>
  <c r="AE1143"/>
  <c r="X1076"/>
  <c r="X1075" s="1"/>
  <c r="AD1077"/>
  <c r="X1064"/>
  <c r="X1063" s="1"/>
  <c r="AD1065"/>
  <c r="X1052"/>
  <c r="X1051" s="1"/>
  <c r="AD1053"/>
  <c r="X1040"/>
  <c r="X1039" s="1"/>
  <c r="AD1041"/>
  <c r="X1028"/>
  <c r="X1027" s="1"/>
  <c r="AD1029"/>
  <c r="X1016"/>
  <c r="X1015" s="1"/>
  <c r="AD1017"/>
  <c r="X1004"/>
  <c r="X1003" s="1"/>
  <c r="AD1005"/>
  <c r="X915"/>
  <c r="X914" s="1"/>
  <c r="AD916"/>
  <c r="X875"/>
  <c r="AD876"/>
  <c r="X858"/>
  <c r="X857" s="1"/>
  <c r="X856" s="1"/>
  <c r="AD859"/>
  <c r="X821"/>
  <c r="X820" s="1"/>
  <c r="X819" s="1"/>
  <c r="AD822"/>
  <c r="X710"/>
  <c r="X709" s="1"/>
  <c r="X708" s="1"/>
  <c r="AD711"/>
  <c r="Y687"/>
  <c r="Y686" s="1"/>
  <c r="AE688"/>
  <c r="X642"/>
  <c r="X641" s="1"/>
  <c r="X640" s="1"/>
  <c r="X639" s="1"/>
  <c r="X638" s="1"/>
  <c r="AD643"/>
  <c r="X619"/>
  <c r="X618" s="1"/>
  <c r="X617" s="1"/>
  <c r="AD620"/>
  <c r="Y559"/>
  <c r="Y558" s="1"/>
  <c r="Y557" s="1"/>
  <c r="Y556" s="1"/>
  <c r="AE560"/>
  <c r="X521"/>
  <c r="X520" s="1"/>
  <c r="X519" s="1"/>
  <c r="X518" s="1"/>
  <c r="AD522"/>
  <c r="X484"/>
  <c r="X483" s="1"/>
  <c r="X479" s="1"/>
  <c r="X478" s="1"/>
  <c r="AD485"/>
  <c r="X456"/>
  <c r="AD457"/>
  <c r="X414"/>
  <c r="X413" s="1"/>
  <c r="X412" s="1"/>
  <c r="AD415"/>
  <c r="X363"/>
  <c r="X362" s="1"/>
  <c r="AD364"/>
  <c r="X342"/>
  <c r="X341" s="1"/>
  <c r="AD343"/>
  <c r="X299"/>
  <c r="AD301"/>
  <c r="X287"/>
  <c r="X286" s="1"/>
  <c r="X285" s="1"/>
  <c r="AD288"/>
  <c r="Y220"/>
  <c r="Y219" s="1"/>
  <c r="Y218" s="1"/>
  <c r="Y217" s="1"/>
  <c r="AE221"/>
  <c r="Y167"/>
  <c r="AE168"/>
  <c r="Y154"/>
  <c r="AE155"/>
  <c r="Y121"/>
  <c r="Y120" s="1"/>
  <c r="Y119" s="1"/>
  <c r="AE122"/>
  <c r="Y38"/>
  <c r="AE39"/>
  <c r="Y576"/>
  <c r="AE577"/>
  <c r="X574"/>
  <c r="AD575"/>
  <c r="Y574"/>
  <c r="AE575"/>
  <c r="Y425"/>
  <c r="AE426"/>
  <c r="Y421"/>
  <c r="AE422"/>
  <c r="X425"/>
  <c r="AD426"/>
  <c r="Y1220"/>
  <c r="Y1219" s="1"/>
  <c r="AE1221"/>
  <c r="X1191"/>
  <c r="X1190" s="1"/>
  <c r="AD1192"/>
  <c r="Y1157"/>
  <c r="Y1156" s="1"/>
  <c r="Y1155" s="1"/>
  <c r="AE1158"/>
  <c r="X1145"/>
  <c r="X1144" s="1"/>
  <c r="AD1146"/>
  <c r="Y1070"/>
  <c r="Y1069" s="1"/>
  <c r="AE1071"/>
  <c r="Y1052"/>
  <c r="Y1051" s="1"/>
  <c r="AE1053"/>
  <c r="Y1040"/>
  <c r="Y1039" s="1"/>
  <c r="AE1041"/>
  <c r="Y1028"/>
  <c r="Y1027" s="1"/>
  <c r="AE1029"/>
  <c r="Y1016"/>
  <c r="Y1015" s="1"/>
  <c r="AE1017"/>
  <c r="Y1004"/>
  <c r="Y1003" s="1"/>
  <c r="AE1005"/>
  <c r="Y979"/>
  <c r="Y978" s="1"/>
  <c r="Y977" s="1"/>
  <c r="Y976" s="1"/>
  <c r="Y975" s="1"/>
  <c r="AE980"/>
  <c r="Y965"/>
  <c r="Y964" s="1"/>
  <c r="AE966"/>
  <c r="Y925"/>
  <c r="Y924" s="1"/>
  <c r="AE926"/>
  <c r="Y879"/>
  <c r="AE880"/>
  <c r="Y869"/>
  <c r="Y868" s="1"/>
  <c r="Y867" s="1"/>
  <c r="AE870"/>
  <c r="Y847"/>
  <c r="Y846" s="1"/>
  <c r="Y845" s="1"/>
  <c r="AE848"/>
  <c r="Y821"/>
  <c r="Y819" s="1"/>
  <c r="AE822"/>
  <c r="Y756"/>
  <c r="Y755" s="1"/>
  <c r="Y754" s="1"/>
  <c r="AE757"/>
  <c r="X703"/>
  <c r="X702" s="1"/>
  <c r="AD704"/>
  <c r="Y642"/>
  <c r="Y641" s="1"/>
  <c r="Y640" s="1"/>
  <c r="Y639" s="1"/>
  <c r="Y638" s="1"/>
  <c r="AE643"/>
  <c r="Y619"/>
  <c r="Y618" s="1"/>
  <c r="Y617" s="1"/>
  <c r="AE620"/>
  <c r="X584"/>
  <c r="X583" s="1"/>
  <c r="AD585"/>
  <c r="Y549"/>
  <c r="Y548" s="1"/>
  <c r="Y547" s="1"/>
  <c r="Y546" s="1"/>
  <c r="Y545" s="1"/>
  <c r="AE550"/>
  <c r="Y521"/>
  <c r="Y520" s="1"/>
  <c r="Y519" s="1"/>
  <c r="Y518" s="1"/>
  <c r="AE522"/>
  <c r="Y484"/>
  <c r="Y483" s="1"/>
  <c r="Y479" s="1"/>
  <c r="Y478" s="1"/>
  <c r="AE485"/>
  <c r="Y456"/>
  <c r="AE457"/>
  <c r="Y414"/>
  <c r="Y413" s="1"/>
  <c r="Y412" s="1"/>
  <c r="AE415"/>
  <c r="Y382"/>
  <c r="AE383"/>
  <c r="Y363"/>
  <c r="Y362" s="1"/>
  <c r="AE364"/>
  <c r="Y342"/>
  <c r="Y341" s="1"/>
  <c r="AE343"/>
  <c r="Y330"/>
  <c r="Y329" s="1"/>
  <c r="AE331"/>
  <c r="Y295"/>
  <c r="AE296"/>
  <c r="Y277"/>
  <c r="Y276" s="1"/>
  <c r="Y275" s="1"/>
  <c r="Y274" s="1"/>
  <c r="AE278"/>
  <c r="Y258"/>
  <c r="AE259"/>
  <c r="Y225"/>
  <c r="AE226"/>
  <c r="X174"/>
  <c r="AD175"/>
  <c r="Y161"/>
  <c r="Y160" s="1"/>
  <c r="AE162"/>
  <c r="Y130"/>
  <c r="Y129" s="1"/>
  <c r="AE131"/>
  <c r="X109"/>
  <c r="X108" s="1"/>
  <c r="X107" s="1"/>
  <c r="X106" s="1"/>
  <c r="X105" s="1"/>
  <c r="AD110"/>
  <c r="Y40"/>
  <c r="AE41"/>
  <c r="Y21"/>
  <c r="Y20" s="1"/>
  <c r="Y19" s="1"/>
  <c r="Y18" s="1"/>
  <c r="Y17" s="1"/>
  <c r="AE22"/>
  <c r="Y1203"/>
  <c r="Y1202" s="1"/>
  <c r="Y1201" s="1"/>
  <c r="Y1200" s="1"/>
  <c r="Y1199" s="1"/>
  <c r="AE1204"/>
  <c r="Y1184"/>
  <c r="Y1183" s="1"/>
  <c r="Y1182" s="1"/>
  <c r="AE1185"/>
  <c r="Y1145"/>
  <c r="Y1144" s="1"/>
  <c r="AE1146"/>
  <c r="X1091"/>
  <c r="X1090" s="1"/>
  <c r="AD1092"/>
  <c r="X1079"/>
  <c r="X1078" s="1"/>
  <c r="AD1080"/>
  <c r="X1067"/>
  <c r="X1066" s="1"/>
  <c r="AD1068"/>
  <c r="X1055"/>
  <c r="X1054" s="1"/>
  <c r="AD1056"/>
  <c r="X1043"/>
  <c r="X1042" s="1"/>
  <c r="AD1044"/>
  <c r="X1025"/>
  <c r="X1024" s="1"/>
  <c r="AD1026"/>
  <c r="X1013"/>
  <c r="X1012" s="1"/>
  <c r="AD1014"/>
  <c r="X990"/>
  <c r="X987" s="1"/>
  <c r="X986" s="1"/>
  <c r="X985" s="1"/>
  <c r="X984" s="1"/>
  <c r="AD991"/>
  <c r="X928"/>
  <c r="X927" s="1"/>
  <c r="AD929"/>
  <c r="Y901"/>
  <c r="Y900" s="1"/>
  <c r="AE902"/>
  <c r="X877"/>
  <c r="AD878"/>
  <c r="X843"/>
  <c r="X842" s="1"/>
  <c r="X841" s="1"/>
  <c r="AD844"/>
  <c r="Y786"/>
  <c r="Y785" s="1"/>
  <c r="Y784" s="1"/>
  <c r="AE787"/>
  <c r="Y703"/>
  <c r="Y702" s="1"/>
  <c r="AE704"/>
  <c r="Y671"/>
  <c r="Y670" s="1"/>
  <c r="Y669" s="1"/>
  <c r="AE672"/>
  <c r="X649"/>
  <c r="X648" s="1"/>
  <c r="X647" s="1"/>
  <c r="X646" s="1"/>
  <c r="X645" s="1"/>
  <c r="AD650"/>
  <c r="X623"/>
  <c r="X622" s="1"/>
  <c r="X621" s="1"/>
  <c r="AD624"/>
  <c r="Y567"/>
  <c r="AE568"/>
  <c r="X543"/>
  <c r="X542" s="1"/>
  <c r="X541" s="1"/>
  <c r="X540" s="1"/>
  <c r="AD544"/>
  <c r="Y503"/>
  <c r="Y502" s="1"/>
  <c r="Y501" s="1"/>
  <c r="Y500" s="1"/>
  <c r="AE504"/>
  <c r="X476"/>
  <c r="X475" s="1"/>
  <c r="X474" s="1"/>
  <c r="X473" s="1"/>
  <c r="AD477"/>
  <c r="X454"/>
  <c r="AD455"/>
  <c r="X384"/>
  <c r="AD385"/>
  <c r="X366"/>
  <c r="X365" s="1"/>
  <c r="AD367"/>
  <c r="X349"/>
  <c r="X348" s="1"/>
  <c r="X347" s="1"/>
  <c r="X346" s="1"/>
  <c r="AD350"/>
  <c r="X333"/>
  <c r="X332" s="1"/>
  <c r="AD334"/>
  <c r="X297"/>
  <c r="AD298"/>
  <c r="X270"/>
  <c r="X269" s="1"/>
  <c r="X268" s="1"/>
  <c r="X267" s="1"/>
  <c r="X266" s="1"/>
  <c r="AD271"/>
  <c r="X243"/>
  <c r="X242" s="1"/>
  <c r="AD244"/>
  <c r="Y227"/>
  <c r="AE228"/>
  <c r="Y174"/>
  <c r="AE175"/>
  <c r="Y165"/>
  <c r="AE166"/>
  <c r="X149"/>
  <c r="X148" s="1"/>
  <c r="X147" s="1"/>
  <c r="X146" s="1"/>
  <c r="AD150"/>
  <c r="Y109"/>
  <c r="Y108" s="1"/>
  <c r="Y107" s="1"/>
  <c r="Y106" s="1"/>
  <c r="Y105" s="1"/>
  <c r="AE110"/>
  <c r="Y47"/>
  <c r="AE48"/>
  <c r="X28"/>
  <c r="X27" s="1"/>
  <c r="AD29"/>
  <c r="AD971"/>
  <c r="AD970" s="1"/>
  <c r="Y937"/>
  <c r="Y936" s="1"/>
  <c r="Y935" s="1"/>
  <c r="AE938"/>
  <c r="Y933"/>
  <c r="Y932" s="1"/>
  <c r="Y931" s="1"/>
  <c r="AE934"/>
  <c r="Y794"/>
  <c r="Y793" s="1"/>
  <c r="Y792" s="1"/>
  <c r="AE795"/>
  <c r="Y790"/>
  <c r="Y789" s="1"/>
  <c r="Y788" s="1"/>
  <c r="AE791"/>
  <c r="Y762"/>
  <c r="Y759" s="1"/>
  <c r="Y758" s="1"/>
  <c r="AE763"/>
  <c r="X747"/>
  <c r="X746" s="1"/>
  <c r="X745" s="1"/>
  <c r="AD748"/>
  <c r="X576"/>
  <c r="X571" s="1"/>
  <c r="AD577"/>
  <c r="Y1224"/>
  <c r="Y1223" s="1"/>
  <c r="Y1222" s="1"/>
  <c r="Y1218" s="1"/>
  <c r="Y1217" s="1"/>
  <c r="Y1215" s="1"/>
  <c r="AE1225"/>
  <c r="X1188"/>
  <c r="X1187" s="1"/>
  <c r="X1186" s="1"/>
  <c r="AD1189"/>
  <c r="Y1166"/>
  <c r="Y1165" s="1"/>
  <c r="AE1167"/>
  <c r="Y1073"/>
  <c r="Y1072" s="1"/>
  <c r="AE1074"/>
  <c r="Y1061"/>
  <c r="Y1060" s="1"/>
  <c r="AE1062"/>
  <c r="Y1049"/>
  <c r="Y1048" s="1"/>
  <c r="AE1050"/>
  <c r="Y1037"/>
  <c r="Y1036" s="1"/>
  <c r="AE1038"/>
  <c r="Y1025"/>
  <c r="Y1024" s="1"/>
  <c r="AE1026"/>
  <c r="Y1013"/>
  <c r="Y1012" s="1"/>
  <c r="AE1014"/>
  <c r="Y1001"/>
  <c r="Y1000" s="1"/>
  <c r="AE1002"/>
  <c r="Y968"/>
  <c r="Y967" s="1"/>
  <c r="AE969"/>
  <c r="Y912"/>
  <c r="Y911" s="1"/>
  <c r="AE913"/>
  <c r="Y894"/>
  <c r="Y893" s="1"/>
  <c r="AE895"/>
  <c r="Y873"/>
  <c r="AE874"/>
  <c r="Y854"/>
  <c r="Y853" s="1"/>
  <c r="Y852" s="1"/>
  <c r="AE855"/>
  <c r="Y824"/>
  <c r="Y823" s="1"/>
  <c r="Y818" s="1"/>
  <c r="AE825"/>
  <c r="Y729"/>
  <c r="Y728" s="1"/>
  <c r="Y727" s="1"/>
  <c r="Y726" s="1"/>
  <c r="AE730"/>
  <c r="X687"/>
  <c r="X686" s="1"/>
  <c r="AD688"/>
  <c r="Y633"/>
  <c r="Y632" s="1"/>
  <c r="Y631" s="1"/>
  <c r="Y630" s="1"/>
  <c r="AE634"/>
  <c r="Y614"/>
  <c r="Y613" s="1"/>
  <c r="Y612" s="1"/>
  <c r="Y611" s="1"/>
  <c r="AE615"/>
  <c r="Y554"/>
  <c r="Y553" s="1"/>
  <c r="Y552" s="1"/>
  <c r="Y551" s="1"/>
  <c r="AE555"/>
  <c r="X531"/>
  <c r="X530" s="1"/>
  <c r="X529" s="1"/>
  <c r="X528" s="1"/>
  <c r="AD532"/>
  <c r="Y493"/>
  <c r="Y492" s="1"/>
  <c r="Y491" s="1"/>
  <c r="Y490" s="1"/>
  <c r="AE494"/>
  <c r="Y458"/>
  <c r="AE459"/>
  <c r="Y403"/>
  <c r="Y402" s="1"/>
  <c r="AE404"/>
  <c r="Y380"/>
  <c r="Y379" s="1"/>
  <c r="Y378" s="1"/>
  <c r="AE381"/>
  <c r="Y360"/>
  <c r="Y359" s="1"/>
  <c r="Y358" s="1"/>
  <c r="Y357" s="1"/>
  <c r="AE361"/>
  <c r="Y339"/>
  <c r="Y338" s="1"/>
  <c r="AE340"/>
  <c r="Y309"/>
  <c r="Y308" s="1"/>
  <c r="Y307" s="1"/>
  <c r="AE310"/>
  <c r="Y291"/>
  <c r="Y290" s="1"/>
  <c r="Y289" s="1"/>
  <c r="AE292"/>
  <c r="Y270"/>
  <c r="Y269" s="1"/>
  <c r="Y268" s="1"/>
  <c r="Y267" s="1"/>
  <c r="Y266" s="1"/>
  <c r="AE271"/>
  <c r="Y243"/>
  <c r="Y242" s="1"/>
  <c r="AE244"/>
  <c r="X220"/>
  <c r="X219" s="1"/>
  <c r="X218" s="1"/>
  <c r="X217" s="1"/>
  <c r="AD221"/>
  <c r="X172"/>
  <c r="X171" s="1"/>
  <c r="AD173"/>
  <c r="Y158"/>
  <c r="AE159"/>
  <c r="Y127"/>
  <c r="AE128"/>
  <c r="Y94"/>
  <c r="AE96"/>
  <c r="Y36"/>
  <c r="AE37"/>
  <c r="Y1196"/>
  <c r="Y1195" s="1"/>
  <c r="Y1194" s="1"/>
  <c r="Y1193" s="1"/>
  <c r="AE1197"/>
  <c r="Y1175"/>
  <c r="Y1174" s="1"/>
  <c r="AE1176"/>
  <c r="X1157"/>
  <c r="X1156" s="1"/>
  <c r="X1155" s="1"/>
  <c r="AD1158"/>
  <c r="X1088"/>
  <c r="X1087" s="1"/>
  <c r="AD1089"/>
  <c r="X1070"/>
  <c r="X1069" s="1"/>
  <c r="AD1071"/>
  <c r="X1058"/>
  <c r="X1057" s="1"/>
  <c r="AD1059"/>
  <c r="X1046"/>
  <c r="X1045" s="1"/>
  <c r="AD1047"/>
  <c r="X1034"/>
  <c r="X1033" s="1"/>
  <c r="AD1035"/>
  <c r="X1022"/>
  <c r="X1021" s="1"/>
  <c r="AD1023"/>
  <c r="X1010"/>
  <c r="X1009" s="1"/>
  <c r="AD1011"/>
  <c r="X998"/>
  <c r="X997" s="1"/>
  <c r="AD999"/>
  <c r="X925"/>
  <c r="X924" s="1"/>
  <c r="AD926"/>
  <c r="Y907"/>
  <c r="Y906" s="1"/>
  <c r="AE908"/>
  <c r="X879"/>
  <c r="AD880"/>
  <c r="X869"/>
  <c r="X868" s="1"/>
  <c r="X867" s="1"/>
  <c r="AD870"/>
  <c r="Y739"/>
  <c r="Y738" s="1"/>
  <c r="Y737" s="1"/>
  <c r="Y736" s="1"/>
  <c r="AE740"/>
  <c r="Y699"/>
  <c r="Y698" s="1"/>
  <c r="Y697" s="1"/>
  <c r="AE700"/>
  <c r="Y658"/>
  <c r="Y657" s="1"/>
  <c r="Y656" s="1"/>
  <c r="AE659"/>
  <c r="X628"/>
  <c r="X627" s="1"/>
  <c r="X626" s="1"/>
  <c r="X625" s="1"/>
  <c r="AD629"/>
  <c r="Y602"/>
  <c r="Y601" s="1"/>
  <c r="AE603"/>
  <c r="Y531"/>
  <c r="Y530" s="1"/>
  <c r="Y529" s="1"/>
  <c r="Y528" s="1"/>
  <c r="AE532"/>
  <c r="X498"/>
  <c r="X497" s="1"/>
  <c r="X496" s="1"/>
  <c r="X495" s="1"/>
  <c r="AD499"/>
  <c r="X471"/>
  <c r="X470" s="1"/>
  <c r="X469" s="1"/>
  <c r="X468" s="1"/>
  <c r="X467" s="1"/>
  <c r="AD472"/>
  <c r="Y432"/>
  <c r="Y431" s="1"/>
  <c r="Y430" s="1"/>
  <c r="AE433"/>
  <c r="X396"/>
  <c r="X395" s="1"/>
  <c r="X394" s="1"/>
  <c r="AD397"/>
  <c r="X355"/>
  <c r="X354" s="1"/>
  <c r="X353" s="1"/>
  <c r="X352" s="1"/>
  <c r="AD356"/>
  <c r="X336"/>
  <c r="X335" s="1"/>
  <c r="AD337"/>
  <c r="X262"/>
  <c r="AD264"/>
  <c r="Y234"/>
  <c r="AE235"/>
  <c r="Y176"/>
  <c r="AE178"/>
  <c r="X161"/>
  <c r="X160" s="1"/>
  <c r="AD162"/>
  <c r="Y53"/>
  <c r="Y46" s="1"/>
  <c r="Y45" s="1"/>
  <c r="Y44" s="1"/>
  <c r="Y43" s="1"/>
  <c r="AE54"/>
  <c r="X31"/>
  <c r="X30" s="1"/>
  <c r="AD32"/>
  <c r="S89"/>
  <c r="S88" s="1"/>
  <c r="AD937"/>
  <c r="AD936" s="1"/>
  <c r="AD935" s="1"/>
  <c r="L306"/>
  <c r="L305" s="1"/>
  <c r="L294"/>
  <c r="L293" s="1"/>
  <c r="L284" s="1"/>
  <c r="L273" s="1"/>
  <c r="M33"/>
  <c r="M26" s="1"/>
  <c r="M25" s="1"/>
  <c r="M24" s="1"/>
  <c r="M655"/>
  <c r="M654" s="1"/>
  <c r="L393"/>
  <c r="L392" s="1"/>
  <c r="M429"/>
  <c r="M406" s="1"/>
  <c r="Y572"/>
  <c r="Y571" s="1"/>
  <c r="AE573"/>
  <c r="X569"/>
  <c r="AD570"/>
  <c r="Y569"/>
  <c r="Y566" s="1"/>
  <c r="Y562" s="1"/>
  <c r="AE570"/>
  <c r="Y427"/>
  <c r="AE428"/>
  <c r="Y423"/>
  <c r="AE424"/>
  <c r="Y194"/>
  <c r="Y193" s="1"/>
  <c r="Y179" s="1"/>
  <c r="AE195"/>
  <c r="X1203"/>
  <c r="X1202" s="1"/>
  <c r="X1201" s="1"/>
  <c r="X1200" s="1"/>
  <c r="X1199" s="1"/>
  <c r="AD1204"/>
  <c r="Y1169"/>
  <c r="Y1168" s="1"/>
  <c r="AE1170"/>
  <c r="Y1151"/>
  <c r="AE1152"/>
  <c r="Y1101"/>
  <c r="Y1100" s="1"/>
  <c r="AE1102"/>
  <c r="Y1058"/>
  <c r="Y1057" s="1"/>
  <c r="AE1059"/>
  <c r="Y1046"/>
  <c r="Y1045" s="1"/>
  <c r="AE1047"/>
  <c r="Y1034"/>
  <c r="Y1033" s="1"/>
  <c r="AE1035"/>
  <c r="Y1022"/>
  <c r="Y1021" s="1"/>
  <c r="AE1023"/>
  <c r="Y1010"/>
  <c r="Y1009" s="1"/>
  <c r="AE1011"/>
  <c r="Y998"/>
  <c r="Y997" s="1"/>
  <c r="AE999"/>
  <c r="Y971"/>
  <c r="Y970" s="1"/>
  <c r="Y963" s="1"/>
  <c r="Y962" s="1"/>
  <c r="AE972"/>
  <c r="Y959"/>
  <c r="Y958" s="1"/>
  <c r="Y957" s="1"/>
  <c r="Y956" s="1"/>
  <c r="AE960"/>
  <c r="Y915"/>
  <c r="Y914" s="1"/>
  <c r="AE916"/>
  <c r="Y875"/>
  <c r="AE876"/>
  <c r="Y858"/>
  <c r="Y857" s="1"/>
  <c r="Y856" s="1"/>
  <c r="Y851" s="1"/>
  <c r="Y850" s="1"/>
  <c r="AE859"/>
  <c r="Y836"/>
  <c r="Y835" s="1"/>
  <c r="Y834" s="1"/>
  <c r="Y833" s="1"/>
  <c r="Y832" s="1"/>
  <c r="AE837"/>
  <c r="Y781"/>
  <c r="Y780" s="1"/>
  <c r="Y779" s="1"/>
  <c r="Y778" s="1"/>
  <c r="AE782"/>
  <c r="Y710"/>
  <c r="Y709" s="1"/>
  <c r="Y708" s="1"/>
  <c r="AE711"/>
  <c r="X692"/>
  <c r="X691" s="1"/>
  <c r="X690" s="1"/>
  <c r="X689" s="1"/>
  <c r="AD693"/>
  <c r="Y628"/>
  <c r="Y627" s="1"/>
  <c r="Y626" s="1"/>
  <c r="Y625" s="1"/>
  <c r="AE629"/>
  <c r="Y605"/>
  <c r="Y604" s="1"/>
  <c r="AE606"/>
  <c r="X567"/>
  <c r="AD568"/>
  <c r="Y536"/>
  <c r="Y535" s="1"/>
  <c r="Y534" s="1"/>
  <c r="Y533" s="1"/>
  <c r="AE537"/>
  <c r="Y498"/>
  <c r="Y497" s="1"/>
  <c r="Y496" s="1"/>
  <c r="Y495" s="1"/>
  <c r="AE499"/>
  <c r="Y471"/>
  <c r="Y470" s="1"/>
  <c r="Y469" s="1"/>
  <c r="Y468" s="1"/>
  <c r="Y467" s="1"/>
  <c r="AE472"/>
  <c r="Y436"/>
  <c r="Y435" s="1"/>
  <c r="Y434" s="1"/>
  <c r="AE437"/>
  <c r="Y396"/>
  <c r="Y395" s="1"/>
  <c r="Y394" s="1"/>
  <c r="AE397"/>
  <c r="Y376"/>
  <c r="Y375" s="1"/>
  <c r="Y374" s="1"/>
  <c r="AE377"/>
  <c r="Y355"/>
  <c r="Y354" s="1"/>
  <c r="Y353" s="1"/>
  <c r="Y352" s="1"/>
  <c r="AE356"/>
  <c r="Y336"/>
  <c r="Y335" s="1"/>
  <c r="AE337"/>
  <c r="Y299"/>
  <c r="Y294" s="1"/>
  <c r="Y293" s="1"/>
  <c r="AE301"/>
  <c r="Y287"/>
  <c r="Y286" s="1"/>
  <c r="Y285" s="1"/>
  <c r="AE288"/>
  <c r="Y262"/>
  <c r="Y257" s="1"/>
  <c r="Y256" s="1"/>
  <c r="Y255" s="1"/>
  <c r="Y254" s="1"/>
  <c r="AE264"/>
  <c r="Y236"/>
  <c r="AE237"/>
  <c r="Y213"/>
  <c r="AE214"/>
  <c r="X169"/>
  <c r="AD170"/>
  <c r="X156"/>
  <c r="AD157"/>
  <c r="Y125"/>
  <c r="AE126"/>
  <c r="Y90"/>
  <c r="AE91"/>
  <c r="Y31"/>
  <c r="Y30" s="1"/>
  <c r="AE32"/>
  <c r="X1224"/>
  <c r="X1223" s="1"/>
  <c r="X1222" s="1"/>
  <c r="AD1225"/>
  <c r="Y1191"/>
  <c r="Y1190" s="1"/>
  <c r="AE1192"/>
  <c r="X1166"/>
  <c r="X1165" s="1"/>
  <c r="AD1167"/>
  <c r="Y1105"/>
  <c r="Y1104" s="1"/>
  <c r="Y1103" s="1"/>
  <c r="AE1106"/>
  <c r="X1085"/>
  <c r="X1084" s="1"/>
  <c r="AD1086"/>
  <c r="X1073"/>
  <c r="X1072" s="1"/>
  <c r="AD1074"/>
  <c r="X1061"/>
  <c r="X1060" s="1"/>
  <c r="AD1062"/>
  <c r="X1049"/>
  <c r="X1048" s="1"/>
  <c r="AD1050"/>
  <c r="X1037"/>
  <c r="X1036" s="1"/>
  <c r="AD1038"/>
  <c r="X1019"/>
  <c r="X1018" s="1"/>
  <c r="AD1020"/>
  <c r="X1007"/>
  <c r="X1006" s="1"/>
  <c r="AD1008"/>
  <c r="X968"/>
  <c r="X967" s="1"/>
  <c r="AD969"/>
  <c r="X922"/>
  <c r="X921" s="1"/>
  <c r="AD923"/>
  <c r="X912"/>
  <c r="X911" s="1"/>
  <c r="AD913"/>
  <c r="X894"/>
  <c r="X893" s="1"/>
  <c r="AD895"/>
  <c r="X854"/>
  <c r="X853" s="1"/>
  <c r="X852" s="1"/>
  <c r="AD855"/>
  <c r="X824"/>
  <c r="X823" s="1"/>
  <c r="X818" s="1"/>
  <c r="AD825"/>
  <c r="X729"/>
  <c r="X728" s="1"/>
  <c r="X727" s="1"/>
  <c r="X726" s="1"/>
  <c r="AD730"/>
  <c r="Y692"/>
  <c r="Y691" s="1"/>
  <c r="Y690" s="1"/>
  <c r="Y689" s="1"/>
  <c r="AE693"/>
  <c r="X666"/>
  <c r="X665" s="1"/>
  <c r="X661" s="1"/>
  <c r="AD667"/>
  <c r="X633"/>
  <c r="X632" s="1"/>
  <c r="X631" s="1"/>
  <c r="X630" s="1"/>
  <c r="AD634"/>
  <c r="X614"/>
  <c r="X613" s="1"/>
  <c r="X612" s="1"/>
  <c r="X611" s="1"/>
  <c r="AD615"/>
  <c r="X554"/>
  <c r="X553" s="1"/>
  <c r="X552" s="1"/>
  <c r="X551" s="1"/>
  <c r="AD555"/>
  <c r="Y526"/>
  <c r="Y525" s="1"/>
  <c r="Y524" s="1"/>
  <c r="Y523" s="1"/>
  <c r="AE527"/>
  <c r="X493"/>
  <c r="X492" s="1"/>
  <c r="X491" s="1"/>
  <c r="X490" s="1"/>
  <c r="AD494"/>
  <c r="X458"/>
  <c r="AD459"/>
  <c r="X403"/>
  <c r="X402" s="1"/>
  <c r="AD404"/>
  <c r="X339"/>
  <c r="X338" s="1"/>
  <c r="AD340"/>
  <c r="X326"/>
  <c r="X325" s="1"/>
  <c r="X324" s="1"/>
  <c r="AD327"/>
  <c r="X309"/>
  <c r="X308" s="1"/>
  <c r="X307" s="1"/>
  <c r="AD310"/>
  <c r="X282"/>
  <c r="X281" s="1"/>
  <c r="X280" s="1"/>
  <c r="X279" s="1"/>
  <c r="AD283"/>
  <c r="X260"/>
  <c r="AD261"/>
  <c r="Y215"/>
  <c r="AE216"/>
  <c r="Y169"/>
  <c r="AE170"/>
  <c r="Y156"/>
  <c r="AE157"/>
  <c r="X127"/>
  <c r="AD128"/>
  <c r="Y92"/>
  <c r="AE93"/>
  <c r="Y34"/>
  <c r="AE35"/>
  <c r="Y318"/>
  <c r="Y317" s="1"/>
  <c r="AE319"/>
  <c r="X318"/>
  <c r="X317" s="1"/>
  <c r="AD319"/>
  <c r="X315"/>
  <c r="X314" s="1"/>
  <c r="AD316"/>
  <c r="X312"/>
  <c r="X311" s="1"/>
  <c r="AD313"/>
  <c r="Y312"/>
  <c r="Y311" s="1"/>
  <c r="AE313"/>
  <c r="X130"/>
  <c r="X129" s="1"/>
  <c r="AD131"/>
  <c r="M1186"/>
  <c r="M1181" s="1"/>
  <c r="M1180" s="1"/>
  <c r="M1178" s="1"/>
  <c r="Y897"/>
  <c r="Y896" s="1"/>
  <c r="X959"/>
  <c r="X958" s="1"/>
  <c r="X957" s="1"/>
  <c r="X956" s="1"/>
  <c r="M1140"/>
  <c r="M1139" s="1"/>
  <c r="M1138" s="1"/>
  <c r="X937"/>
  <c r="X936" s="1"/>
  <c r="X935" s="1"/>
  <c r="L379"/>
  <c r="L378" s="1"/>
  <c r="L373" s="1"/>
  <c r="L610"/>
  <c r="J994"/>
  <c r="K351"/>
  <c r="K345" s="1"/>
  <c r="H163"/>
  <c r="L840"/>
  <c r="L839" s="1"/>
  <c r="S872"/>
  <c r="S871" s="1"/>
  <c r="S46"/>
  <c r="Y1186"/>
  <c r="R171"/>
  <c r="S153"/>
  <c r="S224"/>
  <c r="S223" s="1"/>
  <c r="S379"/>
  <c r="R294"/>
  <c r="R293" s="1"/>
  <c r="L996"/>
  <c r="L995" s="1"/>
  <c r="L994" s="1"/>
  <c r="Y928"/>
  <c r="Y927" s="1"/>
  <c r="Y315"/>
  <c r="J151"/>
  <c r="M164"/>
  <c r="M163" s="1"/>
  <c r="L910"/>
  <c r="M489"/>
  <c r="R1202"/>
  <c r="S1100"/>
  <c r="S1033"/>
  <c r="S1009"/>
  <c r="S958"/>
  <c r="S857"/>
  <c r="S780"/>
  <c r="S627"/>
  <c r="S535"/>
  <c r="S435"/>
  <c r="S335"/>
  <c r="S1104"/>
  <c r="R1048"/>
  <c r="R1006"/>
  <c r="R893"/>
  <c r="R728"/>
  <c r="R613"/>
  <c r="R308"/>
  <c r="S665"/>
  <c r="R958"/>
  <c r="S789"/>
  <c r="S759"/>
  <c r="R193"/>
  <c r="R1195"/>
  <c r="R1174"/>
  <c r="R1141"/>
  <c r="S1066"/>
  <c r="S1054"/>
  <c r="S1042"/>
  <c r="S1030"/>
  <c r="S1018"/>
  <c r="S1006"/>
  <c r="S987"/>
  <c r="S921"/>
  <c r="S903"/>
  <c r="S864"/>
  <c r="S842"/>
  <c r="S815"/>
  <c r="S705"/>
  <c r="S648"/>
  <c r="S622"/>
  <c r="R601"/>
  <c r="S542"/>
  <c r="S511"/>
  <c r="S475"/>
  <c r="S365"/>
  <c r="S348"/>
  <c r="S332"/>
  <c r="S281"/>
  <c r="S148"/>
  <c r="R120"/>
  <c r="S27"/>
  <c r="S1211"/>
  <c r="S1187"/>
  <c r="R1168"/>
  <c r="S1141"/>
  <c r="R1075"/>
  <c r="R1063"/>
  <c r="R1051"/>
  <c r="R1039"/>
  <c r="R1027"/>
  <c r="R1015"/>
  <c r="R1003"/>
  <c r="R914"/>
  <c r="S896"/>
  <c r="R857"/>
  <c r="R820"/>
  <c r="R709"/>
  <c r="S686"/>
  <c r="R641"/>
  <c r="R618"/>
  <c r="S558"/>
  <c r="R520"/>
  <c r="R483"/>
  <c r="R413"/>
  <c r="R362"/>
  <c r="R341"/>
  <c r="R317"/>
  <c r="R286"/>
  <c r="S219"/>
  <c r="S120"/>
  <c r="K252"/>
  <c r="R257"/>
  <c r="R256" s="1"/>
  <c r="R255" s="1"/>
  <c r="R254" s="1"/>
  <c r="S212"/>
  <c r="Y666"/>
  <c r="Y665" s="1"/>
  <c r="Y661" s="1"/>
  <c r="Y655" s="1"/>
  <c r="Y238"/>
  <c r="S45"/>
  <c r="S193"/>
  <c r="S1057"/>
  <c r="S1021"/>
  <c r="S970"/>
  <c r="S914"/>
  <c r="S835"/>
  <c r="R691"/>
  <c r="S604"/>
  <c r="S497"/>
  <c r="S375"/>
  <c r="S1190"/>
  <c r="R1084"/>
  <c r="R1060"/>
  <c r="R1018"/>
  <c r="R921"/>
  <c r="R853"/>
  <c r="S691"/>
  <c r="R632"/>
  <c r="S525"/>
  <c r="R402"/>
  <c r="R338"/>
  <c r="R281"/>
  <c r="S917"/>
  <c r="S378"/>
  <c r="R970"/>
  <c r="S932"/>
  <c r="S562"/>
  <c r="R566"/>
  <c r="S1219"/>
  <c r="R1190"/>
  <c r="S1156"/>
  <c r="R1144"/>
  <c r="S1069"/>
  <c r="S1051"/>
  <c r="S1039"/>
  <c r="S1027"/>
  <c r="S1015"/>
  <c r="S1003"/>
  <c r="S978"/>
  <c r="S964"/>
  <c r="S924"/>
  <c r="S868"/>
  <c r="S846"/>
  <c r="S819"/>
  <c r="S755"/>
  <c r="R702"/>
  <c r="S641"/>
  <c r="S618"/>
  <c r="R583"/>
  <c r="S548"/>
  <c r="S520"/>
  <c r="S483"/>
  <c r="S413"/>
  <c r="S362"/>
  <c r="S341"/>
  <c r="S329"/>
  <c r="S311"/>
  <c r="S276"/>
  <c r="S160"/>
  <c r="S129"/>
  <c r="R108"/>
  <c r="S20"/>
  <c r="S1202"/>
  <c r="S1183"/>
  <c r="S1144"/>
  <c r="R1090"/>
  <c r="R1078"/>
  <c r="R1066"/>
  <c r="R1054"/>
  <c r="R1042"/>
  <c r="R1024"/>
  <c r="R1012"/>
  <c r="R987"/>
  <c r="R927"/>
  <c r="R917"/>
  <c r="S900"/>
  <c r="R842"/>
  <c r="S785"/>
  <c r="S702"/>
  <c r="S670"/>
  <c r="R648"/>
  <c r="R622"/>
  <c r="R542"/>
  <c r="S502"/>
  <c r="R475"/>
  <c r="R365"/>
  <c r="R348"/>
  <c r="R332"/>
  <c r="R314"/>
  <c r="R269"/>
  <c r="R242"/>
  <c r="R148"/>
  <c r="S108"/>
  <c r="R27"/>
  <c r="I406"/>
  <c r="X971"/>
  <c r="X970" s="1"/>
  <c r="R932"/>
  <c r="S1168"/>
  <c r="S1045"/>
  <c r="S997"/>
  <c r="S709"/>
  <c r="S470"/>
  <c r="S395"/>
  <c r="S354"/>
  <c r="S317"/>
  <c r="S286"/>
  <c r="S30"/>
  <c r="R1165"/>
  <c r="R1072"/>
  <c r="R1036"/>
  <c r="R967"/>
  <c r="R911"/>
  <c r="R823"/>
  <c r="R665"/>
  <c r="R553"/>
  <c r="R492"/>
  <c r="R325"/>
  <c r="S927"/>
  <c r="R789"/>
  <c r="R759"/>
  <c r="S742"/>
  <c r="R1187"/>
  <c r="S1165"/>
  <c r="S1072"/>
  <c r="S1060"/>
  <c r="S1048"/>
  <c r="S1036"/>
  <c r="S1024"/>
  <c r="S1012"/>
  <c r="S1000"/>
  <c r="S967"/>
  <c r="S911"/>
  <c r="S893"/>
  <c r="S853"/>
  <c r="S823"/>
  <c r="S728"/>
  <c r="R686"/>
  <c r="S632"/>
  <c r="S613"/>
  <c r="S553"/>
  <c r="R530"/>
  <c r="S492"/>
  <c r="S402"/>
  <c r="S359"/>
  <c r="S338"/>
  <c r="S308"/>
  <c r="S290"/>
  <c r="S269"/>
  <c r="S242"/>
  <c r="R219"/>
  <c r="S1195"/>
  <c r="S1174"/>
  <c r="R1156"/>
  <c r="R1087"/>
  <c r="R1069"/>
  <c r="R1057"/>
  <c r="R1045"/>
  <c r="R1033"/>
  <c r="R1021"/>
  <c r="R1009"/>
  <c r="R997"/>
  <c r="R924"/>
  <c r="S906"/>
  <c r="R868"/>
  <c r="S738"/>
  <c r="S698"/>
  <c r="S657"/>
  <c r="R627"/>
  <c r="S601"/>
  <c r="S530"/>
  <c r="R497"/>
  <c r="R470"/>
  <c r="S431"/>
  <c r="R395"/>
  <c r="R354"/>
  <c r="R335"/>
  <c r="R311"/>
  <c r="R160"/>
  <c r="R129"/>
  <c r="R30"/>
  <c r="M994"/>
  <c r="L357"/>
  <c r="K163"/>
  <c r="K151" s="1"/>
  <c r="K112" s="1"/>
  <c r="K15" s="1"/>
  <c r="S233"/>
  <c r="X918"/>
  <c r="X917" s="1"/>
  <c r="X910" s="1"/>
  <c r="X382"/>
  <c r="X380"/>
  <c r="X376"/>
  <c r="X360"/>
  <c r="X873"/>
  <c r="X865"/>
  <c r="X432"/>
  <c r="X836"/>
  <c r="S571"/>
  <c r="S420"/>
  <c r="S419" s="1"/>
  <c r="X295"/>
  <c r="X258"/>
  <c r="X257" s="1"/>
  <c r="R1223"/>
  <c r="S1223"/>
  <c r="X979"/>
  <c r="R936"/>
  <c r="S936"/>
  <c r="X743"/>
  <c r="R746"/>
  <c r="S746"/>
  <c r="S765"/>
  <c r="K735"/>
  <c r="K652" s="1"/>
  <c r="R793"/>
  <c r="S793"/>
  <c r="I252"/>
  <c r="R571"/>
  <c r="S1153"/>
  <c r="Y1154"/>
  <c r="R699"/>
  <c r="X700"/>
  <c r="R1105"/>
  <c r="X1106"/>
  <c r="R90"/>
  <c r="X91"/>
  <c r="R36"/>
  <c r="X37"/>
  <c r="R512"/>
  <c r="X513"/>
  <c r="R1082"/>
  <c r="X1083"/>
  <c r="R847"/>
  <c r="X848"/>
  <c r="R1153"/>
  <c r="X1154"/>
  <c r="R1001"/>
  <c r="X1002"/>
  <c r="S453"/>
  <c r="S294"/>
  <c r="S257"/>
  <c r="R453"/>
  <c r="S164"/>
  <c r="S579"/>
  <c r="Y580"/>
  <c r="R330"/>
  <c r="X331"/>
  <c r="S172"/>
  <c r="Y173"/>
  <c r="R38"/>
  <c r="X39"/>
  <c r="Y636"/>
  <c r="Y616"/>
  <c r="Y453"/>
  <c r="Y429" s="1"/>
  <c r="Y224"/>
  <c r="Y223" s="1"/>
  <c r="Y222" s="1"/>
  <c r="Y1181"/>
  <c r="Y1180" s="1"/>
  <c r="Y1178" s="1"/>
  <c r="Y701"/>
  <c r="X453"/>
  <c r="Y164"/>
  <c r="R1212"/>
  <c r="X1213"/>
  <c r="R1148"/>
  <c r="X1149"/>
  <c r="R579"/>
  <c r="X580"/>
  <c r="R236"/>
  <c r="X237"/>
  <c r="R34"/>
  <c r="X35"/>
  <c r="R94"/>
  <c r="X96"/>
  <c r="R40"/>
  <c r="X41"/>
  <c r="R1101"/>
  <c r="X1102"/>
  <c r="R965"/>
  <c r="X966"/>
  <c r="R1031"/>
  <c r="X1032"/>
  <c r="R291"/>
  <c r="X292"/>
  <c r="Y872"/>
  <c r="Y871" s="1"/>
  <c r="Y862" s="1"/>
  <c r="Y861" s="1"/>
  <c r="S124"/>
  <c r="R872"/>
  <c r="R871" s="1"/>
  <c r="R379"/>
  <c r="R378" s="1"/>
  <c r="R373" s="1"/>
  <c r="S33"/>
  <c r="R549"/>
  <c r="X550"/>
  <c r="R277"/>
  <c r="X278"/>
  <c r="R92"/>
  <c r="X93"/>
  <c r="R1184"/>
  <c r="R1183" s="1"/>
  <c r="R1182" s="1"/>
  <c r="X1185"/>
  <c r="AD1185" s="1"/>
  <c r="R234"/>
  <c r="X235"/>
  <c r="Y124"/>
  <c r="Y123" s="1"/>
  <c r="Y118" s="1"/>
  <c r="X851"/>
  <c r="X850" s="1"/>
  <c r="Y33"/>
  <c r="Y26" s="1"/>
  <c r="Y25" s="1"/>
  <c r="Y24" s="1"/>
  <c r="K561"/>
  <c r="K539" s="1"/>
  <c r="K487" s="1"/>
  <c r="I735"/>
  <c r="I652" s="1"/>
  <c r="L605"/>
  <c r="L604" s="1"/>
  <c r="L600" s="1"/>
  <c r="L599" s="1"/>
  <c r="R606"/>
  <c r="L526"/>
  <c r="L525" s="1"/>
  <c r="L524" s="1"/>
  <c r="L523" s="1"/>
  <c r="R527"/>
  <c r="L559"/>
  <c r="L558" s="1"/>
  <c r="L557" s="1"/>
  <c r="L556" s="1"/>
  <c r="R560"/>
  <c r="L503"/>
  <c r="L502" s="1"/>
  <c r="L501" s="1"/>
  <c r="L500" s="1"/>
  <c r="L489" s="1"/>
  <c r="R504"/>
  <c r="J561"/>
  <c r="J539" s="1"/>
  <c r="J487" s="1"/>
  <c r="I561"/>
  <c r="I539" s="1"/>
  <c r="I487" s="1"/>
  <c r="H561"/>
  <c r="H539" s="1"/>
  <c r="H487" s="1"/>
  <c r="M561"/>
  <c r="K994"/>
  <c r="L561"/>
  <c r="K891"/>
  <c r="K890" s="1"/>
  <c r="K888" s="1"/>
  <c r="M151"/>
  <c r="M112" s="1"/>
  <c r="M15" s="1"/>
  <c r="I163"/>
  <c r="I151" s="1"/>
  <c r="I112" s="1"/>
  <c r="I15" s="1"/>
  <c r="H44"/>
  <c r="H43" s="1"/>
  <c r="H735"/>
  <c r="H652" s="1"/>
  <c r="H151"/>
  <c r="H112" s="1"/>
  <c r="J891"/>
  <c r="J890" s="1"/>
  <c r="J888" s="1"/>
  <c r="I351"/>
  <c r="I345" s="1"/>
  <c r="J112"/>
  <c r="J15" s="1"/>
  <c r="H252"/>
  <c r="L252"/>
  <c r="J351"/>
  <c r="J345" s="1"/>
  <c r="H351"/>
  <c r="H345" s="1"/>
  <c r="K406"/>
  <c r="K303" s="1"/>
  <c r="J406"/>
  <c r="H406"/>
  <c r="J735"/>
  <c r="J652" s="1"/>
  <c r="I891"/>
  <c r="I890" s="1"/>
  <c r="I888" s="1"/>
  <c r="H891"/>
  <c r="H890" s="1"/>
  <c r="H888" s="1"/>
  <c r="M891"/>
  <c r="M890" s="1"/>
  <c r="M888" s="1"/>
  <c r="I994"/>
  <c r="I982" s="1"/>
  <c r="J1138"/>
  <c r="H1138"/>
  <c r="K1138"/>
  <c r="M351"/>
  <c r="M345" s="1"/>
  <c r="H994"/>
  <c r="F909"/>
  <c r="L909" s="1"/>
  <c r="R909" s="1"/>
  <c r="F908"/>
  <c r="L908" s="1"/>
  <c r="R908" s="1"/>
  <c r="F905"/>
  <c r="L905" s="1"/>
  <c r="F902"/>
  <c r="L902" s="1"/>
  <c r="F899"/>
  <c r="L899" s="1"/>
  <c r="R899" s="1"/>
  <c r="F898"/>
  <c r="L898" s="1"/>
  <c r="R898" s="1"/>
  <c r="F740"/>
  <c r="L740" s="1"/>
  <c r="AP73" l="1"/>
  <c r="AV74"/>
  <c r="AV73" s="1"/>
  <c r="AP70"/>
  <c r="AP69" s="1"/>
  <c r="AV71"/>
  <c r="AV70" s="1"/>
  <c r="AV69" s="1"/>
  <c r="AQ181"/>
  <c r="AQ180" s="1"/>
  <c r="AW182"/>
  <c r="AW181" s="1"/>
  <c r="AW180" s="1"/>
  <c r="AP181"/>
  <c r="AP180" s="1"/>
  <c r="AV182"/>
  <c r="AV181" s="1"/>
  <c r="AV180" s="1"/>
  <c r="AQ73"/>
  <c r="AW74"/>
  <c r="AW73" s="1"/>
  <c r="AQ64"/>
  <c r="AQ61" s="1"/>
  <c r="AW65"/>
  <c r="AW64" s="1"/>
  <c r="AP75"/>
  <c r="AV76"/>
  <c r="AV75" s="1"/>
  <c r="AQ78"/>
  <c r="AW79"/>
  <c r="AW78" s="1"/>
  <c r="AQ75"/>
  <c r="AW76"/>
  <c r="AW75" s="1"/>
  <c r="AP78"/>
  <c r="AV79"/>
  <c r="AV78" s="1"/>
  <c r="AP80"/>
  <c r="AV81"/>
  <c r="AV80" s="1"/>
  <c r="AP57"/>
  <c r="AV58"/>
  <c r="AV57" s="1"/>
  <c r="AQ70"/>
  <c r="AQ69" s="1"/>
  <c r="AW71"/>
  <c r="AW70" s="1"/>
  <c r="AW69" s="1"/>
  <c r="AQ80"/>
  <c r="AW81"/>
  <c r="AW80" s="1"/>
  <c r="AP83"/>
  <c r="AP82" s="1"/>
  <c r="AV84"/>
  <c r="AV83" s="1"/>
  <c r="AV82" s="1"/>
  <c r="AQ666"/>
  <c r="AQ665" s="1"/>
  <c r="AQ661" s="1"/>
  <c r="AW667"/>
  <c r="AW666" s="1"/>
  <c r="AW665" s="1"/>
  <c r="AP67"/>
  <c r="AP66" s="1"/>
  <c r="AV68"/>
  <c r="AV67" s="1"/>
  <c r="AV66" s="1"/>
  <c r="AQ57"/>
  <c r="AQ56" s="1"/>
  <c r="AW58"/>
  <c r="AW57" s="1"/>
  <c r="AW56" s="1"/>
  <c r="AQ67"/>
  <c r="AQ66" s="1"/>
  <c r="AW68"/>
  <c r="AW67" s="1"/>
  <c r="AW66" s="1"/>
  <c r="AP64"/>
  <c r="AP61" s="1"/>
  <c r="AV65"/>
  <c r="AV64" s="1"/>
  <c r="AV61" s="1"/>
  <c r="AP59"/>
  <c r="AV60"/>
  <c r="AV59" s="1"/>
  <c r="AW61"/>
  <c r="AQ454"/>
  <c r="AW455"/>
  <c r="AW454" s="1"/>
  <c r="X379"/>
  <c r="AQ72"/>
  <c r="M735"/>
  <c r="M652" s="1"/>
  <c r="AK72"/>
  <c r="AK55" s="1"/>
  <c r="AJ77"/>
  <c r="Y284"/>
  <c r="Y273" s="1"/>
  <c r="Y517"/>
  <c r="Y910"/>
  <c r="Y420"/>
  <c r="Y419" s="1"/>
  <c r="Y407" s="1"/>
  <c r="Y600"/>
  <c r="Y599" s="1"/>
  <c r="X872"/>
  <c r="Y328"/>
  <c r="Y323" s="1"/>
  <c r="Y322" s="1"/>
  <c r="Y321" s="1"/>
  <c r="Y373"/>
  <c r="Y996"/>
  <c r="Y995" s="1"/>
  <c r="AJ836"/>
  <c r="AJ835" s="1"/>
  <c r="AJ834" s="1"/>
  <c r="AJ833" s="1"/>
  <c r="AJ832" s="1"/>
  <c r="AP837"/>
  <c r="AK315"/>
  <c r="AK314" s="1"/>
  <c r="AQ316"/>
  <c r="AJ258"/>
  <c r="AP259"/>
  <c r="AK897"/>
  <c r="AK896" s="1"/>
  <c r="AQ898"/>
  <c r="AJ432"/>
  <c r="AJ431" s="1"/>
  <c r="AJ430" s="1"/>
  <c r="AP433"/>
  <c r="J303"/>
  <c r="AQ77"/>
  <c r="AP77"/>
  <c r="AK238"/>
  <c r="AQ239"/>
  <c r="AJ918"/>
  <c r="AJ917" s="1"/>
  <c r="AP919"/>
  <c r="AJ360"/>
  <c r="AJ359" s="1"/>
  <c r="AP361"/>
  <c r="AJ873"/>
  <c r="AP874"/>
  <c r="AJ865"/>
  <c r="AJ864" s="1"/>
  <c r="AJ863" s="1"/>
  <c r="AP866"/>
  <c r="AJ295"/>
  <c r="AP296"/>
  <c r="AJ743"/>
  <c r="AJ742" s="1"/>
  <c r="AJ741" s="1"/>
  <c r="AP744"/>
  <c r="AJ380"/>
  <c r="AP381"/>
  <c r="AK928"/>
  <c r="AK927" s="1"/>
  <c r="AQ929"/>
  <c r="AJ959"/>
  <c r="AJ958" s="1"/>
  <c r="AJ957" s="1"/>
  <c r="AJ956" s="1"/>
  <c r="AP960"/>
  <c r="AK918"/>
  <c r="AK917" s="1"/>
  <c r="AQ919"/>
  <c r="AJ382"/>
  <c r="AP383"/>
  <c r="AJ979"/>
  <c r="AJ978" s="1"/>
  <c r="AJ977" s="1"/>
  <c r="AJ976" s="1"/>
  <c r="AJ975" s="1"/>
  <c r="AP980"/>
  <c r="AJ376"/>
  <c r="AJ375" s="1"/>
  <c r="AJ374" s="1"/>
  <c r="AP377"/>
  <c r="AJ72"/>
  <c r="AJ55" s="1"/>
  <c r="AQ55"/>
  <c r="Y654"/>
  <c r="L351"/>
  <c r="L345" s="1"/>
  <c r="Y233"/>
  <c r="Y232" s="1"/>
  <c r="Y231" s="1"/>
  <c r="X393"/>
  <c r="X392" s="1"/>
  <c r="Y696"/>
  <c r="Y695" s="1"/>
  <c r="Y89"/>
  <c r="Y88" s="1"/>
  <c r="Y87" s="1"/>
  <c r="Y86" s="1"/>
  <c r="Y153"/>
  <c r="Y152" s="1"/>
  <c r="Y393"/>
  <c r="Y392" s="1"/>
  <c r="Y489"/>
  <c r="Y892"/>
  <c r="Y1164"/>
  <c r="Y1159" s="1"/>
  <c r="Y783"/>
  <c r="AE215"/>
  <c r="AK216"/>
  <c r="AD403"/>
  <c r="AD402" s="1"/>
  <c r="AJ404"/>
  <c r="AD633"/>
  <c r="AD632" s="1"/>
  <c r="AD631" s="1"/>
  <c r="AD630" s="1"/>
  <c r="AJ634"/>
  <c r="AD824"/>
  <c r="AD823" s="1"/>
  <c r="AJ825"/>
  <c r="AD1007"/>
  <c r="AD1006" s="1"/>
  <c r="AJ1008"/>
  <c r="AD1085"/>
  <c r="AD1084" s="1"/>
  <c r="AJ1086"/>
  <c r="AE90"/>
  <c r="AK91"/>
  <c r="AE299"/>
  <c r="AK301"/>
  <c r="AE471"/>
  <c r="AE470" s="1"/>
  <c r="AE469" s="1"/>
  <c r="AE468" s="1"/>
  <c r="AE467" s="1"/>
  <c r="AK472"/>
  <c r="AD692"/>
  <c r="AD691" s="1"/>
  <c r="AD690" s="1"/>
  <c r="AD689" s="1"/>
  <c r="AJ693"/>
  <c r="AE915"/>
  <c r="AE914" s="1"/>
  <c r="AK916"/>
  <c r="AE1010"/>
  <c r="AE1009" s="1"/>
  <c r="AK1011"/>
  <c r="AE1058"/>
  <c r="AE1057" s="1"/>
  <c r="AK1059"/>
  <c r="AE423"/>
  <c r="AK424"/>
  <c r="AE572"/>
  <c r="AK573"/>
  <c r="AD28"/>
  <c r="AD27" s="1"/>
  <c r="AJ29"/>
  <c r="AD270"/>
  <c r="AD269" s="1"/>
  <c r="AD268" s="1"/>
  <c r="AD267" s="1"/>
  <c r="AD266" s="1"/>
  <c r="AJ271"/>
  <c r="AD454"/>
  <c r="AJ455"/>
  <c r="AE703"/>
  <c r="AE702" s="1"/>
  <c r="AK704"/>
  <c r="AD990"/>
  <c r="AD987" s="1"/>
  <c r="AD986" s="1"/>
  <c r="AD985" s="1"/>
  <c r="AD984" s="1"/>
  <c r="AJ991"/>
  <c r="AD1079"/>
  <c r="AD1078" s="1"/>
  <c r="AJ1080"/>
  <c r="AE40"/>
  <c r="AK41"/>
  <c r="AE258"/>
  <c r="AK259"/>
  <c r="AE382"/>
  <c r="AK383"/>
  <c r="AD584"/>
  <c r="AD583" s="1"/>
  <c r="AJ585"/>
  <c r="AE847"/>
  <c r="AE846" s="1"/>
  <c r="AE845" s="1"/>
  <c r="AK848"/>
  <c r="AE1004"/>
  <c r="AE1003" s="1"/>
  <c r="AK1005"/>
  <c r="AD1145"/>
  <c r="AD1144" s="1"/>
  <c r="AJ1146"/>
  <c r="AE425"/>
  <c r="AK426"/>
  <c r="AE154"/>
  <c r="AK155"/>
  <c r="AD363"/>
  <c r="AD362" s="1"/>
  <c r="AD358" s="1"/>
  <c r="AJ364"/>
  <c r="AD619"/>
  <c r="AD618" s="1"/>
  <c r="AD617" s="1"/>
  <c r="AJ620"/>
  <c r="AD875"/>
  <c r="AJ876"/>
  <c r="AD1052"/>
  <c r="AD1051" s="1"/>
  <c r="AJ1053"/>
  <c r="AE1212"/>
  <c r="AE1211" s="1"/>
  <c r="AE1210" s="1"/>
  <c r="AE1209" s="1"/>
  <c r="AE1208" s="1"/>
  <c r="AE1206" s="1"/>
  <c r="AK1213"/>
  <c r="AE149"/>
  <c r="AE148" s="1"/>
  <c r="AE147" s="1"/>
  <c r="AE146" s="1"/>
  <c r="AK150"/>
  <c r="AE260"/>
  <c r="AK261"/>
  <c r="AE384"/>
  <c r="AK385"/>
  <c r="AE649"/>
  <c r="AE648" s="1"/>
  <c r="AE647" s="1"/>
  <c r="AE646" s="1"/>
  <c r="AE645" s="1"/>
  <c r="AK650"/>
  <c r="AE904"/>
  <c r="AE903" s="1"/>
  <c r="AK905"/>
  <c r="AE1043"/>
  <c r="AE1042" s="1"/>
  <c r="AK1044"/>
  <c r="AD194"/>
  <c r="AD193" s="1"/>
  <c r="AD179" s="1"/>
  <c r="AJ195"/>
  <c r="AE766"/>
  <c r="AE765" s="1"/>
  <c r="AE764" s="1"/>
  <c r="AK767"/>
  <c r="AD933"/>
  <c r="AD932" s="1"/>
  <c r="AD931" s="1"/>
  <c r="AJ934"/>
  <c r="AE312"/>
  <c r="AE311" s="1"/>
  <c r="AK313"/>
  <c r="AD315"/>
  <c r="AD314" s="1"/>
  <c r="AJ316"/>
  <c r="AE318"/>
  <c r="AE317" s="1"/>
  <c r="AK319"/>
  <c r="AE53"/>
  <c r="AK54"/>
  <c r="AE176"/>
  <c r="AK178"/>
  <c r="AD262"/>
  <c r="AJ264"/>
  <c r="AD355"/>
  <c r="AD354" s="1"/>
  <c r="AD353" s="1"/>
  <c r="AD352" s="1"/>
  <c r="AJ356"/>
  <c r="AE432"/>
  <c r="AE431" s="1"/>
  <c r="AE430" s="1"/>
  <c r="AK433"/>
  <c r="AD498"/>
  <c r="AD497" s="1"/>
  <c r="AD496" s="1"/>
  <c r="AD495" s="1"/>
  <c r="AJ499"/>
  <c r="AE602"/>
  <c r="AE601" s="1"/>
  <c r="AK603"/>
  <c r="AE658"/>
  <c r="AE657" s="1"/>
  <c r="AE656" s="1"/>
  <c r="AK659"/>
  <c r="AE739"/>
  <c r="AE738" s="1"/>
  <c r="AE737" s="1"/>
  <c r="AK740"/>
  <c r="AD879"/>
  <c r="AJ880"/>
  <c r="AD925"/>
  <c r="AD924" s="1"/>
  <c r="AJ926"/>
  <c r="AD1010"/>
  <c r="AD1009" s="1"/>
  <c r="AJ1011"/>
  <c r="AD1034"/>
  <c r="AD1033" s="1"/>
  <c r="AJ1035"/>
  <c r="AD1058"/>
  <c r="AD1057" s="1"/>
  <c r="AJ1059"/>
  <c r="AD1088"/>
  <c r="AD1087" s="1"/>
  <c r="AJ1089"/>
  <c r="AE1175"/>
  <c r="AE1174" s="1"/>
  <c r="AK1176"/>
  <c r="AE36"/>
  <c r="AK37"/>
  <c r="AE127"/>
  <c r="AK128"/>
  <c r="AD172"/>
  <c r="AJ173"/>
  <c r="AE243"/>
  <c r="AE242" s="1"/>
  <c r="AK244"/>
  <c r="AE291"/>
  <c r="AE290" s="1"/>
  <c r="AE289" s="1"/>
  <c r="AK292"/>
  <c r="AE339"/>
  <c r="AE338" s="1"/>
  <c r="AK340"/>
  <c r="AE380"/>
  <c r="AE379" s="1"/>
  <c r="AE378" s="1"/>
  <c r="AK381"/>
  <c r="AE458"/>
  <c r="AK459"/>
  <c r="AD531"/>
  <c r="AD530" s="1"/>
  <c r="AD529" s="1"/>
  <c r="AD528" s="1"/>
  <c r="AJ532"/>
  <c r="AE614"/>
  <c r="AE613" s="1"/>
  <c r="AE612" s="1"/>
  <c r="AE611" s="1"/>
  <c r="AK615"/>
  <c r="AD687"/>
  <c r="AD686" s="1"/>
  <c r="AJ688"/>
  <c r="AE824"/>
  <c r="AE823" s="1"/>
  <c r="AE818" s="1"/>
  <c r="AK825"/>
  <c r="AE873"/>
  <c r="AK874"/>
  <c r="AE912"/>
  <c r="AE911" s="1"/>
  <c r="AK913"/>
  <c r="AE1001"/>
  <c r="AE1000" s="1"/>
  <c r="AK1002"/>
  <c r="AE1025"/>
  <c r="AE1024" s="1"/>
  <c r="AK1026"/>
  <c r="AE1049"/>
  <c r="AE1048" s="1"/>
  <c r="AK1050"/>
  <c r="AE1073"/>
  <c r="AE1072" s="1"/>
  <c r="AK1074"/>
  <c r="AD1188"/>
  <c r="AD1187" s="1"/>
  <c r="AJ1189"/>
  <c r="AD576"/>
  <c r="AJ577"/>
  <c r="AE762"/>
  <c r="AE759" s="1"/>
  <c r="AE758" s="1"/>
  <c r="AK763"/>
  <c r="AE794"/>
  <c r="AE793" s="1"/>
  <c r="AE792" s="1"/>
  <c r="AK795"/>
  <c r="AE937"/>
  <c r="AE936" s="1"/>
  <c r="AE935" s="1"/>
  <c r="AK938"/>
  <c r="AE92"/>
  <c r="AK93"/>
  <c r="AD282"/>
  <c r="AD281" s="1"/>
  <c r="AD280" s="1"/>
  <c r="AD279" s="1"/>
  <c r="AJ283"/>
  <c r="AD493"/>
  <c r="AD492" s="1"/>
  <c r="AD491" s="1"/>
  <c r="AD490" s="1"/>
  <c r="AJ494"/>
  <c r="AE692"/>
  <c r="AE691" s="1"/>
  <c r="AE690" s="1"/>
  <c r="AE689" s="1"/>
  <c r="AK693"/>
  <c r="AD922"/>
  <c r="AD921" s="1"/>
  <c r="AJ923"/>
  <c r="AD1061"/>
  <c r="AD1060" s="1"/>
  <c r="AJ1062"/>
  <c r="AD1224"/>
  <c r="AD1223" s="1"/>
  <c r="AD1222" s="1"/>
  <c r="AJ1225"/>
  <c r="AE213"/>
  <c r="AK214"/>
  <c r="AE355"/>
  <c r="AE354" s="1"/>
  <c r="AE353" s="1"/>
  <c r="AE352" s="1"/>
  <c r="AK356"/>
  <c r="AE536"/>
  <c r="AE535" s="1"/>
  <c r="AE534" s="1"/>
  <c r="AE533" s="1"/>
  <c r="AK537"/>
  <c r="AE781"/>
  <c r="AE780" s="1"/>
  <c r="AE779" s="1"/>
  <c r="AE778" s="1"/>
  <c r="AK782"/>
  <c r="AE971"/>
  <c r="AE970" s="1"/>
  <c r="AK972"/>
  <c r="AE1151"/>
  <c r="AK1152"/>
  <c r="AE227"/>
  <c r="AK228"/>
  <c r="AD366"/>
  <c r="AD365" s="1"/>
  <c r="AJ367"/>
  <c r="AD649"/>
  <c r="AD648" s="1"/>
  <c r="AD647" s="1"/>
  <c r="AD646" s="1"/>
  <c r="AD645" s="1"/>
  <c r="AJ650"/>
  <c r="AE901"/>
  <c r="AE900" s="1"/>
  <c r="AK902"/>
  <c r="AD1055"/>
  <c r="AD1054" s="1"/>
  <c r="AJ1056"/>
  <c r="AE1203"/>
  <c r="AE1202" s="1"/>
  <c r="AE1201" s="1"/>
  <c r="AE1200" s="1"/>
  <c r="AE1199" s="1"/>
  <c r="AK1204"/>
  <c r="AD174"/>
  <c r="AJ175"/>
  <c r="AE342"/>
  <c r="AE341" s="1"/>
  <c r="AK343"/>
  <c r="AE521"/>
  <c r="AE520" s="1"/>
  <c r="AE519" s="1"/>
  <c r="AE518" s="1"/>
  <c r="AK522"/>
  <c r="AE756"/>
  <c r="AE755" s="1"/>
  <c r="AE754" s="1"/>
  <c r="AK757"/>
  <c r="AE965"/>
  <c r="AE964" s="1"/>
  <c r="AK966"/>
  <c r="AE1052"/>
  <c r="AE1051" s="1"/>
  <c r="AK1053"/>
  <c r="AD425"/>
  <c r="AJ426"/>
  <c r="AE38"/>
  <c r="AK39"/>
  <c r="AD299"/>
  <c r="AJ301"/>
  <c r="AD521"/>
  <c r="AD520" s="1"/>
  <c r="AD519" s="1"/>
  <c r="AD518" s="1"/>
  <c r="AJ522"/>
  <c r="AE687"/>
  <c r="AE686" s="1"/>
  <c r="AK688"/>
  <c r="AD1004"/>
  <c r="AD1003" s="1"/>
  <c r="AJ1005"/>
  <c r="AD1076"/>
  <c r="AD1075" s="1"/>
  <c r="AJ1077"/>
  <c r="AE49"/>
  <c r="AK50"/>
  <c r="AE297"/>
  <c r="AK298"/>
  <c r="AD602"/>
  <c r="AD601" s="1"/>
  <c r="AJ603"/>
  <c r="AE816"/>
  <c r="AE815" s="1"/>
  <c r="AE814" s="1"/>
  <c r="AE813" s="1"/>
  <c r="AK817"/>
  <c r="AE990"/>
  <c r="AE987" s="1"/>
  <c r="AE986" s="1"/>
  <c r="AE985" s="1"/>
  <c r="AE984" s="1"/>
  <c r="AK991"/>
  <c r="AE1067"/>
  <c r="AE1066" s="1"/>
  <c r="AK1068"/>
  <c r="AD790"/>
  <c r="AD789" s="1"/>
  <c r="AD788" s="1"/>
  <c r="AJ791"/>
  <c r="AD1184"/>
  <c r="AD1183" s="1"/>
  <c r="AD1182" s="1"/>
  <c r="AJ1185"/>
  <c r="AD130"/>
  <c r="AD129" s="1"/>
  <c r="AJ131"/>
  <c r="AD312"/>
  <c r="AD311" s="1"/>
  <c r="AJ313"/>
  <c r="AD318"/>
  <c r="AD317" s="1"/>
  <c r="AJ319"/>
  <c r="AD31"/>
  <c r="AD30" s="1"/>
  <c r="AJ32"/>
  <c r="AD161"/>
  <c r="AD160" s="1"/>
  <c r="AJ162"/>
  <c r="AE234"/>
  <c r="AK235"/>
  <c r="AD336"/>
  <c r="AD335" s="1"/>
  <c r="AJ337"/>
  <c r="AD396"/>
  <c r="AD395" s="1"/>
  <c r="AD394" s="1"/>
  <c r="AJ397"/>
  <c r="AD471"/>
  <c r="AD470" s="1"/>
  <c r="AD469" s="1"/>
  <c r="AD468" s="1"/>
  <c r="AD467" s="1"/>
  <c r="AJ472"/>
  <c r="AE531"/>
  <c r="AE530" s="1"/>
  <c r="AE529" s="1"/>
  <c r="AE528" s="1"/>
  <c r="AK532"/>
  <c r="AD628"/>
  <c r="AD627" s="1"/>
  <c r="AD626" s="1"/>
  <c r="AD625" s="1"/>
  <c r="AJ629"/>
  <c r="AE699"/>
  <c r="AE698" s="1"/>
  <c r="AE697" s="1"/>
  <c r="AK700"/>
  <c r="AD869"/>
  <c r="AD868" s="1"/>
  <c r="AD867" s="1"/>
  <c r="AJ870"/>
  <c r="AE907"/>
  <c r="AE906" s="1"/>
  <c r="AK908"/>
  <c r="AD998"/>
  <c r="AD997" s="1"/>
  <c r="AJ999"/>
  <c r="AD1022"/>
  <c r="AD1021" s="1"/>
  <c r="AJ1023"/>
  <c r="AD1046"/>
  <c r="AD1045" s="1"/>
  <c r="AJ1047"/>
  <c r="AD1070"/>
  <c r="AD1069" s="1"/>
  <c r="AJ1071"/>
  <c r="AD1157"/>
  <c r="AD1156" s="1"/>
  <c r="AD1155" s="1"/>
  <c r="AJ1158"/>
  <c r="AE1196"/>
  <c r="AE1195" s="1"/>
  <c r="AE1194" s="1"/>
  <c r="AE1193" s="1"/>
  <c r="AK1197"/>
  <c r="AE94"/>
  <c r="AK96"/>
  <c r="AE158"/>
  <c r="AK159"/>
  <c r="AD220"/>
  <c r="AD219" s="1"/>
  <c r="AD218" s="1"/>
  <c r="AD217" s="1"/>
  <c r="AJ221"/>
  <c r="AE270"/>
  <c r="AE269" s="1"/>
  <c r="AE268" s="1"/>
  <c r="AE267" s="1"/>
  <c r="AE266" s="1"/>
  <c r="AK271"/>
  <c r="AE309"/>
  <c r="AE308" s="1"/>
  <c r="AE307" s="1"/>
  <c r="AK310"/>
  <c r="AE360"/>
  <c r="AE359" s="1"/>
  <c r="AK361"/>
  <c r="AE403"/>
  <c r="AE402" s="1"/>
  <c r="AK404"/>
  <c r="AE493"/>
  <c r="AE492" s="1"/>
  <c r="AE491" s="1"/>
  <c r="AE490" s="1"/>
  <c r="AK494"/>
  <c r="AE554"/>
  <c r="AE553" s="1"/>
  <c r="AE552" s="1"/>
  <c r="AE551" s="1"/>
  <c r="AK555"/>
  <c r="AE633"/>
  <c r="AE632" s="1"/>
  <c r="AE631" s="1"/>
  <c r="AE630" s="1"/>
  <c r="AK634"/>
  <c r="AE729"/>
  <c r="AE728" s="1"/>
  <c r="AE727" s="1"/>
  <c r="AE726" s="1"/>
  <c r="AK730"/>
  <c r="AE854"/>
  <c r="AE853" s="1"/>
  <c r="AE852" s="1"/>
  <c r="AK855"/>
  <c r="AE894"/>
  <c r="AE893" s="1"/>
  <c r="AK895"/>
  <c r="AE968"/>
  <c r="AE967" s="1"/>
  <c r="AK969"/>
  <c r="AE1013"/>
  <c r="AE1012" s="1"/>
  <c r="AK1014"/>
  <c r="AE1037"/>
  <c r="AE1036" s="1"/>
  <c r="AK1038"/>
  <c r="AE1061"/>
  <c r="AE1060" s="1"/>
  <c r="AK1062"/>
  <c r="AE1166"/>
  <c r="AE1165" s="1"/>
  <c r="AK1167"/>
  <c r="AE1224"/>
  <c r="AE1223" s="1"/>
  <c r="AE1222" s="1"/>
  <c r="AK1225"/>
  <c r="AD747"/>
  <c r="AD746" s="1"/>
  <c r="AD745" s="1"/>
  <c r="AJ748"/>
  <c r="AE790"/>
  <c r="AE789" s="1"/>
  <c r="AE788" s="1"/>
  <c r="AK791"/>
  <c r="AE933"/>
  <c r="AE932" s="1"/>
  <c r="AE931" s="1"/>
  <c r="AK934"/>
  <c r="AE156"/>
  <c r="AK157"/>
  <c r="AD326"/>
  <c r="AD325" s="1"/>
  <c r="AD324" s="1"/>
  <c r="AJ327"/>
  <c r="AD554"/>
  <c r="AD553" s="1"/>
  <c r="AD552" s="1"/>
  <c r="AD551" s="1"/>
  <c r="AJ555"/>
  <c r="AD894"/>
  <c r="AD893" s="1"/>
  <c r="AJ895"/>
  <c r="AD1037"/>
  <c r="AD1036" s="1"/>
  <c r="AJ1038"/>
  <c r="AD1166"/>
  <c r="AD1165" s="1"/>
  <c r="AJ1167"/>
  <c r="AD156"/>
  <c r="AJ157"/>
  <c r="AE262"/>
  <c r="AK264"/>
  <c r="AE396"/>
  <c r="AE395" s="1"/>
  <c r="AE394" s="1"/>
  <c r="AK397"/>
  <c r="AE605"/>
  <c r="AE604" s="1"/>
  <c r="AK606"/>
  <c r="AE858"/>
  <c r="AE857" s="1"/>
  <c r="AE856" s="1"/>
  <c r="AK859"/>
  <c r="AE1034"/>
  <c r="AE1033" s="1"/>
  <c r="AK1035"/>
  <c r="AD1203"/>
  <c r="AD1202" s="1"/>
  <c r="AD1201" s="1"/>
  <c r="AD1200" s="1"/>
  <c r="AD1199" s="1"/>
  <c r="AJ1204"/>
  <c r="AE569"/>
  <c r="AK570"/>
  <c r="AE109"/>
  <c r="AE108" s="1"/>
  <c r="AE107" s="1"/>
  <c r="AE106" s="1"/>
  <c r="AE105" s="1"/>
  <c r="AK110"/>
  <c r="AE165"/>
  <c r="AK166"/>
  <c r="AD333"/>
  <c r="AD332" s="1"/>
  <c r="AJ334"/>
  <c r="AE503"/>
  <c r="AE502" s="1"/>
  <c r="AE501" s="1"/>
  <c r="AE500" s="1"/>
  <c r="AK504"/>
  <c r="AE567"/>
  <c r="AK568"/>
  <c r="AD843"/>
  <c r="AD842" s="1"/>
  <c r="AD841" s="1"/>
  <c r="AJ844"/>
  <c r="AD1025"/>
  <c r="AD1024" s="1"/>
  <c r="AJ1026"/>
  <c r="AE1145"/>
  <c r="AE1144" s="1"/>
  <c r="AK1146"/>
  <c r="AE130"/>
  <c r="AE129" s="1"/>
  <c r="AK131"/>
  <c r="AE295"/>
  <c r="AE294" s="1"/>
  <c r="AE293" s="1"/>
  <c r="AK296"/>
  <c r="AE456"/>
  <c r="AK457"/>
  <c r="AE642"/>
  <c r="AE641" s="1"/>
  <c r="AE640" s="1"/>
  <c r="AE639" s="1"/>
  <c r="AE638" s="1"/>
  <c r="AK643"/>
  <c r="AE879"/>
  <c r="AK880"/>
  <c r="AE1028"/>
  <c r="AE1027" s="1"/>
  <c r="AK1029"/>
  <c r="AD1191"/>
  <c r="AD1190" s="1"/>
  <c r="AJ1192"/>
  <c r="AD574"/>
  <c r="AJ575"/>
  <c r="AE220"/>
  <c r="AE219" s="1"/>
  <c r="AE218" s="1"/>
  <c r="AE217" s="1"/>
  <c r="AK221"/>
  <c r="AD456"/>
  <c r="AJ457"/>
  <c r="AD821"/>
  <c r="AD820" s="1"/>
  <c r="AD819" s="1"/>
  <c r="AJ822"/>
  <c r="AD1028"/>
  <c r="AD1027" s="1"/>
  <c r="AJ1029"/>
  <c r="AD1169"/>
  <c r="AD1168" s="1"/>
  <c r="AJ1170"/>
  <c r="AD176"/>
  <c r="AJ178"/>
  <c r="AE349"/>
  <c r="AE348" s="1"/>
  <c r="AE347" s="1"/>
  <c r="AE346" s="1"/>
  <c r="AK350"/>
  <c r="AE512"/>
  <c r="AE511" s="1"/>
  <c r="AE510" s="1"/>
  <c r="AE509" s="1"/>
  <c r="AK513"/>
  <c r="AE865"/>
  <c r="AE864" s="1"/>
  <c r="AE863" s="1"/>
  <c r="AK866"/>
  <c r="AE1019"/>
  <c r="AE1018" s="1"/>
  <c r="AK1020"/>
  <c r="AD1175"/>
  <c r="AD1174" s="1"/>
  <c r="AJ1176"/>
  <c r="AE747"/>
  <c r="AE746" s="1"/>
  <c r="AE745" s="1"/>
  <c r="AK748"/>
  <c r="AE34"/>
  <c r="AK35"/>
  <c r="AD127"/>
  <c r="AJ128"/>
  <c r="AE169"/>
  <c r="AK170"/>
  <c r="AD260"/>
  <c r="AD257" s="1"/>
  <c r="AD256" s="1"/>
  <c r="AD255" s="1"/>
  <c r="AD254" s="1"/>
  <c r="AJ261"/>
  <c r="AD309"/>
  <c r="AD308" s="1"/>
  <c r="AD307" s="1"/>
  <c r="AJ310"/>
  <c r="AD339"/>
  <c r="AD338" s="1"/>
  <c r="AJ340"/>
  <c r="AD458"/>
  <c r="AJ459"/>
  <c r="AE526"/>
  <c r="AE525" s="1"/>
  <c r="AE524" s="1"/>
  <c r="AE523" s="1"/>
  <c r="AK527"/>
  <c r="AD614"/>
  <c r="AD613" s="1"/>
  <c r="AD612" s="1"/>
  <c r="AD611" s="1"/>
  <c r="AJ615"/>
  <c r="AD666"/>
  <c r="AD665" s="1"/>
  <c r="AD661" s="1"/>
  <c r="AJ667"/>
  <c r="AD729"/>
  <c r="AD728" s="1"/>
  <c r="AD727" s="1"/>
  <c r="AD726" s="1"/>
  <c r="AJ730"/>
  <c r="AD854"/>
  <c r="AD853" s="1"/>
  <c r="AD852" s="1"/>
  <c r="AJ855"/>
  <c r="AD912"/>
  <c r="AD911" s="1"/>
  <c r="AJ913"/>
  <c r="AD968"/>
  <c r="AD967" s="1"/>
  <c r="AJ969"/>
  <c r="AD1019"/>
  <c r="AD1018" s="1"/>
  <c r="AJ1020"/>
  <c r="AD1049"/>
  <c r="AD1048" s="1"/>
  <c r="AJ1050"/>
  <c r="AD1073"/>
  <c r="AD1072" s="1"/>
  <c r="AJ1074"/>
  <c r="AE1191"/>
  <c r="AE1190" s="1"/>
  <c r="AK1192"/>
  <c r="AE31"/>
  <c r="AE30" s="1"/>
  <c r="AK32"/>
  <c r="AE125"/>
  <c r="AK126"/>
  <c r="AD169"/>
  <c r="AJ170"/>
  <c r="AE236"/>
  <c r="AE233" s="1"/>
  <c r="AK237"/>
  <c r="AE287"/>
  <c r="AE286" s="1"/>
  <c r="AE285" s="1"/>
  <c r="AK288"/>
  <c r="AE336"/>
  <c r="AE335" s="1"/>
  <c r="AK337"/>
  <c r="AE376"/>
  <c r="AE375" s="1"/>
  <c r="AE374" s="1"/>
  <c r="AK377"/>
  <c r="AE436"/>
  <c r="AE435" s="1"/>
  <c r="AE434" s="1"/>
  <c r="AK437"/>
  <c r="AE498"/>
  <c r="AE497" s="1"/>
  <c r="AE496" s="1"/>
  <c r="AE495" s="1"/>
  <c r="AK499"/>
  <c r="AD567"/>
  <c r="AJ568"/>
  <c r="AE628"/>
  <c r="AE627" s="1"/>
  <c r="AE626" s="1"/>
  <c r="AE625" s="1"/>
  <c r="AK629"/>
  <c r="AE710"/>
  <c r="AE709" s="1"/>
  <c r="AE708" s="1"/>
  <c r="AK711"/>
  <c r="AE836"/>
  <c r="AE835" s="1"/>
  <c r="AE834" s="1"/>
  <c r="AE833" s="1"/>
  <c r="AE832" s="1"/>
  <c r="AK837"/>
  <c r="AE875"/>
  <c r="AK876"/>
  <c r="AE959"/>
  <c r="AE958" s="1"/>
  <c r="AE957" s="1"/>
  <c r="AE956" s="1"/>
  <c r="AK960"/>
  <c r="AE998"/>
  <c r="AE997" s="1"/>
  <c r="AK999"/>
  <c r="AE1022"/>
  <c r="AE1021" s="1"/>
  <c r="AK1023"/>
  <c r="AE1046"/>
  <c r="AE1045" s="1"/>
  <c r="AK1047"/>
  <c r="AE1169"/>
  <c r="AE1168" s="1"/>
  <c r="AK1170"/>
  <c r="AE194"/>
  <c r="AE193" s="1"/>
  <c r="AE179" s="1"/>
  <c r="AK195"/>
  <c r="AE427"/>
  <c r="AK428"/>
  <c r="AD569"/>
  <c r="AJ570"/>
  <c r="AE47"/>
  <c r="AK48"/>
  <c r="AD149"/>
  <c r="AD148" s="1"/>
  <c r="AD147" s="1"/>
  <c r="AD146" s="1"/>
  <c r="AJ150"/>
  <c r="AE174"/>
  <c r="AK175"/>
  <c r="AD243"/>
  <c r="AD242" s="1"/>
  <c r="AJ244"/>
  <c r="AD297"/>
  <c r="AJ298"/>
  <c r="AD349"/>
  <c r="AD348" s="1"/>
  <c r="AD347" s="1"/>
  <c r="AD346" s="1"/>
  <c r="AJ350"/>
  <c r="AD384"/>
  <c r="AD379" s="1"/>
  <c r="AD378" s="1"/>
  <c r="AD373" s="1"/>
  <c r="AJ385"/>
  <c r="AD476"/>
  <c r="AD475" s="1"/>
  <c r="AD474" s="1"/>
  <c r="AD473" s="1"/>
  <c r="AJ477"/>
  <c r="AD543"/>
  <c r="AD542" s="1"/>
  <c r="AD541" s="1"/>
  <c r="AD540" s="1"/>
  <c r="AJ544"/>
  <c r="AD623"/>
  <c r="AD622" s="1"/>
  <c r="AD621" s="1"/>
  <c r="AJ624"/>
  <c r="AE671"/>
  <c r="AE670" s="1"/>
  <c r="AE669" s="1"/>
  <c r="AK672"/>
  <c r="AE786"/>
  <c r="AE785" s="1"/>
  <c r="AE784" s="1"/>
  <c r="AK787"/>
  <c r="AD877"/>
  <c r="AJ878"/>
  <c r="AD928"/>
  <c r="AD927" s="1"/>
  <c r="AJ929"/>
  <c r="AD1013"/>
  <c r="AD1012" s="1"/>
  <c r="AJ1014"/>
  <c r="AD1043"/>
  <c r="AD1042" s="1"/>
  <c r="AJ1044"/>
  <c r="AD1067"/>
  <c r="AD1066" s="1"/>
  <c r="AJ1068"/>
  <c r="AD1091"/>
  <c r="AD1090" s="1"/>
  <c r="AJ1092"/>
  <c r="AE1184"/>
  <c r="AE1183" s="1"/>
  <c r="AE1182" s="1"/>
  <c r="AK1185"/>
  <c r="AE21"/>
  <c r="AE20" s="1"/>
  <c r="AE19" s="1"/>
  <c r="AE18" s="1"/>
  <c r="AE17" s="1"/>
  <c r="AK22"/>
  <c r="AD109"/>
  <c r="AD108" s="1"/>
  <c r="AD107" s="1"/>
  <c r="AD106" s="1"/>
  <c r="AD105" s="1"/>
  <c r="AJ110"/>
  <c r="AE161"/>
  <c r="AE160" s="1"/>
  <c r="AK162"/>
  <c r="AE225"/>
  <c r="AK226"/>
  <c r="AE277"/>
  <c r="AE276" s="1"/>
  <c r="AE275" s="1"/>
  <c r="AE274" s="1"/>
  <c r="AK278"/>
  <c r="AE330"/>
  <c r="AE329" s="1"/>
  <c r="AK331"/>
  <c r="AE363"/>
  <c r="AE362" s="1"/>
  <c r="AK364"/>
  <c r="AE414"/>
  <c r="AE413" s="1"/>
  <c r="AE412" s="1"/>
  <c r="AK415"/>
  <c r="AE484"/>
  <c r="AE483" s="1"/>
  <c r="AE479" s="1"/>
  <c r="AE478" s="1"/>
  <c r="AK485"/>
  <c r="AE549"/>
  <c r="AE548" s="1"/>
  <c r="AE547" s="1"/>
  <c r="AE546" s="1"/>
  <c r="AE545" s="1"/>
  <c r="AK550"/>
  <c r="AE619"/>
  <c r="AE618" s="1"/>
  <c r="AE617" s="1"/>
  <c r="AK620"/>
  <c r="AD703"/>
  <c r="AD702" s="1"/>
  <c r="AJ704"/>
  <c r="AE821"/>
  <c r="AE819" s="1"/>
  <c r="AK822"/>
  <c r="AE869"/>
  <c r="AE868" s="1"/>
  <c r="AE867" s="1"/>
  <c r="AK870"/>
  <c r="AE925"/>
  <c r="AE924" s="1"/>
  <c r="AK926"/>
  <c r="AE979"/>
  <c r="AE978" s="1"/>
  <c r="AE977" s="1"/>
  <c r="AE976" s="1"/>
  <c r="AE975" s="1"/>
  <c r="AK980"/>
  <c r="AE1016"/>
  <c r="AE1015" s="1"/>
  <c r="AK1017"/>
  <c r="AE1040"/>
  <c r="AE1039" s="1"/>
  <c r="AK1041"/>
  <c r="AE1070"/>
  <c r="AE1069" s="1"/>
  <c r="AK1071"/>
  <c r="AE1157"/>
  <c r="AE1156" s="1"/>
  <c r="AE1155" s="1"/>
  <c r="AK1158"/>
  <c r="AE1220"/>
  <c r="AE1219" s="1"/>
  <c r="AE1218" s="1"/>
  <c r="AE1217" s="1"/>
  <c r="AE1215" s="1"/>
  <c r="AK1221"/>
  <c r="AE421"/>
  <c r="AK422"/>
  <c r="AE574"/>
  <c r="AK575"/>
  <c r="AE576"/>
  <c r="AK577"/>
  <c r="AE121"/>
  <c r="AE120" s="1"/>
  <c r="AE119" s="1"/>
  <c r="AK122"/>
  <c r="AE167"/>
  <c r="AK168"/>
  <c r="AD287"/>
  <c r="AD286" s="1"/>
  <c r="AD285" s="1"/>
  <c r="AJ288"/>
  <c r="AD342"/>
  <c r="AD341" s="1"/>
  <c r="AJ343"/>
  <c r="AD414"/>
  <c r="AD413" s="1"/>
  <c r="AD412" s="1"/>
  <c r="AJ415"/>
  <c r="AD484"/>
  <c r="AD483" s="1"/>
  <c r="AD479" s="1"/>
  <c r="AD478" s="1"/>
  <c r="AJ485"/>
  <c r="AE559"/>
  <c r="AE558" s="1"/>
  <c r="AE557" s="1"/>
  <c r="AE556" s="1"/>
  <c r="AK560"/>
  <c r="AD642"/>
  <c r="AD641" s="1"/>
  <c r="AD640" s="1"/>
  <c r="AD639" s="1"/>
  <c r="AD638" s="1"/>
  <c r="AJ643"/>
  <c r="AD710"/>
  <c r="AD709" s="1"/>
  <c r="AD708" s="1"/>
  <c r="AJ711"/>
  <c r="AD858"/>
  <c r="AD857" s="1"/>
  <c r="AD856" s="1"/>
  <c r="AJ859"/>
  <c r="AD915"/>
  <c r="AD914" s="1"/>
  <c r="AD910" s="1"/>
  <c r="AJ916"/>
  <c r="AD1016"/>
  <c r="AD1015" s="1"/>
  <c r="AJ1017"/>
  <c r="AD1040"/>
  <c r="AD1039" s="1"/>
  <c r="AJ1041"/>
  <c r="AD1064"/>
  <c r="AD1063" s="1"/>
  <c r="AJ1065"/>
  <c r="AE1142"/>
  <c r="AE1141" s="1"/>
  <c r="AK1143"/>
  <c r="AE1188"/>
  <c r="AE1187" s="1"/>
  <c r="AK1189"/>
  <c r="AE28"/>
  <c r="AE27" s="1"/>
  <c r="AK29"/>
  <c r="AD121"/>
  <c r="AD120" s="1"/>
  <c r="AD119" s="1"/>
  <c r="AJ122"/>
  <c r="AD167"/>
  <c r="AJ168"/>
  <c r="AE229"/>
  <c r="AK230"/>
  <c r="AE282"/>
  <c r="AE281" s="1"/>
  <c r="AE280" s="1"/>
  <c r="AE279" s="1"/>
  <c r="AK283"/>
  <c r="AE333"/>
  <c r="AE332" s="1"/>
  <c r="AK334"/>
  <c r="AE366"/>
  <c r="AE365" s="1"/>
  <c r="AK367"/>
  <c r="AE476"/>
  <c r="AE475" s="1"/>
  <c r="AE474" s="1"/>
  <c r="AE473" s="1"/>
  <c r="AK477"/>
  <c r="AE543"/>
  <c r="AE542" s="1"/>
  <c r="AE541" s="1"/>
  <c r="AE540" s="1"/>
  <c r="AK544"/>
  <c r="AE623"/>
  <c r="AE622" s="1"/>
  <c r="AE621" s="1"/>
  <c r="AK624"/>
  <c r="AE706"/>
  <c r="AE705" s="1"/>
  <c r="AK707"/>
  <c r="AE843"/>
  <c r="AE842" s="1"/>
  <c r="AE841" s="1"/>
  <c r="AE840" s="1"/>
  <c r="AE839" s="1"/>
  <c r="AK844"/>
  <c r="AE877"/>
  <c r="AK878"/>
  <c r="AE922"/>
  <c r="AE921" s="1"/>
  <c r="AK923"/>
  <c r="AE1007"/>
  <c r="AE1006" s="1"/>
  <c r="AK1008"/>
  <c r="AE1031"/>
  <c r="AE1030" s="1"/>
  <c r="AK1032"/>
  <c r="AE1055"/>
  <c r="AE1054" s="1"/>
  <c r="AK1056"/>
  <c r="AD1142"/>
  <c r="AD1141" s="1"/>
  <c r="AJ1143"/>
  <c r="AD1196"/>
  <c r="AD1195" s="1"/>
  <c r="AD1194" s="1"/>
  <c r="AD1193" s="1"/>
  <c r="AJ1197"/>
  <c r="AD572"/>
  <c r="AJ573"/>
  <c r="AE743"/>
  <c r="AE742" s="1"/>
  <c r="AE741" s="1"/>
  <c r="AK744"/>
  <c r="AD762"/>
  <c r="AD759" s="1"/>
  <c r="AD758" s="1"/>
  <c r="AJ763"/>
  <c r="AD794"/>
  <c r="AD793" s="1"/>
  <c r="AD792" s="1"/>
  <c r="AJ795"/>
  <c r="I303"/>
  <c r="I1231" s="1"/>
  <c r="Y610"/>
  <c r="AE1105"/>
  <c r="AE1104" s="1"/>
  <c r="AE1103" s="1"/>
  <c r="AK1106"/>
  <c r="AE1101"/>
  <c r="AE1100" s="1"/>
  <c r="AK1102"/>
  <c r="X306"/>
  <c r="X305" s="1"/>
  <c r="X277"/>
  <c r="X276" s="1"/>
  <c r="X275" s="1"/>
  <c r="X274" s="1"/>
  <c r="AD278"/>
  <c r="Y1099"/>
  <c r="Y994" s="1"/>
  <c r="X566"/>
  <c r="X562" s="1"/>
  <c r="X291"/>
  <c r="X290" s="1"/>
  <c r="X289" s="1"/>
  <c r="AD292"/>
  <c r="X965"/>
  <c r="X964" s="1"/>
  <c r="X963" s="1"/>
  <c r="X962" s="1"/>
  <c r="AD966"/>
  <c r="X40"/>
  <c r="AD41"/>
  <c r="X34"/>
  <c r="X33" s="1"/>
  <c r="X26" s="1"/>
  <c r="X25" s="1"/>
  <c r="X24" s="1"/>
  <c r="AD35"/>
  <c r="X579"/>
  <c r="X578" s="1"/>
  <c r="AD580"/>
  <c r="X1212"/>
  <c r="X1211" s="1"/>
  <c r="X1210" s="1"/>
  <c r="X1209" s="1"/>
  <c r="X1208" s="1"/>
  <c r="X1206" s="1"/>
  <c r="AD1213"/>
  <c r="X38"/>
  <c r="AD39"/>
  <c r="X330"/>
  <c r="X329" s="1"/>
  <c r="X328" s="1"/>
  <c r="X323" s="1"/>
  <c r="X322" s="1"/>
  <c r="X321" s="1"/>
  <c r="AD331"/>
  <c r="X1153"/>
  <c r="AD1154"/>
  <c r="X1082"/>
  <c r="X1081" s="1"/>
  <c r="AD1083"/>
  <c r="X36"/>
  <c r="AD37"/>
  <c r="X1105"/>
  <c r="X1104" s="1"/>
  <c r="X1103" s="1"/>
  <c r="AD1106"/>
  <c r="Y1153"/>
  <c r="Y1150" s="1"/>
  <c r="Y1140" s="1"/>
  <c r="Y1139" s="1"/>
  <c r="AE1154"/>
  <c r="AE373"/>
  <c r="Y753"/>
  <c r="Y735" s="1"/>
  <c r="X616"/>
  <c r="X610" s="1"/>
  <c r="X234"/>
  <c r="AD235"/>
  <c r="X92"/>
  <c r="AD93"/>
  <c r="X549"/>
  <c r="X548" s="1"/>
  <c r="X547" s="1"/>
  <c r="X546" s="1"/>
  <c r="X545" s="1"/>
  <c r="AD550"/>
  <c r="Y212"/>
  <c r="Y211" s="1"/>
  <c r="Y210" s="1"/>
  <c r="AD453"/>
  <c r="AE153"/>
  <c r="X1031"/>
  <c r="X1030" s="1"/>
  <c r="AD1032"/>
  <c r="X1101"/>
  <c r="X1100" s="1"/>
  <c r="AD1102"/>
  <c r="X94"/>
  <c r="AD96"/>
  <c r="X236"/>
  <c r="AD237"/>
  <c r="X1148"/>
  <c r="X1147" s="1"/>
  <c r="AD1149"/>
  <c r="Y172"/>
  <c r="Y171" s="1"/>
  <c r="Y163" s="1"/>
  <c r="AE173"/>
  <c r="Y579"/>
  <c r="Y578" s="1"/>
  <c r="Y561" s="1"/>
  <c r="Y539" s="1"/>
  <c r="AE580"/>
  <c r="X1001"/>
  <c r="X1000" s="1"/>
  <c r="AD1002"/>
  <c r="X847"/>
  <c r="X846" s="1"/>
  <c r="X845" s="1"/>
  <c r="X840" s="1"/>
  <c r="X839" s="1"/>
  <c r="AD848"/>
  <c r="X512"/>
  <c r="X511" s="1"/>
  <c r="X510" s="1"/>
  <c r="X509" s="1"/>
  <c r="AD513"/>
  <c r="X90"/>
  <c r="AD91"/>
  <c r="X699"/>
  <c r="X698" s="1"/>
  <c r="X697" s="1"/>
  <c r="AD700"/>
  <c r="AE212"/>
  <c r="AE211" s="1"/>
  <c r="AE210" s="1"/>
  <c r="AE393"/>
  <c r="AE392" s="1"/>
  <c r="AE892"/>
  <c r="X636"/>
  <c r="Y840"/>
  <c r="Y839" s="1"/>
  <c r="AD306"/>
  <c r="AD305" s="1"/>
  <c r="K982"/>
  <c r="K1231" s="1"/>
  <c r="X294"/>
  <c r="X293" s="1"/>
  <c r="S701"/>
  <c r="J982"/>
  <c r="J1231" s="1"/>
  <c r="Y891"/>
  <c r="Y890" s="1"/>
  <c r="Y888" s="1"/>
  <c r="Y314"/>
  <c r="R1081"/>
  <c r="R1104"/>
  <c r="R469"/>
  <c r="S697"/>
  <c r="S307"/>
  <c r="S552"/>
  <c r="S353"/>
  <c r="S107"/>
  <c r="R474"/>
  <c r="R647"/>
  <c r="R280"/>
  <c r="S834"/>
  <c r="S44"/>
  <c r="S218"/>
  <c r="R479"/>
  <c r="R856"/>
  <c r="S647"/>
  <c r="R1194"/>
  <c r="S87"/>
  <c r="X899"/>
  <c r="AD899" s="1"/>
  <c r="AJ899" s="1"/>
  <c r="AP899" s="1"/>
  <c r="AV899" s="1"/>
  <c r="X909"/>
  <c r="AD909" s="1"/>
  <c r="AJ909" s="1"/>
  <c r="AP909" s="1"/>
  <c r="AV909" s="1"/>
  <c r="R548"/>
  <c r="R1030"/>
  <c r="R1100"/>
  <c r="R1147"/>
  <c r="R329"/>
  <c r="M982"/>
  <c r="S996"/>
  <c r="S328"/>
  <c r="S963"/>
  <c r="R394"/>
  <c r="R393" s="1"/>
  <c r="S529"/>
  <c r="R867"/>
  <c r="R862" s="1"/>
  <c r="R861" s="1"/>
  <c r="S358"/>
  <c r="S727"/>
  <c r="R758"/>
  <c r="R661"/>
  <c r="R347"/>
  <c r="R541"/>
  <c r="R841"/>
  <c r="R986"/>
  <c r="S1201"/>
  <c r="R107"/>
  <c r="S519"/>
  <c r="S754"/>
  <c r="S977"/>
  <c r="R631"/>
  <c r="R852"/>
  <c r="S374"/>
  <c r="R640"/>
  <c r="S1186"/>
  <c r="S510"/>
  <c r="S814"/>
  <c r="S863"/>
  <c r="S758"/>
  <c r="R957"/>
  <c r="R307"/>
  <c r="R727"/>
  <c r="S1103"/>
  <c r="S434"/>
  <c r="S626"/>
  <c r="S856"/>
  <c r="X908"/>
  <c r="S123"/>
  <c r="S293"/>
  <c r="R1000"/>
  <c r="R846"/>
  <c r="R511"/>
  <c r="R698"/>
  <c r="S232"/>
  <c r="R353"/>
  <c r="S430"/>
  <c r="R496"/>
  <c r="S600"/>
  <c r="S656"/>
  <c r="S737"/>
  <c r="R1155"/>
  <c r="S1194"/>
  <c r="S289"/>
  <c r="R529"/>
  <c r="S612"/>
  <c r="S818"/>
  <c r="S892"/>
  <c r="S1164"/>
  <c r="S741"/>
  <c r="R788"/>
  <c r="R324"/>
  <c r="R552"/>
  <c r="S394"/>
  <c r="S708"/>
  <c r="R147"/>
  <c r="R268"/>
  <c r="S501"/>
  <c r="R621"/>
  <c r="S669"/>
  <c r="S784"/>
  <c r="S1182"/>
  <c r="S19"/>
  <c r="S275"/>
  <c r="S479"/>
  <c r="S547"/>
  <c r="S617"/>
  <c r="S867"/>
  <c r="R562"/>
  <c r="S931"/>
  <c r="S524"/>
  <c r="S690"/>
  <c r="S496"/>
  <c r="R690"/>
  <c r="S179"/>
  <c r="S119"/>
  <c r="R285"/>
  <c r="R412"/>
  <c r="R519"/>
  <c r="R617"/>
  <c r="R819"/>
  <c r="S1210"/>
  <c r="R119"/>
  <c r="S280"/>
  <c r="S347"/>
  <c r="S474"/>
  <c r="S541"/>
  <c r="S621"/>
  <c r="S841"/>
  <c r="S986"/>
  <c r="R179"/>
  <c r="S788"/>
  <c r="S661"/>
  <c r="R612"/>
  <c r="S534"/>
  <c r="S779"/>
  <c r="S957"/>
  <c r="R1201"/>
  <c r="R358"/>
  <c r="R357" s="1"/>
  <c r="S152"/>
  <c r="S26"/>
  <c r="S1150"/>
  <c r="R626"/>
  <c r="R218"/>
  <c r="S268"/>
  <c r="S491"/>
  <c r="S631"/>
  <c r="S852"/>
  <c r="R1186"/>
  <c r="R491"/>
  <c r="S285"/>
  <c r="S469"/>
  <c r="R931"/>
  <c r="S412"/>
  <c r="S640"/>
  <c r="S845"/>
  <c r="S1155"/>
  <c r="S222"/>
  <c r="S557"/>
  <c r="R708"/>
  <c r="R910"/>
  <c r="S147"/>
  <c r="X898"/>
  <c r="AD898" s="1"/>
  <c r="R276"/>
  <c r="R290"/>
  <c r="R964"/>
  <c r="R578"/>
  <c r="R1211"/>
  <c r="S171"/>
  <c r="S163" s="1"/>
  <c r="S578"/>
  <c r="S256"/>
  <c r="S211"/>
  <c r="S910"/>
  <c r="X378"/>
  <c r="X375"/>
  <c r="X359"/>
  <c r="X871"/>
  <c r="X864"/>
  <c r="X1184"/>
  <c r="X431"/>
  <c r="X835"/>
  <c r="X256"/>
  <c r="S1222"/>
  <c r="R1222"/>
  <c r="X978"/>
  <c r="R935"/>
  <c r="S935"/>
  <c r="X742"/>
  <c r="S745"/>
  <c r="R745"/>
  <c r="S764"/>
  <c r="R792"/>
  <c r="S792"/>
  <c r="H982"/>
  <c r="R503"/>
  <c r="X504"/>
  <c r="Y406"/>
  <c r="R33"/>
  <c r="R605"/>
  <c r="X606"/>
  <c r="Y351"/>
  <c r="Y345" s="1"/>
  <c r="R89"/>
  <c r="R526"/>
  <c r="X527"/>
  <c r="R559"/>
  <c r="X560"/>
  <c r="Y252"/>
  <c r="L539"/>
  <c r="R907"/>
  <c r="L901"/>
  <c r="L900" s="1"/>
  <c r="R902"/>
  <c r="L739"/>
  <c r="L738" s="1"/>
  <c r="L737" s="1"/>
  <c r="L736" s="1"/>
  <c r="R740"/>
  <c r="L904"/>
  <c r="L903" s="1"/>
  <c r="R905"/>
  <c r="R897"/>
  <c r="M539"/>
  <c r="M487" s="1"/>
  <c r="H15"/>
  <c r="L897"/>
  <c r="L896" s="1"/>
  <c r="L907"/>
  <c r="L906" s="1"/>
  <c r="M303"/>
  <c r="H303"/>
  <c r="F425"/>
  <c r="F428"/>
  <c r="L428" s="1"/>
  <c r="F424"/>
  <c r="L424" s="1"/>
  <c r="F422"/>
  <c r="L422" s="1"/>
  <c r="F48"/>
  <c r="L48" s="1"/>
  <c r="F22"/>
  <c r="L22" s="1"/>
  <c r="AP376" l="1"/>
  <c r="AP375" s="1"/>
  <c r="AP374" s="1"/>
  <c r="AV377"/>
  <c r="AV376" s="1"/>
  <c r="AV375" s="1"/>
  <c r="AV374" s="1"/>
  <c r="AP382"/>
  <c r="AV383"/>
  <c r="AV382" s="1"/>
  <c r="AP959"/>
  <c r="AP958" s="1"/>
  <c r="AP957" s="1"/>
  <c r="AP956" s="1"/>
  <c r="AV960"/>
  <c r="AV959" s="1"/>
  <c r="AV958" s="1"/>
  <c r="AV957" s="1"/>
  <c r="AV956" s="1"/>
  <c r="AP380"/>
  <c r="AV381"/>
  <c r="AV380" s="1"/>
  <c r="AP295"/>
  <c r="AV296"/>
  <c r="AV295" s="1"/>
  <c r="AP873"/>
  <c r="AV874"/>
  <c r="AV873" s="1"/>
  <c r="AP918"/>
  <c r="AP917" s="1"/>
  <c r="AV919"/>
  <c r="AV918" s="1"/>
  <c r="AV917" s="1"/>
  <c r="AV56"/>
  <c r="AP72"/>
  <c r="AP258"/>
  <c r="AV259"/>
  <c r="AV258" s="1"/>
  <c r="AP836"/>
  <c r="AP835" s="1"/>
  <c r="AP834" s="1"/>
  <c r="AP833" s="1"/>
  <c r="AP832" s="1"/>
  <c r="AV837"/>
  <c r="AV836" s="1"/>
  <c r="AV835" s="1"/>
  <c r="AV834" s="1"/>
  <c r="AV833" s="1"/>
  <c r="AV832" s="1"/>
  <c r="AW72"/>
  <c r="AW55" s="1"/>
  <c r="AV72"/>
  <c r="AP979"/>
  <c r="AP978" s="1"/>
  <c r="AP977" s="1"/>
  <c r="AP976" s="1"/>
  <c r="AP975" s="1"/>
  <c r="AV980"/>
  <c r="AV979" s="1"/>
  <c r="AV978" s="1"/>
  <c r="AV977" s="1"/>
  <c r="AV976" s="1"/>
  <c r="AV975" s="1"/>
  <c r="AQ918"/>
  <c r="AQ917" s="1"/>
  <c r="AW919"/>
  <c r="AW918" s="1"/>
  <c r="AW917" s="1"/>
  <c r="AQ928"/>
  <c r="AQ927" s="1"/>
  <c r="AW929"/>
  <c r="AW928" s="1"/>
  <c r="AW927" s="1"/>
  <c r="AP743"/>
  <c r="AP742" s="1"/>
  <c r="AP741" s="1"/>
  <c r="AV744"/>
  <c r="AV743" s="1"/>
  <c r="AV742" s="1"/>
  <c r="AV741" s="1"/>
  <c r="AP865"/>
  <c r="AP864" s="1"/>
  <c r="AP863" s="1"/>
  <c r="AV866"/>
  <c r="AV865" s="1"/>
  <c r="AV864" s="1"/>
  <c r="AV863" s="1"/>
  <c r="AP360"/>
  <c r="AP359" s="1"/>
  <c r="AV361"/>
  <c r="AV360" s="1"/>
  <c r="AV359" s="1"/>
  <c r="AQ238"/>
  <c r="AW239"/>
  <c r="AW238" s="1"/>
  <c r="AQ897"/>
  <c r="AQ896" s="1"/>
  <c r="AW898"/>
  <c r="AW897" s="1"/>
  <c r="AW896" s="1"/>
  <c r="AQ315"/>
  <c r="AQ314" s="1"/>
  <c r="AW316"/>
  <c r="AW315" s="1"/>
  <c r="AW314" s="1"/>
  <c r="AP56"/>
  <c r="AP55" s="1"/>
  <c r="AV77"/>
  <c r="AW77"/>
  <c r="AP432"/>
  <c r="AP431" s="1"/>
  <c r="AP430" s="1"/>
  <c r="AV433"/>
  <c r="AV432" s="1"/>
  <c r="AV431" s="1"/>
  <c r="AV430" s="1"/>
  <c r="X284"/>
  <c r="AE1099"/>
  <c r="AK743"/>
  <c r="AK742" s="1"/>
  <c r="AK741" s="1"/>
  <c r="AQ744"/>
  <c r="AK1007"/>
  <c r="AK1006" s="1"/>
  <c r="AQ1008"/>
  <c r="AK543"/>
  <c r="AK542" s="1"/>
  <c r="AK541" s="1"/>
  <c r="AK540" s="1"/>
  <c r="AQ544"/>
  <c r="AK282"/>
  <c r="AK281" s="1"/>
  <c r="AK280" s="1"/>
  <c r="AK279" s="1"/>
  <c r="AQ283"/>
  <c r="AK1142"/>
  <c r="AK1141" s="1"/>
  <c r="AQ1143"/>
  <c r="AJ1040"/>
  <c r="AJ1039" s="1"/>
  <c r="AP1041"/>
  <c r="AK559"/>
  <c r="AK558" s="1"/>
  <c r="AK557" s="1"/>
  <c r="AK556" s="1"/>
  <c r="AQ560"/>
  <c r="AK121"/>
  <c r="AK120" s="1"/>
  <c r="AK119" s="1"/>
  <c r="AQ122"/>
  <c r="AK1070"/>
  <c r="AK1069" s="1"/>
  <c r="AQ1071"/>
  <c r="AK821"/>
  <c r="AK819" s="1"/>
  <c r="AQ822"/>
  <c r="AK363"/>
  <c r="AK362" s="1"/>
  <c r="AQ364"/>
  <c r="AK161"/>
  <c r="AK160" s="1"/>
  <c r="AQ162"/>
  <c r="AJ1091"/>
  <c r="AJ1090" s="1"/>
  <c r="AP1092"/>
  <c r="AK786"/>
  <c r="AK785" s="1"/>
  <c r="AK784" s="1"/>
  <c r="AQ787"/>
  <c r="AJ349"/>
  <c r="AJ348" s="1"/>
  <c r="AJ347" s="1"/>
  <c r="AJ346" s="1"/>
  <c r="AP350"/>
  <c r="AJ569"/>
  <c r="AP570"/>
  <c r="AK998"/>
  <c r="AK997" s="1"/>
  <c r="AQ999"/>
  <c r="AK710"/>
  <c r="AK709" s="1"/>
  <c r="AK708" s="1"/>
  <c r="AQ711"/>
  <c r="AK236"/>
  <c r="AQ237"/>
  <c r="AK1191"/>
  <c r="AK1190" s="1"/>
  <c r="AQ1192"/>
  <c r="AJ854"/>
  <c r="AJ853" s="1"/>
  <c r="AJ852" s="1"/>
  <c r="AP855"/>
  <c r="AJ339"/>
  <c r="AJ338" s="1"/>
  <c r="AP340"/>
  <c r="AK1019"/>
  <c r="AK1018" s="1"/>
  <c r="AQ1020"/>
  <c r="AJ456"/>
  <c r="AP457"/>
  <c r="AK642"/>
  <c r="AK641" s="1"/>
  <c r="AK640" s="1"/>
  <c r="AK639" s="1"/>
  <c r="AK638" s="1"/>
  <c r="AQ643"/>
  <c r="AJ843"/>
  <c r="AJ842" s="1"/>
  <c r="AJ841" s="1"/>
  <c r="AP844"/>
  <c r="AK569"/>
  <c r="AQ570"/>
  <c r="AK262"/>
  <c r="AQ264"/>
  <c r="AJ326"/>
  <c r="AJ325" s="1"/>
  <c r="AJ324" s="1"/>
  <c r="AP327"/>
  <c r="AK1166"/>
  <c r="AK1165" s="1"/>
  <c r="AQ1167"/>
  <c r="AK854"/>
  <c r="AK853" s="1"/>
  <c r="AK852" s="1"/>
  <c r="AQ855"/>
  <c r="AK360"/>
  <c r="AK359" s="1"/>
  <c r="AQ361"/>
  <c r="AJ1070"/>
  <c r="AJ1069" s="1"/>
  <c r="AP1071"/>
  <c r="AK531"/>
  <c r="AK530" s="1"/>
  <c r="AK529" s="1"/>
  <c r="AK528" s="1"/>
  <c r="AQ532"/>
  <c r="AJ312"/>
  <c r="AJ311" s="1"/>
  <c r="AP313"/>
  <c r="AJ1076"/>
  <c r="AJ1075" s="1"/>
  <c r="AP1077"/>
  <c r="AJ174"/>
  <c r="AP175"/>
  <c r="AK536"/>
  <c r="AK535" s="1"/>
  <c r="AK534" s="1"/>
  <c r="AK533" s="1"/>
  <c r="AQ537"/>
  <c r="AJ531"/>
  <c r="AJ530" s="1"/>
  <c r="AJ529" s="1"/>
  <c r="AJ528" s="1"/>
  <c r="AP532"/>
  <c r="AE328"/>
  <c r="AE323" s="1"/>
  <c r="AE322" s="1"/>
  <c r="AE321" s="1"/>
  <c r="AE284"/>
  <c r="AE273" s="1"/>
  <c r="AE164"/>
  <c r="AE566"/>
  <c r="AE562" s="1"/>
  <c r="AE851"/>
  <c r="AE850" s="1"/>
  <c r="AE963"/>
  <c r="AE962" s="1"/>
  <c r="AE517"/>
  <c r="AD636"/>
  <c r="AE224"/>
  <c r="AE223" s="1"/>
  <c r="AE222" s="1"/>
  <c r="AE872"/>
  <c r="AE871" s="1"/>
  <c r="AE862" s="1"/>
  <c r="AE861" s="1"/>
  <c r="AE600"/>
  <c r="AE599" s="1"/>
  <c r="AE46"/>
  <c r="AE45" s="1"/>
  <c r="AE44" s="1"/>
  <c r="AE43" s="1"/>
  <c r="AD616"/>
  <c r="AD818"/>
  <c r="AJ1196"/>
  <c r="AJ1195" s="1"/>
  <c r="AJ1194" s="1"/>
  <c r="AJ1193" s="1"/>
  <c r="AP1197"/>
  <c r="AK877"/>
  <c r="AQ878"/>
  <c r="AK366"/>
  <c r="AK365" s="1"/>
  <c r="AQ367"/>
  <c r="AK28"/>
  <c r="AK27" s="1"/>
  <c r="AQ29"/>
  <c r="AJ710"/>
  <c r="AJ709" s="1"/>
  <c r="AJ708" s="1"/>
  <c r="AP711"/>
  <c r="AJ287"/>
  <c r="AJ286" s="1"/>
  <c r="AJ285" s="1"/>
  <c r="AP288"/>
  <c r="AK1220"/>
  <c r="AK1219" s="1"/>
  <c r="AQ1221"/>
  <c r="AK925"/>
  <c r="AK924" s="1"/>
  <c r="AQ926"/>
  <c r="AK484"/>
  <c r="AK483" s="1"/>
  <c r="AK479" s="1"/>
  <c r="AK478" s="1"/>
  <c r="AQ485"/>
  <c r="AK21"/>
  <c r="AK20" s="1"/>
  <c r="AK19" s="1"/>
  <c r="AK18" s="1"/>
  <c r="AK17" s="1"/>
  <c r="AQ22"/>
  <c r="AJ928"/>
  <c r="AJ927" s="1"/>
  <c r="AP929"/>
  <c r="AJ476"/>
  <c r="AJ475" s="1"/>
  <c r="AJ474" s="1"/>
  <c r="AJ473" s="1"/>
  <c r="AP477"/>
  <c r="AJ149"/>
  <c r="AJ148" s="1"/>
  <c r="AJ147" s="1"/>
  <c r="AJ146" s="1"/>
  <c r="AP150"/>
  <c r="AK194"/>
  <c r="AK193" s="1"/>
  <c r="AK179" s="1"/>
  <c r="AQ195"/>
  <c r="AK875"/>
  <c r="AQ876"/>
  <c r="AK436"/>
  <c r="AK435" s="1"/>
  <c r="AK434" s="1"/>
  <c r="AQ437"/>
  <c r="AJ1049"/>
  <c r="AJ1048" s="1"/>
  <c r="AP1050"/>
  <c r="AJ666"/>
  <c r="AJ665" s="1"/>
  <c r="AJ661" s="1"/>
  <c r="AP667"/>
  <c r="AJ260"/>
  <c r="AP261"/>
  <c r="AK747"/>
  <c r="AK746" s="1"/>
  <c r="AK745" s="1"/>
  <c r="AQ748"/>
  <c r="AJ176"/>
  <c r="AP178"/>
  <c r="AJ574"/>
  <c r="AP575"/>
  <c r="AK295"/>
  <c r="AQ296"/>
  <c r="AK503"/>
  <c r="AK502" s="1"/>
  <c r="AK501" s="1"/>
  <c r="AK500" s="1"/>
  <c r="AQ504"/>
  <c r="AK1034"/>
  <c r="AK1033" s="1"/>
  <c r="AQ1035"/>
  <c r="AJ1166"/>
  <c r="AJ1165" s="1"/>
  <c r="AP1167"/>
  <c r="AK933"/>
  <c r="AK932" s="1"/>
  <c r="AK931" s="1"/>
  <c r="AQ934"/>
  <c r="AK1037"/>
  <c r="AK1036" s="1"/>
  <c r="AQ1038"/>
  <c r="AK633"/>
  <c r="AK632" s="1"/>
  <c r="AK631" s="1"/>
  <c r="AK630" s="1"/>
  <c r="AQ634"/>
  <c r="AK270"/>
  <c r="AK269" s="1"/>
  <c r="AK268" s="1"/>
  <c r="AK267" s="1"/>
  <c r="AK266" s="1"/>
  <c r="AQ271"/>
  <c r="AJ1022"/>
  <c r="AJ1021" s="1"/>
  <c r="AP1023"/>
  <c r="AJ396"/>
  <c r="AJ395" s="1"/>
  <c r="AJ394" s="1"/>
  <c r="AP397"/>
  <c r="AJ31"/>
  <c r="AJ30" s="1"/>
  <c r="AP32"/>
  <c r="AK1067"/>
  <c r="AK1066" s="1"/>
  <c r="AQ1068"/>
  <c r="AK297"/>
  <c r="AQ298"/>
  <c r="AK687"/>
  <c r="AK686" s="1"/>
  <c r="AQ688"/>
  <c r="AJ425"/>
  <c r="AP426"/>
  <c r="AK521"/>
  <c r="AK520" s="1"/>
  <c r="AK519" s="1"/>
  <c r="AK518" s="1"/>
  <c r="AQ522"/>
  <c r="AJ649"/>
  <c r="AJ648" s="1"/>
  <c r="AJ647" s="1"/>
  <c r="AJ646" s="1"/>
  <c r="AJ645" s="1"/>
  <c r="AP650"/>
  <c r="AK971"/>
  <c r="AK970" s="1"/>
  <c r="AQ972"/>
  <c r="AK213"/>
  <c r="AQ214"/>
  <c r="AJ282"/>
  <c r="AJ281" s="1"/>
  <c r="AJ280" s="1"/>
  <c r="AJ279" s="1"/>
  <c r="AP283"/>
  <c r="AK937"/>
  <c r="AK936" s="1"/>
  <c r="AK935" s="1"/>
  <c r="AQ938"/>
  <c r="AJ1188"/>
  <c r="AJ1187" s="1"/>
  <c r="AP1189"/>
  <c r="AK1001"/>
  <c r="AK1000" s="1"/>
  <c r="AQ1002"/>
  <c r="AK873"/>
  <c r="AQ874"/>
  <c r="AK380"/>
  <c r="AQ381"/>
  <c r="AK291"/>
  <c r="AK290" s="1"/>
  <c r="AK289" s="1"/>
  <c r="AQ292"/>
  <c r="AK36"/>
  <c r="AQ37"/>
  <c r="AJ1034"/>
  <c r="AJ1033" s="1"/>
  <c r="AP1035"/>
  <c r="AK739"/>
  <c r="AK738" s="1"/>
  <c r="AK737" s="1"/>
  <c r="AQ740"/>
  <c r="AK432"/>
  <c r="AK431" s="1"/>
  <c r="AK430" s="1"/>
  <c r="AQ433"/>
  <c r="AJ315"/>
  <c r="AJ314" s="1"/>
  <c r="AP316"/>
  <c r="AJ194"/>
  <c r="AJ193" s="1"/>
  <c r="AJ179" s="1"/>
  <c r="AP195"/>
  <c r="AK384"/>
  <c r="AQ385"/>
  <c r="AJ1052"/>
  <c r="AJ1051" s="1"/>
  <c r="AP1053"/>
  <c r="AJ1145"/>
  <c r="AJ1144" s="1"/>
  <c r="AP1146"/>
  <c r="AK847"/>
  <c r="AK846" s="1"/>
  <c r="AK845" s="1"/>
  <c r="AQ848"/>
  <c r="AK40"/>
  <c r="AQ41"/>
  <c r="AK423"/>
  <c r="AQ424"/>
  <c r="AK1010"/>
  <c r="AK1009" s="1"/>
  <c r="AQ1011"/>
  <c r="AK299"/>
  <c r="AQ301"/>
  <c r="AJ824"/>
  <c r="AJ823" s="1"/>
  <c r="AP825"/>
  <c r="AJ403"/>
  <c r="AJ402" s="1"/>
  <c r="AP404"/>
  <c r="AJ794"/>
  <c r="AJ793" s="1"/>
  <c r="AJ792" s="1"/>
  <c r="AP795"/>
  <c r="AK1055"/>
  <c r="AK1054" s="1"/>
  <c r="AQ1056"/>
  <c r="AK706"/>
  <c r="AK705" s="1"/>
  <c r="AQ707"/>
  <c r="AJ167"/>
  <c r="AP168"/>
  <c r="AJ915"/>
  <c r="AJ914" s="1"/>
  <c r="AP916"/>
  <c r="AJ414"/>
  <c r="AJ413" s="1"/>
  <c r="AJ412" s="1"/>
  <c r="AP415"/>
  <c r="AK574"/>
  <c r="AQ575"/>
  <c r="AK1016"/>
  <c r="AK1015" s="1"/>
  <c r="AQ1017"/>
  <c r="AK619"/>
  <c r="AK618" s="1"/>
  <c r="AK617" s="1"/>
  <c r="AQ620"/>
  <c r="AK277"/>
  <c r="AK276" s="1"/>
  <c r="AK275" s="1"/>
  <c r="AK274" s="1"/>
  <c r="AQ278"/>
  <c r="AJ1043"/>
  <c r="AJ1042" s="1"/>
  <c r="AP1044"/>
  <c r="AJ623"/>
  <c r="AJ622" s="1"/>
  <c r="AJ621" s="1"/>
  <c r="AP624"/>
  <c r="AJ243"/>
  <c r="AJ242" s="1"/>
  <c r="AP244"/>
  <c r="AK1046"/>
  <c r="AK1045" s="1"/>
  <c r="AQ1047"/>
  <c r="AJ567"/>
  <c r="AP568"/>
  <c r="AK336"/>
  <c r="AK335" s="1"/>
  <c r="AQ337"/>
  <c r="AK125"/>
  <c r="AQ126"/>
  <c r="AJ968"/>
  <c r="AJ967" s="1"/>
  <c r="AP969"/>
  <c r="AK526"/>
  <c r="AK525" s="1"/>
  <c r="AK524" s="1"/>
  <c r="AK523" s="1"/>
  <c r="AQ527"/>
  <c r="AJ127"/>
  <c r="AP128"/>
  <c r="AK512"/>
  <c r="AK511" s="1"/>
  <c r="AK510" s="1"/>
  <c r="AK509" s="1"/>
  <c r="AQ513"/>
  <c r="AJ1028"/>
  <c r="AJ1027" s="1"/>
  <c r="AP1029"/>
  <c r="AK1028"/>
  <c r="AK1027" s="1"/>
  <c r="AQ1029"/>
  <c r="AK1145"/>
  <c r="AK1144" s="1"/>
  <c r="AQ1146"/>
  <c r="AK165"/>
  <c r="AQ166"/>
  <c r="AK605"/>
  <c r="AK604" s="1"/>
  <c r="AQ606"/>
  <c r="AJ894"/>
  <c r="AJ893" s="1"/>
  <c r="AP895"/>
  <c r="AJ747"/>
  <c r="AJ746" s="1"/>
  <c r="AJ745" s="1"/>
  <c r="AP748"/>
  <c r="AK968"/>
  <c r="AK967" s="1"/>
  <c r="AQ969"/>
  <c r="AK493"/>
  <c r="AK492" s="1"/>
  <c r="AK491" s="1"/>
  <c r="AK490" s="1"/>
  <c r="AQ494"/>
  <c r="AK158"/>
  <c r="AQ159"/>
  <c r="AK1196"/>
  <c r="AK1195" s="1"/>
  <c r="AK1194" s="1"/>
  <c r="AK1193" s="1"/>
  <c r="AQ1197"/>
  <c r="AK907"/>
  <c r="AK906" s="1"/>
  <c r="AQ908"/>
  <c r="AK699"/>
  <c r="AK698" s="1"/>
  <c r="AK697" s="1"/>
  <c r="AQ700"/>
  <c r="AK234"/>
  <c r="AQ235"/>
  <c r="AJ1184"/>
  <c r="AJ1183" s="1"/>
  <c r="AJ1182" s="1"/>
  <c r="AP1185"/>
  <c r="AK816"/>
  <c r="AK815" s="1"/>
  <c r="AK814" s="1"/>
  <c r="AK813" s="1"/>
  <c r="AQ817"/>
  <c r="AJ299"/>
  <c r="AP301"/>
  <c r="AK965"/>
  <c r="AK964" s="1"/>
  <c r="AQ966"/>
  <c r="AJ1055"/>
  <c r="AJ1054" s="1"/>
  <c r="AP1056"/>
  <c r="AK227"/>
  <c r="AQ228"/>
  <c r="AJ1061"/>
  <c r="AJ1060" s="1"/>
  <c r="AP1062"/>
  <c r="AK692"/>
  <c r="AK691" s="1"/>
  <c r="AK690" s="1"/>
  <c r="AK689" s="1"/>
  <c r="AQ693"/>
  <c r="AK762"/>
  <c r="AK759" s="1"/>
  <c r="AK758" s="1"/>
  <c r="AQ763"/>
  <c r="AK1049"/>
  <c r="AK1048" s="1"/>
  <c r="AQ1050"/>
  <c r="AJ687"/>
  <c r="AJ686" s="1"/>
  <c r="AP688"/>
  <c r="AJ172"/>
  <c r="AP173"/>
  <c r="AJ1088"/>
  <c r="AJ1087" s="1"/>
  <c r="AP1089"/>
  <c r="AJ925"/>
  <c r="AJ924" s="1"/>
  <c r="AP926"/>
  <c r="AK602"/>
  <c r="AK601" s="1"/>
  <c r="AQ603"/>
  <c r="AJ262"/>
  <c r="AP264"/>
  <c r="AK53"/>
  <c r="AQ54"/>
  <c r="AJ933"/>
  <c r="AJ932" s="1"/>
  <c r="AJ931" s="1"/>
  <c r="AP934"/>
  <c r="AK904"/>
  <c r="AK903" s="1"/>
  <c r="AQ905"/>
  <c r="AK149"/>
  <c r="AK148" s="1"/>
  <c r="AK147" s="1"/>
  <c r="AK146" s="1"/>
  <c r="AQ150"/>
  <c r="AJ619"/>
  <c r="AJ618" s="1"/>
  <c r="AJ617" s="1"/>
  <c r="AP620"/>
  <c r="AK154"/>
  <c r="AQ155"/>
  <c r="AK382"/>
  <c r="AQ383"/>
  <c r="AJ990"/>
  <c r="AJ987" s="1"/>
  <c r="AJ986" s="1"/>
  <c r="AJ985" s="1"/>
  <c r="AJ984" s="1"/>
  <c r="AP991"/>
  <c r="AJ28"/>
  <c r="AJ27" s="1"/>
  <c r="AP29"/>
  <c r="AJ692"/>
  <c r="AJ691" s="1"/>
  <c r="AJ690" s="1"/>
  <c r="AJ689" s="1"/>
  <c r="AP693"/>
  <c r="AJ1085"/>
  <c r="AJ1084" s="1"/>
  <c r="AP1086"/>
  <c r="AK1105"/>
  <c r="AK1104" s="1"/>
  <c r="AK1103" s="1"/>
  <c r="AQ1106"/>
  <c r="AJ762"/>
  <c r="AJ759" s="1"/>
  <c r="AJ758" s="1"/>
  <c r="AP763"/>
  <c r="AJ572"/>
  <c r="AP573"/>
  <c r="AJ1142"/>
  <c r="AJ1141" s="1"/>
  <c r="AP1143"/>
  <c r="AK1031"/>
  <c r="AK1030" s="1"/>
  <c r="AQ1032"/>
  <c r="AK922"/>
  <c r="AK921" s="1"/>
  <c r="AQ923"/>
  <c r="AK843"/>
  <c r="AK842" s="1"/>
  <c r="AK841" s="1"/>
  <c r="AK840" s="1"/>
  <c r="AK839" s="1"/>
  <c r="AQ844"/>
  <c r="AK623"/>
  <c r="AK622" s="1"/>
  <c r="AK621" s="1"/>
  <c r="AQ624"/>
  <c r="AK476"/>
  <c r="AK475" s="1"/>
  <c r="AK474" s="1"/>
  <c r="AK473" s="1"/>
  <c r="AQ477"/>
  <c r="AK333"/>
  <c r="AK332" s="1"/>
  <c r="AQ334"/>
  <c r="AK229"/>
  <c r="AQ230"/>
  <c r="AJ121"/>
  <c r="AJ120" s="1"/>
  <c r="AJ119" s="1"/>
  <c r="AP122"/>
  <c r="AK1188"/>
  <c r="AK1187" s="1"/>
  <c r="AK1186" s="1"/>
  <c r="AQ1189"/>
  <c r="AJ1064"/>
  <c r="AJ1063" s="1"/>
  <c r="AP1065"/>
  <c r="AJ1016"/>
  <c r="AJ1015" s="1"/>
  <c r="AP1017"/>
  <c r="AJ858"/>
  <c r="AJ857" s="1"/>
  <c r="AJ856" s="1"/>
  <c r="AP859"/>
  <c r="AJ642"/>
  <c r="AJ641" s="1"/>
  <c r="AJ640" s="1"/>
  <c r="AJ639" s="1"/>
  <c r="AJ638" s="1"/>
  <c r="AJ636" s="1"/>
  <c r="AP643"/>
  <c r="AJ484"/>
  <c r="AJ483" s="1"/>
  <c r="AJ479" s="1"/>
  <c r="AJ478" s="1"/>
  <c r="AP485"/>
  <c r="AJ342"/>
  <c r="AJ341" s="1"/>
  <c r="AP343"/>
  <c r="AK167"/>
  <c r="AQ168"/>
  <c r="AK576"/>
  <c r="AQ577"/>
  <c r="AK421"/>
  <c r="AQ422"/>
  <c r="AK1157"/>
  <c r="AK1156" s="1"/>
  <c r="AK1155" s="1"/>
  <c r="AQ1158"/>
  <c r="AK1040"/>
  <c r="AK1039" s="1"/>
  <c r="AQ1041"/>
  <c r="AK979"/>
  <c r="AK978" s="1"/>
  <c r="AK977" s="1"/>
  <c r="AK976" s="1"/>
  <c r="AK975" s="1"/>
  <c r="AQ980"/>
  <c r="AK869"/>
  <c r="AK868" s="1"/>
  <c r="AK867" s="1"/>
  <c r="AQ870"/>
  <c r="AJ703"/>
  <c r="AJ702" s="1"/>
  <c r="AP704"/>
  <c r="AK549"/>
  <c r="AK548" s="1"/>
  <c r="AK547" s="1"/>
  <c r="AK546" s="1"/>
  <c r="AK545" s="1"/>
  <c r="AQ550"/>
  <c r="AK414"/>
  <c r="AK413" s="1"/>
  <c r="AK412" s="1"/>
  <c r="AQ415"/>
  <c r="AK330"/>
  <c r="AK329" s="1"/>
  <c r="AQ331"/>
  <c r="AK225"/>
  <c r="AQ226"/>
  <c r="AJ109"/>
  <c r="AJ108" s="1"/>
  <c r="AJ107" s="1"/>
  <c r="AJ106" s="1"/>
  <c r="AJ105" s="1"/>
  <c r="AP110"/>
  <c r="AK1184"/>
  <c r="AK1183" s="1"/>
  <c r="AK1182" s="1"/>
  <c r="AQ1185"/>
  <c r="AJ1067"/>
  <c r="AJ1066" s="1"/>
  <c r="AP1068"/>
  <c r="AJ1013"/>
  <c r="AJ1012" s="1"/>
  <c r="AP1014"/>
  <c r="AJ877"/>
  <c r="AP878"/>
  <c r="AK671"/>
  <c r="AK670" s="1"/>
  <c r="AK669" s="1"/>
  <c r="AQ672"/>
  <c r="AJ543"/>
  <c r="AJ542" s="1"/>
  <c r="AJ541" s="1"/>
  <c r="AJ540" s="1"/>
  <c r="AP544"/>
  <c r="AJ384"/>
  <c r="AJ379" s="1"/>
  <c r="AJ378" s="1"/>
  <c r="AJ373" s="1"/>
  <c r="AP385"/>
  <c r="AJ297"/>
  <c r="AJ294" s="1"/>
  <c r="AJ293" s="1"/>
  <c r="AP298"/>
  <c r="AK174"/>
  <c r="AQ175"/>
  <c r="AK47"/>
  <c r="AQ48"/>
  <c r="AK427"/>
  <c r="AQ428"/>
  <c r="AK1169"/>
  <c r="AK1168" s="1"/>
  <c r="AQ1170"/>
  <c r="AK1022"/>
  <c r="AK1021" s="1"/>
  <c r="AQ1023"/>
  <c r="AK959"/>
  <c r="AK958" s="1"/>
  <c r="AK957" s="1"/>
  <c r="AK956" s="1"/>
  <c r="AQ960"/>
  <c r="AK836"/>
  <c r="AK835" s="1"/>
  <c r="AK834" s="1"/>
  <c r="AK833" s="1"/>
  <c r="AK832" s="1"/>
  <c r="AQ837"/>
  <c r="AK628"/>
  <c r="AK627" s="1"/>
  <c r="AK626" s="1"/>
  <c r="AK625" s="1"/>
  <c r="AQ629"/>
  <c r="AK498"/>
  <c r="AK497" s="1"/>
  <c r="AK496" s="1"/>
  <c r="AK495" s="1"/>
  <c r="AQ499"/>
  <c r="AK376"/>
  <c r="AK375" s="1"/>
  <c r="AK374" s="1"/>
  <c r="AQ377"/>
  <c r="AK287"/>
  <c r="AK286" s="1"/>
  <c r="AK285" s="1"/>
  <c r="AQ288"/>
  <c r="AJ169"/>
  <c r="AP170"/>
  <c r="AK31"/>
  <c r="AK30" s="1"/>
  <c r="AQ32"/>
  <c r="AJ1073"/>
  <c r="AJ1072" s="1"/>
  <c r="AP1074"/>
  <c r="AJ1019"/>
  <c r="AJ1018" s="1"/>
  <c r="AP1020"/>
  <c r="AJ912"/>
  <c r="AJ911" s="1"/>
  <c r="AP913"/>
  <c r="AJ729"/>
  <c r="AJ728" s="1"/>
  <c r="AJ727" s="1"/>
  <c r="AJ726" s="1"/>
  <c r="AP730"/>
  <c r="AJ614"/>
  <c r="AJ613" s="1"/>
  <c r="AJ612" s="1"/>
  <c r="AJ611" s="1"/>
  <c r="AP615"/>
  <c r="AJ458"/>
  <c r="AP459"/>
  <c r="AJ309"/>
  <c r="AJ308" s="1"/>
  <c r="AJ307" s="1"/>
  <c r="AP310"/>
  <c r="AK169"/>
  <c r="AQ170"/>
  <c r="AK34"/>
  <c r="AQ35"/>
  <c r="AJ1175"/>
  <c r="AJ1174" s="1"/>
  <c r="AP1176"/>
  <c r="AK865"/>
  <c r="AK864" s="1"/>
  <c r="AK863" s="1"/>
  <c r="AQ866"/>
  <c r="AK349"/>
  <c r="AK348" s="1"/>
  <c r="AK347" s="1"/>
  <c r="AK346" s="1"/>
  <c r="AQ350"/>
  <c r="AJ1169"/>
  <c r="AJ1168" s="1"/>
  <c r="AP1170"/>
  <c r="AJ821"/>
  <c r="AJ820" s="1"/>
  <c r="AJ819" s="1"/>
  <c r="AJ818" s="1"/>
  <c r="AP822"/>
  <c r="AK220"/>
  <c r="AK219" s="1"/>
  <c r="AK218" s="1"/>
  <c r="AK217" s="1"/>
  <c r="AQ221"/>
  <c r="AJ1191"/>
  <c r="AJ1190" s="1"/>
  <c r="AP1192"/>
  <c r="AK879"/>
  <c r="AQ880"/>
  <c r="AK456"/>
  <c r="AQ457"/>
  <c r="AK130"/>
  <c r="AK129" s="1"/>
  <c r="AQ131"/>
  <c r="AJ1025"/>
  <c r="AJ1024" s="1"/>
  <c r="AP1026"/>
  <c r="AK567"/>
  <c r="AK566" s="1"/>
  <c r="AK562" s="1"/>
  <c r="AQ568"/>
  <c r="AJ333"/>
  <c r="AJ332" s="1"/>
  <c r="AP334"/>
  <c r="AK109"/>
  <c r="AK108" s="1"/>
  <c r="AK107" s="1"/>
  <c r="AK106" s="1"/>
  <c r="AK105" s="1"/>
  <c r="AQ110"/>
  <c r="AJ1203"/>
  <c r="AJ1202" s="1"/>
  <c r="AJ1201" s="1"/>
  <c r="AJ1200" s="1"/>
  <c r="AJ1199" s="1"/>
  <c r="AP1204"/>
  <c r="AK858"/>
  <c r="AK857" s="1"/>
  <c r="AK856" s="1"/>
  <c r="AQ859"/>
  <c r="AK396"/>
  <c r="AK395" s="1"/>
  <c r="AK394" s="1"/>
  <c r="AQ397"/>
  <c r="AJ156"/>
  <c r="AP157"/>
  <c r="AJ1037"/>
  <c r="AJ1036" s="1"/>
  <c r="AP1038"/>
  <c r="AJ554"/>
  <c r="AJ553" s="1"/>
  <c r="AJ552" s="1"/>
  <c r="AJ551" s="1"/>
  <c r="AP555"/>
  <c r="AK156"/>
  <c r="AQ157"/>
  <c r="AK790"/>
  <c r="AK789" s="1"/>
  <c r="AK788" s="1"/>
  <c r="AQ791"/>
  <c r="AK1224"/>
  <c r="AK1223" s="1"/>
  <c r="AK1222" s="1"/>
  <c r="AQ1225"/>
  <c r="AK1061"/>
  <c r="AK1060" s="1"/>
  <c r="AQ1062"/>
  <c r="AK1013"/>
  <c r="AK1012" s="1"/>
  <c r="AQ1014"/>
  <c r="AK894"/>
  <c r="AK893" s="1"/>
  <c r="AQ895"/>
  <c r="AK729"/>
  <c r="AK728" s="1"/>
  <c r="AK727" s="1"/>
  <c r="AK726" s="1"/>
  <c r="AQ730"/>
  <c r="AK554"/>
  <c r="AK553" s="1"/>
  <c r="AK552" s="1"/>
  <c r="AK551" s="1"/>
  <c r="AQ555"/>
  <c r="AK403"/>
  <c r="AK402" s="1"/>
  <c r="AQ404"/>
  <c r="AK309"/>
  <c r="AK308" s="1"/>
  <c r="AK307" s="1"/>
  <c r="AQ310"/>
  <c r="AJ220"/>
  <c r="AJ219" s="1"/>
  <c r="AJ218" s="1"/>
  <c r="AJ217" s="1"/>
  <c r="AP221"/>
  <c r="AK94"/>
  <c r="AQ96"/>
  <c r="AJ1157"/>
  <c r="AJ1156" s="1"/>
  <c r="AJ1155" s="1"/>
  <c r="AP1158"/>
  <c r="AJ1046"/>
  <c r="AJ1045" s="1"/>
  <c r="AP1047"/>
  <c r="AJ998"/>
  <c r="AJ997" s="1"/>
  <c r="AP999"/>
  <c r="AJ869"/>
  <c r="AJ868" s="1"/>
  <c r="AJ867" s="1"/>
  <c r="AP870"/>
  <c r="AJ628"/>
  <c r="AJ627" s="1"/>
  <c r="AJ626" s="1"/>
  <c r="AJ625" s="1"/>
  <c r="AP629"/>
  <c r="AJ471"/>
  <c r="AJ470" s="1"/>
  <c r="AJ469" s="1"/>
  <c r="AJ468" s="1"/>
  <c r="AJ467" s="1"/>
  <c r="AP472"/>
  <c r="AJ336"/>
  <c r="AJ335" s="1"/>
  <c r="AP337"/>
  <c r="AJ161"/>
  <c r="AJ160" s="1"/>
  <c r="AP162"/>
  <c r="AJ318"/>
  <c r="AJ317" s="1"/>
  <c r="AP319"/>
  <c r="AJ130"/>
  <c r="AJ129" s="1"/>
  <c r="AP131"/>
  <c r="AJ790"/>
  <c r="AJ789" s="1"/>
  <c r="AJ788" s="1"/>
  <c r="AP791"/>
  <c r="AK990"/>
  <c r="AK987" s="1"/>
  <c r="AK986" s="1"/>
  <c r="AK985" s="1"/>
  <c r="AK984" s="1"/>
  <c r="AQ991"/>
  <c r="AJ602"/>
  <c r="AJ601" s="1"/>
  <c r="AP603"/>
  <c r="AK49"/>
  <c r="AQ50"/>
  <c r="AJ1004"/>
  <c r="AJ1003" s="1"/>
  <c r="AP1005"/>
  <c r="AJ521"/>
  <c r="AJ520" s="1"/>
  <c r="AJ519" s="1"/>
  <c r="AJ518" s="1"/>
  <c r="AP522"/>
  <c r="AK38"/>
  <c r="AQ39"/>
  <c r="AK1052"/>
  <c r="AK1051" s="1"/>
  <c r="AQ1053"/>
  <c r="AK756"/>
  <c r="AK755" s="1"/>
  <c r="AK754" s="1"/>
  <c r="AQ757"/>
  <c r="AK342"/>
  <c r="AK341" s="1"/>
  <c r="AQ343"/>
  <c r="AK1203"/>
  <c r="AK1202" s="1"/>
  <c r="AK1201" s="1"/>
  <c r="AK1200" s="1"/>
  <c r="AK1199" s="1"/>
  <c r="AQ1204"/>
  <c r="AK901"/>
  <c r="AK900" s="1"/>
  <c r="AQ902"/>
  <c r="AJ366"/>
  <c r="AJ365" s="1"/>
  <c r="AP367"/>
  <c r="AK1151"/>
  <c r="AQ1152"/>
  <c r="AK781"/>
  <c r="AK780" s="1"/>
  <c r="AK779" s="1"/>
  <c r="AK778" s="1"/>
  <c r="AQ782"/>
  <c r="AK355"/>
  <c r="AK354" s="1"/>
  <c r="AK353" s="1"/>
  <c r="AK352" s="1"/>
  <c r="AQ356"/>
  <c r="AJ1224"/>
  <c r="AJ1223" s="1"/>
  <c r="AJ1222" s="1"/>
  <c r="AP1225"/>
  <c r="AJ922"/>
  <c r="AJ921" s="1"/>
  <c r="AP923"/>
  <c r="AJ493"/>
  <c r="AJ492" s="1"/>
  <c r="AJ491" s="1"/>
  <c r="AJ490" s="1"/>
  <c r="AP494"/>
  <c r="AK92"/>
  <c r="AQ93"/>
  <c r="AK794"/>
  <c r="AK793" s="1"/>
  <c r="AK792" s="1"/>
  <c r="AQ795"/>
  <c r="AJ576"/>
  <c r="AP577"/>
  <c r="AK1073"/>
  <c r="AK1072" s="1"/>
  <c r="AQ1074"/>
  <c r="AK1025"/>
  <c r="AK1024" s="1"/>
  <c r="AQ1026"/>
  <c r="AK912"/>
  <c r="AK911" s="1"/>
  <c r="AQ913"/>
  <c r="AK824"/>
  <c r="AK823" s="1"/>
  <c r="AK818" s="1"/>
  <c r="AQ825"/>
  <c r="AK614"/>
  <c r="AK613" s="1"/>
  <c r="AK612" s="1"/>
  <c r="AK611" s="1"/>
  <c r="AQ615"/>
  <c r="AK458"/>
  <c r="AQ459"/>
  <c r="AK339"/>
  <c r="AK338" s="1"/>
  <c r="AQ340"/>
  <c r="AK243"/>
  <c r="AK242" s="1"/>
  <c r="AQ244"/>
  <c r="AK127"/>
  <c r="AQ128"/>
  <c r="AK1175"/>
  <c r="AK1174" s="1"/>
  <c r="AQ1176"/>
  <c r="AJ1058"/>
  <c r="AJ1057" s="1"/>
  <c r="AP1059"/>
  <c r="AJ1010"/>
  <c r="AJ1009" s="1"/>
  <c r="AP1011"/>
  <c r="AJ879"/>
  <c r="AP880"/>
  <c r="AK658"/>
  <c r="AK657" s="1"/>
  <c r="AK656" s="1"/>
  <c r="AQ659"/>
  <c r="AJ498"/>
  <c r="AJ497" s="1"/>
  <c r="AJ496" s="1"/>
  <c r="AJ495" s="1"/>
  <c r="AP499"/>
  <c r="AJ355"/>
  <c r="AJ354" s="1"/>
  <c r="AJ353" s="1"/>
  <c r="AJ352" s="1"/>
  <c r="AP356"/>
  <c r="AK176"/>
  <c r="AQ178"/>
  <c r="AK318"/>
  <c r="AK317" s="1"/>
  <c r="AQ319"/>
  <c r="AK312"/>
  <c r="AK311" s="1"/>
  <c r="AQ313"/>
  <c r="AK766"/>
  <c r="AK765" s="1"/>
  <c r="AK764" s="1"/>
  <c r="AQ767"/>
  <c r="AK1043"/>
  <c r="AK1042" s="1"/>
  <c r="AQ1044"/>
  <c r="AK649"/>
  <c r="AK648" s="1"/>
  <c r="AK647" s="1"/>
  <c r="AK646" s="1"/>
  <c r="AK645" s="1"/>
  <c r="AQ650"/>
  <c r="AK260"/>
  <c r="AQ261"/>
  <c r="AK1212"/>
  <c r="AK1211" s="1"/>
  <c r="AK1210" s="1"/>
  <c r="AK1209" s="1"/>
  <c r="AK1208" s="1"/>
  <c r="AK1206" s="1"/>
  <c r="AQ1213"/>
  <c r="AJ875"/>
  <c r="AP876"/>
  <c r="AJ363"/>
  <c r="AJ362" s="1"/>
  <c r="AJ358" s="1"/>
  <c r="AJ357" s="1"/>
  <c r="AP364"/>
  <c r="AK425"/>
  <c r="AQ426"/>
  <c r="AK1004"/>
  <c r="AK1003" s="1"/>
  <c r="AQ1005"/>
  <c r="AJ584"/>
  <c r="AJ583" s="1"/>
  <c r="AP585"/>
  <c r="AV585" s="1"/>
  <c r="AV584" s="1"/>
  <c r="AV583" s="1"/>
  <c r="AK258"/>
  <c r="AQ259"/>
  <c r="AJ1079"/>
  <c r="AJ1078" s="1"/>
  <c r="AP1080"/>
  <c r="AK703"/>
  <c r="AK702" s="1"/>
  <c r="AQ704"/>
  <c r="AJ270"/>
  <c r="AJ269" s="1"/>
  <c r="AJ268" s="1"/>
  <c r="AJ267" s="1"/>
  <c r="AJ266" s="1"/>
  <c r="AP271"/>
  <c r="AK572"/>
  <c r="AK571" s="1"/>
  <c r="AQ573"/>
  <c r="AK1058"/>
  <c r="AK1057" s="1"/>
  <c r="AQ1059"/>
  <c r="AK915"/>
  <c r="AK914" s="1"/>
  <c r="AQ916"/>
  <c r="AK471"/>
  <c r="AK470" s="1"/>
  <c r="AK469" s="1"/>
  <c r="AK468" s="1"/>
  <c r="AK467" s="1"/>
  <c r="AQ472"/>
  <c r="AK90"/>
  <c r="AK89" s="1"/>
  <c r="AK88" s="1"/>
  <c r="AK87" s="1"/>
  <c r="AK86" s="1"/>
  <c r="AQ91"/>
  <c r="AJ1007"/>
  <c r="AJ1006" s="1"/>
  <c r="AP1008"/>
  <c r="AJ633"/>
  <c r="AJ632" s="1"/>
  <c r="AJ631" s="1"/>
  <c r="AJ630" s="1"/>
  <c r="AP634"/>
  <c r="AK215"/>
  <c r="AQ216"/>
  <c r="AE152"/>
  <c r="X561"/>
  <c r="AK1101"/>
  <c r="AK1100" s="1"/>
  <c r="AK1099" s="1"/>
  <c r="AQ1102"/>
  <c r="AJ454"/>
  <c r="AP455"/>
  <c r="AD294"/>
  <c r="AD293" s="1"/>
  <c r="AE489"/>
  <c r="AE33"/>
  <c r="AE26" s="1"/>
  <c r="AE25" s="1"/>
  <c r="AE24" s="1"/>
  <c r="AD571"/>
  <c r="AE453"/>
  <c r="AE429" s="1"/>
  <c r="AE655"/>
  <c r="AE654" s="1"/>
  <c r="AE753"/>
  <c r="AD357"/>
  <c r="AD351" s="1"/>
  <c r="AD345" s="1"/>
  <c r="AE420"/>
  <c r="AE419" s="1"/>
  <c r="AE407" s="1"/>
  <c r="AE257"/>
  <c r="AE256" s="1"/>
  <c r="AE255" s="1"/>
  <c r="AE254" s="1"/>
  <c r="AE701"/>
  <c r="AE696" s="1"/>
  <c r="AE695" s="1"/>
  <c r="AE571"/>
  <c r="AE89"/>
  <c r="AE88" s="1"/>
  <c r="AE87" s="1"/>
  <c r="AE86" s="1"/>
  <c r="Y1138"/>
  <c r="Y982" s="1"/>
  <c r="AK358"/>
  <c r="AK357" s="1"/>
  <c r="AD549"/>
  <c r="AD548" s="1"/>
  <c r="AD547" s="1"/>
  <c r="AD546" s="1"/>
  <c r="AD545" s="1"/>
  <c r="AJ550"/>
  <c r="AD897"/>
  <c r="AD896" s="1"/>
  <c r="AJ898"/>
  <c r="AD90"/>
  <c r="AJ91"/>
  <c r="AD847"/>
  <c r="AD846" s="1"/>
  <c r="AD845" s="1"/>
  <c r="AD840" s="1"/>
  <c r="AD839" s="1"/>
  <c r="AJ848"/>
  <c r="AE579"/>
  <c r="AE578" s="1"/>
  <c r="AK580"/>
  <c r="AD1148"/>
  <c r="AD1147" s="1"/>
  <c r="AJ1149"/>
  <c r="AD94"/>
  <c r="AJ96"/>
  <c r="AD1031"/>
  <c r="AD1030" s="1"/>
  <c r="AJ1032"/>
  <c r="AE1153"/>
  <c r="AE1150" s="1"/>
  <c r="AE1140" s="1"/>
  <c r="AE1139" s="1"/>
  <c r="AK1154"/>
  <c r="AD36"/>
  <c r="AJ37"/>
  <c r="AD1153"/>
  <c r="AJ1154"/>
  <c r="AD38"/>
  <c r="AJ39"/>
  <c r="AD579"/>
  <c r="AD578" s="1"/>
  <c r="AJ580"/>
  <c r="AD40"/>
  <c r="AJ41"/>
  <c r="AD291"/>
  <c r="AD290" s="1"/>
  <c r="AD289" s="1"/>
  <c r="AJ292"/>
  <c r="AD277"/>
  <c r="AD276" s="1"/>
  <c r="AD275" s="1"/>
  <c r="AD274" s="1"/>
  <c r="AJ278"/>
  <c r="AK224"/>
  <c r="AK223" s="1"/>
  <c r="AK222" s="1"/>
  <c r="AK1164"/>
  <c r="AK1159" s="1"/>
  <c r="AK489"/>
  <c r="AK963"/>
  <c r="AK962" s="1"/>
  <c r="AD610"/>
  <c r="AJ351"/>
  <c r="AJ345" s="1"/>
  <c r="AE1164"/>
  <c r="AE1159" s="1"/>
  <c r="AE358"/>
  <c r="AE357" s="1"/>
  <c r="AE351" s="1"/>
  <c r="AE345" s="1"/>
  <c r="AJ1186"/>
  <c r="AK872"/>
  <c r="AK871" s="1"/>
  <c r="AK862" s="1"/>
  <c r="AK861" s="1"/>
  <c r="AJ171"/>
  <c r="AK736"/>
  <c r="AK600"/>
  <c r="AK599" s="1"/>
  <c r="AJ616"/>
  <c r="AJ610" s="1"/>
  <c r="AK153"/>
  <c r="AK152" s="1"/>
  <c r="AJ453"/>
  <c r="AJ393"/>
  <c r="AJ392" s="1"/>
  <c r="AD699"/>
  <c r="AD698" s="1"/>
  <c r="AD697" s="1"/>
  <c r="AJ700"/>
  <c r="AD512"/>
  <c r="AD511" s="1"/>
  <c r="AD510" s="1"/>
  <c r="AD509" s="1"/>
  <c r="AJ513"/>
  <c r="AD1001"/>
  <c r="AD1000" s="1"/>
  <c r="AJ1002"/>
  <c r="AE172"/>
  <c r="AE171" s="1"/>
  <c r="AE163" s="1"/>
  <c r="AK173"/>
  <c r="AD236"/>
  <c r="AJ237"/>
  <c r="AD1082"/>
  <c r="AD1081" s="1"/>
  <c r="AJ1083"/>
  <c r="AD330"/>
  <c r="AD329" s="1"/>
  <c r="AD328" s="1"/>
  <c r="AD323" s="1"/>
  <c r="AD322" s="1"/>
  <c r="AD321" s="1"/>
  <c r="AJ331"/>
  <c r="AD1212"/>
  <c r="AD1211" s="1"/>
  <c r="AD1210" s="1"/>
  <c r="AD1209" s="1"/>
  <c r="AD1208" s="1"/>
  <c r="AD1206" s="1"/>
  <c r="AJ1213"/>
  <c r="AD34"/>
  <c r="AJ35"/>
  <c r="AD965"/>
  <c r="AD964" s="1"/>
  <c r="AD963" s="1"/>
  <c r="AD962" s="1"/>
  <c r="AJ966"/>
  <c r="AK328"/>
  <c r="AK323" s="1"/>
  <c r="AK322" s="1"/>
  <c r="AK321" s="1"/>
  <c r="AK1181"/>
  <c r="AK1180" s="1"/>
  <c r="AK851"/>
  <c r="AK850" s="1"/>
  <c r="AJ1181"/>
  <c r="AJ1180" s="1"/>
  <c r="AJ1178" s="1"/>
  <c r="AK517"/>
  <c r="AE306"/>
  <c r="AE305" s="1"/>
  <c r="AD872"/>
  <c r="AD871" s="1"/>
  <c r="AD862" s="1"/>
  <c r="AD861" s="1"/>
  <c r="AE910"/>
  <c r="AE891" s="1"/>
  <c r="AE890" s="1"/>
  <c r="AE888" s="1"/>
  <c r="X89"/>
  <c r="X88" s="1"/>
  <c r="X87" s="1"/>
  <c r="X86" s="1"/>
  <c r="Y652"/>
  <c r="AE616"/>
  <c r="AE610" s="1"/>
  <c r="AE783"/>
  <c r="AE996"/>
  <c r="AE995" s="1"/>
  <c r="AE994" s="1"/>
  <c r="AD566"/>
  <c r="AD562" s="1"/>
  <c r="AE124"/>
  <c r="AE123" s="1"/>
  <c r="AE118" s="1"/>
  <c r="AE1186"/>
  <c r="AE1181" s="1"/>
  <c r="AE1180" s="1"/>
  <c r="AE1178" s="1"/>
  <c r="AD851"/>
  <c r="AD850" s="1"/>
  <c r="AE636"/>
  <c r="AK124"/>
  <c r="AK123" s="1"/>
  <c r="AK118" s="1"/>
  <c r="AK655"/>
  <c r="AK654" s="1"/>
  <c r="AK701"/>
  <c r="AK696" s="1"/>
  <c r="AK695" s="1"/>
  <c r="AK910"/>
  <c r="AD234"/>
  <c r="AJ235"/>
  <c r="AD92"/>
  <c r="AJ93"/>
  <c r="Y487"/>
  <c r="AE232"/>
  <c r="AE231" s="1"/>
  <c r="AJ910"/>
  <c r="AK616"/>
  <c r="AK610" s="1"/>
  <c r="AK996"/>
  <c r="AK995" s="1"/>
  <c r="AJ566"/>
  <c r="AJ562" s="1"/>
  <c r="AK233"/>
  <c r="AK232" s="1"/>
  <c r="AK231" s="1"/>
  <c r="AJ851"/>
  <c r="AJ850" s="1"/>
  <c r="AK294"/>
  <c r="AK293" s="1"/>
  <c r="AK284" s="1"/>
  <c r="AK273" s="1"/>
  <c r="AK164"/>
  <c r="AK892"/>
  <c r="AK393"/>
  <c r="AK392" s="1"/>
  <c r="AK753"/>
  <c r="AD1186"/>
  <c r="AD1181" s="1"/>
  <c r="AD1180" s="1"/>
  <c r="AD1178" s="1"/>
  <c r="AD171"/>
  <c r="AE736"/>
  <c r="AD393"/>
  <c r="AD392" s="1"/>
  <c r="AD1101"/>
  <c r="AD1100" s="1"/>
  <c r="AJ1102"/>
  <c r="AD1105"/>
  <c r="AD1104" s="1"/>
  <c r="AD1103" s="1"/>
  <c r="AJ1106"/>
  <c r="X1099"/>
  <c r="Y151"/>
  <c r="Y112" s="1"/>
  <c r="Y15" s="1"/>
  <c r="X526"/>
  <c r="X525" s="1"/>
  <c r="X524" s="1"/>
  <c r="X523" s="1"/>
  <c r="AD527"/>
  <c r="X605"/>
  <c r="X604" s="1"/>
  <c r="X600" s="1"/>
  <c r="X599" s="1"/>
  <c r="AD606"/>
  <c r="X559"/>
  <c r="X558" s="1"/>
  <c r="X557" s="1"/>
  <c r="X556" s="1"/>
  <c r="AD560"/>
  <c r="X907"/>
  <c r="X906" s="1"/>
  <c r="AD908"/>
  <c r="X503"/>
  <c r="X502" s="1"/>
  <c r="X501" s="1"/>
  <c r="X500" s="1"/>
  <c r="X489" s="1"/>
  <c r="AD504"/>
  <c r="X996"/>
  <c r="X995" s="1"/>
  <c r="X897"/>
  <c r="X896" s="1"/>
  <c r="S862"/>
  <c r="S861" s="1"/>
  <c r="S407"/>
  <c r="Y306"/>
  <c r="Y305" s="1"/>
  <c r="S429"/>
  <c r="R906"/>
  <c r="R561"/>
  <c r="S630"/>
  <c r="R625"/>
  <c r="S778"/>
  <c r="R611"/>
  <c r="S985"/>
  <c r="S473"/>
  <c r="S1209"/>
  <c r="R616"/>
  <c r="S118"/>
  <c r="S495"/>
  <c r="S523"/>
  <c r="S478"/>
  <c r="S18"/>
  <c r="R267"/>
  <c r="R551"/>
  <c r="R528"/>
  <c r="S655"/>
  <c r="R697"/>
  <c r="S625"/>
  <c r="R306"/>
  <c r="S813"/>
  <c r="R630"/>
  <c r="S518"/>
  <c r="S528"/>
  <c r="R547"/>
  <c r="R1193"/>
  <c r="S217"/>
  <c r="R646"/>
  <c r="S106"/>
  <c r="S551"/>
  <c r="R88"/>
  <c r="R502"/>
  <c r="R392"/>
  <c r="R1181"/>
  <c r="R1180" s="1"/>
  <c r="S1159"/>
  <c r="S1181"/>
  <c r="S357"/>
  <c r="S323"/>
  <c r="S561"/>
  <c r="R558"/>
  <c r="R26"/>
  <c r="R289"/>
  <c r="S146"/>
  <c r="S639"/>
  <c r="S284"/>
  <c r="S267"/>
  <c r="S279"/>
  <c r="S616"/>
  <c r="R352"/>
  <c r="S976"/>
  <c r="R346"/>
  <c r="R328"/>
  <c r="S833"/>
  <c r="R525"/>
  <c r="S210"/>
  <c r="R1210"/>
  <c r="R963"/>
  <c r="R275"/>
  <c r="S556"/>
  <c r="S468"/>
  <c r="R490"/>
  <c r="S851"/>
  <c r="S490"/>
  <c r="R217"/>
  <c r="S1140"/>
  <c r="S956"/>
  <c r="S533"/>
  <c r="S840"/>
  <c r="S540"/>
  <c r="S346"/>
  <c r="R818"/>
  <c r="R518"/>
  <c r="R689"/>
  <c r="S689"/>
  <c r="S546"/>
  <c r="S274"/>
  <c r="S500"/>
  <c r="R146"/>
  <c r="S611"/>
  <c r="S1193"/>
  <c r="S599"/>
  <c r="S231"/>
  <c r="R510"/>
  <c r="R726"/>
  <c r="R956"/>
  <c r="S509"/>
  <c r="R639"/>
  <c r="R851"/>
  <c r="R106"/>
  <c r="R985"/>
  <c r="R540"/>
  <c r="S726"/>
  <c r="S962"/>
  <c r="R996"/>
  <c r="S86"/>
  <c r="S646"/>
  <c r="R478"/>
  <c r="S43"/>
  <c r="R279"/>
  <c r="R473"/>
  <c r="S352"/>
  <c r="S306"/>
  <c r="R468"/>
  <c r="S696"/>
  <c r="S1099"/>
  <c r="S373"/>
  <c r="S255"/>
  <c r="S25"/>
  <c r="R1200"/>
  <c r="R495"/>
  <c r="R845"/>
  <c r="S1200"/>
  <c r="S995"/>
  <c r="R1103"/>
  <c r="R896"/>
  <c r="R604"/>
  <c r="S393"/>
  <c r="X374"/>
  <c r="X358"/>
  <c r="X863"/>
  <c r="X1183"/>
  <c r="X430"/>
  <c r="X834"/>
  <c r="X273"/>
  <c r="X255"/>
  <c r="S1218"/>
  <c r="X977"/>
  <c r="S891"/>
  <c r="X741"/>
  <c r="S736"/>
  <c r="S753"/>
  <c r="S783"/>
  <c r="R904"/>
  <c r="X905"/>
  <c r="R901"/>
  <c r="X902"/>
  <c r="R739"/>
  <c r="R738" s="1"/>
  <c r="R737" s="1"/>
  <c r="R736" s="1"/>
  <c r="X740"/>
  <c r="AD740" s="1"/>
  <c r="Y303"/>
  <c r="L47"/>
  <c r="R48"/>
  <c r="L427"/>
  <c r="R428"/>
  <c r="L423"/>
  <c r="R424"/>
  <c r="L21"/>
  <c r="L20" s="1"/>
  <c r="L19" s="1"/>
  <c r="L18" s="1"/>
  <c r="L17" s="1"/>
  <c r="R22"/>
  <c r="L421"/>
  <c r="R422"/>
  <c r="M1231"/>
  <c r="L892"/>
  <c r="L891" s="1"/>
  <c r="L890" s="1"/>
  <c r="L888" s="1"/>
  <c r="H1231"/>
  <c r="G1224"/>
  <c r="G1223" s="1"/>
  <c r="G1222" s="1"/>
  <c r="G1220"/>
  <c r="G1219" s="1"/>
  <c r="F1224"/>
  <c r="F1223" s="1"/>
  <c r="F1222" s="1"/>
  <c r="AP633" l="1"/>
  <c r="AP632" s="1"/>
  <c r="AP631" s="1"/>
  <c r="AP630" s="1"/>
  <c r="AV634"/>
  <c r="AV633" s="1"/>
  <c r="AV632" s="1"/>
  <c r="AV631" s="1"/>
  <c r="AV630" s="1"/>
  <c r="AQ90"/>
  <c r="AW91"/>
  <c r="AW90" s="1"/>
  <c r="AQ915"/>
  <c r="AQ914" s="1"/>
  <c r="AW916"/>
  <c r="AW915" s="1"/>
  <c r="AW914" s="1"/>
  <c r="AQ572"/>
  <c r="AW573"/>
  <c r="AW572" s="1"/>
  <c r="AQ703"/>
  <c r="AQ702" s="1"/>
  <c r="AW704"/>
  <c r="AW703" s="1"/>
  <c r="AW702" s="1"/>
  <c r="AQ258"/>
  <c r="AW259"/>
  <c r="AW258" s="1"/>
  <c r="AQ1004"/>
  <c r="AQ1003" s="1"/>
  <c r="AW1005"/>
  <c r="AW1004" s="1"/>
  <c r="AW1003" s="1"/>
  <c r="AP363"/>
  <c r="AP362" s="1"/>
  <c r="AP358" s="1"/>
  <c r="AV364"/>
  <c r="AV363" s="1"/>
  <c r="AV362" s="1"/>
  <c r="AQ1212"/>
  <c r="AQ1211" s="1"/>
  <c r="AQ1210" s="1"/>
  <c r="AQ1209" s="1"/>
  <c r="AQ1208" s="1"/>
  <c r="AQ1206" s="1"/>
  <c r="AW1213"/>
  <c r="AW1212" s="1"/>
  <c r="AW1211" s="1"/>
  <c r="AW1210" s="1"/>
  <c r="AW1209" s="1"/>
  <c r="AW1208" s="1"/>
  <c r="AW1206" s="1"/>
  <c r="AQ649"/>
  <c r="AQ648" s="1"/>
  <c r="AQ647" s="1"/>
  <c r="AQ646" s="1"/>
  <c r="AQ645" s="1"/>
  <c r="AW650"/>
  <c r="AW649" s="1"/>
  <c r="AW648" s="1"/>
  <c r="AW647" s="1"/>
  <c r="AW646" s="1"/>
  <c r="AW645" s="1"/>
  <c r="AQ766"/>
  <c r="AQ765" s="1"/>
  <c r="AQ764" s="1"/>
  <c r="AW767"/>
  <c r="AW766" s="1"/>
  <c r="AW765" s="1"/>
  <c r="AW764" s="1"/>
  <c r="AQ318"/>
  <c r="AQ317" s="1"/>
  <c r="AW319"/>
  <c r="AW318" s="1"/>
  <c r="AW317" s="1"/>
  <c r="AP355"/>
  <c r="AP354" s="1"/>
  <c r="AP353" s="1"/>
  <c r="AP352" s="1"/>
  <c r="AV356"/>
  <c r="AV355" s="1"/>
  <c r="AV354" s="1"/>
  <c r="AV353" s="1"/>
  <c r="AV352" s="1"/>
  <c r="AQ658"/>
  <c r="AQ657" s="1"/>
  <c r="AQ656" s="1"/>
  <c r="AW659"/>
  <c r="AW658" s="1"/>
  <c r="AW657" s="1"/>
  <c r="AW656" s="1"/>
  <c r="AP1010"/>
  <c r="AP1009" s="1"/>
  <c r="AV1011"/>
  <c r="AV1010" s="1"/>
  <c r="AV1009" s="1"/>
  <c r="AQ1175"/>
  <c r="AQ1174" s="1"/>
  <c r="AW1176"/>
  <c r="AW1175" s="1"/>
  <c r="AW1174" s="1"/>
  <c r="AQ243"/>
  <c r="AQ242" s="1"/>
  <c r="AW244"/>
  <c r="AW243" s="1"/>
  <c r="AW242" s="1"/>
  <c r="AQ824"/>
  <c r="AQ823" s="1"/>
  <c r="AQ818" s="1"/>
  <c r="AW825"/>
  <c r="AW824" s="1"/>
  <c r="AW823" s="1"/>
  <c r="AW818" s="1"/>
  <c r="AQ1025"/>
  <c r="AQ1024" s="1"/>
  <c r="AW1026"/>
  <c r="AW1025" s="1"/>
  <c r="AW1024" s="1"/>
  <c r="AP576"/>
  <c r="AV577"/>
  <c r="AV576" s="1"/>
  <c r="AQ92"/>
  <c r="AW93"/>
  <c r="AW92" s="1"/>
  <c r="AP922"/>
  <c r="AP921" s="1"/>
  <c r="AV923"/>
  <c r="AV922" s="1"/>
  <c r="AV921" s="1"/>
  <c r="AQ355"/>
  <c r="AQ354" s="1"/>
  <c r="AQ353" s="1"/>
  <c r="AQ352" s="1"/>
  <c r="AW356"/>
  <c r="AW355" s="1"/>
  <c r="AW354" s="1"/>
  <c r="AW353" s="1"/>
  <c r="AW352" s="1"/>
  <c r="AQ1151"/>
  <c r="AW1152"/>
  <c r="AW1151" s="1"/>
  <c r="AQ901"/>
  <c r="AQ900" s="1"/>
  <c r="AW902"/>
  <c r="AW901" s="1"/>
  <c r="AW900" s="1"/>
  <c r="AQ342"/>
  <c r="AQ341" s="1"/>
  <c r="AW343"/>
  <c r="AW342" s="1"/>
  <c r="AW341" s="1"/>
  <c r="AQ1052"/>
  <c r="AQ1051" s="1"/>
  <c r="AW1053"/>
  <c r="AW1052" s="1"/>
  <c r="AW1051" s="1"/>
  <c r="AP521"/>
  <c r="AP520" s="1"/>
  <c r="AP519" s="1"/>
  <c r="AP518" s="1"/>
  <c r="AV522"/>
  <c r="AV521" s="1"/>
  <c r="AV520" s="1"/>
  <c r="AV519" s="1"/>
  <c r="AV518" s="1"/>
  <c r="AQ49"/>
  <c r="AW50"/>
  <c r="AW49" s="1"/>
  <c r="AQ990"/>
  <c r="AQ987" s="1"/>
  <c r="AQ986" s="1"/>
  <c r="AQ985" s="1"/>
  <c r="AQ984" s="1"/>
  <c r="AW991"/>
  <c r="AW990" s="1"/>
  <c r="AW987" s="1"/>
  <c r="AW986" s="1"/>
  <c r="AW985" s="1"/>
  <c r="AW984" s="1"/>
  <c r="AP130"/>
  <c r="AP129" s="1"/>
  <c r="AV131"/>
  <c r="AV130" s="1"/>
  <c r="AV129" s="1"/>
  <c r="AP161"/>
  <c r="AP160" s="1"/>
  <c r="AV162"/>
  <c r="AV161" s="1"/>
  <c r="AV160" s="1"/>
  <c r="AP471"/>
  <c r="AP470" s="1"/>
  <c r="AP469" s="1"/>
  <c r="AP468" s="1"/>
  <c r="AP467" s="1"/>
  <c r="AV472"/>
  <c r="AV471" s="1"/>
  <c r="AV470" s="1"/>
  <c r="AV469" s="1"/>
  <c r="AV468" s="1"/>
  <c r="AV467" s="1"/>
  <c r="AP869"/>
  <c r="AP868" s="1"/>
  <c r="AP867" s="1"/>
  <c r="AV870"/>
  <c r="AV869" s="1"/>
  <c r="AV868" s="1"/>
  <c r="AV867" s="1"/>
  <c r="AP1046"/>
  <c r="AP1045" s="1"/>
  <c r="AV1047"/>
  <c r="AV1046" s="1"/>
  <c r="AV1045" s="1"/>
  <c r="AQ94"/>
  <c r="AW96"/>
  <c r="AW94" s="1"/>
  <c r="AQ309"/>
  <c r="AQ308" s="1"/>
  <c r="AQ307" s="1"/>
  <c r="AW310"/>
  <c r="AW309" s="1"/>
  <c r="AW308" s="1"/>
  <c r="AW307" s="1"/>
  <c r="AQ554"/>
  <c r="AQ553" s="1"/>
  <c r="AQ552" s="1"/>
  <c r="AQ551" s="1"/>
  <c r="AW555"/>
  <c r="AW554" s="1"/>
  <c r="AW553" s="1"/>
  <c r="AW552" s="1"/>
  <c r="AW551" s="1"/>
  <c r="AQ894"/>
  <c r="AQ893" s="1"/>
  <c r="AW895"/>
  <c r="AW894" s="1"/>
  <c r="AW893" s="1"/>
  <c r="AQ1061"/>
  <c r="AQ1060" s="1"/>
  <c r="AW1062"/>
  <c r="AW1061" s="1"/>
  <c r="AW1060" s="1"/>
  <c r="AQ790"/>
  <c r="AQ789" s="1"/>
  <c r="AQ788" s="1"/>
  <c r="AW791"/>
  <c r="AW790" s="1"/>
  <c r="AW789" s="1"/>
  <c r="AW788" s="1"/>
  <c r="AP554"/>
  <c r="AP553" s="1"/>
  <c r="AP552" s="1"/>
  <c r="AP551" s="1"/>
  <c r="AV555"/>
  <c r="AV554" s="1"/>
  <c r="AV553" s="1"/>
  <c r="AV552" s="1"/>
  <c r="AV551" s="1"/>
  <c r="AP156"/>
  <c r="AV157"/>
  <c r="AV156" s="1"/>
  <c r="AQ858"/>
  <c r="AQ857" s="1"/>
  <c r="AQ856" s="1"/>
  <c r="AW859"/>
  <c r="AW858" s="1"/>
  <c r="AW857" s="1"/>
  <c r="AW856" s="1"/>
  <c r="AQ109"/>
  <c r="AQ108" s="1"/>
  <c r="AQ107" s="1"/>
  <c r="AQ106" s="1"/>
  <c r="AQ105" s="1"/>
  <c r="AW110"/>
  <c r="AW109" s="1"/>
  <c r="AW108" s="1"/>
  <c r="AW107" s="1"/>
  <c r="AW106" s="1"/>
  <c r="AW105" s="1"/>
  <c r="AQ567"/>
  <c r="AW568"/>
  <c r="AW567" s="1"/>
  <c r="AQ130"/>
  <c r="AQ129" s="1"/>
  <c r="AW131"/>
  <c r="AW130" s="1"/>
  <c r="AW129" s="1"/>
  <c r="AQ879"/>
  <c r="AW880"/>
  <c r="AW879" s="1"/>
  <c r="AQ220"/>
  <c r="AQ219" s="1"/>
  <c r="AQ218" s="1"/>
  <c r="AQ217" s="1"/>
  <c r="AW221"/>
  <c r="AW220" s="1"/>
  <c r="AW219" s="1"/>
  <c r="AW218" s="1"/>
  <c r="AW217" s="1"/>
  <c r="AP1169"/>
  <c r="AP1168" s="1"/>
  <c r="AV1170"/>
  <c r="AV1169" s="1"/>
  <c r="AV1168" s="1"/>
  <c r="AQ865"/>
  <c r="AQ864" s="1"/>
  <c r="AQ863" s="1"/>
  <c r="AW866"/>
  <c r="AW865" s="1"/>
  <c r="AW864" s="1"/>
  <c r="AW863" s="1"/>
  <c r="AQ34"/>
  <c r="AW35"/>
  <c r="AW34" s="1"/>
  <c r="AP309"/>
  <c r="AP308" s="1"/>
  <c r="AP307" s="1"/>
  <c r="AV310"/>
  <c r="AV309" s="1"/>
  <c r="AV308" s="1"/>
  <c r="AV307" s="1"/>
  <c r="AP614"/>
  <c r="AP613" s="1"/>
  <c r="AP612" s="1"/>
  <c r="AP611" s="1"/>
  <c r="AV615"/>
  <c r="AV614" s="1"/>
  <c r="AV613" s="1"/>
  <c r="AV612" s="1"/>
  <c r="AV611" s="1"/>
  <c r="AP912"/>
  <c r="AP911" s="1"/>
  <c r="AV913"/>
  <c r="AV912" s="1"/>
  <c r="AV911" s="1"/>
  <c r="AP1073"/>
  <c r="AP1072" s="1"/>
  <c r="AV1074"/>
  <c r="AV1073" s="1"/>
  <c r="AV1072" s="1"/>
  <c r="AP169"/>
  <c r="AV170"/>
  <c r="AV169" s="1"/>
  <c r="AQ376"/>
  <c r="AQ375" s="1"/>
  <c r="AQ374" s="1"/>
  <c r="AW377"/>
  <c r="AW376" s="1"/>
  <c r="AW375" s="1"/>
  <c r="AW374" s="1"/>
  <c r="AQ628"/>
  <c r="AQ627" s="1"/>
  <c r="AQ626" s="1"/>
  <c r="AQ625" s="1"/>
  <c r="AW629"/>
  <c r="AW628" s="1"/>
  <c r="AW627" s="1"/>
  <c r="AW626" s="1"/>
  <c r="AW625" s="1"/>
  <c r="AQ959"/>
  <c r="AQ958" s="1"/>
  <c r="AQ957" s="1"/>
  <c r="AQ956" s="1"/>
  <c r="AW960"/>
  <c r="AW959" s="1"/>
  <c r="AW958" s="1"/>
  <c r="AW957" s="1"/>
  <c r="AW956" s="1"/>
  <c r="AQ1169"/>
  <c r="AQ1168" s="1"/>
  <c r="AW1170"/>
  <c r="AW1169" s="1"/>
  <c r="AW1168" s="1"/>
  <c r="AQ47"/>
  <c r="AW48"/>
  <c r="AW47" s="1"/>
  <c r="AP297"/>
  <c r="AV298"/>
  <c r="AV297" s="1"/>
  <c r="AP543"/>
  <c r="AP542" s="1"/>
  <c r="AP541" s="1"/>
  <c r="AP540" s="1"/>
  <c r="AV544"/>
  <c r="AV543" s="1"/>
  <c r="AV542" s="1"/>
  <c r="AV541" s="1"/>
  <c r="AV540" s="1"/>
  <c r="AP877"/>
  <c r="AV878"/>
  <c r="AV877" s="1"/>
  <c r="AP1067"/>
  <c r="AP1066" s="1"/>
  <c r="AV1068"/>
  <c r="AV1067" s="1"/>
  <c r="AV1066" s="1"/>
  <c r="AP109"/>
  <c r="AP108" s="1"/>
  <c r="AP107" s="1"/>
  <c r="AP106" s="1"/>
  <c r="AP105" s="1"/>
  <c r="AV110"/>
  <c r="AV109" s="1"/>
  <c r="AV108" s="1"/>
  <c r="AV107" s="1"/>
  <c r="AV106" s="1"/>
  <c r="AV105" s="1"/>
  <c r="AQ330"/>
  <c r="AQ329" s="1"/>
  <c r="AW331"/>
  <c r="AW330" s="1"/>
  <c r="AW329" s="1"/>
  <c r="AQ549"/>
  <c r="AQ548" s="1"/>
  <c r="AQ547" s="1"/>
  <c r="AQ546" s="1"/>
  <c r="AQ545" s="1"/>
  <c r="AW550"/>
  <c r="AW549" s="1"/>
  <c r="AW548" s="1"/>
  <c r="AW547" s="1"/>
  <c r="AW546" s="1"/>
  <c r="AW545" s="1"/>
  <c r="AQ869"/>
  <c r="AQ868" s="1"/>
  <c r="AQ867" s="1"/>
  <c r="AW870"/>
  <c r="AW869" s="1"/>
  <c r="AW868" s="1"/>
  <c r="AW867" s="1"/>
  <c r="AQ1040"/>
  <c r="AQ1039" s="1"/>
  <c r="AW1041"/>
  <c r="AW1040" s="1"/>
  <c r="AW1039" s="1"/>
  <c r="AQ421"/>
  <c r="AW422"/>
  <c r="AW421" s="1"/>
  <c r="AQ167"/>
  <c r="AW168"/>
  <c r="AW167" s="1"/>
  <c r="AP484"/>
  <c r="AP483" s="1"/>
  <c r="AP479" s="1"/>
  <c r="AP478" s="1"/>
  <c r="AV485"/>
  <c r="AV484" s="1"/>
  <c r="AV483" s="1"/>
  <c r="AP858"/>
  <c r="AP857" s="1"/>
  <c r="AP856" s="1"/>
  <c r="AV859"/>
  <c r="AV858" s="1"/>
  <c r="AV857" s="1"/>
  <c r="AV856" s="1"/>
  <c r="AP1064"/>
  <c r="AP1063" s="1"/>
  <c r="AV1065"/>
  <c r="AV1064" s="1"/>
  <c r="AV1063" s="1"/>
  <c r="AP121"/>
  <c r="AP120" s="1"/>
  <c r="AP119" s="1"/>
  <c r="AV122"/>
  <c r="AV121" s="1"/>
  <c r="AV120" s="1"/>
  <c r="AV119" s="1"/>
  <c r="AQ333"/>
  <c r="AQ332" s="1"/>
  <c r="AW334"/>
  <c r="AW333" s="1"/>
  <c r="AW332" s="1"/>
  <c r="AQ623"/>
  <c r="AQ622" s="1"/>
  <c r="AQ621" s="1"/>
  <c r="AW624"/>
  <c r="AW623" s="1"/>
  <c r="AW622" s="1"/>
  <c r="AW621" s="1"/>
  <c r="AQ922"/>
  <c r="AQ921" s="1"/>
  <c r="AW923"/>
  <c r="AW922" s="1"/>
  <c r="AW921" s="1"/>
  <c r="AP1142"/>
  <c r="AP1141" s="1"/>
  <c r="AV1143"/>
  <c r="AV1142" s="1"/>
  <c r="AV1141" s="1"/>
  <c r="AP762"/>
  <c r="AP759" s="1"/>
  <c r="AP758" s="1"/>
  <c r="AV763"/>
  <c r="AV762" s="1"/>
  <c r="AV758" s="1"/>
  <c r="AP1085"/>
  <c r="AP1084" s="1"/>
  <c r="AV1086"/>
  <c r="AV1085" s="1"/>
  <c r="AV1084" s="1"/>
  <c r="AP28"/>
  <c r="AP27" s="1"/>
  <c r="AV29"/>
  <c r="AV28" s="1"/>
  <c r="AV27" s="1"/>
  <c r="AQ382"/>
  <c r="AW383"/>
  <c r="AW382" s="1"/>
  <c r="AP619"/>
  <c r="AP618" s="1"/>
  <c r="AP617" s="1"/>
  <c r="AV620"/>
  <c r="AV619" s="1"/>
  <c r="AV618" s="1"/>
  <c r="AV617" s="1"/>
  <c r="AQ904"/>
  <c r="AQ903" s="1"/>
  <c r="AW905"/>
  <c r="AW904" s="1"/>
  <c r="AW903" s="1"/>
  <c r="AQ53"/>
  <c r="AW54"/>
  <c r="AW53" s="1"/>
  <c r="AQ602"/>
  <c r="AQ601" s="1"/>
  <c r="AW603"/>
  <c r="AW602" s="1"/>
  <c r="AW601" s="1"/>
  <c r="AP1088"/>
  <c r="AP1087" s="1"/>
  <c r="AV1089"/>
  <c r="AV1088" s="1"/>
  <c r="AV1087" s="1"/>
  <c r="AP687"/>
  <c r="AP686" s="1"/>
  <c r="AV688"/>
  <c r="AV687" s="1"/>
  <c r="AV686" s="1"/>
  <c r="AQ762"/>
  <c r="AQ759" s="1"/>
  <c r="AQ758" s="1"/>
  <c r="AW763"/>
  <c r="AW762" s="1"/>
  <c r="AW758" s="1"/>
  <c r="AP1061"/>
  <c r="AP1060" s="1"/>
  <c r="AV1062"/>
  <c r="AV1061" s="1"/>
  <c r="AV1060" s="1"/>
  <c r="AP1055"/>
  <c r="AP1054" s="1"/>
  <c r="AV1056"/>
  <c r="AV1055" s="1"/>
  <c r="AV1054" s="1"/>
  <c r="AP299"/>
  <c r="AV301"/>
  <c r="AV299" s="1"/>
  <c r="AP1184"/>
  <c r="AP1183" s="1"/>
  <c r="AP1182" s="1"/>
  <c r="AV1185"/>
  <c r="AV1184" s="1"/>
  <c r="AV1183" s="1"/>
  <c r="AV1182" s="1"/>
  <c r="AQ699"/>
  <c r="AQ698" s="1"/>
  <c r="AQ697" s="1"/>
  <c r="AW700"/>
  <c r="AW699" s="1"/>
  <c r="AW698" s="1"/>
  <c r="AW697" s="1"/>
  <c r="AQ1196"/>
  <c r="AQ1195" s="1"/>
  <c r="AQ1194" s="1"/>
  <c r="AQ1193" s="1"/>
  <c r="AW1197"/>
  <c r="AW1196" s="1"/>
  <c r="AW1195" s="1"/>
  <c r="AW1194" s="1"/>
  <c r="AW1193" s="1"/>
  <c r="AQ493"/>
  <c r="AQ492" s="1"/>
  <c r="AQ491" s="1"/>
  <c r="AQ490" s="1"/>
  <c r="AW494"/>
  <c r="AW493" s="1"/>
  <c r="AW492" s="1"/>
  <c r="AW491" s="1"/>
  <c r="AW490" s="1"/>
  <c r="AP747"/>
  <c r="AP746" s="1"/>
  <c r="AP745" s="1"/>
  <c r="AV748"/>
  <c r="AV747" s="1"/>
  <c r="AV746" s="1"/>
  <c r="AV745" s="1"/>
  <c r="AQ605"/>
  <c r="AQ604" s="1"/>
  <c r="AW606"/>
  <c r="AW605" s="1"/>
  <c r="AQ1145"/>
  <c r="AQ1144" s="1"/>
  <c r="AW1146"/>
  <c r="AW1145" s="1"/>
  <c r="AW1144" s="1"/>
  <c r="AP1028"/>
  <c r="AP1027" s="1"/>
  <c r="AV1029"/>
  <c r="AV1028" s="1"/>
  <c r="AV1027" s="1"/>
  <c r="AP127"/>
  <c r="AV128"/>
  <c r="AV127" s="1"/>
  <c r="AP968"/>
  <c r="AP967" s="1"/>
  <c r="AV969"/>
  <c r="AV968" s="1"/>
  <c r="AV967" s="1"/>
  <c r="AQ336"/>
  <c r="AQ335" s="1"/>
  <c r="AW337"/>
  <c r="AW336" s="1"/>
  <c r="AW335" s="1"/>
  <c r="AQ1046"/>
  <c r="AQ1045" s="1"/>
  <c r="AW1047"/>
  <c r="AW1046" s="1"/>
  <c r="AW1045" s="1"/>
  <c r="AP623"/>
  <c r="AP622" s="1"/>
  <c r="AP621" s="1"/>
  <c r="AV624"/>
  <c r="AV623" s="1"/>
  <c r="AV622" s="1"/>
  <c r="AV621" s="1"/>
  <c r="AQ277"/>
  <c r="AQ276" s="1"/>
  <c r="AQ275" s="1"/>
  <c r="AQ274" s="1"/>
  <c r="AW278"/>
  <c r="AW277" s="1"/>
  <c r="AW276" s="1"/>
  <c r="AW275" s="1"/>
  <c r="AW274" s="1"/>
  <c r="AQ1016"/>
  <c r="AQ1015" s="1"/>
  <c r="AW1017"/>
  <c r="AW1016" s="1"/>
  <c r="AW1015" s="1"/>
  <c r="AP414"/>
  <c r="AP413" s="1"/>
  <c r="AP412" s="1"/>
  <c r="AV415"/>
  <c r="AV414" s="1"/>
  <c r="AV413" s="1"/>
  <c r="AV412" s="1"/>
  <c r="AP167"/>
  <c r="AV168"/>
  <c r="AV167" s="1"/>
  <c r="AQ1055"/>
  <c r="AQ1054" s="1"/>
  <c r="AW1056"/>
  <c r="AW1055" s="1"/>
  <c r="AW1054" s="1"/>
  <c r="AP403"/>
  <c r="AP402" s="1"/>
  <c r="AV404"/>
  <c r="AV403" s="1"/>
  <c r="AV402" s="1"/>
  <c r="AQ299"/>
  <c r="AW301"/>
  <c r="AW299" s="1"/>
  <c r="AQ423"/>
  <c r="AW424"/>
  <c r="AW423" s="1"/>
  <c r="AQ847"/>
  <c r="AQ846" s="1"/>
  <c r="AQ845" s="1"/>
  <c r="AW848"/>
  <c r="AW847" s="1"/>
  <c r="AW846" s="1"/>
  <c r="AW845" s="1"/>
  <c r="AP1052"/>
  <c r="AP1051" s="1"/>
  <c r="AV1053"/>
  <c r="AV1052" s="1"/>
  <c r="AV1051" s="1"/>
  <c r="AP194"/>
  <c r="AP193" s="1"/>
  <c r="AP179" s="1"/>
  <c r="AV195"/>
  <c r="AV194" s="1"/>
  <c r="AV193" s="1"/>
  <c r="AV179" s="1"/>
  <c r="AP1034"/>
  <c r="AP1033" s="1"/>
  <c r="AV1035"/>
  <c r="AV1034" s="1"/>
  <c r="AV1033" s="1"/>
  <c r="AQ291"/>
  <c r="AQ290" s="1"/>
  <c r="AQ289" s="1"/>
  <c r="AW292"/>
  <c r="AW291" s="1"/>
  <c r="AW290" s="1"/>
  <c r="AW289" s="1"/>
  <c r="AQ873"/>
  <c r="AW874"/>
  <c r="AW873" s="1"/>
  <c r="AP1188"/>
  <c r="AP1187" s="1"/>
  <c r="AV1189"/>
  <c r="AV1188" s="1"/>
  <c r="AV1187" s="1"/>
  <c r="AP282"/>
  <c r="AP281" s="1"/>
  <c r="AP280" s="1"/>
  <c r="AP279" s="1"/>
  <c r="AV283"/>
  <c r="AV282" s="1"/>
  <c r="AV281" s="1"/>
  <c r="AV280" s="1"/>
  <c r="AV279" s="1"/>
  <c r="AQ971"/>
  <c r="AQ970" s="1"/>
  <c r="AW972"/>
  <c r="AW971" s="1"/>
  <c r="AW970" s="1"/>
  <c r="AQ521"/>
  <c r="AQ520" s="1"/>
  <c r="AQ519" s="1"/>
  <c r="AQ518" s="1"/>
  <c r="AW522"/>
  <c r="AW521" s="1"/>
  <c r="AW520" s="1"/>
  <c r="AW519" s="1"/>
  <c r="AW518" s="1"/>
  <c r="AQ687"/>
  <c r="AQ686" s="1"/>
  <c r="AW688"/>
  <c r="AW687" s="1"/>
  <c r="AW686" s="1"/>
  <c r="AQ1067"/>
  <c r="AQ1066" s="1"/>
  <c r="AW1068"/>
  <c r="AW1067" s="1"/>
  <c r="AW1066" s="1"/>
  <c r="AP396"/>
  <c r="AP395" s="1"/>
  <c r="AP394" s="1"/>
  <c r="AV397"/>
  <c r="AV396" s="1"/>
  <c r="AV395" s="1"/>
  <c r="AV394" s="1"/>
  <c r="AQ270"/>
  <c r="AQ269" s="1"/>
  <c r="AQ268" s="1"/>
  <c r="AQ267" s="1"/>
  <c r="AQ266" s="1"/>
  <c r="AW271"/>
  <c r="AW270" s="1"/>
  <c r="AW269" s="1"/>
  <c r="AW268" s="1"/>
  <c r="AW267" s="1"/>
  <c r="AW266" s="1"/>
  <c r="AQ1037"/>
  <c r="AQ1036" s="1"/>
  <c r="AW1038"/>
  <c r="AW1037" s="1"/>
  <c r="AW1036" s="1"/>
  <c r="AP1166"/>
  <c r="AP1165" s="1"/>
  <c r="AV1167"/>
  <c r="AV1166" s="1"/>
  <c r="AV1165" s="1"/>
  <c r="AQ503"/>
  <c r="AQ502" s="1"/>
  <c r="AQ501" s="1"/>
  <c r="AQ500" s="1"/>
  <c r="AW504"/>
  <c r="AW503" s="1"/>
  <c r="AW502" s="1"/>
  <c r="AW501" s="1"/>
  <c r="AW500" s="1"/>
  <c r="AP574"/>
  <c r="AV575"/>
  <c r="AV574" s="1"/>
  <c r="AQ747"/>
  <c r="AQ746" s="1"/>
  <c r="AQ745" s="1"/>
  <c r="AW748"/>
  <c r="AW747" s="1"/>
  <c r="AW746" s="1"/>
  <c r="AW745" s="1"/>
  <c r="AP666"/>
  <c r="AP665" s="1"/>
  <c r="AP661" s="1"/>
  <c r="AV667"/>
  <c r="AV666" s="1"/>
  <c r="AV665" s="1"/>
  <c r="AQ194"/>
  <c r="AQ193" s="1"/>
  <c r="AQ179" s="1"/>
  <c r="AW195"/>
  <c r="AW194" s="1"/>
  <c r="AW193" s="1"/>
  <c r="AW179" s="1"/>
  <c r="AP476"/>
  <c r="AP475" s="1"/>
  <c r="AP474" s="1"/>
  <c r="AP473" s="1"/>
  <c r="AV477"/>
  <c r="AV476" s="1"/>
  <c r="AV475" s="1"/>
  <c r="AV474" s="1"/>
  <c r="AV473" s="1"/>
  <c r="AQ21"/>
  <c r="AQ20" s="1"/>
  <c r="AQ19" s="1"/>
  <c r="AQ18" s="1"/>
  <c r="AQ17" s="1"/>
  <c r="AW22"/>
  <c r="AW21" s="1"/>
  <c r="AW20" s="1"/>
  <c r="AW19" s="1"/>
  <c r="AW18" s="1"/>
  <c r="AW17" s="1"/>
  <c r="AQ925"/>
  <c r="AQ924" s="1"/>
  <c r="AW926"/>
  <c r="AW925" s="1"/>
  <c r="AW924" s="1"/>
  <c r="AP287"/>
  <c r="AP286" s="1"/>
  <c r="AP285" s="1"/>
  <c r="AV288"/>
  <c r="AV287" s="1"/>
  <c r="AV286" s="1"/>
  <c r="AV285" s="1"/>
  <c r="AQ28"/>
  <c r="AQ27" s="1"/>
  <c r="AW29"/>
  <c r="AW28" s="1"/>
  <c r="AW27" s="1"/>
  <c r="AQ877"/>
  <c r="AW878"/>
  <c r="AW877" s="1"/>
  <c r="AQ536"/>
  <c r="AQ535" s="1"/>
  <c r="AQ534" s="1"/>
  <c r="AQ533" s="1"/>
  <c r="AW537"/>
  <c r="AW536" s="1"/>
  <c r="AW535" s="1"/>
  <c r="AW534" s="1"/>
  <c r="AW533" s="1"/>
  <c r="AP1076"/>
  <c r="AP1075" s="1"/>
  <c r="AV1077"/>
  <c r="AV1076" s="1"/>
  <c r="AV1075" s="1"/>
  <c r="AQ531"/>
  <c r="AQ530" s="1"/>
  <c r="AQ529" s="1"/>
  <c r="AQ528" s="1"/>
  <c r="AW532"/>
  <c r="AW531" s="1"/>
  <c r="AW530" s="1"/>
  <c r="AW529" s="1"/>
  <c r="AW528" s="1"/>
  <c r="AQ360"/>
  <c r="AQ359" s="1"/>
  <c r="AW361"/>
  <c r="AW360" s="1"/>
  <c r="AW359" s="1"/>
  <c r="AQ1166"/>
  <c r="AQ1165" s="1"/>
  <c r="AW1167"/>
  <c r="AW1166" s="1"/>
  <c r="AW1165" s="1"/>
  <c r="AW1164" s="1"/>
  <c r="AW1159" s="1"/>
  <c r="AQ262"/>
  <c r="AW264"/>
  <c r="AW262" s="1"/>
  <c r="AP843"/>
  <c r="AP842" s="1"/>
  <c r="AP841" s="1"/>
  <c r="AV844"/>
  <c r="AV843" s="1"/>
  <c r="AV842" s="1"/>
  <c r="AV841" s="1"/>
  <c r="AP339"/>
  <c r="AP338" s="1"/>
  <c r="AV340"/>
  <c r="AV339" s="1"/>
  <c r="AV338" s="1"/>
  <c r="AQ1191"/>
  <c r="AQ1190" s="1"/>
  <c r="AW1192"/>
  <c r="AW1191" s="1"/>
  <c r="AW1190" s="1"/>
  <c r="AQ710"/>
  <c r="AQ709" s="1"/>
  <c r="AQ708" s="1"/>
  <c r="AW711"/>
  <c r="AW710" s="1"/>
  <c r="AW709" s="1"/>
  <c r="AW708" s="1"/>
  <c r="AP569"/>
  <c r="AV570"/>
  <c r="AV569" s="1"/>
  <c r="AQ786"/>
  <c r="AQ785" s="1"/>
  <c r="AQ784" s="1"/>
  <c r="AW787"/>
  <c r="AW786" s="1"/>
  <c r="AW785" s="1"/>
  <c r="AW784" s="1"/>
  <c r="AW783" s="1"/>
  <c r="AQ161"/>
  <c r="AQ160" s="1"/>
  <c r="AW162"/>
  <c r="AW161" s="1"/>
  <c r="AW160" s="1"/>
  <c r="AQ821"/>
  <c r="AQ819" s="1"/>
  <c r="AW822"/>
  <c r="AW821" s="1"/>
  <c r="AW819" s="1"/>
  <c r="AQ121"/>
  <c r="AQ120" s="1"/>
  <c r="AQ119" s="1"/>
  <c r="AW122"/>
  <c r="AW121" s="1"/>
  <c r="AW120" s="1"/>
  <c r="AW119" s="1"/>
  <c r="AP1040"/>
  <c r="AP1039" s="1"/>
  <c r="AV1041"/>
  <c r="AV1040" s="1"/>
  <c r="AV1039" s="1"/>
  <c r="AQ282"/>
  <c r="AQ281" s="1"/>
  <c r="AQ280" s="1"/>
  <c r="AQ279" s="1"/>
  <c r="AW283"/>
  <c r="AW282" s="1"/>
  <c r="AW281" s="1"/>
  <c r="AW280" s="1"/>
  <c r="AW279" s="1"/>
  <c r="AQ1007"/>
  <c r="AQ1006" s="1"/>
  <c r="AW1008"/>
  <c r="AW1007" s="1"/>
  <c r="AW1006" s="1"/>
  <c r="AV55"/>
  <c r="AV294"/>
  <c r="AV293" s="1"/>
  <c r="AQ1101"/>
  <c r="AQ1100" s="1"/>
  <c r="AW1102"/>
  <c r="AW1101" s="1"/>
  <c r="AW1100" s="1"/>
  <c r="AQ215"/>
  <c r="AW216"/>
  <c r="AW215" s="1"/>
  <c r="AP1007"/>
  <c r="AP1006" s="1"/>
  <c r="AV1008"/>
  <c r="AV1007" s="1"/>
  <c r="AV1006" s="1"/>
  <c r="AQ471"/>
  <c r="AQ470" s="1"/>
  <c r="AQ469" s="1"/>
  <c r="AQ468" s="1"/>
  <c r="AQ467" s="1"/>
  <c r="AW472"/>
  <c r="AW471" s="1"/>
  <c r="AW470" s="1"/>
  <c r="AW469" s="1"/>
  <c r="AW468" s="1"/>
  <c r="AW467" s="1"/>
  <c r="AQ1058"/>
  <c r="AQ1057" s="1"/>
  <c r="AW1059"/>
  <c r="AW1058" s="1"/>
  <c r="AW1057" s="1"/>
  <c r="AP270"/>
  <c r="AP269" s="1"/>
  <c r="AP268" s="1"/>
  <c r="AP267" s="1"/>
  <c r="AP266" s="1"/>
  <c r="AV271"/>
  <c r="AV270" s="1"/>
  <c r="AV269" s="1"/>
  <c r="AV268" s="1"/>
  <c r="AV267" s="1"/>
  <c r="AV266" s="1"/>
  <c r="AP1079"/>
  <c r="AP1078" s="1"/>
  <c r="AV1080"/>
  <c r="AV1079" s="1"/>
  <c r="AV1078" s="1"/>
  <c r="AQ425"/>
  <c r="AW426"/>
  <c r="AW425" s="1"/>
  <c r="AP875"/>
  <c r="AV876"/>
  <c r="AV875" s="1"/>
  <c r="AQ260"/>
  <c r="AW261"/>
  <c r="AW260" s="1"/>
  <c r="AQ1043"/>
  <c r="AQ1042" s="1"/>
  <c r="AW1044"/>
  <c r="AW1043" s="1"/>
  <c r="AW1042" s="1"/>
  <c r="AQ312"/>
  <c r="AQ311" s="1"/>
  <c r="AW313"/>
  <c r="AW312" s="1"/>
  <c r="AW311" s="1"/>
  <c r="AQ176"/>
  <c r="AW178"/>
  <c r="AW176" s="1"/>
  <c r="AP498"/>
  <c r="AP497" s="1"/>
  <c r="AP496" s="1"/>
  <c r="AP495" s="1"/>
  <c r="AV499"/>
  <c r="AV498" s="1"/>
  <c r="AV497" s="1"/>
  <c r="AV496" s="1"/>
  <c r="AV495" s="1"/>
  <c r="AP879"/>
  <c r="AV880"/>
  <c r="AV879" s="1"/>
  <c r="AP1058"/>
  <c r="AP1057" s="1"/>
  <c r="AV1059"/>
  <c r="AV1058" s="1"/>
  <c r="AV1057" s="1"/>
  <c r="AQ127"/>
  <c r="AW128"/>
  <c r="AW127" s="1"/>
  <c r="AQ339"/>
  <c r="AQ338" s="1"/>
  <c r="AW340"/>
  <c r="AW339" s="1"/>
  <c r="AW338" s="1"/>
  <c r="AQ614"/>
  <c r="AQ613" s="1"/>
  <c r="AQ612" s="1"/>
  <c r="AQ611" s="1"/>
  <c r="AW615"/>
  <c r="AW614" s="1"/>
  <c r="AW613" s="1"/>
  <c r="AW612" s="1"/>
  <c r="AW611" s="1"/>
  <c r="AQ912"/>
  <c r="AQ911" s="1"/>
  <c r="AW913"/>
  <c r="AW912" s="1"/>
  <c r="AW911" s="1"/>
  <c r="AQ1073"/>
  <c r="AQ1072" s="1"/>
  <c r="AW1074"/>
  <c r="AW1073" s="1"/>
  <c r="AW1072" s="1"/>
  <c r="AQ794"/>
  <c r="AQ793" s="1"/>
  <c r="AQ792" s="1"/>
  <c r="AW795"/>
  <c r="AW794" s="1"/>
  <c r="AW793" s="1"/>
  <c r="AW792" s="1"/>
  <c r="AP493"/>
  <c r="AP492" s="1"/>
  <c r="AP491" s="1"/>
  <c r="AP490" s="1"/>
  <c r="AV494"/>
  <c r="AV493" s="1"/>
  <c r="AV492" s="1"/>
  <c r="AV491" s="1"/>
  <c r="AV490" s="1"/>
  <c r="AP1224"/>
  <c r="AP1223" s="1"/>
  <c r="AP1222" s="1"/>
  <c r="AV1225"/>
  <c r="AV1224" s="1"/>
  <c r="AV1223" s="1"/>
  <c r="AV1222" s="1"/>
  <c r="AQ781"/>
  <c r="AQ780" s="1"/>
  <c r="AQ779" s="1"/>
  <c r="AQ778" s="1"/>
  <c r="AW782"/>
  <c r="AW781" s="1"/>
  <c r="AW780" s="1"/>
  <c r="AW779" s="1"/>
  <c r="AW778" s="1"/>
  <c r="AP366"/>
  <c r="AP365" s="1"/>
  <c r="AV367"/>
  <c r="AV366" s="1"/>
  <c r="AV365" s="1"/>
  <c r="AQ1203"/>
  <c r="AQ1202" s="1"/>
  <c r="AQ1201" s="1"/>
  <c r="AQ1200" s="1"/>
  <c r="AQ1199" s="1"/>
  <c r="AW1204"/>
  <c r="AW1203" s="1"/>
  <c r="AW1202" s="1"/>
  <c r="AW1201" s="1"/>
  <c r="AW1200" s="1"/>
  <c r="AW1199" s="1"/>
  <c r="AQ756"/>
  <c r="AQ755" s="1"/>
  <c r="AQ754" s="1"/>
  <c r="AW757"/>
  <c r="AW756" s="1"/>
  <c r="AW755" s="1"/>
  <c r="AW754" s="1"/>
  <c r="AW753" s="1"/>
  <c r="AQ38"/>
  <c r="AW39"/>
  <c r="AW38" s="1"/>
  <c r="AP1004"/>
  <c r="AP1003" s="1"/>
  <c r="AV1005"/>
  <c r="AV1004" s="1"/>
  <c r="AV1003" s="1"/>
  <c r="AP602"/>
  <c r="AP601" s="1"/>
  <c r="AV603"/>
  <c r="AV602" s="1"/>
  <c r="AV601" s="1"/>
  <c r="AP790"/>
  <c r="AP789" s="1"/>
  <c r="AP788" s="1"/>
  <c r="AV791"/>
  <c r="AV790" s="1"/>
  <c r="AV789" s="1"/>
  <c r="AV788" s="1"/>
  <c r="AP318"/>
  <c r="AP317" s="1"/>
  <c r="AV319"/>
  <c r="AV318" s="1"/>
  <c r="AV317" s="1"/>
  <c r="AP336"/>
  <c r="AP335" s="1"/>
  <c r="AV337"/>
  <c r="AV336" s="1"/>
  <c r="AV335" s="1"/>
  <c r="AP628"/>
  <c r="AP627" s="1"/>
  <c r="AP626" s="1"/>
  <c r="AP625" s="1"/>
  <c r="AV629"/>
  <c r="AV628" s="1"/>
  <c r="AV627" s="1"/>
  <c r="AV626" s="1"/>
  <c r="AV625" s="1"/>
  <c r="AP998"/>
  <c r="AP997" s="1"/>
  <c r="AV999"/>
  <c r="AV998" s="1"/>
  <c r="AV997" s="1"/>
  <c r="AP1157"/>
  <c r="AP1156" s="1"/>
  <c r="AP1155" s="1"/>
  <c r="AV1158"/>
  <c r="AV1157" s="1"/>
  <c r="AV1156" s="1"/>
  <c r="AV1155" s="1"/>
  <c r="AP220"/>
  <c r="AP219" s="1"/>
  <c r="AP218" s="1"/>
  <c r="AP217" s="1"/>
  <c r="AV221"/>
  <c r="AV220" s="1"/>
  <c r="AV219" s="1"/>
  <c r="AV218" s="1"/>
  <c r="AV217" s="1"/>
  <c r="AQ403"/>
  <c r="AQ402" s="1"/>
  <c r="AW404"/>
  <c r="AW403" s="1"/>
  <c r="AW402" s="1"/>
  <c r="AQ729"/>
  <c r="AQ728" s="1"/>
  <c r="AQ727" s="1"/>
  <c r="AQ726" s="1"/>
  <c r="AW730"/>
  <c r="AW729" s="1"/>
  <c r="AW728" s="1"/>
  <c r="AW727" s="1"/>
  <c r="AW726" s="1"/>
  <c r="AQ1013"/>
  <c r="AQ1012" s="1"/>
  <c r="AW1014"/>
  <c r="AW1013" s="1"/>
  <c r="AW1012" s="1"/>
  <c r="AQ1224"/>
  <c r="AQ1223" s="1"/>
  <c r="AQ1222" s="1"/>
  <c r="AW1225"/>
  <c r="AW1224" s="1"/>
  <c r="AW1223" s="1"/>
  <c r="AW1222" s="1"/>
  <c r="AQ156"/>
  <c r="AW157"/>
  <c r="AW156" s="1"/>
  <c r="AP1037"/>
  <c r="AP1036" s="1"/>
  <c r="AV1038"/>
  <c r="AV1037" s="1"/>
  <c r="AV1036" s="1"/>
  <c r="AQ396"/>
  <c r="AQ395" s="1"/>
  <c r="AQ394" s="1"/>
  <c r="AW397"/>
  <c r="AW396" s="1"/>
  <c r="AW395" s="1"/>
  <c r="AW394" s="1"/>
  <c r="AP1203"/>
  <c r="AP1202" s="1"/>
  <c r="AP1201" s="1"/>
  <c r="AP1200" s="1"/>
  <c r="AP1199" s="1"/>
  <c r="AV1204"/>
  <c r="AV1203" s="1"/>
  <c r="AV1202" s="1"/>
  <c r="AV1201" s="1"/>
  <c r="AV1200" s="1"/>
  <c r="AV1199" s="1"/>
  <c r="AP333"/>
  <c r="AP332" s="1"/>
  <c r="AV334"/>
  <c r="AV333" s="1"/>
  <c r="AV332" s="1"/>
  <c r="AP1025"/>
  <c r="AP1024" s="1"/>
  <c r="AV1026"/>
  <c r="AV1025" s="1"/>
  <c r="AV1024" s="1"/>
  <c r="AP1191"/>
  <c r="AP1190" s="1"/>
  <c r="AV1192"/>
  <c r="AV1191" s="1"/>
  <c r="AV1190" s="1"/>
  <c r="AP821"/>
  <c r="AP820" s="1"/>
  <c r="AP819" s="1"/>
  <c r="AV822"/>
  <c r="AV821" s="1"/>
  <c r="AV820" s="1"/>
  <c r="AV819" s="1"/>
  <c r="AQ349"/>
  <c r="AQ348" s="1"/>
  <c r="AQ347" s="1"/>
  <c r="AQ346" s="1"/>
  <c r="AW350"/>
  <c r="AW349" s="1"/>
  <c r="AW348" s="1"/>
  <c r="AW347" s="1"/>
  <c r="AW346" s="1"/>
  <c r="AP1175"/>
  <c r="AP1174" s="1"/>
  <c r="AV1176"/>
  <c r="AV1175" s="1"/>
  <c r="AV1174" s="1"/>
  <c r="AQ169"/>
  <c r="AW170"/>
  <c r="AW169" s="1"/>
  <c r="AP729"/>
  <c r="AP728" s="1"/>
  <c r="AP727" s="1"/>
  <c r="AP726" s="1"/>
  <c r="AV730"/>
  <c r="AV729" s="1"/>
  <c r="AV728" s="1"/>
  <c r="AV727" s="1"/>
  <c r="AV726" s="1"/>
  <c r="AP1019"/>
  <c r="AP1018" s="1"/>
  <c r="AV1020"/>
  <c r="AV1019" s="1"/>
  <c r="AV1018" s="1"/>
  <c r="AQ31"/>
  <c r="AQ30" s="1"/>
  <c r="AW32"/>
  <c r="AW31" s="1"/>
  <c r="AW30" s="1"/>
  <c r="AQ287"/>
  <c r="AQ286" s="1"/>
  <c r="AQ285" s="1"/>
  <c r="AW288"/>
  <c r="AW287" s="1"/>
  <c r="AW286" s="1"/>
  <c r="AW285" s="1"/>
  <c r="AQ498"/>
  <c r="AQ497" s="1"/>
  <c r="AQ496" s="1"/>
  <c r="AQ495" s="1"/>
  <c r="AW499"/>
  <c r="AW498" s="1"/>
  <c r="AW497" s="1"/>
  <c r="AW496" s="1"/>
  <c r="AW495" s="1"/>
  <c r="AQ836"/>
  <c r="AQ835" s="1"/>
  <c r="AQ834" s="1"/>
  <c r="AQ833" s="1"/>
  <c r="AQ832" s="1"/>
  <c r="AW837"/>
  <c r="AW836" s="1"/>
  <c r="AW835" s="1"/>
  <c r="AW834" s="1"/>
  <c r="AW833" s="1"/>
  <c r="AW832" s="1"/>
  <c r="AQ1022"/>
  <c r="AQ1021" s="1"/>
  <c r="AW1023"/>
  <c r="AW1022" s="1"/>
  <c r="AW1021" s="1"/>
  <c r="AQ427"/>
  <c r="AW428"/>
  <c r="AW427" s="1"/>
  <c r="AQ174"/>
  <c r="AW175"/>
  <c r="AW174" s="1"/>
  <c r="AP384"/>
  <c r="AP379" s="1"/>
  <c r="AP378" s="1"/>
  <c r="AP373" s="1"/>
  <c r="AV385"/>
  <c r="AV384" s="1"/>
  <c r="AV379" s="1"/>
  <c r="AV378" s="1"/>
  <c r="AV373" s="1"/>
  <c r="AV351" s="1"/>
  <c r="AV345" s="1"/>
  <c r="AQ671"/>
  <c r="AQ670" s="1"/>
  <c r="AQ669" s="1"/>
  <c r="AW672"/>
  <c r="AW671" s="1"/>
  <c r="AW670" s="1"/>
  <c r="AW669" s="1"/>
  <c r="AP1013"/>
  <c r="AP1012" s="1"/>
  <c r="AV1014"/>
  <c r="AV1013" s="1"/>
  <c r="AV1012" s="1"/>
  <c r="AQ1184"/>
  <c r="AQ1183" s="1"/>
  <c r="AQ1182" s="1"/>
  <c r="AW1185"/>
  <c r="AW1184" s="1"/>
  <c r="AW1183" s="1"/>
  <c r="AW1182" s="1"/>
  <c r="AQ225"/>
  <c r="AW226"/>
  <c r="AW225" s="1"/>
  <c r="AQ414"/>
  <c r="AQ413" s="1"/>
  <c r="AQ412" s="1"/>
  <c r="AW415"/>
  <c r="AW414" s="1"/>
  <c r="AW413" s="1"/>
  <c r="AW412" s="1"/>
  <c r="AP703"/>
  <c r="AP702" s="1"/>
  <c r="AV704"/>
  <c r="AV703" s="1"/>
  <c r="AV702" s="1"/>
  <c r="AQ979"/>
  <c r="AQ978" s="1"/>
  <c r="AQ977" s="1"/>
  <c r="AQ976" s="1"/>
  <c r="AQ975" s="1"/>
  <c r="AW980"/>
  <c r="AW979" s="1"/>
  <c r="AW978" s="1"/>
  <c r="AW977" s="1"/>
  <c r="AW976" s="1"/>
  <c r="AW975" s="1"/>
  <c r="AQ1157"/>
  <c r="AQ1156" s="1"/>
  <c r="AQ1155" s="1"/>
  <c r="AW1158"/>
  <c r="AW1157" s="1"/>
  <c r="AW1156" s="1"/>
  <c r="AW1155" s="1"/>
  <c r="AQ576"/>
  <c r="AW577"/>
  <c r="AW576" s="1"/>
  <c r="AP342"/>
  <c r="AP341" s="1"/>
  <c r="AV343"/>
  <c r="AV342" s="1"/>
  <c r="AV341" s="1"/>
  <c r="AP642"/>
  <c r="AP641" s="1"/>
  <c r="AP640" s="1"/>
  <c r="AP639" s="1"/>
  <c r="AP638" s="1"/>
  <c r="AV643"/>
  <c r="AV642" s="1"/>
  <c r="AV641" s="1"/>
  <c r="AV640" s="1"/>
  <c r="AV639" s="1"/>
  <c r="AV638" s="1"/>
  <c r="AP1016"/>
  <c r="AP1015" s="1"/>
  <c r="AV1017"/>
  <c r="AV1016" s="1"/>
  <c r="AV1015" s="1"/>
  <c r="AQ1188"/>
  <c r="AQ1187" s="1"/>
  <c r="AW1189"/>
  <c r="AW1188" s="1"/>
  <c r="AW1187" s="1"/>
  <c r="AW1186" s="1"/>
  <c r="AQ229"/>
  <c r="AW230"/>
  <c r="AW229" s="1"/>
  <c r="AQ476"/>
  <c r="AQ475" s="1"/>
  <c r="AQ474" s="1"/>
  <c r="AQ473" s="1"/>
  <c r="AW477"/>
  <c r="AW476" s="1"/>
  <c r="AW475" s="1"/>
  <c r="AW474" s="1"/>
  <c r="AW473" s="1"/>
  <c r="AQ843"/>
  <c r="AQ842" s="1"/>
  <c r="AQ841" s="1"/>
  <c r="AW844"/>
  <c r="AW843" s="1"/>
  <c r="AW842" s="1"/>
  <c r="AW841" s="1"/>
  <c r="AW840" s="1"/>
  <c r="AW839" s="1"/>
  <c r="AQ1031"/>
  <c r="AQ1030" s="1"/>
  <c r="AW1032"/>
  <c r="AW1031" s="1"/>
  <c r="AW1030" s="1"/>
  <c r="AP572"/>
  <c r="AV573"/>
  <c r="AV572" s="1"/>
  <c r="AV571" s="1"/>
  <c r="AQ1105"/>
  <c r="AQ1104" s="1"/>
  <c r="AQ1103" s="1"/>
  <c r="AW1106"/>
  <c r="AW1105" s="1"/>
  <c r="AW1104" s="1"/>
  <c r="AW1103" s="1"/>
  <c r="AW1099" s="1"/>
  <c r="AP692"/>
  <c r="AP691" s="1"/>
  <c r="AP690" s="1"/>
  <c r="AP689" s="1"/>
  <c r="AV693"/>
  <c r="AV692" s="1"/>
  <c r="AV691" s="1"/>
  <c r="AV690" s="1"/>
  <c r="AV689" s="1"/>
  <c r="AP990"/>
  <c r="AP987" s="1"/>
  <c r="AP986" s="1"/>
  <c r="AP985" s="1"/>
  <c r="AP984" s="1"/>
  <c r="AV991"/>
  <c r="AV990" s="1"/>
  <c r="AV987" s="1"/>
  <c r="AV986" s="1"/>
  <c r="AV985" s="1"/>
  <c r="AV984" s="1"/>
  <c r="AQ154"/>
  <c r="AW155"/>
  <c r="AW154" s="1"/>
  <c r="AW153" s="1"/>
  <c r="AW152" s="1"/>
  <c r="AQ149"/>
  <c r="AQ148" s="1"/>
  <c r="AQ147" s="1"/>
  <c r="AQ146" s="1"/>
  <c r="AW150"/>
  <c r="AW149" s="1"/>
  <c r="AW148" s="1"/>
  <c r="AW147" s="1"/>
  <c r="AW146" s="1"/>
  <c r="AP933"/>
  <c r="AP932" s="1"/>
  <c r="AP931" s="1"/>
  <c r="AV934"/>
  <c r="AV933" s="1"/>
  <c r="AV932" s="1"/>
  <c r="AV931" s="1"/>
  <c r="AP262"/>
  <c r="AV264"/>
  <c r="AV262" s="1"/>
  <c r="AP925"/>
  <c r="AP924" s="1"/>
  <c r="AV926"/>
  <c r="AV925" s="1"/>
  <c r="AV924" s="1"/>
  <c r="AP172"/>
  <c r="AV173"/>
  <c r="AV172" s="1"/>
  <c r="AQ1049"/>
  <c r="AQ1048" s="1"/>
  <c r="AW1050"/>
  <c r="AW1049" s="1"/>
  <c r="AW1048" s="1"/>
  <c r="AQ692"/>
  <c r="AQ691" s="1"/>
  <c r="AQ690" s="1"/>
  <c r="AQ689" s="1"/>
  <c r="AW693"/>
  <c r="AW692" s="1"/>
  <c r="AW691" s="1"/>
  <c r="AW690" s="1"/>
  <c r="AW689" s="1"/>
  <c r="AQ227"/>
  <c r="AW228"/>
  <c r="AW227" s="1"/>
  <c r="AQ965"/>
  <c r="AQ964" s="1"/>
  <c r="AW966"/>
  <c r="AW965" s="1"/>
  <c r="AW964" s="1"/>
  <c r="AQ816"/>
  <c r="AQ815" s="1"/>
  <c r="AQ814" s="1"/>
  <c r="AQ813" s="1"/>
  <c r="AW817"/>
  <c r="AW816" s="1"/>
  <c r="AW815" s="1"/>
  <c r="AW814" s="1"/>
  <c r="AW813" s="1"/>
  <c r="AQ234"/>
  <c r="AW235"/>
  <c r="AW234" s="1"/>
  <c r="AQ907"/>
  <c r="AQ906" s="1"/>
  <c r="AW908"/>
  <c r="AW907" s="1"/>
  <c r="AW906" s="1"/>
  <c r="AQ158"/>
  <c r="AW159"/>
  <c r="AW158" s="1"/>
  <c r="AQ968"/>
  <c r="AQ967" s="1"/>
  <c r="AW969"/>
  <c r="AW968" s="1"/>
  <c r="AW967" s="1"/>
  <c r="AP894"/>
  <c r="AP893" s="1"/>
  <c r="AV895"/>
  <c r="AV894" s="1"/>
  <c r="AV893" s="1"/>
  <c r="AQ165"/>
  <c r="AW166"/>
  <c r="AW165" s="1"/>
  <c r="AW164" s="1"/>
  <c r="AQ1028"/>
  <c r="AQ1027" s="1"/>
  <c r="AW1029"/>
  <c r="AW1028" s="1"/>
  <c r="AW1027" s="1"/>
  <c r="AQ512"/>
  <c r="AQ511" s="1"/>
  <c r="AQ510" s="1"/>
  <c r="AQ509" s="1"/>
  <c r="AW513"/>
  <c r="AW512" s="1"/>
  <c r="AW511" s="1"/>
  <c r="AW510" s="1"/>
  <c r="AW509" s="1"/>
  <c r="AQ526"/>
  <c r="AQ525" s="1"/>
  <c r="AQ524" s="1"/>
  <c r="AQ523" s="1"/>
  <c r="AW527"/>
  <c r="AW526" s="1"/>
  <c r="AW525" s="1"/>
  <c r="AW524" s="1"/>
  <c r="AW523" s="1"/>
  <c r="AQ125"/>
  <c r="AW126"/>
  <c r="AW125" s="1"/>
  <c r="AW124" s="1"/>
  <c r="AW123" s="1"/>
  <c r="AP567"/>
  <c r="AV568"/>
  <c r="AV567" s="1"/>
  <c r="AV566" s="1"/>
  <c r="AV562" s="1"/>
  <c r="AP243"/>
  <c r="AP242" s="1"/>
  <c r="AV244"/>
  <c r="AV243" s="1"/>
  <c r="AV242" s="1"/>
  <c r="AP1043"/>
  <c r="AP1042" s="1"/>
  <c r="AV1044"/>
  <c r="AV1043" s="1"/>
  <c r="AV1042" s="1"/>
  <c r="AQ619"/>
  <c r="AQ618" s="1"/>
  <c r="AQ617" s="1"/>
  <c r="AW620"/>
  <c r="AW619" s="1"/>
  <c r="AW618" s="1"/>
  <c r="AW617" s="1"/>
  <c r="AW616" s="1"/>
  <c r="AQ574"/>
  <c r="AW575"/>
  <c r="AW574" s="1"/>
  <c r="AP915"/>
  <c r="AP914" s="1"/>
  <c r="AV916"/>
  <c r="AV915" s="1"/>
  <c r="AV914" s="1"/>
  <c r="AV910" s="1"/>
  <c r="AQ706"/>
  <c r="AQ705" s="1"/>
  <c r="AW707"/>
  <c r="AW706" s="1"/>
  <c r="AW705" s="1"/>
  <c r="AP794"/>
  <c r="AP793" s="1"/>
  <c r="AP792" s="1"/>
  <c r="AV795"/>
  <c r="AV794" s="1"/>
  <c r="AV793" s="1"/>
  <c r="AV792" s="1"/>
  <c r="AP824"/>
  <c r="AP823" s="1"/>
  <c r="AV825"/>
  <c r="AV824" s="1"/>
  <c r="AV823" s="1"/>
  <c r="AV818" s="1"/>
  <c r="AQ1010"/>
  <c r="AQ1009" s="1"/>
  <c r="AW1011"/>
  <c r="AW1010" s="1"/>
  <c r="AW1009" s="1"/>
  <c r="AQ40"/>
  <c r="AW41"/>
  <c r="AW40" s="1"/>
  <c r="AP1145"/>
  <c r="AP1144" s="1"/>
  <c r="AV1146"/>
  <c r="AV1145" s="1"/>
  <c r="AV1144" s="1"/>
  <c r="AQ384"/>
  <c r="AW385"/>
  <c r="AW384" s="1"/>
  <c r="AP315"/>
  <c r="AP314" s="1"/>
  <c r="AV316"/>
  <c r="AV315" s="1"/>
  <c r="AV314" s="1"/>
  <c r="AQ739"/>
  <c r="AQ738" s="1"/>
  <c r="AQ737" s="1"/>
  <c r="AW740"/>
  <c r="AW739" s="1"/>
  <c r="AW738" s="1"/>
  <c r="AW737" s="1"/>
  <c r="AQ36"/>
  <c r="AW37"/>
  <c r="AW36" s="1"/>
  <c r="AQ380"/>
  <c r="AW381"/>
  <c r="AW380" s="1"/>
  <c r="AW379" s="1"/>
  <c r="AW378" s="1"/>
  <c r="AQ1001"/>
  <c r="AQ1000" s="1"/>
  <c r="AW1002"/>
  <c r="AW1001" s="1"/>
  <c r="AW1000" s="1"/>
  <c r="AQ937"/>
  <c r="AQ936" s="1"/>
  <c r="AQ935" s="1"/>
  <c r="AW938"/>
  <c r="AW937" s="1"/>
  <c r="AW936" s="1"/>
  <c r="AW935" s="1"/>
  <c r="AQ213"/>
  <c r="AW214"/>
  <c r="AW213" s="1"/>
  <c r="AW212" s="1"/>
  <c r="AW211" s="1"/>
  <c r="AW210" s="1"/>
  <c r="AP649"/>
  <c r="AP648" s="1"/>
  <c r="AP647" s="1"/>
  <c r="AP646" s="1"/>
  <c r="AP645" s="1"/>
  <c r="AV650"/>
  <c r="AV649" s="1"/>
  <c r="AV648" s="1"/>
  <c r="AV647" s="1"/>
  <c r="AV646" s="1"/>
  <c r="AV645" s="1"/>
  <c r="AP425"/>
  <c r="AV426"/>
  <c r="AV425" s="1"/>
  <c r="AQ297"/>
  <c r="AW298"/>
  <c r="AW297" s="1"/>
  <c r="AP31"/>
  <c r="AP30" s="1"/>
  <c r="AV32"/>
  <c r="AV31" s="1"/>
  <c r="AV30" s="1"/>
  <c r="AP1022"/>
  <c r="AP1021" s="1"/>
  <c r="AV1023"/>
  <c r="AV1022" s="1"/>
  <c r="AV1021" s="1"/>
  <c r="AQ633"/>
  <c r="AQ632" s="1"/>
  <c r="AQ631" s="1"/>
  <c r="AQ630" s="1"/>
  <c r="AW634"/>
  <c r="AW633" s="1"/>
  <c r="AW632" s="1"/>
  <c r="AW631" s="1"/>
  <c r="AW630" s="1"/>
  <c r="AQ933"/>
  <c r="AQ932" s="1"/>
  <c r="AQ931" s="1"/>
  <c r="AW934"/>
  <c r="AW933" s="1"/>
  <c r="AW932" s="1"/>
  <c r="AW931" s="1"/>
  <c r="AQ1034"/>
  <c r="AQ1033" s="1"/>
  <c r="AW1035"/>
  <c r="AW1034" s="1"/>
  <c r="AW1033" s="1"/>
  <c r="AQ295"/>
  <c r="AW296"/>
  <c r="AW295" s="1"/>
  <c r="AW294" s="1"/>
  <c r="AW293" s="1"/>
  <c r="AP176"/>
  <c r="AV178"/>
  <c r="AV176" s="1"/>
  <c r="AP260"/>
  <c r="AV261"/>
  <c r="AV260" s="1"/>
  <c r="AV257" s="1"/>
  <c r="AV256" s="1"/>
  <c r="AV255" s="1"/>
  <c r="AV254" s="1"/>
  <c r="AP1049"/>
  <c r="AP1048" s="1"/>
  <c r="AV1050"/>
  <c r="AV1049" s="1"/>
  <c r="AV1048" s="1"/>
  <c r="AQ875"/>
  <c r="AW876"/>
  <c r="AW875" s="1"/>
  <c r="AP149"/>
  <c r="AP148" s="1"/>
  <c r="AP147" s="1"/>
  <c r="AP146" s="1"/>
  <c r="AV150"/>
  <c r="AV149" s="1"/>
  <c r="AV148" s="1"/>
  <c r="AV147" s="1"/>
  <c r="AV146" s="1"/>
  <c r="AP928"/>
  <c r="AP927" s="1"/>
  <c r="AV929"/>
  <c r="AV928" s="1"/>
  <c r="AV927" s="1"/>
  <c r="AQ484"/>
  <c r="AQ483" s="1"/>
  <c r="AQ479" s="1"/>
  <c r="AQ478" s="1"/>
  <c r="AW485"/>
  <c r="AW484" s="1"/>
  <c r="AW483" s="1"/>
  <c r="AW478" s="1"/>
  <c r="AQ1220"/>
  <c r="AQ1219" s="1"/>
  <c r="AW1221"/>
  <c r="AW1220" s="1"/>
  <c r="AW1219" s="1"/>
  <c r="AW1218" s="1"/>
  <c r="AW1217" s="1"/>
  <c r="AW1215" s="1"/>
  <c r="AP710"/>
  <c r="AP709" s="1"/>
  <c r="AP708" s="1"/>
  <c r="AV711"/>
  <c r="AV710" s="1"/>
  <c r="AV709" s="1"/>
  <c r="AV708" s="1"/>
  <c r="AQ366"/>
  <c r="AQ365" s="1"/>
  <c r="AW367"/>
  <c r="AW366" s="1"/>
  <c r="AW365" s="1"/>
  <c r="AP1196"/>
  <c r="AP1195" s="1"/>
  <c r="AP1194" s="1"/>
  <c r="AP1193" s="1"/>
  <c r="AV1197"/>
  <c r="AV1196" s="1"/>
  <c r="AV1195" s="1"/>
  <c r="AV1194" s="1"/>
  <c r="AV1193" s="1"/>
  <c r="AP531"/>
  <c r="AP530" s="1"/>
  <c r="AP529" s="1"/>
  <c r="AP528" s="1"/>
  <c r="AV532"/>
  <c r="AV531" s="1"/>
  <c r="AV530" s="1"/>
  <c r="AV529" s="1"/>
  <c r="AV528" s="1"/>
  <c r="AP174"/>
  <c r="AV175"/>
  <c r="AV174" s="1"/>
  <c r="AP312"/>
  <c r="AP311" s="1"/>
  <c r="AV313"/>
  <c r="AV312" s="1"/>
  <c r="AV311" s="1"/>
  <c r="AP1070"/>
  <c r="AP1069" s="1"/>
  <c r="AV1071"/>
  <c r="AV1070" s="1"/>
  <c r="AV1069" s="1"/>
  <c r="AQ854"/>
  <c r="AQ853" s="1"/>
  <c r="AQ852" s="1"/>
  <c r="AW855"/>
  <c r="AW854" s="1"/>
  <c r="AW853" s="1"/>
  <c r="AW852" s="1"/>
  <c r="AW851" s="1"/>
  <c r="AW850" s="1"/>
  <c r="AP326"/>
  <c r="AP325" s="1"/>
  <c r="AP324" s="1"/>
  <c r="AV327"/>
  <c r="AV326" s="1"/>
  <c r="AV325" s="1"/>
  <c r="AV324" s="1"/>
  <c r="AQ569"/>
  <c r="AW570"/>
  <c r="AW569" s="1"/>
  <c r="AQ642"/>
  <c r="AQ641" s="1"/>
  <c r="AQ640" s="1"/>
  <c r="AQ639" s="1"/>
  <c r="AQ638" s="1"/>
  <c r="AW643"/>
  <c r="AW642" s="1"/>
  <c r="AW641" s="1"/>
  <c r="AW640" s="1"/>
  <c r="AW639" s="1"/>
  <c r="AW638" s="1"/>
  <c r="AW636" s="1"/>
  <c r="AQ1019"/>
  <c r="AQ1018" s="1"/>
  <c r="AW1020"/>
  <c r="AW1019" s="1"/>
  <c r="AW1018" s="1"/>
  <c r="AP854"/>
  <c r="AP853" s="1"/>
  <c r="AP852" s="1"/>
  <c r="AV855"/>
  <c r="AV854" s="1"/>
  <c r="AV853" s="1"/>
  <c r="AV852" s="1"/>
  <c r="AV851" s="1"/>
  <c r="AV850" s="1"/>
  <c r="AQ236"/>
  <c r="AW237"/>
  <c r="AW236" s="1"/>
  <c r="AW233" s="1"/>
  <c r="AW232" s="1"/>
  <c r="AW231" s="1"/>
  <c r="AQ998"/>
  <c r="AQ997" s="1"/>
  <c r="AW999"/>
  <c r="AW998" s="1"/>
  <c r="AW997" s="1"/>
  <c r="AP349"/>
  <c r="AP348" s="1"/>
  <c r="AP347" s="1"/>
  <c r="AP346" s="1"/>
  <c r="AV350"/>
  <c r="AV349" s="1"/>
  <c r="AV348" s="1"/>
  <c r="AV347" s="1"/>
  <c r="AV346" s="1"/>
  <c r="AP1091"/>
  <c r="AP1090" s="1"/>
  <c r="AV1092"/>
  <c r="AV1091" s="1"/>
  <c r="AV1090" s="1"/>
  <c r="AQ363"/>
  <c r="AQ362" s="1"/>
  <c r="AW364"/>
  <c r="AW363" s="1"/>
  <c r="AW362" s="1"/>
  <c r="AQ1070"/>
  <c r="AQ1069" s="1"/>
  <c r="AW1071"/>
  <c r="AW1070" s="1"/>
  <c r="AW1069" s="1"/>
  <c r="AQ559"/>
  <c r="AQ558" s="1"/>
  <c r="AQ557" s="1"/>
  <c r="AQ556" s="1"/>
  <c r="AW560"/>
  <c r="AW559" s="1"/>
  <c r="AW558" s="1"/>
  <c r="AW557" s="1"/>
  <c r="AW556" s="1"/>
  <c r="AQ1142"/>
  <c r="AQ1141" s="1"/>
  <c r="AW1143"/>
  <c r="AW1142" s="1"/>
  <c r="AW1141" s="1"/>
  <c r="AQ543"/>
  <c r="AQ542" s="1"/>
  <c r="AQ541" s="1"/>
  <c r="AQ540" s="1"/>
  <c r="AW544"/>
  <c r="AW543" s="1"/>
  <c r="AW542" s="1"/>
  <c r="AW541" s="1"/>
  <c r="AW540" s="1"/>
  <c r="AQ743"/>
  <c r="AQ742" s="1"/>
  <c r="AQ741" s="1"/>
  <c r="AW744"/>
  <c r="AW743" s="1"/>
  <c r="AW742" s="1"/>
  <c r="AW741" s="1"/>
  <c r="AK1178"/>
  <c r="AV358"/>
  <c r="AV357" s="1"/>
  <c r="AV872"/>
  <c r="AV871" s="1"/>
  <c r="AV862" s="1"/>
  <c r="AV861" s="1"/>
  <c r="AP454"/>
  <c r="AV455"/>
  <c r="AV454" s="1"/>
  <c r="AQ458"/>
  <c r="AW459"/>
  <c r="AW458" s="1"/>
  <c r="AQ432"/>
  <c r="AQ431" s="1"/>
  <c r="AQ430" s="1"/>
  <c r="AW433"/>
  <c r="AW432" s="1"/>
  <c r="AW431" s="1"/>
  <c r="AW430" s="1"/>
  <c r="AW429" s="1"/>
  <c r="AQ436"/>
  <c r="AQ435" s="1"/>
  <c r="AQ434" s="1"/>
  <c r="AW437"/>
  <c r="AW436" s="1"/>
  <c r="AW435" s="1"/>
  <c r="AP456"/>
  <c r="AV457"/>
  <c r="AV456" s="1"/>
  <c r="AQ456"/>
  <c r="AQ453" s="1"/>
  <c r="AW457"/>
  <c r="AW456" s="1"/>
  <c r="AW453" s="1"/>
  <c r="AP458"/>
  <c r="AV459"/>
  <c r="AV458" s="1"/>
  <c r="AK257"/>
  <c r="AK256" s="1"/>
  <c r="AK255" s="1"/>
  <c r="AK254" s="1"/>
  <c r="AK252" s="1"/>
  <c r="AP584"/>
  <c r="AP583" s="1"/>
  <c r="AQ655"/>
  <c r="AQ654" s="1"/>
  <c r="AE735"/>
  <c r="AE652" s="1"/>
  <c r="AD33"/>
  <c r="AD26" s="1"/>
  <c r="AD25" s="1"/>
  <c r="AD24" s="1"/>
  <c r="AJ257"/>
  <c r="AJ256" s="1"/>
  <c r="AJ255" s="1"/>
  <c r="AJ254" s="1"/>
  <c r="X539"/>
  <c r="AE151"/>
  <c r="AE112" s="1"/>
  <c r="AE15" s="1"/>
  <c r="AQ33"/>
  <c r="AQ26" s="1"/>
  <c r="AQ25" s="1"/>
  <c r="AQ24" s="1"/>
  <c r="AP306"/>
  <c r="AP305" s="1"/>
  <c r="AQ420"/>
  <c r="AQ419" s="1"/>
  <c r="AQ407" s="1"/>
  <c r="AQ489"/>
  <c r="AP1186"/>
  <c r="AP1181" s="1"/>
  <c r="AP1180" s="1"/>
  <c r="AP1178" s="1"/>
  <c r="AQ517"/>
  <c r="AE561"/>
  <c r="AE539" s="1"/>
  <c r="AP257"/>
  <c r="AP256" s="1"/>
  <c r="AP255" s="1"/>
  <c r="AP254" s="1"/>
  <c r="AD284"/>
  <c r="AD273" s="1"/>
  <c r="AD252" s="1"/>
  <c r="AJ1031"/>
  <c r="AJ1030" s="1"/>
  <c r="AP1032"/>
  <c r="AJ1105"/>
  <c r="AJ1104" s="1"/>
  <c r="AJ1103" s="1"/>
  <c r="AP1106"/>
  <c r="AJ965"/>
  <c r="AJ964" s="1"/>
  <c r="AJ963" s="1"/>
  <c r="AJ962" s="1"/>
  <c r="AP966"/>
  <c r="AJ1212"/>
  <c r="AJ1211" s="1"/>
  <c r="AJ1210" s="1"/>
  <c r="AJ1209" s="1"/>
  <c r="AJ1208" s="1"/>
  <c r="AJ1206" s="1"/>
  <c r="AP1213"/>
  <c r="AJ1082"/>
  <c r="AJ1081" s="1"/>
  <c r="AP1083"/>
  <c r="AK172"/>
  <c r="AK171" s="1"/>
  <c r="AK163" s="1"/>
  <c r="AQ173"/>
  <c r="AJ512"/>
  <c r="AJ511" s="1"/>
  <c r="AJ510" s="1"/>
  <c r="AJ509" s="1"/>
  <c r="AP513"/>
  <c r="AQ306"/>
  <c r="AQ305" s="1"/>
  <c r="AQ872"/>
  <c r="AQ871" s="1"/>
  <c r="AQ862" s="1"/>
  <c r="AQ861" s="1"/>
  <c r="AQ1164"/>
  <c r="AQ1159" s="1"/>
  <c r="AQ783"/>
  <c r="AD561"/>
  <c r="AE406"/>
  <c r="AE303" s="1"/>
  <c r="AK453"/>
  <c r="AK429" s="1"/>
  <c r="AJ571"/>
  <c r="AK379"/>
  <c r="AK378" s="1"/>
  <c r="AK373" s="1"/>
  <c r="AK351" s="1"/>
  <c r="AK345" s="1"/>
  <c r="AK212"/>
  <c r="AK211" s="1"/>
  <c r="AK210" s="1"/>
  <c r="AK1218"/>
  <c r="AK1217" s="1"/>
  <c r="AK1215" s="1"/>
  <c r="AK636"/>
  <c r="AJ92"/>
  <c r="AP93"/>
  <c r="AJ40"/>
  <c r="AP41"/>
  <c r="AJ36"/>
  <c r="AP37"/>
  <c r="AJ847"/>
  <c r="AJ846" s="1"/>
  <c r="AJ845" s="1"/>
  <c r="AJ840" s="1"/>
  <c r="AJ839" s="1"/>
  <c r="AP848"/>
  <c r="AJ234"/>
  <c r="AP235"/>
  <c r="AJ291"/>
  <c r="AJ290" s="1"/>
  <c r="AJ289" s="1"/>
  <c r="AJ284" s="1"/>
  <c r="AP292"/>
  <c r="AJ579"/>
  <c r="AJ578" s="1"/>
  <c r="AP580"/>
  <c r="AJ1153"/>
  <c r="AP1154"/>
  <c r="AK1153"/>
  <c r="AK1150" s="1"/>
  <c r="AK1140" s="1"/>
  <c r="AK1139" s="1"/>
  <c r="AQ1154"/>
  <c r="AJ94"/>
  <c r="AP96"/>
  <c r="AK579"/>
  <c r="AK578" s="1"/>
  <c r="AK561" s="1"/>
  <c r="AK539" s="1"/>
  <c r="AK487" s="1"/>
  <c r="AQ580"/>
  <c r="AJ90"/>
  <c r="AP91"/>
  <c r="AJ549"/>
  <c r="AJ548" s="1"/>
  <c r="AJ547" s="1"/>
  <c r="AJ546" s="1"/>
  <c r="AJ545" s="1"/>
  <c r="AP550"/>
  <c r="AQ892"/>
  <c r="AQ46"/>
  <c r="AQ45" s="1"/>
  <c r="AQ44" s="1"/>
  <c r="AQ43" s="1"/>
  <c r="AQ328"/>
  <c r="AQ323" s="1"/>
  <c r="AQ322" s="1"/>
  <c r="AQ321" s="1"/>
  <c r="AD996"/>
  <c r="AD995" s="1"/>
  <c r="AE252"/>
  <c r="AQ753"/>
  <c r="AQ1186"/>
  <c r="AQ1181" s="1"/>
  <c r="AQ1180" s="1"/>
  <c r="AQ1178" s="1"/>
  <c r="AQ840"/>
  <c r="AQ839" s="1"/>
  <c r="AP571"/>
  <c r="AQ153"/>
  <c r="AQ152" s="1"/>
  <c r="AQ963"/>
  <c r="AQ962" s="1"/>
  <c r="AQ164"/>
  <c r="AQ124"/>
  <c r="AQ123" s="1"/>
  <c r="AQ118" s="1"/>
  <c r="AP566"/>
  <c r="AP562" s="1"/>
  <c r="AQ616"/>
  <c r="AQ610" s="1"/>
  <c r="AP910"/>
  <c r="AQ736"/>
  <c r="AQ379"/>
  <c r="AQ378" s="1"/>
  <c r="AQ996"/>
  <c r="AQ995" s="1"/>
  <c r="AQ212"/>
  <c r="AQ211" s="1"/>
  <c r="AQ210" s="1"/>
  <c r="AQ294"/>
  <c r="AQ293" s="1"/>
  <c r="AQ284" s="1"/>
  <c r="AQ273" s="1"/>
  <c r="AQ1218"/>
  <c r="AQ1217" s="1"/>
  <c r="AQ1215" s="1"/>
  <c r="AQ851"/>
  <c r="AQ850" s="1"/>
  <c r="AQ636"/>
  <c r="AP851"/>
  <c r="AP850" s="1"/>
  <c r="AQ233"/>
  <c r="AQ232" s="1"/>
  <c r="AQ231" s="1"/>
  <c r="AJ277"/>
  <c r="AJ276" s="1"/>
  <c r="AJ275" s="1"/>
  <c r="AJ274" s="1"/>
  <c r="AP278"/>
  <c r="AJ38"/>
  <c r="AP39"/>
  <c r="AJ1148"/>
  <c r="AJ1147" s="1"/>
  <c r="AP1149"/>
  <c r="AJ897"/>
  <c r="AJ896" s="1"/>
  <c r="AP898"/>
  <c r="AJ34"/>
  <c r="AP35"/>
  <c r="AJ330"/>
  <c r="AJ329" s="1"/>
  <c r="AJ328" s="1"/>
  <c r="AJ323" s="1"/>
  <c r="AJ322" s="1"/>
  <c r="AJ321" s="1"/>
  <c r="AP331"/>
  <c r="AJ236"/>
  <c r="AP237"/>
  <c r="AJ1001"/>
  <c r="AJ1000" s="1"/>
  <c r="AJ996" s="1"/>
  <c r="AJ995" s="1"/>
  <c r="AP1002"/>
  <c r="AJ699"/>
  <c r="AJ698" s="1"/>
  <c r="AJ697" s="1"/>
  <c r="AP700"/>
  <c r="AQ373"/>
  <c r="AP453"/>
  <c r="AK306"/>
  <c r="AK305" s="1"/>
  <c r="AK33"/>
  <c r="AK26" s="1"/>
  <c r="AK25" s="1"/>
  <c r="AK24" s="1"/>
  <c r="AJ306"/>
  <c r="AJ305" s="1"/>
  <c r="AK46"/>
  <c r="AK45" s="1"/>
  <c r="AK44" s="1"/>
  <c r="AK43" s="1"/>
  <c r="AJ872"/>
  <c r="AJ871" s="1"/>
  <c r="AJ862" s="1"/>
  <c r="AJ861" s="1"/>
  <c r="AK420"/>
  <c r="AK419" s="1"/>
  <c r="AK407" s="1"/>
  <c r="AK783"/>
  <c r="AK735" s="1"/>
  <c r="AK652" s="1"/>
  <c r="AK1138"/>
  <c r="AJ1101"/>
  <c r="AJ1100" s="1"/>
  <c r="AP1102"/>
  <c r="AE487"/>
  <c r="AD559"/>
  <c r="AD558" s="1"/>
  <c r="AD557" s="1"/>
  <c r="AD556" s="1"/>
  <c r="AJ560"/>
  <c r="AD739"/>
  <c r="AD738" s="1"/>
  <c r="AD737" s="1"/>
  <c r="AD736" s="1"/>
  <c r="AJ740"/>
  <c r="AD503"/>
  <c r="AD502" s="1"/>
  <c r="AD501" s="1"/>
  <c r="AD500" s="1"/>
  <c r="AD489" s="1"/>
  <c r="AJ504"/>
  <c r="AD526"/>
  <c r="AD525" s="1"/>
  <c r="AD524" s="1"/>
  <c r="AD523" s="1"/>
  <c r="AJ527"/>
  <c r="AK891"/>
  <c r="AK890" s="1"/>
  <c r="AK888" s="1"/>
  <c r="AD907"/>
  <c r="AD906" s="1"/>
  <c r="AJ908"/>
  <c r="AK994"/>
  <c r="AD605"/>
  <c r="AD604" s="1"/>
  <c r="AD600" s="1"/>
  <c r="AD599" s="1"/>
  <c r="AJ606"/>
  <c r="AE1138"/>
  <c r="AE982" s="1"/>
  <c r="AD89"/>
  <c r="AD88" s="1"/>
  <c r="AD87" s="1"/>
  <c r="AD86" s="1"/>
  <c r="AD1099"/>
  <c r="X994"/>
  <c r="X901"/>
  <c r="X900" s="1"/>
  <c r="AD902"/>
  <c r="X904"/>
  <c r="X903" s="1"/>
  <c r="AD905"/>
  <c r="R351"/>
  <c r="R105"/>
  <c r="R274"/>
  <c r="R524"/>
  <c r="S266"/>
  <c r="R266"/>
  <c r="S839"/>
  <c r="S850"/>
  <c r="S610"/>
  <c r="S351"/>
  <c r="R305"/>
  <c r="R610"/>
  <c r="R840"/>
  <c r="S254"/>
  <c r="R467"/>
  <c r="R638"/>
  <c r="R509"/>
  <c r="S545"/>
  <c r="S539" s="1"/>
  <c r="R1209"/>
  <c r="S975"/>
  <c r="S638"/>
  <c r="R87"/>
  <c r="R546"/>
  <c r="R900"/>
  <c r="S392"/>
  <c r="R600"/>
  <c r="S1199"/>
  <c r="S24"/>
  <c r="S695"/>
  <c r="S645"/>
  <c r="R995"/>
  <c r="R984"/>
  <c r="S1139"/>
  <c r="S489"/>
  <c r="R962"/>
  <c r="S832"/>
  <c r="R345"/>
  <c r="R25"/>
  <c r="S322"/>
  <c r="S1180"/>
  <c r="R501"/>
  <c r="R645"/>
  <c r="S517"/>
  <c r="S17"/>
  <c r="S1208"/>
  <c r="S984"/>
  <c r="S151"/>
  <c r="R903"/>
  <c r="S994"/>
  <c r="R1199"/>
  <c r="S467"/>
  <c r="R323"/>
  <c r="R284"/>
  <c r="R557"/>
  <c r="S105"/>
  <c r="S305"/>
  <c r="R850"/>
  <c r="S273"/>
  <c r="S654"/>
  <c r="R1099"/>
  <c r="X373"/>
  <c r="X357"/>
  <c r="X862"/>
  <c r="X1182"/>
  <c r="X833"/>
  <c r="Y1231"/>
  <c r="X254"/>
  <c r="S1217"/>
  <c r="X976"/>
  <c r="S890"/>
  <c r="X739"/>
  <c r="S735"/>
  <c r="R47"/>
  <c r="X48"/>
  <c r="R21"/>
  <c r="X22"/>
  <c r="R423"/>
  <c r="X424"/>
  <c r="R421"/>
  <c r="X422"/>
  <c r="R427"/>
  <c r="X428"/>
  <c r="L420"/>
  <c r="L419" s="1"/>
  <c r="L407" s="1"/>
  <c r="G1218"/>
  <c r="G1217" s="1"/>
  <c r="G1215" s="1"/>
  <c r="F1221"/>
  <c r="L1221" s="1"/>
  <c r="AV479" l="1"/>
  <c r="AV478" s="1"/>
  <c r="AQ579"/>
  <c r="AQ578" s="1"/>
  <c r="AW580"/>
  <c r="AW579" s="1"/>
  <c r="AW578" s="1"/>
  <c r="AP579"/>
  <c r="AP578" s="1"/>
  <c r="AV580"/>
  <c r="AV579" s="1"/>
  <c r="AV578" s="1"/>
  <c r="AP36"/>
  <c r="AV37"/>
  <c r="AV36" s="1"/>
  <c r="AP92"/>
  <c r="AV93"/>
  <c r="AV92" s="1"/>
  <c r="AP699"/>
  <c r="AP698" s="1"/>
  <c r="AP697" s="1"/>
  <c r="AV700"/>
  <c r="AV699" s="1"/>
  <c r="AV698" s="1"/>
  <c r="AV697" s="1"/>
  <c r="AP236"/>
  <c r="AV237"/>
  <c r="AV236" s="1"/>
  <c r="AP34"/>
  <c r="AV35"/>
  <c r="AV34" s="1"/>
  <c r="AP1148"/>
  <c r="AP1147" s="1"/>
  <c r="AV1149"/>
  <c r="AV1148" s="1"/>
  <c r="AV1147" s="1"/>
  <c r="AP277"/>
  <c r="AP276" s="1"/>
  <c r="AP275" s="1"/>
  <c r="AP274" s="1"/>
  <c r="AV278"/>
  <c r="AV277" s="1"/>
  <c r="AV276" s="1"/>
  <c r="AV275" s="1"/>
  <c r="AV274" s="1"/>
  <c r="AQ172"/>
  <c r="AQ171" s="1"/>
  <c r="AW173"/>
  <c r="AW172" s="1"/>
  <c r="AW171" s="1"/>
  <c r="AP1212"/>
  <c r="AP1211" s="1"/>
  <c r="AP1210" s="1"/>
  <c r="AP1209" s="1"/>
  <c r="AP1208" s="1"/>
  <c r="AP1206" s="1"/>
  <c r="AV1213"/>
  <c r="AV1212" s="1"/>
  <c r="AV1211" s="1"/>
  <c r="AV1210" s="1"/>
  <c r="AV1209" s="1"/>
  <c r="AV1208" s="1"/>
  <c r="AV1206" s="1"/>
  <c r="AP1105"/>
  <c r="AP1104" s="1"/>
  <c r="AP1103" s="1"/>
  <c r="AV1106"/>
  <c r="AV1105" s="1"/>
  <c r="AV1104" s="1"/>
  <c r="AV1103" s="1"/>
  <c r="AD994"/>
  <c r="AQ163"/>
  <c r="AQ224"/>
  <c r="AQ223" s="1"/>
  <c r="AQ222" s="1"/>
  <c r="AQ393"/>
  <c r="AQ392" s="1"/>
  <c r="AP872"/>
  <c r="AP871" s="1"/>
  <c r="AP862" s="1"/>
  <c r="AP861" s="1"/>
  <c r="AQ1099"/>
  <c r="AQ994" s="1"/>
  <c r="AQ982" s="1"/>
  <c r="AQ358"/>
  <c r="AQ357" s="1"/>
  <c r="AQ600"/>
  <c r="AQ599" s="1"/>
  <c r="AP294"/>
  <c r="AP293" s="1"/>
  <c r="AQ701"/>
  <c r="AQ696" s="1"/>
  <c r="AQ695" s="1"/>
  <c r="AQ910"/>
  <c r="AQ891" s="1"/>
  <c r="AQ890" s="1"/>
  <c r="AQ888" s="1"/>
  <c r="AP94"/>
  <c r="AV96"/>
  <c r="AV94" s="1"/>
  <c r="AP847"/>
  <c r="AP846" s="1"/>
  <c r="AP845" s="1"/>
  <c r="AP840" s="1"/>
  <c r="AP839" s="1"/>
  <c r="AV848"/>
  <c r="AV847" s="1"/>
  <c r="AV846" s="1"/>
  <c r="AV845" s="1"/>
  <c r="AW996"/>
  <c r="AW995" s="1"/>
  <c r="AW163"/>
  <c r="AW151" s="1"/>
  <c r="AW224"/>
  <c r="AW223" s="1"/>
  <c r="AW222" s="1"/>
  <c r="AW284"/>
  <c r="AW393"/>
  <c r="AW392" s="1"/>
  <c r="AW610"/>
  <c r="AW358"/>
  <c r="AW357" s="1"/>
  <c r="AV1186"/>
  <c r="AV1181" s="1"/>
  <c r="AV1180" s="1"/>
  <c r="AV1178" s="1"/>
  <c r="AW273"/>
  <c r="AW489"/>
  <c r="AW600"/>
  <c r="AW599" s="1"/>
  <c r="AW892"/>
  <c r="AW306"/>
  <c r="AW305" s="1"/>
  <c r="AW701"/>
  <c r="AW696" s="1"/>
  <c r="AW695" s="1"/>
  <c r="AW910"/>
  <c r="AP1101"/>
  <c r="AP1100" s="1"/>
  <c r="AP1099" s="1"/>
  <c r="AV1102"/>
  <c r="AV1101" s="1"/>
  <c r="AV1100" s="1"/>
  <c r="AV1099" s="1"/>
  <c r="AP90"/>
  <c r="AP89" s="1"/>
  <c r="AP88" s="1"/>
  <c r="AP87" s="1"/>
  <c r="AP86" s="1"/>
  <c r="AV91"/>
  <c r="AV90" s="1"/>
  <c r="AV89" s="1"/>
  <c r="AV88" s="1"/>
  <c r="AV87" s="1"/>
  <c r="AV86" s="1"/>
  <c r="AP1153"/>
  <c r="AV1154"/>
  <c r="AV1153" s="1"/>
  <c r="AP291"/>
  <c r="AP290" s="1"/>
  <c r="AP289" s="1"/>
  <c r="AP284" s="1"/>
  <c r="AP273" s="1"/>
  <c r="AP252" s="1"/>
  <c r="AV292"/>
  <c r="AV291" s="1"/>
  <c r="AV290" s="1"/>
  <c r="AV289" s="1"/>
  <c r="AP40"/>
  <c r="AV41"/>
  <c r="AV40" s="1"/>
  <c r="AP1001"/>
  <c r="AP1000" s="1"/>
  <c r="AP996" s="1"/>
  <c r="AP995" s="1"/>
  <c r="AV1002"/>
  <c r="AV1001" s="1"/>
  <c r="AV1000" s="1"/>
  <c r="AP330"/>
  <c r="AP329" s="1"/>
  <c r="AP328" s="1"/>
  <c r="AP323" s="1"/>
  <c r="AP322" s="1"/>
  <c r="AP321" s="1"/>
  <c r="AV331"/>
  <c r="AV330" s="1"/>
  <c r="AV329" s="1"/>
  <c r="AV328" s="1"/>
  <c r="AV323" s="1"/>
  <c r="AV322" s="1"/>
  <c r="AV321" s="1"/>
  <c r="AP897"/>
  <c r="AP896" s="1"/>
  <c r="AV898"/>
  <c r="AV897" s="1"/>
  <c r="AV896" s="1"/>
  <c r="AP38"/>
  <c r="AV39"/>
  <c r="AV38" s="1"/>
  <c r="AP512"/>
  <c r="AP511" s="1"/>
  <c r="AP510" s="1"/>
  <c r="AP509" s="1"/>
  <c r="AV513"/>
  <c r="AV512" s="1"/>
  <c r="AV511" s="1"/>
  <c r="AV510" s="1"/>
  <c r="AV509" s="1"/>
  <c r="AP1082"/>
  <c r="AP1081" s="1"/>
  <c r="AV1083"/>
  <c r="AV1082" s="1"/>
  <c r="AV1081" s="1"/>
  <c r="AP965"/>
  <c r="AP964" s="1"/>
  <c r="AP963" s="1"/>
  <c r="AP962" s="1"/>
  <c r="AV966"/>
  <c r="AV965" s="1"/>
  <c r="AV964" s="1"/>
  <c r="AV963" s="1"/>
  <c r="AV962" s="1"/>
  <c r="AP1031"/>
  <c r="AP1030" s="1"/>
  <c r="AV1032"/>
  <c r="AV1031" s="1"/>
  <c r="AV1030" s="1"/>
  <c r="AJ561"/>
  <c r="AP171"/>
  <c r="AP636"/>
  <c r="AP818"/>
  <c r="AP393"/>
  <c r="AP392" s="1"/>
  <c r="AP616"/>
  <c r="AP610" s="1"/>
  <c r="AQ566"/>
  <c r="AQ562" s="1"/>
  <c r="AP357"/>
  <c r="AP351" s="1"/>
  <c r="AP345" s="1"/>
  <c r="AQ257"/>
  <c r="AQ256" s="1"/>
  <c r="AQ255" s="1"/>
  <c r="AQ254" s="1"/>
  <c r="AQ252" s="1"/>
  <c r="AQ571"/>
  <c r="AQ89"/>
  <c r="AQ88" s="1"/>
  <c r="AQ87" s="1"/>
  <c r="AQ86" s="1"/>
  <c r="AP549"/>
  <c r="AP548" s="1"/>
  <c r="AP547" s="1"/>
  <c r="AP546" s="1"/>
  <c r="AP545" s="1"/>
  <c r="AV550"/>
  <c r="AV549" s="1"/>
  <c r="AV548" s="1"/>
  <c r="AV547" s="1"/>
  <c r="AV546" s="1"/>
  <c r="AV545" s="1"/>
  <c r="AQ1153"/>
  <c r="AQ1150" s="1"/>
  <c r="AQ1140" s="1"/>
  <c r="AQ1139" s="1"/>
  <c r="AQ1138" s="1"/>
  <c r="AW1154"/>
  <c r="AW1153" s="1"/>
  <c r="AP234"/>
  <c r="AV235"/>
  <c r="AV234" s="1"/>
  <c r="AV306"/>
  <c r="AV305" s="1"/>
  <c r="AW736"/>
  <c r="AW735" s="1"/>
  <c r="AV561"/>
  <c r="AW963"/>
  <c r="AW962" s="1"/>
  <c r="AV171"/>
  <c r="AW994"/>
  <c r="AV636"/>
  <c r="AW1181"/>
  <c r="AW1180" s="1"/>
  <c r="AW1178" s="1"/>
  <c r="AV996"/>
  <c r="AV995" s="1"/>
  <c r="AV994" s="1"/>
  <c r="AV284"/>
  <c r="AV273" s="1"/>
  <c r="AV252" s="1"/>
  <c r="AW118"/>
  <c r="AW112" s="1"/>
  <c r="AW15" s="1"/>
  <c r="AV840"/>
  <c r="AV839" s="1"/>
  <c r="AW26"/>
  <c r="AW25" s="1"/>
  <c r="AW24" s="1"/>
  <c r="AW517"/>
  <c r="AW872"/>
  <c r="AW871" s="1"/>
  <c r="AW862" s="1"/>
  <c r="AW861" s="1"/>
  <c r="AV393"/>
  <c r="AV392" s="1"/>
  <c r="AV616"/>
  <c r="AW420"/>
  <c r="AW419" s="1"/>
  <c r="AW407" s="1"/>
  <c r="AW406" s="1"/>
  <c r="AW328"/>
  <c r="AW323" s="1"/>
  <c r="AW322" s="1"/>
  <c r="AW321" s="1"/>
  <c r="AW46"/>
  <c r="AW45" s="1"/>
  <c r="AW44" s="1"/>
  <c r="AW43" s="1"/>
  <c r="AW373"/>
  <c r="AV610"/>
  <c r="AW33"/>
  <c r="AW566"/>
  <c r="AW562" s="1"/>
  <c r="AW561" s="1"/>
  <c r="AW1150"/>
  <c r="AW1140" s="1"/>
  <c r="AW1139" s="1"/>
  <c r="AW1138" s="1"/>
  <c r="AW982" s="1"/>
  <c r="AW655"/>
  <c r="AW654" s="1"/>
  <c r="AW257"/>
  <c r="AW256" s="1"/>
  <c r="AW255" s="1"/>
  <c r="AW254" s="1"/>
  <c r="AW571"/>
  <c r="AW89"/>
  <c r="AW88" s="1"/>
  <c r="AW87" s="1"/>
  <c r="AW86" s="1"/>
  <c r="AV453"/>
  <c r="AQ735"/>
  <c r="AQ652" s="1"/>
  <c r="AQ345"/>
  <c r="AQ351"/>
  <c r="X892"/>
  <c r="X891" s="1"/>
  <c r="X890" s="1"/>
  <c r="AD539"/>
  <c r="AJ89"/>
  <c r="AJ88" s="1"/>
  <c r="AJ87" s="1"/>
  <c r="AJ86" s="1"/>
  <c r="AK151"/>
  <c r="AK112" s="1"/>
  <c r="AK15" s="1"/>
  <c r="AJ605"/>
  <c r="AJ604" s="1"/>
  <c r="AJ600" s="1"/>
  <c r="AJ599" s="1"/>
  <c r="AP606"/>
  <c r="AJ526"/>
  <c r="AJ525" s="1"/>
  <c r="AJ524" s="1"/>
  <c r="AJ523" s="1"/>
  <c r="AP527"/>
  <c r="AJ739"/>
  <c r="AJ738" s="1"/>
  <c r="AJ737" s="1"/>
  <c r="AJ736" s="1"/>
  <c r="AP740"/>
  <c r="AK982"/>
  <c r="AJ33"/>
  <c r="AJ26" s="1"/>
  <c r="AJ25" s="1"/>
  <c r="AJ24" s="1"/>
  <c r="AP561"/>
  <c r="AQ151"/>
  <c r="AQ112" s="1"/>
  <c r="AQ15" s="1"/>
  <c r="AJ907"/>
  <c r="AJ906" s="1"/>
  <c r="AP908"/>
  <c r="AE1231"/>
  <c r="AJ1099"/>
  <c r="AJ994" s="1"/>
  <c r="AP33"/>
  <c r="AP26" s="1"/>
  <c r="AP25" s="1"/>
  <c r="AP24" s="1"/>
  <c r="AJ273"/>
  <c r="AJ252" s="1"/>
  <c r="AK406"/>
  <c r="AK303" s="1"/>
  <c r="AJ503"/>
  <c r="AJ502" s="1"/>
  <c r="AJ501" s="1"/>
  <c r="AJ500" s="1"/>
  <c r="AJ489" s="1"/>
  <c r="AP504"/>
  <c r="AJ559"/>
  <c r="AJ558" s="1"/>
  <c r="AJ557" s="1"/>
  <c r="AJ556" s="1"/>
  <c r="AP560"/>
  <c r="AP994"/>
  <c r="AQ429"/>
  <c r="AQ406" s="1"/>
  <c r="AJ539"/>
  <c r="AD904"/>
  <c r="AD903" s="1"/>
  <c r="AJ905"/>
  <c r="AD901"/>
  <c r="AD900" s="1"/>
  <c r="AJ902"/>
  <c r="X427"/>
  <c r="AD428"/>
  <c r="X423"/>
  <c r="AD424"/>
  <c r="X47"/>
  <c r="AD48"/>
  <c r="X421"/>
  <c r="AD422"/>
  <c r="X21"/>
  <c r="X20" s="1"/>
  <c r="X19" s="1"/>
  <c r="X18" s="1"/>
  <c r="X17" s="1"/>
  <c r="AD22"/>
  <c r="R1178"/>
  <c r="R20"/>
  <c r="S112"/>
  <c r="R500"/>
  <c r="R599"/>
  <c r="R86"/>
  <c r="R994"/>
  <c r="R556"/>
  <c r="R322"/>
  <c r="S345"/>
  <c r="R839"/>
  <c r="R523"/>
  <c r="S1178"/>
  <c r="R24"/>
  <c r="R545"/>
  <c r="S636"/>
  <c r="R1208"/>
  <c r="R636"/>
  <c r="S252"/>
  <c r="R273"/>
  <c r="S1206"/>
  <c r="S321"/>
  <c r="S1138"/>
  <c r="S406"/>
  <c r="S487"/>
  <c r="R892"/>
  <c r="X351"/>
  <c r="X861"/>
  <c r="X1181"/>
  <c r="X832"/>
  <c r="X252"/>
  <c r="S1215"/>
  <c r="X975"/>
  <c r="S888"/>
  <c r="X738"/>
  <c r="S652"/>
  <c r="R420"/>
  <c r="L1220"/>
  <c r="L1219" s="1"/>
  <c r="L1218" s="1"/>
  <c r="L1217" s="1"/>
  <c r="L1215" s="1"/>
  <c r="R1221"/>
  <c r="F707"/>
  <c r="L707" s="1"/>
  <c r="F672"/>
  <c r="L672" s="1"/>
  <c r="F660"/>
  <c r="L660" s="1"/>
  <c r="R660" s="1"/>
  <c r="X660" s="1"/>
  <c r="AD660" s="1"/>
  <c r="AJ660" s="1"/>
  <c r="AP660" s="1"/>
  <c r="AV660" s="1"/>
  <c r="F659"/>
  <c r="L659" s="1"/>
  <c r="R659" s="1"/>
  <c r="X659" s="1"/>
  <c r="AD659" s="1"/>
  <c r="AJ659" s="1"/>
  <c r="AP659" s="1"/>
  <c r="AV659" s="1"/>
  <c r="F787"/>
  <c r="L787" s="1"/>
  <c r="G1166"/>
  <c r="G1165" s="1"/>
  <c r="F1166"/>
  <c r="F1165" s="1"/>
  <c r="AW539" l="1"/>
  <c r="AW487" s="1"/>
  <c r="AP559"/>
  <c r="AP558" s="1"/>
  <c r="AP557" s="1"/>
  <c r="AP556" s="1"/>
  <c r="AV560"/>
  <c r="AV559" s="1"/>
  <c r="AV558" s="1"/>
  <c r="AV557" s="1"/>
  <c r="AV556" s="1"/>
  <c r="AP739"/>
  <c r="AP738" s="1"/>
  <c r="AP737" s="1"/>
  <c r="AP736" s="1"/>
  <c r="AV740"/>
  <c r="AV739" s="1"/>
  <c r="AV738" s="1"/>
  <c r="AV737" s="1"/>
  <c r="AV736" s="1"/>
  <c r="AP605"/>
  <c r="AP604" s="1"/>
  <c r="AP600" s="1"/>
  <c r="AP599" s="1"/>
  <c r="AV606"/>
  <c r="AV605" s="1"/>
  <c r="AV600" s="1"/>
  <c r="AV599" s="1"/>
  <c r="AW652"/>
  <c r="AW351"/>
  <c r="AW345" s="1"/>
  <c r="AW303" s="1"/>
  <c r="AQ561"/>
  <c r="AQ539" s="1"/>
  <c r="AQ487" s="1"/>
  <c r="AP503"/>
  <c r="AP502" s="1"/>
  <c r="AP501" s="1"/>
  <c r="AP500" s="1"/>
  <c r="AP489" s="1"/>
  <c r="AV504"/>
  <c r="AV503" s="1"/>
  <c r="AV502" s="1"/>
  <c r="AV501" s="1"/>
  <c r="AV500" s="1"/>
  <c r="AV489" s="1"/>
  <c r="AP526"/>
  <c r="AP525" s="1"/>
  <c r="AP524" s="1"/>
  <c r="AP523" s="1"/>
  <c r="AV527"/>
  <c r="AV526" s="1"/>
  <c r="AV525" s="1"/>
  <c r="AV524" s="1"/>
  <c r="AV523" s="1"/>
  <c r="AV658"/>
  <c r="AV657" s="1"/>
  <c r="AV656" s="1"/>
  <c r="AW252"/>
  <c r="AV33"/>
  <c r="AV26" s="1"/>
  <c r="AV25" s="1"/>
  <c r="AV24" s="1"/>
  <c r="AP907"/>
  <c r="AP906" s="1"/>
  <c r="AV908"/>
  <c r="AV907" s="1"/>
  <c r="AV906" s="1"/>
  <c r="AQ303"/>
  <c r="AQ1231" s="1"/>
  <c r="AW890"/>
  <c r="AW888" s="1"/>
  <c r="AD892"/>
  <c r="AD891" s="1"/>
  <c r="AD890" s="1"/>
  <c r="AD888" s="1"/>
  <c r="X420"/>
  <c r="X419" s="1"/>
  <c r="X407" s="1"/>
  <c r="AK1231"/>
  <c r="AJ904"/>
  <c r="AJ903" s="1"/>
  <c r="AP905"/>
  <c r="AJ901"/>
  <c r="AJ900" s="1"/>
  <c r="AP902"/>
  <c r="AP658"/>
  <c r="AP657" s="1"/>
  <c r="AP656" s="1"/>
  <c r="AP539"/>
  <c r="AD427"/>
  <c r="AJ428"/>
  <c r="AD421"/>
  <c r="AJ422"/>
  <c r="AD21"/>
  <c r="AD20" s="1"/>
  <c r="AD19" s="1"/>
  <c r="AD18" s="1"/>
  <c r="AD17" s="1"/>
  <c r="AJ22"/>
  <c r="AJ658"/>
  <c r="AJ657" s="1"/>
  <c r="AJ656" s="1"/>
  <c r="AD47"/>
  <c r="AJ48"/>
  <c r="AD423"/>
  <c r="AJ424"/>
  <c r="AD658"/>
  <c r="AD657" s="1"/>
  <c r="AD656" s="1"/>
  <c r="R1206"/>
  <c r="R489"/>
  <c r="R252"/>
  <c r="R321"/>
  <c r="S15"/>
  <c r="R539"/>
  <c r="R19"/>
  <c r="R891"/>
  <c r="S303"/>
  <c r="S982"/>
  <c r="X345"/>
  <c r="X1180"/>
  <c r="R419"/>
  <c r="X888"/>
  <c r="X737"/>
  <c r="X658"/>
  <c r="R1220"/>
  <c r="X1221"/>
  <c r="L706"/>
  <c r="L705" s="1"/>
  <c r="L701" s="1"/>
  <c r="L696" s="1"/>
  <c r="L695" s="1"/>
  <c r="R707"/>
  <c r="R658"/>
  <c r="R657" s="1"/>
  <c r="R656" s="1"/>
  <c r="L786"/>
  <c r="L785" s="1"/>
  <c r="L784" s="1"/>
  <c r="L783" s="1"/>
  <c r="R787"/>
  <c r="L671"/>
  <c r="L670" s="1"/>
  <c r="L669" s="1"/>
  <c r="R672"/>
  <c r="L658"/>
  <c r="L657" s="1"/>
  <c r="L656" s="1"/>
  <c r="F1173"/>
  <c r="L1173" s="1"/>
  <c r="F230"/>
  <c r="L230" s="1"/>
  <c r="F228"/>
  <c r="L228" s="1"/>
  <c r="F226"/>
  <c r="L226" s="1"/>
  <c r="F1152"/>
  <c r="L1152" s="1"/>
  <c r="F247"/>
  <c r="F757"/>
  <c r="L757" s="1"/>
  <c r="F166"/>
  <c r="L166" s="1"/>
  <c r="AW1231" l="1"/>
  <c r="AP904"/>
  <c r="AP903" s="1"/>
  <c r="AV905"/>
  <c r="AV904" s="1"/>
  <c r="AV903" s="1"/>
  <c r="AP901"/>
  <c r="AP900" s="1"/>
  <c r="AV902"/>
  <c r="AV901" s="1"/>
  <c r="AV900" s="1"/>
  <c r="AV892" s="1"/>
  <c r="AV890" s="1"/>
  <c r="AV888" s="1"/>
  <c r="AV539"/>
  <c r="AJ892"/>
  <c r="AJ891" s="1"/>
  <c r="AJ890" s="1"/>
  <c r="AJ888" s="1"/>
  <c r="AP892"/>
  <c r="AP891" s="1"/>
  <c r="AP890" s="1"/>
  <c r="AP888" s="1"/>
  <c r="AJ421"/>
  <c r="AP422"/>
  <c r="AJ21"/>
  <c r="AJ20" s="1"/>
  <c r="AJ19" s="1"/>
  <c r="AJ18" s="1"/>
  <c r="AJ17" s="1"/>
  <c r="AP22"/>
  <c r="AJ427"/>
  <c r="AP428"/>
  <c r="AD420"/>
  <c r="AD419" s="1"/>
  <c r="AD407" s="1"/>
  <c r="AJ47"/>
  <c r="AP48"/>
  <c r="AJ423"/>
  <c r="AJ420" s="1"/>
  <c r="AJ419" s="1"/>
  <c r="AJ407" s="1"/>
  <c r="AP424"/>
  <c r="S1231"/>
  <c r="X1220"/>
  <c r="X1219" s="1"/>
  <c r="X1218" s="1"/>
  <c r="X1217" s="1"/>
  <c r="X1215" s="1"/>
  <c r="AD1221"/>
  <c r="R890"/>
  <c r="R18"/>
  <c r="R1219"/>
  <c r="X657"/>
  <c r="X1178"/>
  <c r="R407"/>
  <c r="X736"/>
  <c r="R786"/>
  <c r="R785" s="1"/>
  <c r="R784" s="1"/>
  <c r="R783" s="1"/>
  <c r="X787"/>
  <c r="AD787" s="1"/>
  <c r="R706"/>
  <c r="X707"/>
  <c r="R671"/>
  <c r="X672"/>
  <c r="L1151"/>
  <c r="L1150" s="1"/>
  <c r="L1140" s="1"/>
  <c r="L1139" s="1"/>
  <c r="R1152"/>
  <c r="L229"/>
  <c r="R230"/>
  <c r="L227"/>
  <c r="R228"/>
  <c r="L1172"/>
  <c r="L1171" s="1"/>
  <c r="L1164" s="1"/>
  <c r="L1159" s="1"/>
  <c r="R1173"/>
  <c r="L756"/>
  <c r="L755" s="1"/>
  <c r="L754" s="1"/>
  <c r="R757"/>
  <c r="L165"/>
  <c r="L164" s="1"/>
  <c r="L163" s="1"/>
  <c r="R166"/>
  <c r="L225"/>
  <c r="R226"/>
  <c r="L655"/>
  <c r="L654" s="1"/>
  <c r="F216"/>
  <c r="L216" s="1"/>
  <c r="F214"/>
  <c r="L214" s="1"/>
  <c r="G384"/>
  <c r="F384"/>
  <c r="G325"/>
  <c r="G229"/>
  <c r="F229"/>
  <c r="G40"/>
  <c r="F40"/>
  <c r="AP423" l="1"/>
  <c r="AV424"/>
  <c r="AV423" s="1"/>
  <c r="AP21"/>
  <c r="AP20" s="1"/>
  <c r="AP19" s="1"/>
  <c r="AP18" s="1"/>
  <c r="AP17" s="1"/>
  <c r="AV22"/>
  <c r="AV21" s="1"/>
  <c r="AV20" s="1"/>
  <c r="AV19" s="1"/>
  <c r="AV18" s="1"/>
  <c r="AV17" s="1"/>
  <c r="AP47"/>
  <c r="AV48"/>
  <c r="AV47" s="1"/>
  <c r="AP427"/>
  <c r="AV428"/>
  <c r="AV427" s="1"/>
  <c r="AP421"/>
  <c r="AV422"/>
  <c r="AV421" s="1"/>
  <c r="AV420" s="1"/>
  <c r="AV419" s="1"/>
  <c r="AV407" s="1"/>
  <c r="AP420"/>
  <c r="AP419" s="1"/>
  <c r="AP407" s="1"/>
  <c r="AD1220"/>
  <c r="AD1219" s="1"/>
  <c r="AD1218" s="1"/>
  <c r="AD1217" s="1"/>
  <c r="AD1215" s="1"/>
  <c r="AJ1221"/>
  <c r="AD786"/>
  <c r="AD785" s="1"/>
  <c r="AD784" s="1"/>
  <c r="AD783" s="1"/>
  <c r="AJ787"/>
  <c r="X706"/>
  <c r="X705" s="1"/>
  <c r="X701" s="1"/>
  <c r="X696" s="1"/>
  <c r="X695" s="1"/>
  <c r="AD707"/>
  <c r="X671"/>
  <c r="X670" s="1"/>
  <c r="X669" s="1"/>
  <c r="AD672"/>
  <c r="R705"/>
  <c r="R888"/>
  <c r="R1218"/>
  <c r="R17"/>
  <c r="R670"/>
  <c r="L1138"/>
  <c r="L982" s="1"/>
  <c r="X786"/>
  <c r="X656"/>
  <c r="R225"/>
  <c r="X226"/>
  <c r="R756"/>
  <c r="R755" s="1"/>
  <c r="R754" s="1"/>
  <c r="X757"/>
  <c r="AD757" s="1"/>
  <c r="R227"/>
  <c r="X228"/>
  <c r="R1151"/>
  <c r="X1152"/>
  <c r="R165"/>
  <c r="X166"/>
  <c r="R1172"/>
  <c r="X1173"/>
  <c r="R229"/>
  <c r="X230"/>
  <c r="L224"/>
  <c r="L223" s="1"/>
  <c r="L222" s="1"/>
  <c r="L213"/>
  <c r="R214"/>
  <c r="L215"/>
  <c r="R216"/>
  <c r="F239"/>
  <c r="L239" s="1"/>
  <c r="R239" s="1"/>
  <c r="X239" s="1"/>
  <c r="AD239" s="1"/>
  <c r="AJ239" s="1"/>
  <c r="AP239" s="1"/>
  <c r="AV239" s="1"/>
  <c r="G959"/>
  <c r="G958" s="1"/>
  <c r="G957" s="1"/>
  <c r="G956" s="1"/>
  <c r="F959"/>
  <c r="F958" s="1"/>
  <c r="F957" s="1"/>
  <c r="F956" s="1"/>
  <c r="G971"/>
  <c r="G970" s="1"/>
  <c r="F971"/>
  <c r="F970" s="1"/>
  <c r="G965"/>
  <c r="G964" s="1"/>
  <c r="F965"/>
  <c r="F964" s="1"/>
  <c r="F782"/>
  <c r="L782" s="1"/>
  <c r="F817"/>
  <c r="L817" s="1"/>
  <c r="AJ786" l="1"/>
  <c r="AJ785" s="1"/>
  <c r="AJ784" s="1"/>
  <c r="AJ783" s="1"/>
  <c r="AP787"/>
  <c r="AJ1220"/>
  <c r="AJ1219" s="1"/>
  <c r="AJ1218" s="1"/>
  <c r="AJ1217" s="1"/>
  <c r="AJ1215" s="1"/>
  <c r="AP1221"/>
  <c r="AD756"/>
  <c r="AD755" s="1"/>
  <c r="AD754" s="1"/>
  <c r="AJ757"/>
  <c r="AD671"/>
  <c r="AD670" s="1"/>
  <c r="AD669" s="1"/>
  <c r="AD655" s="1"/>
  <c r="AD654" s="1"/>
  <c r="AJ672"/>
  <c r="AD706"/>
  <c r="AD705" s="1"/>
  <c r="AD701" s="1"/>
  <c r="AD696" s="1"/>
  <c r="AD695" s="1"/>
  <c r="AJ707"/>
  <c r="X229"/>
  <c r="AD230"/>
  <c r="X165"/>
  <c r="X164" s="1"/>
  <c r="X163" s="1"/>
  <c r="AD166"/>
  <c r="X227"/>
  <c r="AD228"/>
  <c r="X225"/>
  <c r="AD226"/>
  <c r="X1172"/>
  <c r="X1171" s="1"/>
  <c r="X1164" s="1"/>
  <c r="X1159" s="1"/>
  <c r="AD1173"/>
  <c r="X1151"/>
  <c r="X1150" s="1"/>
  <c r="X1140" s="1"/>
  <c r="X1139" s="1"/>
  <c r="AD1152"/>
  <c r="R701"/>
  <c r="R164"/>
  <c r="R1217"/>
  <c r="R1171"/>
  <c r="R1150"/>
  <c r="R669"/>
  <c r="X785"/>
  <c r="X655"/>
  <c r="X756"/>
  <c r="R224"/>
  <c r="L212"/>
  <c r="L211" s="1"/>
  <c r="L210" s="1"/>
  <c r="R215"/>
  <c r="X216"/>
  <c r="R213"/>
  <c r="X214"/>
  <c r="L816"/>
  <c r="L815" s="1"/>
  <c r="L814" s="1"/>
  <c r="L813" s="1"/>
  <c r="R817"/>
  <c r="L781"/>
  <c r="L780" s="1"/>
  <c r="L779" s="1"/>
  <c r="L778" s="1"/>
  <c r="R782"/>
  <c r="F437"/>
  <c r="L437" s="1"/>
  <c r="F1172"/>
  <c r="F1171" s="1"/>
  <c r="AP1220" l="1"/>
  <c r="AP1219" s="1"/>
  <c r="AP1218" s="1"/>
  <c r="AP1217" s="1"/>
  <c r="AP1215" s="1"/>
  <c r="AV1221"/>
  <c r="AV1220" s="1"/>
  <c r="AV1219" s="1"/>
  <c r="AV1218" s="1"/>
  <c r="AV1217" s="1"/>
  <c r="AV1215" s="1"/>
  <c r="AP786"/>
  <c r="AP785" s="1"/>
  <c r="AP784" s="1"/>
  <c r="AP783" s="1"/>
  <c r="AV787"/>
  <c r="AV786" s="1"/>
  <c r="AV785" s="1"/>
  <c r="AV784" s="1"/>
  <c r="AV783" s="1"/>
  <c r="AJ671"/>
  <c r="AJ670" s="1"/>
  <c r="AJ669" s="1"/>
  <c r="AJ655" s="1"/>
  <c r="AJ654" s="1"/>
  <c r="AP672"/>
  <c r="AJ706"/>
  <c r="AJ705" s="1"/>
  <c r="AJ701" s="1"/>
  <c r="AJ696" s="1"/>
  <c r="AJ695" s="1"/>
  <c r="AP707"/>
  <c r="AJ756"/>
  <c r="AJ755" s="1"/>
  <c r="AJ754" s="1"/>
  <c r="AP757"/>
  <c r="X1138"/>
  <c r="X982" s="1"/>
  <c r="X224"/>
  <c r="X223" s="1"/>
  <c r="X222" s="1"/>
  <c r="AD1172"/>
  <c r="AD1171" s="1"/>
  <c r="AD1164" s="1"/>
  <c r="AD1159" s="1"/>
  <c r="AJ1173"/>
  <c r="AD227"/>
  <c r="AJ228"/>
  <c r="AD229"/>
  <c r="AJ230"/>
  <c r="AD1151"/>
  <c r="AD1150" s="1"/>
  <c r="AD1140" s="1"/>
  <c r="AD1139" s="1"/>
  <c r="AJ1152"/>
  <c r="AD225"/>
  <c r="AJ226"/>
  <c r="AD165"/>
  <c r="AD164" s="1"/>
  <c r="AD163" s="1"/>
  <c r="AJ166"/>
  <c r="X213"/>
  <c r="AD214"/>
  <c r="X215"/>
  <c r="AD216"/>
  <c r="AD224"/>
  <c r="AD223" s="1"/>
  <c r="AD222" s="1"/>
  <c r="R1140"/>
  <c r="R1215"/>
  <c r="R696"/>
  <c r="R212"/>
  <c r="R655"/>
  <c r="R654" s="1"/>
  <c r="R1164"/>
  <c r="R163"/>
  <c r="R223"/>
  <c r="X784"/>
  <c r="X654"/>
  <c r="X755"/>
  <c r="R781"/>
  <c r="X782"/>
  <c r="R816"/>
  <c r="X817"/>
  <c r="L436"/>
  <c r="L435" s="1"/>
  <c r="L434" s="1"/>
  <c r="L429" s="1"/>
  <c r="L406" s="1"/>
  <c r="L303" s="1"/>
  <c r="R437"/>
  <c r="G877"/>
  <c r="F877"/>
  <c r="F821"/>
  <c r="F820" s="1"/>
  <c r="F819" s="1"/>
  <c r="G821"/>
  <c r="G819" s="1"/>
  <c r="G692"/>
  <c r="G691" s="1"/>
  <c r="G690" s="1"/>
  <c r="G689" s="1"/>
  <c r="F692"/>
  <c r="F691" s="1"/>
  <c r="F690" s="1"/>
  <c r="F689" s="1"/>
  <c r="AP756" l="1"/>
  <c r="AP755" s="1"/>
  <c r="AP754" s="1"/>
  <c r="AV757"/>
  <c r="AV756" s="1"/>
  <c r="AV755" s="1"/>
  <c r="AV754" s="1"/>
  <c r="AP671"/>
  <c r="AP670" s="1"/>
  <c r="AP669" s="1"/>
  <c r="AV672"/>
  <c r="AV671" s="1"/>
  <c r="AV670" s="1"/>
  <c r="AV669" s="1"/>
  <c r="AV655" s="1"/>
  <c r="AV654" s="1"/>
  <c r="AP706"/>
  <c r="AP705" s="1"/>
  <c r="AP701" s="1"/>
  <c r="AP696" s="1"/>
  <c r="AP695" s="1"/>
  <c r="AV707"/>
  <c r="AV706" s="1"/>
  <c r="AV705" s="1"/>
  <c r="AV701" s="1"/>
  <c r="AV696" s="1"/>
  <c r="AV695" s="1"/>
  <c r="AP655"/>
  <c r="AP654" s="1"/>
  <c r="AD1138"/>
  <c r="AD982" s="1"/>
  <c r="AJ1172"/>
  <c r="AJ1171" s="1"/>
  <c r="AJ1164" s="1"/>
  <c r="AJ1159" s="1"/>
  <c r="AP1173"/>
  <c r="AJ229"/>
  <c r="AP230"/>
  <c r="AJ225"/>
  <c r="AP226"/>
  <c r="AJ165"/>
  <c r="AJ164" s="1"/>
  <c r="AJ163" s="1"/>
  <c r="AP166"/>
  <c r="AJ1151"/>
  <c r="AJ1150" s="1"/>
  <c r="AJ1140" s="1"/>
  <c r="AJ1139" s="1"/>
  <c r="AJ1138" s="1"/>
  <c r="AJ982" s="1"/>
  <c r="AP1152"/>
  <c r="AJ227"/>
  <c r="AP228"/>
  <c r="X212"/>
  <c r="X211" s="1"/>
  <c r="X210" s="1"/>
  <c r="AD215"/>
  <c r="AJ216"/>
  <c r="AD213"/>
  <c r="AJ214"/>
  <c r="X816"/>
  <c r="X815" s="1"/>
  <c r="X814" s="1"/>
  <c r="X813" s="1"/>
  <c r="AD817"/>
  <c r="X781"/>
  <c r="X780" s="1"/>
  <c r="X779" s="1"/>
  <c r="X778" s="1"/>
  <c r="AD782"/>
  <c r="R780"/>
  <c r="R1159"/>
  <c r="R695"/>
  <c r="R222"/>
  <c r="R211"/>
  <c r="R1139"/>
  <c r="R815"/>
  <c r="X783"/>
  <c r="X754"/>
  <c r="R436"/>
  <c r="X437"/>
  <c r="G421"/>
  <c r="G423"/>
  <c r="G427"/>
  <c r="F427"/>
  <c r="F423"/>
  <c r="AP1151" l="1"/>
  <c r="AP1150" s="1"/>
  <c r="AP1140" s="1"/>
  <c r="AP1139" s="1"/>
  <c r="AV1152"/>
  <c r="AV1151" s="1"/>
  <c r="AV1150" s="1"/>
  <c r="AV1140" s="1"/>
  <c r="AV1139" s="1"/>
  <c r="AV1138" s="1"/>
  <c r="AV982" s="1"/>
  <c r="AP1172"/>
  <c r="AP1171" s="1"/>
  <c r="AP1164" s="1"/>
  <c r="AP1159" s="1"/>
  <c r="AV1173"/>
  <c r="AV1172" s="1"/>
  <c r="AV1171" s="1"/>
  <c r="AV1164" s="1"/>
  <c r="AV1159" s="1"/>
  <c r="AP225"/>
  <c r="AV226"/>
  <c r="AV225" s="1"/>
  <c r="AP227"/>
  <c r="AV228"/>
  <c r="AV227" s="1"/>
  <c r="AP165"/>
  <c r="AP164" s="1"/>
  <c r="AP163" s="1"/>
  <c r="AV166"/>
  <c r="AV165" s="1"/>
  <c r="AV164" s="1"/>
  <c r="AV163" s="1"/>
  <c r="AP229"/>
  <c r="AV230"/>
  <c r="AV229" s="1"/>
  <c r="AJ224"/>
  <c r="AJ223" s="1"/>
  <c r="AJ222" s="1"/>
  <c r="AP1138"/>
  <c r="AP982" s="1"/>
  <c r="AJ215"/>
  <c r="AP216"/>
  <c r="AP224"/>
  <c r="AP223" s="1"/>
  <c r="AP222" s="1"/>
  <c r="AJ213"/>
  <c r="AP214"/>
  <c r="AD781"/>
  <c r="AD780" s="1"/>
  <c r="AD779" s="1"/>
  <c r="AD778" s="1"/>
  <c r="AJ782"/>
  <c r="AD816"/>
  <c r="AD815" s="1"/>
  <c r="AD814" s="1"/>
  <c r="AD813" s="1"/>
  <c r="AJ817"/>
  <c r="AD212"/>
  <c r="AD211" s="1"/>
  <c r="AD210" s="1"/>
  <c r="X436"/>
  <c r="X435" s="1"/>
  <c r="X434" s="1"/>
  <c r="X429" s="1"/>
  <c r="X406" s="1"/>
  <c r="X303" s="1"/>
  <c r="AD437"/>
  <c r="R779"/>
  <c r="R814"/>
  <c r="R210"/>
  <c r="R1138"/>
  <c r="R435"/>
  <c r="G420"/>
  <c r="F1148"/>
  <c r="F1147" s="1"/>
  <c r="F1091"/>
  <c r="F1090" s="1"/>
  <c r="F1088"/>
  <c r="F1087" s="1"/>
  <c r="F1085"/>
  <c r="F1084" s="1"/>
  <c r="F1082"/>
  <c r="F1081" s="1"/>
  <c r="F1079"/>
  <c r="F1078" s="1"/>
  <c r="F1076"/>
  <c r="F1075" s="1"/>
  <c r="F1064"/>
  <c r="F1063" s="1"/>
  <c r="F103"/>
  <c r="L103" s="1"/>
  <c r="F126"/>
  <c r="L126" s="1"/>
  <c r="AP215" l="1"/>
  <c r="AV216"/>
  <c r="AV215" s="1"/>
  <c r="AV224"/>
  <c r="AV223" s="1"/>
  <c r="AV222" s="1"/>
  <c r="AP213"/>
  <c r="AV214"/>
  <c r="AV213" s="1"/>
  <c r="AJ212"/>
  <c r="AJ211" s="1"/>
  <c r="AJ210" s="1"/>
  <c r="AJ816"/>
  <c r="AJ815" s="1"/>
  <c r="AJ814" s="1"/>
  <c r="AJ813" s="1"/>
  <c r="AP817"/>
  <c r="AP212"/>
  <c r="AP211" s="1"/>
  <c r="AP210" s="1"/>
  <c r="AJ781"/>
  <c r="AJ780" s="1"/>
  <c r="AJ779" s="1"/>
  <c r="AJ778" s="1"/>
  <c r="AP782"/>
  <c r="AD436"/>
  <c r="AD435" s="1"/>
  <c r="AD434" s="1"/>
  <c r="AD429" s="1"/>
  <c r="AD406" s="1"/>
  <c r="AD303" s="1"/>
  <c r="AJ437"/>
  <c r="R434"/>
  <c r="R778"/>
  <c r="R982"/>
  <c r="R813"/>
  <c r="L125"/>
  <c r="L124" s="1"/>
  <c r="L123" s="1"/>
  <c r="L118" s="1"/>
  <c r="R126"/>
  <c r="L102"/>
  <c r="L101" s="1"/>
  <c r="L100" s="1"/>
  <c r="L99" s="1"/>
  <c r="L98" s="1"/>
  <c r="R103"/>
  <c r="G781"/>
  <c r="G780" s="1"/>
  <c r="G779" s="1"/>
  <c r="G778" s="1"/>
  <c r="F781"/>
  <c r="F780" s="1"/>
  <c r="F779" s="1"/>
  <c r="F778" s="1"/>
  <c r="F767"/>
  <c r="L767" s="1"/>
  <c r="AV212" l="1"/>
  <c r="AV211" s="1"/>
  <c r="AV210" s="1"/>
  <c r="AP781"/>
  <c r="AP780" s="1"/>
  <c r="AP779" s="1"/>
  <c r="AP778" s="1"/>
  <c r="AV782"/>
  <c r="AV781" s="1"/>
  <c r="AV780" s="1"/>
  <c r="AV779" s="1"/>
  <c r="AV778" s="1"/>
  <c r="AP816"/>
  <c r="AP815" s="1"/>
  <c r="AP814" s="1"/>
  <c r="AP813" s="1"/>
  <c r="AV817"/>
  <c r="AV816" s="1"/>
  <c r="AV815" s="1"/>
  <c r="AV814" s="1"/>
  <c r="AV813" s="1"/>
  <c r="AJ436"/>
  <c r="AJ435" s="1"/>
  <c r="AJ434" s="1"/>
  <c r="AJ429" s="1"/>
  <c r="AJ406" s="1"/>
  <c r="AJ303" s="1"/>
  <c r="AP437"/>
  <c r="R429"/>
  <c r="R125"/>
  <c r="X126"/>
  <c r="R102"/>
  <c r="X103"/>
  <c r="L766"/>
  <c r="L765" s="1"/>
  <c r="L764" s="1"/>
  <c r="L753" s="1"/>
  <c r="L735" s="1"/>
  <c r="L652" s="1"/>
  <c r="R767"/>
  <c r="F326"/>
  <c r="F325" s="1"/>
  <c r="AP436" l="1"/>
  <c r="AP435" s="1"/>
  <c r="AP434" s="1"/>
  <c r="AP429" s="1"/>
  <c r="AP406" s="1"/>
  <c r="AP303" s="1"/>
  <c r="AV437"/>
  <c r="AV436" s="1"/>
  <c r="AV435" s="1"/>
  <c r="AV429" s="1"/>
  <c r="AV406" s="1"/>
  <c r="AV303" s="1"/>
  <c r="X102"/>
  <c r="X101" s="1"/>
  <c r="X100" s="1"/>
  <c r="X99" s="1"/>
  <c r="X98" s="1"/>
  <c r="AD103"/>
  <c r="X125"/>
  <c r="X124" s="1"/>
  <c r="X123" s="1"/>
  <c r="X118" s="1"/>
  <c r="AD126"/>
  <c r="R124"/>
  <c r="R406"/>
  <c r="R101"/>
  <c r="R766"/>
  <c r="X767"/>
  <c r="F246"/>
  <c r="F245" s="1"/>
  <c r="F54"/>
  <c r="L54" s="1"/>
  <c r="F50"/>
  <c r="L50" s="1"/>
  <c r="AD102" l="1"/>
  <c r="AD101" s="1"/>
  <c r="AD100" s="1"/>
  <c r="AD99" s="1"/>
  <c r="AD98" s="1"/>
  <c r="AJ103"/>
  <c r="AD125"/>
  <c r="AD124" s="1"/>
  <c r="AD123" s="1"/>
  <c r="AD118" s="1"/>
  <c r="AJ126"/>
  <c r="X766"/>
  <c r="X765" s="1"/>
  <c r="X764" s="1"/>
  <c r="AD767"/>
  <c r="R100"/>
  <c r="R123"/>
  <c r="R303"/>
  <c r="R765"/>
  <c r="L53"/>
  <c r="R54"/>
  <c r="L49"/>
  <c r="L46" s="1"/>
  <c r="L45" s="1"/>
  <c r="L44" s="1"/>
  <c r="L43" s="1"/>
  <c r="R50"/>
  <c r="F454"/>
  <c r="F155"/>
  <c r="L155" s="1"/>
  <c r="F537"/>
  <c r="L537" s="1"/>
  <c r="F159"/>
  <c r="L159" s="1"/>
  <c r="F102"/>
  <c r="F101" s="1"/>
  <c r="F100" s="1"/>
  <c r="F99" s="1"/>
  <c r="F98" s="1"/>
  <c r="AJ102" l="1"/>
  <c r="AJ101" s="1"/>
  <c r="AJ100" s="1"/>
  <c r="AJ99" s="1"/>
  <c r="AJ98" s="1"/>
  <c r="AP103"/>
  <c r="AJ125"/>
  <c r="AJ124" s="1"/>
  <c r="AJ123" s="1"/>
  <c r="AJ118" s="1"/>
  <c r="AP126"/>
  <c r="AD766"/>
  <c r="AD765" s="1"/>
  <c r="AD764" s="1"/>
  <c r="AD753" s="1"/>
  <c r="AD735" s="1"/>
  <c r="AD652" s="1"/>
  <c r="AJ767"/>
  <c r="X753"/>
  <c r="X735" s="1"/>
  <c r="X652" s="1"/>
  <c r="R99"/>
  <c r="R118"/>
  <c r="R764"/>
  <c r="R49"/>
  <c r="X50"/>
  <c r="R53"/>
  <c r="X54"/>
  <c r="L158"/>
  <c r="R159"/>
  <c r="L154"/>
  <c r="R155"/>
  <c r="L536"/>
  <c r="L535" s="1"/>
  <c r="L534" s="1"/>
  <c r="L533" s="1"/>
  <c r="L517" s="1"/>
  <c r="L487" s="1"/>
  <c r="R537"/>
  <c r="F649"/>
  <c r="F648" s="1"/>
  <c r="F647" s="1"/>
  <c r="F646" s="1"/>
  <c r="F584"/>
  <c r="F583" s="1"/>
  <c r="F579"/>
  <c r="F578" s="1"/>
  <c r="AP102" l="1"/>
  <c r="AP101" s="1"/>
  <c r="AP100" s="1"/>
  <c r="AP99" s="1"/>
  <c r="AP98" s="1"/>
  <c r="AV103"/>
  <c r="AV102" s="1"/>
  <c r="AV101" s="1"/>
  <c r="AV100" s="1"/>
  <c r="AV99" s="1"/>
  <c r="AV98" s="1"/>
  <c r="AP125"/>
  <c r="AP124" s="1"/>
  <c r="AP123" s="1"/>
  <c r="AP118" s="1"/>
  <c r="AV126"/>
  <c r="AV125" s="1"/>
  <c r="AV124" s="1"/>
  <c r="AV123" s="1"/>
  <c r="AV118" s="1"/>
  <c r="AJ766"/>
  <c r="AJ765" s="1"/>
  <c r="AJ764" s="1"/>
  <c r="AJ753" s="1"/>
  <c r="AJ735" s="1"/>
  <c r="AJ652" s="1"/>
  <c r="AP767"/>
  <c r="X53"/>
  <c r="AD54"/>
  <c r="X49"/>
  <c r="X46" s="1"/>
  <c r="X45" s="1"/>
  <c r="X44" s="1"/>
  <c r="X43" s="1"/>
  <c r="AD50"/>
  <c r="L153"/>
  <c r="L152" s="1"/>
  <c r="L151" s="1"/>
  <c r="R46"/>
  <c r="R98"/>
  <c r="R753"/>
  <c r="R158"/>
  <c r="X159"/>
  <c r="R536"/>
  <c r="X537"/>
  <c r="R154"/>
  <c r="X155"/>
  <c r="F241"/>
  <c r="L241" s="1"/>
  <c r="AP766" l="1"/>
  <c r="AP765" s="1"/>
  <c r="AP764" s="1"/>
  <c r="AP753" s="1"/>
  <c r="AP735" s="1"/>
  <c r="AP652" s="1"/>
  <c r="AV767"/>
  <c r="AV766" s="1"/>
  <c r="AV765" s="1"/>
  <c r="AV764" s="1"/>
  <c r="AV753" s="1"/>
  <c r="AV735" s="1"/>
  <c r="AV652" s="1"/>
  <c r="AD53"/>
  <c r="AJ54"/>
  <c r="AD49"/>
  <c r="AJ50"/>
  <c r="X536"/>
  <c r="X535" s="1"/>
  <c r="X534" s="1"/>
  <c r="X533" s="1"/>
  <c r="X517" s="1"/>
  <c r="X487" s="1"/>
  <c r="AD537"/>
  <c r="X158"/>
  <c r="AD159"/>
  <c r="X154"/>
  <c r="AD155"/>
  <c r="R153"/>
  <c r="R535"/>
  <c r="R45"/>
  <c r="R735"/>
  <c r="L238"/>
  <c r="L233" s="1"/>
  <c r="L232" s="1"/>
  <c r="L231" s="1"/>
  <c r="L112" s="1"/>
  <c r="L15" s="1"/>
  <c r="L1231" s="1"/>
  <c r="R241"/>
  <c r="G824"/>
  <c r="G823" s="1"/>
  <c r="G818" s="1"/>
  <c r="F824"/>
  <c r="F823" s="1"/>
  <c r="F818" s="1"/>
  <c r="X153" l="1"/>
  <c r="X152" s="1"/>
  <c r="X151" s="1"/>
  <c r="AD46"/>
  <c r="AD45" s="1"/>
  <c r="AD44" s="1"/>
  <c r="AD43" s="1"/>
  <c r="AJ53"/>
  <c r="AP54"/>
  <c r="AJ49"/>
  <c r="AP50"/>
  <c r="AD154"/>
  <c r="AJ155"/>
  <c r="AD536"/>
  <c r="AD535" s="1"/>
  <c r="AD534" s="1"/>
  <c r="AD533" s="1"/>
  <c r="AD517" s="1"/>
  <c r="AD487" s="1"/>
  <c r="AJ537"/>
  <c r="AD158"/>
  <c r="AJ159"/>
  <c r="R152"/>
  <c r="R151" s="1"/>
  <c r="R44"/>
  <c r="R534"/>
  <c r="R652"/>
  <c r="R238"/>
  <c r="R233" s="1"/>
  <c r="R232" s="1"/>
  <c r="R231" s="1"/>
  <c r="X241"/>
  <c r="G574"/>
  <c r="F574"/>
  <c r="AP49" l="1"/>
  <c r="AP46" s="1"/>
  <c r="AP45" s="1"/>
  <c r="AP44" s="1"/>
  <c r="AP43" s="1"/>
  <c r="AV50"/>
  <c r="AV49" s="1"/>
  <c r="AV46" s="1"/>
  <c r="AV45" s="1"/>
  <c r="AV44" s="1"/>
  <c r="AV43" s="1"/>
  <c r="AJ46"/>
  <c r="AJ45" s="1"/>
  <c r="AJ44" s="1"/>
  <c r="AJ43" s="1"/>
  <c r="AP53"/>
  <c r="AV54"/>
  <c r="AV53" s="1"/>
  <c r="AJ154"/>
  <c r="AP155"/>
  <c r="AJ158"/>
  <c r="AP159"/>
  <c r="AJ536"/>
  <c r="AJ535" s="1"/>
  <c r="AJ534" s="1"/>
  <c r="AJ533" s="1"/>
  <c r="AJ517" s="1"/>
  <c r="AJ487" s="1"/>
  <c r="AP537"/>
  <c r="AD153"/>
  <c r="AD152" s="1"/>
  <c r="AD151" s="1"/>
  <c r="AJ153"/>
  <c r="AJ152" s="1"/>
  <c r="AJ151" s="1"/>
  <c r="X238"/>
  <c r="X233" s="1"/>
  <c r="AD241"/>
  <c r="R112"/>
  <c r="R43"/>
  <c r="R533"/>
  <c r="F572"/>
  <c r="F571" s="1"/>
  <c r="F507"/>
  <c r="F506" s="1"/>
  <c r="F505" s="1"/>
  <c r="AP158" l="1"/>
  <c r="AV159"/>
  <c r="AV158" s="1"/>
  <c r="AP154"/>
  <c r="AP153" s="1"/>
  <c r="AP152" s="1"/>
  <c r="AP151" s="1"/>
  <c r="AV155"/>
  <c r="AV154" s="1"/>
  <c r="AP536"/>
  <c r="AP535" s="1"/>
  <c r="AP534" s="1"/>
  <c r="AP533" s="1"/>
  <c r="AP517" s="1"/>
  <c r="AP487" s="1"/>
  <c r="AV537"/>
  <c r="AV536" s="1"/>
  <c r="AV535" s="1"/>
  <c r="AV534" s="1"/>
  <c r="AV533" s="1"/>
  <c r="AV517" s="1"/>
  <c r="AV487" s="1"/>
  <c r="AD238"/>
  <c r="AD233" s="1"/>
  <c r="AD232" s="1"/>
  <c r="AD231" s="1"/>
  <c r="AD112" s="1"/>
  <c r="AD15" s="1"/>
  <c r="AD1231" s="1"/>
  <c r="AJ241"/>
  <c r="R517"/>
  <c r="R15"/>
  <c r="X232"/>
  <c r="G572"/>
  <c r="G571" s="1"/>
  <c r="G507"/>
  <c r="G506" s="1"/>
  <c r="G505" s="1"/>
  <c r="AV153" l="1"/>
  <c r="AV152" s="1"/>
  <c r="AV151" s="1"/>
  <c r="AJ238"/>
  <c r="AJ233" s="1"/>
  <c r="AJ232" s="1"/>
  <c r="AJ231" s="1"/>
  <c r="AJ112" s="1"/>
  <c r="AJ15" s="1"/>
  <c r="AJ1231" s="1"/>
  <c r="AP241"/>
  <c r="R487"/>
  <c r="X231"/>
  <c r="G1145"/>
  <c r="G1144" s="1"/>
  <c r="F1145"/>
  <c r="F1144" s="1"/>
  <c r="AP238" l="1"/>
  <c r="AP233" s="1"/>
  <c r="AP232" s="1"/>
  <c r="AP231" s="1"/>
  <c r="AP112" s="1"/>
  <c r="AP15" s="1"/>
  <c r="AP1231" s="1"/>
  <c r="AV241"/>
  <c r="AV238" s="1"/>
  <c r="AV233" s="1"/>
  <c r="AV232" s="1"/>
  <c r="AV231" s="1"/>
  <c r="AV112" s="1"/>
  <c r="AV15" s="1"/>
  <c r="AV1231" s="1"/>
  <c r="R1231"/>
  <c r="X112"/>
  <c r="F458"/>
  <c r="G456"/>
  <c r="F456"/>
  <c r="G458"/>
  <c r="X15" l="1"/>
  <c r="X1231" s="1"/>
  <c r="G453"/>
  <c r="F453"/>
  <c r="G729" l="1"/>
  <c r="G728" s="1"/>
  <c r="G727" s="1"/>
  <c r="G726" s="1"/>
  <c r="F729"/>
  <c r="F728" s="1"/>
  <c r="F727" s="1"/>
  <c r="F726" s="1"/>
  <c r="G968" l="1"/>
  <c r="G967" s="1"/>
  <c r="F968"/>
  <c r="F967" s="1"/>
  <c r="F963" l="1"/>
  <c r="F962" s="1"/>
  <c r="G963"/>
  <c r="G962" s="1"/>
  <c r="G687" l="1"/>
  <c r="G686" s="1"/>
  <c r="F687" l="1"/>
  <c r="F686" s="1"/>
  <c r="G912" l="1"/>
  <c r="G911" s="1"/>
  <c r="F220" l="1"/>
  <c r="F219" s="1"/>
  <c r="F218" s="1"/>
  <c r="F217" s="1"/>
  <c r="F912"/>
  <c r="F911" s="1"/>
  <c r="G220"/>
  <c r="G219" s="1"/>
  <c r="G218" s="1"/>
  <c r="G217" s="1"/>
  <c r="G907" l="1"/>
  <c r="G906" s="1"/>
  <c r="F918"/>
  <c r="F917" s="1"/>
  <c r="G897"/>
  <c r="G896" s="1"/>
  <c r="G658"/>
  <c r="G657" s="1"/>
  <c r="G656" s="1"/>
  <c r="F928"/>
  <c r="F927" s="1"/>
  <c r="F543" l="1"/>
  <c r="F542" s="1"/>
  <c r="F541" s="1"/>
  <c r="F540" s="1"/>
  <c r="G666"/>
  <c r="G665" s="1"/>
  <c r="G661" s="1"/>
  <c r="G238"/>
  <c r="G937"/>
  <c r="G936" s="1"/>
  <c r="G935" s="1"/>
  <c r="G918"/>
  <c r="G917" s="1"/>
  <c r="F531"/>
  <c r="F530" s="1"/>
  <c r="F529" s="1"/>
  <c r="F528" s="1"/>
  <c r="F658"/>
  <c r="F657" s="1"/>
  <c r="F656" s="1"/>
  <c r="F937"/>
  <c r="F936" s="1"/>
  <c r="F935" s="1"/>
  <c r="G928"/>
  <c r="G927" s="1"/>
  <c r="F567"/>
  <c r="F566" l="1"/>
  <c r="F562" s="1"/>
  <c r="F561" s="1"/>
  <c r="F699"/>
  <c r="F698" s="1"/>
  <c r="F697" s="1"/>
  <c r="G1004"/>
  <c r="G1003" s="1"/>
  <c r="F299"/>
  <c r="G471"/>
  <c r="G470" s="1"/>
  <c r="G469" s="1"/>
  <c r="G468" s="1"/>
  <c r="G467" s="1"/>
  <c r="F1031"/>
  <c r="F1030" s="1"/>
  <c r="G1169"/>
  <c r="G1168" s="1"/>
  <c r="G1164" s="1"/>
  <c r="G333"/>
  <c r="G332" s="1"/>
  <c r="G869"/>
  <c r="G868" s="1"/>
  <c r="G867" s="1"/>
  <c r="F1007"/>
  <c r="F1006" s="1"/>
  <c r="G376"/>
  <c r="G375" s="1"/>
  <c r="G374" s="1"/>
  <c r="G990"/>
  <c r="G987" s="1"/>
  <c r="G986" s="1"/>
  <c r="G355"/>
  <c r="G354" s="1"/>
  <c r="G353" s="1"/>
  <c r="G352" s="1"/>
  <c r="F858"/>
  <c r="F857" s="1"/>
  <c r="F856" s="1"/>
  <c r="F1151"/>
  <c r="G382"/>
  <c r="G176"/>
  <c r="G154"/>
  <c r="F794"/>
  <c r="F793" s="1"/>
  <c r="F792" s="1"/>
  <c r="F1040"/>
  <c r="F1039" s="1"/>
  <c r="F1212"/>
  <c r="F1211" s="1"/>
  <c r="F1210" s="1"/>
  <c r="F498"/>
  <c r="F497" s="1"/>
  <c r="F496" s="1"/>
  <c r="F495" s="1"/>
  <c r="G879"/>
  <c r="G49"/>
  <c r="G710"/>
  <c r="G709" s="1"/>
  <c r="G708" s="1"/>
  <c r="F396"/>
  <c r="F395" s="1"/>
  <c r="F394" s="1"/>
  <c r="G543"/>
  <c r="G542" s="1"/>
  <c r="G541" s="1"/>
  <c r="G540" s="1"/>
  <c r="G1067"/>
  <c r="G1066" s="1"/>
  <c r="F376"/>
  <c r="F375" s="1"/>
  <c r="F374" s="1"/>
  <c r="G403"/>
  <c r="G402" s="1"/>
  <c r="G1010"/>
  <c r="G1009" s="1"/>
  <c r="F436"/>
  <c r="F435" s="1"/>
  <c r="F434" s="1"/>
  <c r="F836"/>
  <c r="F835" s="1"/>
  <c r="F834" s="1"/>
  <c r="F833" s="1"/>
  <c r="G894"/>
  <c r="G893" s="1"/>
  <c r="G1052"/>
  <c r="G1051" s="1"/>
  <c r="G287"/>
  <c r="G286" s="1"/>
  <c r="G285" s="1"/>
  <c r="G339"/>
  <c r="G338" s="1"/>
  <c r="G526"/>
  <c r="G525" s="1"/>
  <c r="G524" s="1"/>
  <c r="G523" s="1"/>
  <c r="G1061"/>
  <c r="G1060" s="1"/>
  <c r="G28"/>
  <c r="G27" s="1"/>
  <c r="G53"/>
  <c r="F330"/>
  <c r="F329" s="1"/>
  <c r="F894"/>
  <c r="F893" s="1"/>
  <c r="G1157"/>
  <c r="G1156" s="1"/>
  <c r="G1155" s="1"/>
  <c r="G92"/>
  <c r="G706"/>
  <c r="G705" s="1"/>
  <c r="F1034"/>
  <c r="F1033" s="1"/>
  <c r="F380"/>
  <c r="G873"/>
  <c r="F1105"/>
  <c r="F1104" s="1"/>
  <c r="F1103" s="1"/>
  <c r="F1099" s="1"/>
  <c r="G324"/>
  <c r="G633"/>
  <c r="G632" s="1"/>
  <c r="G631" s="1"/>
  <c r="G630" s="1"/>
  <c r="G1049"/>
  <c r="G1048" s="1"/>
  <c r="G484"/>
  <c r="G483" s="1"/>
  <c r="G479" s="1"/>
  <c r="G478" s="1"/>
  <c r="G330"/>
  <c r="G329" s="1"/>
  <c r="F559"/>
  <c r="F558" s="1"/>
  <c r="F557" s="1"/>
  <c r="F556" s="1"/>
  <c r="F990"/>
  <c r="F987" s="1"/>
  <c r="F986" s="1"/>
  <c r="G1142"/>
  <c r="G1141" s="1"/>
  <c r="F349"/>
  <c r="F348" s="1"/>
  <c r="F347" s="1"/>
  <c r="F346" s="1"/>
  <c r="G628"/>
  <c r="G627" s="1"/>
  <c r="G626" s="1"/>
  <c r="G625" s="1"/>
  <c r="G979"/>
  <c r="G978" s="1"/>
  <c r="G977" s="1"/>
  <c r="G976" s="1"/>
  <c r="G975" s="1"/>
  <c r="F1052"/>
  <c r="F1051" s="1"/>
  <c r="G1188"/>
  <c r="G1187" s="1"/>
  <c r="G36"/>
  <c r="G156"/>
  <c r="F382"/>
  <c r="F1188"/>
  <c r="F1187" s="1"/>
  <c r="G121"/>
  <c r="G120" s="1"/>
  <c r="G119" s="1"/>
  <c r="G476"/>
  <c r="G475" s="1"/>
  <c r="G474" s="1"/>
  <c r="G473" s="1"/>
  <c r="G270"/>
  <c r="G269" s="1"/>
  <c r="G268" s="1"/>
  <c r="G267" s="1"/>
  <c r="G266" s="1"/>
  <c r="F843"/>
  <c r="F842" s="1"/>
  <c r="F841" s="1"/>
  <c r="G514"/>
  <c r="F339"/>
  <c r="F338" s="1"/>
  <c r="G756"/>
  <c r="G755" s="1"/>
  <c r="G754" s="1"/>
  <c r="G933"/>
  <c r="G932" s="1"/>
  <c r="G931" s="1"/>
  <c r="G225"/>
  <c r="G498"/>
  <c r="G497" s="1"/>
  <c r="G496" s="1"/>
  <c r="G495" s="1"/>
  <c r="F333"/>
  <c r="F332" s="1"/>
  <c r="G1016"/>
  <c r="G1015" s="1"/>
  <c r="G127"/>
  <c r="F414"/>
  <c r="F413" s="1"/>
  <c r="F412" s="1"/>
  <c r="F1019"/>
  <c r="F1018" s="1"/>
  <c r="G1073"/>
  <c r="G1072" s="1"/>
  <c r="G854"/>
  <c r="G853" s="1"/>
  <c r="G852" s="1"/>
  <c r="G297"/>
  <c r="G747"/>
  <c r="G746" s="1"/>
  <c r="G745" s="1"/>
  <c r="G739"/>
  <c r="G738" s="1"/>
  <c r="G737" s="1"/>
  <c r="G901"/>
  <c r="G900" s="1"/>
  <c r="F471"/>
  <c r="F470" s="1"/>
  <c r="F469" s="1"/>
  <c r="F468" s="1"/>
  <c r="F467" s="1"/>
  <c r="G614"/>
  <c r="G613" s="1"/>
  <c r="G612" s="1"/>
  <c r="G611" s="1"/>
  <c r="G291"/>
  <c r="G290" s="1"/>
  <c r="G289" s="1"/>
  <c r="F633"/>
  <c r="F632" s="1"/>
  <c r="F631" s="1"/>
  <c r="F630" s="1"/>
  <c r="F1073"/>
  <c r="F1072" s="1"/>
  <c r="F1025"/>
  <c r="F1024" s="1"/>
  <c r="G161"/>
  <c r="G160" s="1"/>
  <c r="G493"/>
  <c r="G492" s="1"/>
  <c r="G491" s="1"/>
  <c r="G490" s="1"/>
  <c r="G790"/>
  <c r="G789" s="1"/>
  <c r="G788" s="1"/>
  <c r="G1040"/>
  <c r="G1039" s="1"/>
  <c r="F484"/>
  <c r="F483" s="1"/>
  <c r="F479" s="1"/>
  <c r="F478" s="1"/>
  <c r="G1034"/>
  <c r="G1033" s="1"/>
  <c r="F710"/>
  <c r="F709" s="1"/>
  <c r="F708" s="1"/>
  <c r="G554"/>
  <c r="G553" s="1"/>
  <c r="G552" s="1"/>
  <c r="G551" s="1"/>
  <c r="F363"/>
  <c r="F362" s="1"/>
  <c r="G1028"/>
  <c r="G1027" s="1"/>
  <c r="G260"/>
  <c r="F521"/>
  <c r="F520" s="1"/>
  <c r="F519" s="1"/>
  <c r="F518" s="1"/>
  <c r="F1058"/>
  <c r="F1057" s="1"/>
  <c r="F1037"/>
  <c r="F1036" s="1"/>
  <c r="G436"/>
  <c r="G435" s="1"/>
  <c r="G434" s="1"/>
  <c r="G1025"/>
  <c r="G1024" s="1"/>
  <c r="G125"/>
  <c r="G309"/>
  <c r="G308" s="1"/>
  <c r="G307" s="1"/>
  <c r="G306" s="1"/>
  <c r="G521"/>
  <c r="G520" s="1"/>
  <c r="G519" s="1"/>
  <c r="G518" s="1"/>
  <c r="F1028"/>
  <c r="F1027" s="1"/>
  <c r="G34"/>
  <c r="G559"/>
  <c r="G558" s="1"/>
  <c r="G557" s="1"/>
  <c r="G556" s="1"/>
  <c r="G1013"/>
  <c r="G1012" s="1"/>
  <c r="G396"/>
  <c r="G395" s="1"/>
  <c r="G394" s="1"/>
  <c r="F766"/>
  <c r="F765" s="1"/>
  <c r="F764" s="1"/>
  <c r="G47"/>
  <c r="G549"/>
  <c r="G548" s="1"/>
  <c r="G547" s="1"/>
  <c r="G546" s="1"/>
  <c r="G545" s="1"/>
  <c r="G299"/>
  <c r="G172"/>
  <c r="F762"/>
  <c r="F759" s="1"/>
  <c r="F758" s="1"/>
  <c r="G875"/>
  <c r="F1203"/>
  <c r="F1202" s="1"/>
  <c r="F1201" s="1"/>
  <c r="F1200" s="1"/>
  <c r="F1199" s="1"/>
  <c r="G531"/>
  <c r="G530" s="1"/>
  <c r="G529" s="1"/>
  <c r="G528" s="1"/>
  <c r="F922"/>
  <c r="F921" s="1"/>
  <c r="G1203"/>
  <c r="G1202" s="1"/>
  <c r="G1201" s="1"/>
  <c r="G1200" s="1"/>
  <c r="G1199" s="1"/>
  <c r="G31"/>
  <c r="G30" s="1"/>
  <c r="F493"/>
  <c r="F492" s="1"/>
  <c r="F491" s="1"/>
  <c r="F490" s="1"/>
  <c r="F854"/>
  <c r="F853" s="1"/>
  <c r="F852" s="1"/>
  <c r="G38"/>
  <c r="F642"/>
  <c r="F641" s="1"/>
  <c r="F640" s="1"/>
  <c r="F639" s="1"/>
  <c r="F638" s="1"/>
  <c r="F703"/>
  <c r="F702" s="1"/>
  <c r="G1153"/>
  <c r="G414"/>
  <c r="G413" s="1"/>
  <c r="G412" s="1"/>
  <c r="F1016"/>
  <c r="F1015" s="1"/>
  <c r="G21"/>
  <c r="G20" s="1"/>
  <c r="G19" s="1"/>
  <c r="G786"/>
  <c r="G785" s="1"/>
  <c r="G784" s="1"/>
  <c r="G1031"/>
  <c r="G1030" s="1"/>
  <c r="G130"/>
  <c r="G129" s="1"/>
  <c r="F476"/>
  <c r="F475" s="1"/>
  <c r="F474" s="1"/>
  <c r="F473" s="1"/>
  <c r="F1055"/>
  <c r="F1054" s="1"/>
  <c r="G149"/>
  <c r="G148" s="1"/>
  <c r="G147" s="1"/>
  <c r="G146" s="1"/>
  <c r="F514"/>
  <c r="G762"/>
  <c r="G759" s="1"/>
  <c r="G758" s="1"/>
  <c r="F1001"/>
  <c r="F1000" s="1"/>
  <c r="G165"/>
  <c r="G649"/>
  <c r="G648" s="1"/>
  <c r="G647" s="1"/>
  <c r="G1105"/>
  <c r="G1104" s="1"/>
  <c r="G1103" s="1"/>
  <c r="G1099" s="1"/>
  <c r="F526"/>
  <c r="F525" s="1"/>
  <c r="F524" s="1"/>
  <c r="F523" s="1"/>
  <c r="F979"/>
  <c r="F978" s="1"/>
  <c r="F977" s="1"/>
  <c r="F976" s="1"/>
  <c r="F975" s="1"/>
  <c r="G174"/>
  <c r="F360"/>
  <c r="F359" s="1"/>
  <c r="G703"/>
  <c r="G702" s="1"/>
  <c r="F1043"/>
  <c r="F1042" s="1"/>
  <c r="F1022"/>
  <c r="F1021" s="1"/>
  <c r="G258"/>
  <c r="F847"/>
  <c r="F846" s="1"/>
  <c r="F845" s="1"/>
  <c r="F1013"/>
  <c r="F1012" s="1"/>
  <c r="F421"/>
  <c r="F420" s="1"/>
  <c r="G1055"/>
  <c r="G1054" s="1"/>
  <c r="G380"/>
  <c r="G865"/>
  <c r="G864" s="1"/>
  <c r="G863" s="1"/>
  <c r="G295"/>
  <c r="F743"/>
  <c r="F742" s="1"/>
  <c r="F741" s="1"/>
  <c r="G671"/>
  <c r="G670" s="1"/>
  <c r="G669" s="1"/>
  <c r="F879"/>
  <c r="F1169"/>
  <c r="F1168" s="1"/>
  <c r="F1164" s="1"/>
  <c r="G236"/>
  <c r="G503"/>
  <c r="G502" s="1"/>
  <c r="G501" s="1"/>
  <c r="G500" s="1"/>
  <c r="G847"/>
  <c r="G846" s="1"/>
  <c r="G845" s="1"/>
  <c r="G998"/>
  <c r="G997" s="1"/>
  <c r="G1058"/>
  <c r="G1057" s="1"/>
  <c r="F1196"/>
  <c r="F1195" s="1"/>
  <c r="F1194" s="1"/>
  <c r="F1193" s="1"/>
  <c r="G262"/>
  <c r="G766"/>
  <c r="G765" s="1"/>
  <c r="G764" s="1"/>
  <c r="F1061"/>
  <c r="F1060" s="1"/>
  <c r="F336"/>
  <c r="F335" s="1"/>
  <c r="F925"/>
  <c r="F924" s="1"/>
  <c r="F614"/>
  <c r="F613" s="1"/>
  <c r="F612" s="1"/>
  <c r="F611" s="1"/>
  <c r="G1191"/>
  <c r="G1190" s="1"/>
  <c r="G94"/>
  <c r="G642"/>
  <c r="G641" s="1"/>
  <c r="G640" s="1"/>
  <c r="G639" s="1"/>
  <c r="G638" s="1"/>
  <c r="F1191"/>
  <c r="F1190" s="1"/>
  <c r="G349"/>
  <c r="G348" s="1"/>
  <c r="G347" s="1"/>
  <c r="G346" s="1"/>
  <c r="G922"/>
  <c r="G921" s="1"/>
  <c r="G1151"/>
  <c r="G1150" s="1"/>
  <c r="G432"/>
  <c r="G431" s="1"/>
  <c r="G430" s="1"/>
  <c r="G1046"/>
  <c r="G1045" s="1"/>
  <c r="G277"/>
  <c r="G276" s="1"/>
  <c r="G275" s="1"/>
  <c r="G274" s="1"/>
  <c r="F549"/>
  <c r="F548" s="1"/>
  <c r="F547" s="1"/>
  <c r="F546" s="1"/>
  <c r="F545" s="1"/>
  <c r="G1070"/>
  <c r="G1069" s="1"/>
  <c r="G215"/>
  <c r="G1019"/>
  <c r="G1018" s="1"/>
  <c r="G227"/>
  <c r="F503"/>
  <c r="F502" s="1"/>
  <c r="F501" s="1"/>
  <c r="F500" s="1"/>
  <c r="F342"/>
  <c r="F341" s="1"/>
  <c r="F628"/>
  <c r="F627" s="1"/>
  <c r="F626" s="1"/>
  <c r="F625" s="1"/>
  <c r="G904"/>
  <c r="G903" s="1"/>
  <c r="G234"/>
  <c r="F747"/>
  <c r="F746" s="1"/>
  <c r="F745" s="1"/>
  <c r="F1049"/>
  <c r="F1048" s="1"/>
  <c r="G536"/>
  <c r="G535" s="1"/>
  <c r="G534" s="1"/>
  <c r="G533" s="1"/>
  <c r="G858"/>
  <c r="G857" s="1"/>
  <c r="G856" s="1"/>
  <c r="F1142"/>
  <c r="F1141" s="1"/>
  <c r="G512"/>
  <c r="G743"/>
  <c r="G742" s="1"/>
  <c r="G741" s="1"/>
  <c r="G1184"/>
  <c r="G1183" s="1"/>
  <c r="G1182" s="1"/>
  <c r="F403"/>
  <c r="F402" s="1"/>
  <c r="F554"/>
  <c r="F553" s="1"/>
  <c r="F552" s="1"/>
  <c r="F551" s="1"/>
  <c r="F1067"/>
  <c r="F1066" s="1"/>
  <c r="G282"/>
  <c r="G281" s="1"/>
  <c r="G280" s="1"/>
  <c r="G279" s="1"/>
  <c r="F295"/>
  <c r="F933"/>
  <c r="F932" s="1"/>
  <c r="F931" s="1"/>
  <c r="G90"/>
  <c r="G360"/>
  <c r="G359" s="1"/>
  <c r="G619"/>
  <c r="G618" s="1"/>
  <c r="G617" s="1"/>
  <c r="G1007"/>
  <c r="G1006" s="1"/>
  <c r="G169"/>
  <c r="F21"/>
  <c r="F20" s="1"/>
  <c r="F19" s="1"/>
  <c r="G109"/>
  <c r="G108" s="1"/>
  <c r="G107" s="1"/>
  <c r="G106" s="1"/>
  <c r="G105" s="1"/>
  <c r="G366"/>
  <c r="G365" s="1"/>
  <c r="G836"/>
  <c r="G835" s="1"/>
  <c r="G834" s="1"/>
  <c r="G833" s="1"/>
  <c r="G794"/>
  <c r="G793" s="1"/>
  <c r="G792" s="1"/>
  <c r="G1037"/>
  <c r="G1036" s="1"/>
  <c r="G363"/>
  <c r="G362" s="1"/>
  <c r="G336"/>
  <c r="G335" s="1"/>
  <c r="F645"/>
  <c r="G158"/>
  <c r="F619"/>
  <c r="F618" s="1"/>
  <c r="F617" s="1"/>
  <c r="G915"/>
  <c r="G914" s="1"/>
  <c r="G243"/>
  <c r="G242" s="1"/>
  <c r="G342"/>
  <c r="G341" s="1"/>
  <c r="G1001"/>
  <c r="G1000" s="1"/>
  <c r="G699"/>
  <c r="G698" s="1"/>
  <c r="G697" s="1"/>
  <c r="G925"/>
  <c r="G924" s="1"/>
  <c r="G213"/>
  <c r="G623"/>
  <c r="G622" s="1"/>
  <c r="G621" s="1"/>
  <c r="F1010"/>
  <c r="F1009" s="1"/>
  <c r="G1196"/>
  <c r="G1195" s="1"/>
  <c r="G1194" s="1"/>
  <c r="G1193" s="1"/>
  <c r="G1043"/>
  <c r="G1042" s="1"/>
  <c r="F623"/>
  <c r="F622" s="1"/>
  <c r="F621" s="1"/>
  <c r="F1046"/>
  <c r="F1045" s="1"/>
  <c r="F1157"/>
  <c r="F1156" s="1"/>
  <c r="F1155" s="1"/>
  <c r="G419"/>
  <c r="G843"/>
  <c r="G842" s="1"/>
  <c r="G841" s="1"/>
  <c r="G167"/>
  <c r="F915"/>
  <c r="F914" s="1"/>
  <c r="G1022"/>
  <c r="G1021" s="1"/>
  <c r="G1212"/>
  <c r="G1211" s="1"/>
  <c r="G1210" s="1"/>
  <c r="G567"/>
  <c r="G605"/>
  <c r="G604" s="1"/>
  <c r="G816"/>
  <c r="G815" s="1"/>
  <c r="G814" s="1"/>
  <c r="G813" s="1"/>
  <c r="F816"/>
  <c r="F815" s="1"/>
  <c r="F814" s="1"/>
  <c r="F813" s="1"/>
  <c r="G701" l="1"/>
  <c r="G696" s="1"/>
  <c r="G695" s="1"/>
  <c r="F851"/>
  <c r="F850" s="1"/>
  <c r="G840"/>
  <c r="G839" s="1"/>
  <c r="G566"/>
  <c r="G562" s="1"/>
  <c r="G561" s="1"/>
  <c r="G1209"/>
  <c r="G1208" s="1"/>
  <c r="G1206" s="1"/>
  <c r="F1209"/>
  <c r="F1208" s="1"/>
  <c r="F1206" s="1"/>
  <c r="G985"/>
  <c r="G984" s="1"/>
  <c r="F985"/>
  <c r="F984" s="1"/>
  <c r="F18"/>
  <c r="F17" s="1"/>
  <c r="G18"/>
  <c r="G17" s="1"/>
  <c r="G124"/>
  <c r="G46"/>
  <c r="G45" s="1"/>
  <c r="G44" s="1"/>
  <c r="G851"/>
  <c r="G850" s="1"/>
  <c r="F358"/>
  <c r="G783"/>
  <c r="G753"/>
  <c r="G89"/>
  <c r="G88" s="1"/>
  <c r="G87" s="1"/>
  <c r="G86" s="1"/>
  <c r="G429"/>
  <c r="G379"/>
  <c r="G378" s="1"/>
  <c r="G655"/>
  <c r="G654" s="1"/>
  <c r="G646"/>
  <c r="G645" s="1"/>
  <c r="G636" s="1"/>
  <c r="G511"/>
  <c r="G510" s="1"/>
  <c r="G509" s="1"/>
  <c r="G489" s="1"/>
  <c r="F910"/>
  <c r="G233"/>
  <c r="G232" s="1"/>
  <c r="G231" s="1"/>
  <c r="G1159"/>
  <c r="F1159"/>
  <c r="G872"/>
  <c r="G871" s="1"/>
  <c r="G1140"/>
  <c r="G1139" s="1"/>
  <c r="F419"/>
  <c r="G996"/>
  <c r="G995" s="1"/>
  <c r="G994" s="1"/>
  <c r="G832"/>
  <c r="G212"/>
  <c r="G211" s="1"/>
  <c r="G210" s="1"/>
  <c r="F393"/>
  <c r="F392" s="1"/>
  <c r="G294"/>
  <c r="G293" s="1"/>
  <c r="G284" s="1"/>
  <c r="G517"/>
  <c r="F379"/>
  <c r="F378" s="1"/>
  <c r="F373" s="1"/>
  <c r="G123"/>
  <c r="G118" s="1"/>
  <c r="G33"/>
  <c r="G26" s="1"/>
  <c r="G25" s="1"/>
  <c r="G24" s="1"/>
  <c r="F227"/>
  <c r="F36"/>
  <c r="F90"/>
  <c r="G736"/>
  <c r="G224"/>
  <c r="G223" s="1"/>
  <c r="G222" s="1"/>
  <c r="G305"/>
  <c r="F840"/>
  <c r="F839" s="1"/>
  <c r="G1186"/>
  <c r="G1181" s="1"/>
  <c r="F38"/>
  <c r="F258"/>
  <c r="F243"/>
  <c r="F242" s="1"/>
  <c r="G910"/>
  <c r="G616"/>
  <c r="G610" s="1"/>
  <c r="G257"/>
  <c r="G256" s="1"/>
  <c r="G164"/>
  <c r="F636"/>
  <c r="G171"/>
  <c r="G328"/>
  <c r="F328"/>
  <c r="G892"/>
  <c r="G373"/>
  <c r="F234"/>
  <c r="F161"/>
  <c r="F160" s="1"/>
  <c r="F270"/>
  <c r="F269" s="1"/>
  <c r="F268" s="1"/>
  <c r="F267" s="1"/>
  <c r="F266" s="1"/>
  <c r="F287"/>
  <c r="F286" s="1"/>
  <c r="F285" s="1"/>
  <c r="F149"/>
  <c r="F148" s="1"/>
  <c r="F147" s="1"/>
  <c r="F146" s="1"/>
  <c r="F53"/>
  <c r="F94"/>
  <c r="F92"/>
  <c r="F297"/>
  <c r="F294" s="1"/>
  <c r="F293" s="1"/>
  <c r="F127"/>
  <c r="F156"/>
  <c r="F277"/>
  <c r="F276" s="1"/>
  <c r="F275" s="1"/>
  <c r="F274" s="1"/>
  <c r="F130"/>
  <c r="F129" s="1"/>
  <c r="F34"/>
  <c r="F109"/>
  <c r="F108" s="1"/>
  <c r="F107" s="1"/>
  <c r="F106" s="1"/>
  <c r="F105" s="1"/>
  <c r="F28"/>
  <c r="F27" s="1"/>
  <c r="F167"/>
  <c r="F1186"/>
  <c r="F262"/>
  <c r="F282"/>
  <c r="F281" s="1"/>
  <c r="F280" s="1"/>
  <c r="F279" s="1"/>
  <c r="F176"/>
  <c r="F225"/>
  <c r="F31"/>
  <c r="F30" s="1"/>
  <c r="F213"/>
  <c r="F169"/>
  <c r="F616"/>
  <c r="F610" s="1"/>
  <c r="G358"/>
  <c r="G357" s="1"/>
  <c r="G407"/>
  <c r="F832"/>
  <c r="G393"/>
  <c r="G392" s="1"/>
  <c r="G153"/>
  <c r="G152" s="1"/>
  <c r="G602"/>
  <c r="G601" s="1"/>
  <c r="F602"/>
  <c r="F601" s="1"/>
  <c r="G891" l="1"/>
  <c r="G1138"/>
  <c r="G982" s="1"/>
  <c r="G1180"/>
  <c r="G1178" s="1"/>
  <c r="G735"/>
  <c r="G862"/>
  <c r="G861" s="1"/>
  <c r="G351"/>
  <c r="G345" s="1"/>
  <c r="G323"/>
  <c r="G322" s="1"/>
  <c r="G321" s="1"/>
  <c r="G273"/>
  <c r="G43"/>
  <c r="G406"/>
  <c r="G255"/>
  <c r="G254" s="1"/>
  <c r="F407"/>
  <c r="F324"/>
  <c r="G600"/>
  <c r="G599" s="1"/>
  <c r="G539" s="1"/>
  <c r="G487" s="1"/>
  <c r="F224"/>
  <c r="F223" s="1"/>
  <c r="F222" s="1"/>
  <c r="G163"/>
  <c r="G151" s="1"/>
  <c r="F33"/>
  <c r="F26" s="1"/>
  <c r="F25" s="1"/>
  <c r="F24" s="1"/>
  <c r="F89"/>
  <c r="F88" s="1"/>
  <c r="F87" s="1"/>
  <c r="F86" s="1"/>
  <c r="G652" l="1"/>
  <c r="G252"/>
  <c r="F323"/>
  <c r="F322" s="1"/>
  <c r="F321" s="1"/>
  <c r="G112"/>
  <c r="G15" s="1"/>
  <c r="G303"/>
  <c r="G890"/>
  <c r="G888" s="1"/>
  <c r="F865" l="1"/>
  <c r="F864" s="1"/>
  <c r="F863" s="1"/>
  <c r="F869"/>
  <c r="F868" s="1"/>
  <c r="F867" s="1"/>
  <c r="F238" l="1"/>
  <c r="F875"/>
  <c r="F671"/>
  <c r="F670" s="1"/>
  <c r="F669" s="1"/>
  <c r="F309"/>
  <c r="F308" s="1"/>
  <c r="F307" s="1"/>
  <c r="F306" s="1"/>
  <c r="F706"/>
  <c r="F705" s="1"/>
  <c r="F355"/>
  <c r="F354" s="1"/>
  <c r="F353" s="1"/>
  <c r="F352" s="1"/>
  <c r="F873"/>
  <c r="F701" l="1"/>
  <c r="F696" s="1"/>
  <c r="F695" s="1"/>
  <c r="F305"/>
  <c r="F872"/>
  <c r="F871" s="1"/>
  <c r="F1184"/>
  <c r="F1183" s="1"/>
  <c r="F1182" s="1"/>
  <c r="F1181" s="1"/>
  <c r="F236"/>
  <c r="F432"/>
  <c r="F431" s="1"/>
  <c r="F430" s="1"/>
  <c r="F429" s="1"/>
  <c r="F1220"/>
  <c r="F1219" s="1"/>
  <c r="F1218" s="1"/>
  <c r="F1180" l="1"/>
  <c r="F1178" s="1"/>
  <c r="F862"/>
  <c r="F861" s="1"/>
  <c r="F233"/>
  <c r="F232" s="1"/>
  <c r="F231" s="1"/>
  <c r="F406"/>
  <c r="F1217"/>
  <c r="F1215" s="1"/>
  <c r="F215"/>
  <c r="F212" s="1"/>
  <c r="F211" s="1"/>
  <c r="F210" s="1"/>
  <c r="F366"/>
  <c r="F365" s="1"/>
  <c r="G1231"/>
  <c r="F49"/>
  <c r="F605"/>
  <c r="F604" s="1"/>
  <c r="F357" l="1"/>
  <c r="F351" s="1"/>
  <c r="F345" s="1"/>
  <c r="F303" s="1"/>
  <c r="F600"/>
  <c r="F599" s="1"/>
  <c r="F539" s="1"/>
  <c r="F174"/>
  <c r="F172"/>
  <c r="F171" l="1"/>
  <c r="F907"/>
  <c r="F906" s="1"/>
  <c r="F901"/>
  <c r="F900" s="1"/>
  <c r="F904"/>
  <c r="F903" s="1"/>
  <c r="F897"/>
  <c r="F896" s="1"/>
  <c r="F739"/>
  <c r="F738" s="1"/>
  <c r="F737" s="1"/>
  <c r="F736" s="1"/>
  <c r="F892" l="1"/>
  <c r="F891" s="1"/>
  <c r="F1004"/>
  <c r="F1003" s="1"/>
  <c r="F1070"/>
  <c r="F1069" s="1"/>
  <c r="F121"/>
  <c r="F120" s="1"/>
  <c r="F119" s="1"/>
  <c r="F786"/>
  <c r="F785" s="1"/>
  <c r="F784" s="1"/>
  <c r="F998"/>
  <c r="F997" s="1"/>
  <c r="F996" s="1"/>
  <c r="F995" s="1"/>
  <c r="F994" s="1"/>
  <c r="F125"/>
  <c r="F124" s="1"/>
  <c r="F123" s="1"/>
  <c r="F666"/>
  <c r="F665" s="1"/>
  <c r="F260"/>
  <c r="F257" s="1"/>
  <c r="F256" s="1"/>
  <c r="F1153"/>
  <c r="F1150" s="1"/>
  <c r="F790"/>
  <c r="F789" s="1"/>
  <c r="F788" s="1"/>
  <c r="F291"/>
  <c r="F290" s="1"/>
  <c r="F289" s="1"/>
  <c r="F756"/>
  <c r="F755" s="1"/>
  <c r="F754" s="1"/>
  <c r="F753" s="1"/>
  <c r="F165"/>
  <c r="F164" s="1"/>
  <c r="F163" s="1"/>
  <c r="F783" l="1"/>
  <c r="F735" s="1"/>
  <c r="F661"/>
  <c r="F655" s="1"/>
  <c r="F654" s="1"/>
  <c r="F284"/>
  <c r="F273" s="1"/>
  <c r="F118"/>
  <c r="F255"/>
  <c r="F254" s="1"/>
  <c r="F890"/>
  <c r="F888" s="1"/>
  <c r="F1140"/>
  <c r="F1139" s="1"/>
  <c r="F512"/>
  <c r="F511" s="1"/>
  <c r="F510" s="1"/>
  <c r="F509" s="1"/>
  <c r="F489" s="1"/>
  <c r="F1138" l="1"/>
  <c r="F982" s="1"/>
  <c r="F252"/>
  <c r="F652"/>
  <c r="F536"/>
  <c r="F535" s="1"/>
  <c r="F534" s="1"/>
  <c r="F533" s="1"/>
  <c r="F517" s="1"/>
  <c r="F487" s="1"/>
  <c r="F158"/>
  <c r="F154"/>
  <c r="F47"/>
  <c r="F46" l="1"/>
  <c r="F45" s="1"/>
  <c r="F44" s="1"/>
  <c r="F153"/>
  <c r="F152" s="1"/>
  <c r="F151" s="1"/>
  <c r="F112" l="1"/>
  <c r="F43"/>
  <c r="F15" l="1"/>
  <c r="F1231" s="1"/>
</calcChain>
</file>

<file path=xl/sharedStrings.xml><?xml version="1.0" encoding="utf-8"?>
<sst xmlns="http://schemas.openxmlformats.org/spreadsheetml/2006/main" count="5276" uniqueCount="721">
  <si>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</si>
  <si>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</si>
  <si>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</si>
  <si>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</si>
  <si>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</si>
  <si>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</si>
  <si>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</si>
  <si>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</si>
  <si>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</si>
  <si>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</si>
  <si>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</si>
  <si>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</si>
  <si>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</si>
  <si>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</si>
  <si>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</si>
  <si>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</si>
  <si>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</si>
  <si>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</si>
  <si>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</si>
  <si>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</si>
  <si>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</si>
  <si>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</si>
  <si>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</si>
  <si>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</si>
  <si>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</si>
  <si>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</si>
  <si>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</si>
  <si>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</si>
  <si>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</si>
  <si>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</si>
  <si>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</si>
  <si>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</si>
  <si>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</si>
  <si>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</si>
  <si>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</si>
  <si>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</si>
  <si>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</si>
  <si>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</si>
  <si>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</si>
  <si>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</si>
  <si>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</si>
  <si>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</si>
  <si>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</si>
  <si>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</si>
  <si>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</si>
  <si>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</si>
  <si>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</si>
  <si>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</si>
  <si>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</si>
  <si>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</si>
  <si>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</si>
  <si>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</si>
  <si>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</si>
  <si>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</si>
  <si>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</si>
  <si>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</si>
  <si>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</si>
  <si>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</si>
  <si>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</si>
  <si>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</si>
  <si>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</si>
  <si>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</si>
  <si>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</si>
  <si>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</si>
  <si>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</si>
  <si>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</si>
  <si>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</si>
  <si>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</si>
  <si>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</si>
  <si>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</si>
  <si>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</si>
  <si>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</si>
  <si>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</si>
  <si>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</si>
  <si>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</si>
  <si>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</si>
  <si>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</si>
  <si>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</si>
  <si>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</si>
  <si>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</si>
  <si>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</si>
  <si>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</si>
  <si>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</si>
  <si>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</si>
  <si>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</si>
  <si>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</si>
  <si>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</si>
  <si>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</si>
  <si>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</si>
  <si>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</si>
  <si>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</si>
  <si>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</si>
  <si>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</si>
  <si>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</si>
  <si>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</si>
  <si>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</si>
  <si>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</si>
  <si>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</si>
  <si>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</si>
  <si>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</si>
  <si>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</si>
  <si>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</si>
  <si>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</si>
  <si>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</si>
  <si>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</si>
  <si>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</si>
  <si>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</si>
  <si>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</si>
  <si>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</si>
  <si>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</si>
  <si>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</si>
  <si>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</si>
  <si>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</si>
  <si>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</si>
  <si>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</si>
  <si>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</si>
  <si>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</si>
  <si>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</si>
  <si>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</si>
  <si>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</si>
  <si>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</si>
  <si>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</si>
  <si>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</si>
  <si>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</si>
  <si>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</si>
  <si>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</si>
  <si>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</si>
  <si>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</si>
  <si>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</si>
  <si>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</si>
  <si>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</si>
  <si>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</si>
  <si>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</si>
  <si>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</si>
  <si>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</si>
  <si>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</si>
  <si>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</si>
  <si>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</si>
  <si>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</si>
  <si>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</si>
  <si>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</si>
  <si>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</si>
  <si>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</si>
  <si>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</si>
  <si>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</si>
  <si>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</si>
  <si>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</si>
  <si>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</si>
  <si>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</si>
  <si>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</si>
  <si>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</si>
  <si>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</si>
  <si>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</si>
  <si>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</si>
  <si>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</si>
  <si>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</si>
  <si>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</si>
  <si>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</si>
  <si>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</si>
  <si>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</si>
  <si>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</si>
  <si>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</si>
  <si>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</si>
  <si>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</si>
  <si>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</si>
  <si>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</si>
  <si>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</si>
  <si>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</si>
  <si>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</si>
  <si>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</si>
  <si>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</si>
  <si>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</si>
  <si>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</si>
  <si>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</si>
  <si>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</si>
  <si>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</si>
  <si>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</si>
  <si>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</si>
  <si>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</si>
  <si>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</si>
  <si>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</si>
  <si>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</si>
  <si>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</si>
  <si>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</si>
  <si>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</si>
  <si>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</si>
  <si>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</si>
  <si>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</si>
  <si>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</si>
  <si>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</si>
  <si>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</si>
  <si>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</si>
  <si>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</si>
  <si>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</si>
  <si>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</si>
  <si>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</si>
  <si>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</si>
  <si>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</si>
  <si>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</si>
  <si>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</si>
  <si>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</si>
  <si>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</si>
  <si>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</si>
  <si>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</si>
  <si>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</si>
  <si>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</si>
  <si>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</si>
  <si>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</si>
  <si>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</si>
  <si>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</si>
  <si>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</si>
  <si>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</si>
  <si>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</si>
  <si>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</si>
  <si>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</si>
  <si>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</si>
  <si>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</si>
  <si>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</si>
  <si>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</si>
  <si>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</si>
  <si>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</si>
  <si>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</si>
  <si>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</si>
  <si>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</si>
  <si>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</si>
  <si>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</si>
  <si>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</si>
  <si>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</si>
  <si>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</si>
  <si>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</si>
  <si>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</si>
  <si>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</si>
  <si>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</si>
  <si>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</si>
  <si>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</si>
  <si>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</si>
  <si>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</si>
  <si>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</si>
  <si>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</si>
  <si>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</si>
  <si>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</si>
  <si>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</si>
  <si>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120 00 00000</t>
  </si>
  <si>
    <t>120 00 02000</t>
  </si>
  <si>
    <t>120 00 02070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</si>
  <si>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</si>
  <si>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</si>
  <si>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</si>
  <si>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</si>
  <si>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</si>
  <si>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</si>
  <si>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</si>
  <si>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</si>
  <si>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</si>
  <si>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</si>
  <si>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</si>
  <si>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</si>
  <si>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</si>
  <si>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</si>
  <si>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</si>
  <si>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</si>
  <si>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</si>
  <si>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</si>
  <si>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</si>
  <si>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</si>
  <si>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</si>
  <si>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</si>
  <si>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</si>
  <si>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</si>
  <si>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</si>
  <si>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</si>
  <si>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</si>
  <si>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</si>
  <si>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</si>
  <si>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</si>
  <si>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</si>
  <si>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</si>
  <si>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</si>
  <si>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</si>
  <si>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</si>
  <si>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</si>
  <si>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</si>
  <si>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</si>
  <si>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</si>
  <si>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</si>
  <si>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</si>
  <si>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</si>
  <si>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</si>
  <si>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</si>
  <si>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</si>
  <si>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</si>
  <si>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</si>
  <si>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</si>
  <si>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</si>
  <si>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</si>
  <si>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</si>
  <si>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</si>
  <si>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</si>
  <si>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</si>
  <si>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</si>
  <si>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</si>
  <si>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</si>
  <si>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</si>
  <si>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</si>
  <si>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</si>
  <si>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</si>
  <si>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</si>
  <si>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</si>
  <si>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</si>
  <si>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</si>
  <si>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</si>
  <si>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</si>
  <si>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</si>
  <si>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</si>
  <si>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</si>
  <si>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</si>
  <si>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</si>
  <si>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</si>
  <si>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</si>
  <si>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</si>
  <si>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</si>
  <si>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</si>
  <si>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</si>
  <si>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</si>
  <si>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</si>
  <si>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</si>
  <si>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</si>
  <si>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</si>
  <si>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</si>
  <si>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</si>
  <si>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</si>
  <si>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</si>
  <si>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</si>
  <si>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</si>
  <si>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</si>
  <si>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</si>
  <si>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</si>
  <si>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</si>
  <si>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</si>
  <si>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</si>
  <si>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</si>
  <si>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</si>
  <si>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</si>
  <si>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</si>
  <si>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</si>
  <si>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</si>
  <si>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</si>
  <si>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</si>
  <si>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</si>
  <si>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</si>
  <si>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</si>
  <si>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</si>
  <si>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</si>
  <si>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</si>
  <si>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</si>
  <si>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</si>
  <si>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</si>
  <si>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</si>
  <si>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</si>
  <si>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</si>
  <si>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</si>
  <si>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</si>
  <si>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</si>
  <si>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</si>
  <si>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</si>
  <si>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</si>
  <si>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</si>
  <si>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</si>
  <si>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</si>
  <si>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</si>
  <si>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</si>
  <si>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</si>
  <si>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</si>
  <si>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</si>
  <si>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</si>
  <si>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</si>
  <si>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</si>
  <si>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</si>
  <si>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</si>
  <si>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</si>
  <si>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</si>
  <si>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</si>
  <si>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</si>
  <si>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</si>
  <si>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</si>
  <si>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</si>
  <si>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</si>
  <si>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</si>
  <si>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</si>
  <si>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</si>
  <si>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</si>
  <si>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</si>
  <si>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</si>
  <si>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</si>
  <si>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</si>
  <si>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</si>
  <si>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</si>
  <si>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</si>
  <si>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</si>
  <si>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</si>
  <si>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</si>
  <si>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</si>
  <si>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</si>
  <si>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</si>
  <si>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</si>
  <si>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</si>
  <si>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</si>
  <si>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</si>
  <si>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</si>
  <si>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</si>
  <si>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</si>
  <si>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</si>
  <si>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</si>
  <si>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</si>
  <si>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</si>
  <si>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</si>
  <si>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</si>
  <si>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</si>
  <si>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</si>
  <si>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</si>
  <si>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</si>
  <si>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</si>
  <si>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</si>
  <si>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</si>
  <si>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</si>
  <si>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</si>
  <si>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</si>
  <si>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</si>
  <si>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</si>
  <si>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</si>
  <si>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</si>
  <si>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</si>
  <si>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</si>
  <si>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</si>
  <si>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</si>
  <si>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</si>
  <si>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</si>
  <si>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</si>
  <si>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</si>
  <si>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</si>
  <si>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</si>
  <si>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</si>
  <si>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</si>
  <si>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</si>
  <si>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</si>
  <si>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</si>
  <si>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</si>
  <si>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</si>
  <si>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</si>
  <si>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</si>
  <si>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</si>
  <si>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</si>
  <si>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</si>
  <si>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</si>
  <si>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</si>
  <si>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</si>
  <si>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</si>
  <si>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</si>
  <si>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</si>
  <si>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</si>
  <si>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</si>
  <si>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</si>
  <si>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</si>
  <si>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</si>
  <si>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</si>
  <si>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</si>
  <si>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</si>
  <si>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</si>
  <si>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</si>
  <si>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</si>
  <si>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</si>
  <si>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</si>
  <si>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</si>
  <si>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</si>
  <si>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</si>
  <si>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</si>
  <si>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</si>
  <si>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</si>
  <si>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</si>
  <si>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</si>
  <si>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</si>
  <si>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</si>
  <si>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</si>
  <si>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>020 00 72000</t>
  </si>
  <si>
    <t>020 00 72002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</si>
  <si>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</si>
  <si>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</si>
  <si>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</si>
  <si>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</si>
  <si>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</si>
  <si>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</si>
  <si>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</si>
  <si>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</si>
  <si>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</si>
  <si>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</si>
  <si>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</si>
  <si>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</si>
  <si>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</si>
  <si>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</si>
  <si>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</si>
  <si>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</si>
  <si>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</si>
  <si>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</si>
  <si>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</si>
  <si>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</si>
  <si>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010 00 04100</t>
  </si>
  <si>
    <t>Поддержка и развитие малого и среднего предпринимательства</t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</si>
  <si>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</si>
  <si>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</si>
  <si>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</si>
  <si>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</si>
  <si>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</si>
  <si>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090 00 04230</t>
  </si>
  <si>
    <t>Высшее образование</t>
  </si>
  <si>
    <t>330 00 04270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</si>
  <si>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</si>
  <si>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120 00 S5270</t>
  </si>
  <si>
    <t>050 00 04280</t>
  </si>
  <si>
    <t xml:space="preserve">330 00 L555F  </t>
  </si>
  <si>
    <t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</t>
  </si>
  <si>
    <t xml:space="preserve"> от_______________№_____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</si>
  <si>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2018 ГОД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</si>
  <si>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</si>
  <si>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</si>
  <si>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</si>
  <si>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</si>
  <si>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</si>
  <si>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</si>
  <si>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</si>
  <si>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</si>
  <si>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t>990 00 04590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</si>
  <si>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</si>
  <si>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330 00S3320</t>
  </si>
  <si>
    <t>050 00 09300</t>
  </si>
  <si>
    <t>Единовременное пособие на первоочередные нужды</t>
  </si>
  <si>
    <t>050 00 09340</t>
  </si>
  <si>
    <t>050 00 09350</t>
  </si>
  <si>
    <t>050 00 09360</t>
  </si>
  <si>
    <t>050 00 09370</t>
  </si>
  <si>
    <t>050 00 09380</t>
  </si>
  <si>
    <t>050 00 09390</t>
  </si>
  <si>
    <t>Единовременное пособие одному из родителей  в связи с рождением ребенка в День исторического рождения города (20 июня)</t>
  </si>
  <si>
    <t>050 00 04340</t>
  </si>
  <si>
    <t>Иные закупки товаров, работ и услуг для обеспечения
государственных (муниципальных) нужд</t>
  </si>
  <si>
    <t>100 00 12000</t>
  </si>
  <si>
    <t>100 00 12320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</si>
  <si>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</si>
  <si>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</si>
  <si>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</si>
  <si>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330 00 04260</t>
  </si>
  <si>
    <t>330 00 04280</t>
  </si>
  <si>
    <t xml:space="preserve">280 00 10570 </t>
  </si>
  <si>
    <t>090 00 04220</t>
  </si>
  <si>
    <t>090 00 04240</t>
  </si>
  <si>
    <t>Мероприятия в сфере проведения выборов</t>
  </si>
  <si>
    <t>Обеспечение проведения выборов и референдумов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</si>
  <si>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</si>
  <si>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</si>
  <si>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</si>
  <si>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</si>
  <si>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</si>
  <si>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</si>
  <si>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</si>
  <si>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220 00 08000</t>
  </si>
  <si>
    <t>220 00 08010</t>
  </si>
  <si>
    <t>220 00 02000</t>
  </si>
  <si>
    <t>220 00 02080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</si>
  <si>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</si>
  <si>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</si>
  <si>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</si>
  <si>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</si>
  <si>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</si>
  <si>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</si>
  <si>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</si>
  <si>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</si>
  <si>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990 00 72000</t>
  </si>
  <si>
    <t>990 00 72004</t>
  </si>
  <si>
    <t>230 00 S0340</t>
  </si>
  <si>
    <t>230 00 S3800</t>
  </si>
  <si>
    <t>230 00 S3810</t>
  </si>
  <si>
    <t>110 00 S3550</t>
  </si>
  <si>
    <t>Мероприятия в рамках реализации государственной программы Самарской области «Развитие информационно-телекоммуникационной инфраструктуры Самарской области» на 2014-2020 годы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</si>
  <si>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</si>
  <si>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</si>
  <si>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</si>
  <si>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Мероприятия на лесовосстановление в рамках государственной программы Самарской области «Развитие лесного хозяйства Самарской области на 2014-2022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</si>
  <si>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</si>
  <si>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</si>
  <si>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>280 00 10620</t>
  </si>
  <si>
    <t xml:space="preserve">Подпрограмма «Содержание улично-дорожной сети городского округа Тольятти на 2014-2020гг.»  </t>
  </si>
  <si>
    <t>экономия</t>
  </si>
  <si>
    <t>перемещение/сокращение</t>
  </si>
  <si>
    <t>вышестоящие</t>
  </si>
  <si>
    <t>Субвенции</t>
  </si>
  <si>
    <t>Организация деятельности в сфере архивного дела</t>
  </si>
  <si>
    <t>Закупка товаров, работ и услуг для государственных (муниципальных) нужд</t>
  </si>
  <si>
    <t>220 00 75150</t>
  </si>
  <si>
    <t>220 00 75000</t>
  </si>
  <si>
    <t>Организация деятельности в сфере обеспечения жильем отдельных категорий граждан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</si>
  <si>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</si>
  <si>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</si>
  <si>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</si>
  <si>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</si>
  <si>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на садово-дачные массивы</t>
  </si>
  <si>
    <t>Организация деятельности административных комиссий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</si>
  <si>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</si>
  <si>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220 00 75130</t>
  </si>
  <si>
    <t>220 00 75160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</si>
  <si>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</si>
  <si>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</si>
  <si>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</si>
  <si>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</si>
  <si>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</si>
  <si>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110 00 75180</t>
  </si>
  <si>
    <t>110 00 75000</t>
  </si>
  <si>
    <t>110 00 75120</t>
  </si>
  <si>
    <t>110 00 75190</t>
  </si>
  <si>
    <t>Охрана семьи и детства</t>
  </si>
  <si>
    <t xml:space="preserve">10 </t>
  </si>
  <si>
    <t xml:space="preserve">04 </t>
  </si>
  <si>
    <t>Вознаграждение, причитающееся приемному родителю, патронатному воспитателю</t>
  </si>
  <si>
    <t>050 00 75000</t>
  </si>
  <si>
    <t>050 00 75170</t>
  </si>
  <si>
    <t xml:space="preserve">доп.потребность </t>
  </si>
  <si>
    <t xml:space="preserve">Муниципальная программа «Формирование современной городской среды на 2018-2022 годы» </t>
  </si>
  <si>
    <t xml:space="preserve">340 00 00000 </t>
  </si>
  <si>
    <t>к решению Думы</t>
  </si>
  <si>
    <t>от 06.12.2017  № 1607</t>
  </si>
  <si>
    <t xml:space="preserve">340 00 L5550  </t>
  </si>
  <si>
    <t>070 00 75020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</si>
  <si>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</si>
  <si>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</si>
  <si>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</si>
  <si>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</si>
  <si>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</si>
  <si>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</si>
  <si>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</si>
  <si>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</si>
  <si>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</si>
  <si>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</si>
  <si>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990 00 S2000</t>
  </si>
  <si>
    <t>990 00 S2004</t>
  </si>
  <si>
    <t>010 00 S2000</t>
  </si>
  <si>
    <t>010 00 S2002</t>
  </si>
  <si>
    <t>020 00 S2000</t>
  </si>
  <si>
    <t>020 00 S2002</t>
  </si>
  <si>
    <t>070 00 S2000</t>
  </si>
  <si>
    <t>070 00 S2002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</si>
  <si>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</si>
  <si>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</si>
  <si>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100 00 02000</t>
  </si>
  <si>
    <t>100 00 02320</t>
  </si>
  <si>
    <t>Мероприятия в организациях, осуществляющих обеспечение градостроительной деятельности</t>
  </si>
  <si>
    <t>100 00 04320</t>
  </si>
  <si>
    <t>330 00 04100</t>
  </si>
  <si>
    <t>110 00 S3000</t>
  </si>
  <si>
    <t>110 00 S3420</t>
  </si>
  <si>
    <t>Обеспечение долевого софинансирования расходов</t>
  </si>
  <si>
    <t>Создание, организация деятельности и развитие многофунционального центра предоставления государственных и муниципальных услуг</t>
  </si>
  <si>
    <t>050 00 09400</t>
  </si>
  <si>
    <t>Ежемесячные денежные выплаты на проезд для отдельных категорий граждан из числа инвалидов</t>
  </si>
  <si>
    <t>Поддержка муниципальных программ формирования современной городской среды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</si>
  <si>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</si>
  <si>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</si>
  <si>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090 00 04040</t>
  </si>
  <si>
    <t>Мероприятия в рамках реализации государственной программы Самарской области «Подготовка к проведению в 2018 году чемпионата мира по футболу»</t>
  </si>
  <si>
    <t>020 00 S3920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</si>
  <si>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</si>
  <si>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КУЛЬТУРА, КИНЕМАТОГРАФИЯ</t>
  </si>
  <si>
    <t>020 00 S3340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</si>
  <si>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</si>
  <si>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070 00 75280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</si>
  <si>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</si>
  <si>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S3340</t>
  </si>
  <si>
    <t>070 00 S3350</t>
  </si>
  <si>
    <t>990 00 51200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</si>
  <si>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</si>
  <si>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080 00 R4970</t>
  </si>
  <si>
    <t>Предоставление молодым семьям социальных выплат на приобретение жилья или строительство индивидуального жилого дома</t>
  </si>
  <si>
    <t>080 00 L4970</t>
  </si>
  <si>
    <t>Обеспечение жильем граждан, проработавших в тылу в период Великой Отечественной войны</t>
  </si>
  <si>
    <t>990 00 75090</t>
  </si>
  <si>
    <t>990 00 51340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</si>
  <si>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</si>
  <si>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990 00 51350</t>
  </si>
  <si>
    <t>Обеспечение жильём отдельных категорий граждан, установленных Федеральным законом от 12.01.1995г №5-ФЗ «О ветеранах»</t>
  </si>
  <si>
    <t>990 00 51760</t>
  </si>
  <si>
    <t>Обеспечение жильём отдельных категорий граждан, установленных Федеральным законом от 24.11.1995г №181-ФЗ «О социальной защите инвалидов в РФ»</t>
  </si>
  <si>
    <t>990 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</si>
  <si>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</si>
  <si>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</si>
  <si>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</si>
  <si>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</si>
  <si>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120 00 Z5270</t>
  </si>
  <si>
    <t>120 00 L5270</t>
  </si>
  <si>
    <t>010 00 S3020</t>
  </si>
  <si>
    <t xml:space="preserve">340 00 S5550  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</si>
  <si>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</si>
  <si>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340 00 04420</t>
  </si>
  <si>
    <t>340 00 04000</t>
  </si>
  <si>
    <t>120 00 R5270</t>
  </si>
  <si>
    <t>280 00 04370</t>
  </si>
  <si>
    <t xml:space="preserve">Непрограммное направление расходов </t>
  </si>
  <si>
    <t>990 00 04280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</si>
  <si>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</si>
  <si>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</si>
  <si>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</si>
  <si>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</si>
  <si>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280 00 04000</t>
  </si>
  <si>
    <t>Приложение 2</t>
  </si>
  <si>
    <t>110 00 04480</t>
  </si>
  <si>
    <t>Мероприятия в учреждениях, осуществляющих деятельность в сфере связи и информатики</t>
  </si>
  <si>
    <t>120 00 04100</t>
  </si>
  <si>
    <t>010 00 R5170</t>
  </si>
  <si>
    <t>Поддержка творческой деятельности и техническое оснащение детских и кукольных театров</t>
  </si>
  <si>
    <t>010 00 76010</t>
  </si>
  <si>
    <t>Поддержка самодеятельного народного творчества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</si>
  <si>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</si>
  <si>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</si>
  <si>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Мероприятия по проведению капитального ремонта зданий (помещений) муниципальных учреждений культуры </t>
  </si>
  <si>
    <t>990 00 04070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</si>
</sst>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3" fontId="12" fillId="0" borderId="1" xfId="1" applyNumberFormat="1" applyFont="1" applyFill="1" applyBorder="1" applyAlignment="1">
      <alignment horizontal="center"/>
    </xf>
    <xf numFmtId="3" fontId="2" fillId="0" borderId="0" xfId="0" applyNumberFormat="1" applyFont="1" applyFill="1"/>
    <xf numFmtId="0" fontId="13" fillId="0" borderId="1" xfId="0" applyFont="1" applyFill="1" applyBorder="1"/>
    <xf numFmtId="0" fontId="24" fillId="0" borderId="0" xfId="0" applyFont="1" applyFill="1"/>
    <xf numFmtId="0" fontId="12" fillId="0" borderId="1" xfId="0" applyNumberFormat="1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49" fontId="12" fillId="0" borderId="1" xfId="3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horizontal="left" wrapText="1"/>
    </xf>
    <xf numFmtId="11" fontId="20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166" fontId="11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wrapText="1"/>
    </xf>
    <xf numFmtId="49" fontId="12" fillId="4" borderId="1" xfId="0" applyNumberFormat="1" applyFont="1" applyFill="1" applyBorder="1" applyAlignment="1">
      <alignment horizontal="center" wrapText="1"/>
    </xf>
    <xf numFmtId="0" fontId="20" fillId="4" borderId="1" xfId="0" applyNumberFormat="1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49" fontId="11" fillId="3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12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2" fillId="2" borderId="0" xfId="0" applyFont="1" applyFill="1"/>
    <xf numFmtId="49" fontId="12" fillId="4" borderId="1" xfId="0" applyNumberFormat="1" applyFont="1" applyFill="1" applyBorder="1" applyAlignment="1">
      <alignment horizontal="center"/>
    </xf>
    <xf numFmtId="166" fontId="12" fillId="4" borderId="1" xfId="0" applyNumberFormat="1" applyFont="1" applyFill="1" applyBorder="1" applyAlignment="1">
      <alignment horizontal="center" wrapText="1"/>
    </xf>
    <xf numFmtId="0" fontId="12" fillId="4" borderId="1" xfId="3" applyFont="1" applyFill="1" applyBorder="1" applyAlignment="1">
      <alignment horizontal="left" wrapText="1"/>
    </xf>
    <xf numFmtId="3" fontId="12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horizontal="left" wrapText="1"/>
    </xf>
    <xf numFmtId="11" fontId="12" fillId="4" borderId="1" xfId="0" applyNumberFormat="1" applyFont="1" applyFill="1" applyBorder="1" applyAlignment="1">
      <alignment horizontal="left" wrapText="1"/>
    </xf>
    <xf numFmtId="49" fontId="11" fillId="4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0" fontId="20" fillId="0" borderId="1" xfId="0" applyNumberFormat="1" applyFont="1" applyFill="1" applyBorder="1" applyAlignment="1">
      <alignment wrapText="1"/>
    </xf>
    <xf numFmtId="0" fontId="12" fillId="0" borderId="1" xfId="3" applyNumberFormat="1" applyFont="1" applyFill="1" applyBorder="1" applyAlignment="1">
      <alignment horizontal="left" vertical="center" wrapText="1"/>
    </xf>
    <xf numFmtId="11" fontId="20" fillId="0" borderId="1" xfId="0" applyNumberFormat="1" applyFont="1" applyFill="1" applyBorder="1" applyAlignment="1">
      <alignment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1" fontId="20" fillId="3" borderId="1" xfId="0" applyNumberFormat="1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 wrapText="1"/>
    </xf>
    <xf numFmtId="1" fontId="12" fillId="3" borderId="1" xfId="0" applyNumberFormat="1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/>
    </xf>
    <xf numFmtId="3" fontId="12" fillId="5" borderId="1" xfId="2" applyNumberFormat="1" applyFont="1" applyFill="1" applyBorder="1" applyAlignment="1">
      <alignment horizontal="center"/>
    </xf>
    <xf numFmtId="3" fontId="11" fillId="5" borderId="1" xfId="0" applyNumberFormat="1" applyFont="1" applyFill="1" applyBorder="1" applyAlignment="1">
      <alignment horizontal="center"/>
    </xf>
    <xf numFmtId="3" fontId="12" fillId="5" borderId="1" xfId="1" applyNumberFormat="1" applyFont="1" applyFill="1" applyBorder="1" applyAlignment="1">
      <alignment horizontal="center"/>
    </xf>
    <xf numFmtId="49" fontId="20" fillId="4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left" wrapText="1"/>
    </xf>
    <xf numFmtId="49" fontId="12" fillId="6" borderId="1" xfId="0" applyNumberFormat="1" applyFont="1" applyFill="1" applyBorder="1" applyAlignment="1">
      <alignment horizontal="center" wrapText="1"/>
    </xf>
    <xf numFmtId="0" fontId="12" fillId="6" borderId="1" xfId="0" applyNumberFormat="1" applyFont="1" applyFill="1" applyBorder="1" applyAlignment="1">
      <alignment horizontal="center" wrapText="1"/>
    </xf>
    <xf numFmtId="3" fontId="12" fillId="6" borderId="1" xfId="0" applyNumberFormat="1" applyFont="1" applyFill="1" applyBorder="1" applyAlignment="1">
      <alignment horizontal="center"/>
    </xf>
    <xf numFmtId="1" fontId="12" fillId="4" borderId="1" xfId="0" applyNumberFormat="1" applyFont="1" applyFill="1" applyBorder="1" applyAlignment="1">
      <alignment horizontal="center" wrapText="1"/>
    </xf>
    <xf numFmtId="3" fontId="12" fillId="5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/>
    </xf>
    <xf numFmtId="3" fontId="12" fillId="2" borderId="1" xfId="2" applyNumberFormat="1" applyFont="1" applyFill="1" applyBorder="1" applyAlignment="1">
      <alignment horizontal="center"/>
    </xf>
    <xf numFmtId="0" fontId="2" fillId="2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1" fontId="12" fillId="6" borderId="1" xfId="0" applyNumberFormat="1" applyFont="1" applyFill="1" applyBorder="1" applyAlignment="1">
      <alignment horizontal="center" wrapText="1"/>
    </xf>
    <xf numFmtId="0" fontId="13" fillId="2" borderId="0" xfId="0" applyFont="1" applyFill="1"/>
    <xf numFmtId="0" fontId="1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wrapText="1"/>
    </xf>
    <xf numFmtId="49" fontId="20" fillId="3" borderId="1" xfId="0" applyNumberFormat="1" applyFont="1" applyFill="1" applyBorder="1" applyAlignment="1">
      <alignment horizontal="center"/>
    </xf>
    <xf numFmtId="11" fontId="12" fillId="3" borderId="1" xfId="0" applyNumberFormat="1" applyFont="1" applyFill="1" applyBorder="1" applyAlignment="1">
      <alignment horizontal="left" wrapText="1"/>
    </xf>
    <xf numFmtId="0" fontId="12" fillId="3" borderId="1" xfId="0" applyNumberFormat="1" applyFont="1" applyFill="1" applyBorder="1" applyAlignment="1">
      <alignment horizontal="left" wrapText="1"/>
    </xf>
    <xf numFmtId="0" fontId="20" fillId="3" borderId="1" xfId="0" applyNumberFormat="1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3" fontId="12" fillId="3" borderId="1" xfId="2" applyNumberFormat="1" applyFont="1" applyFill="1" applyBorder="1" applyAlignment="1">
      <alignment horizontal="center"/>
    </xf>
    <xf numFmtId="0" fontId="12" fillId="3" borderId="1" xfId="3" applyFont="1" applyFill="1" applyBorder="1" applyAlignment="1">
      <alignment horizontal="left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266"/>
  <sheetViews>
    <sheetView showZeros="0" tabSelected="1" view="pageBreakPreview" topLeftCell="A11" zoomScaleNormal="75" zoomScaleSheetLayoutView="100" workbookViewId="0">
      <pane ySplit="3" topLeftCell="A1218" activePane="bottomLeft" state="frozen"/>
      <selection activeCell="A11" sqref="A11"/>
      <selection pane="bottomLeft" activeCell="A952" sqref="A952:AW955"/>
    </sheetView>
  </sheetViews>
  <sheetFormatPr defaultColWidth="9.140625" defaultRowHeight="15"/>
  <cols>
    <col min="1" max="1" width="55.85546875" style="2" customWidth="1"/>
    <col min="2" max="2" width="8.7109375" style="3" customWidth="1"/>
    <col min="3" max="3" width="8" style="3" customWidth="1"/>
    <col min="4" max="4" width="16.5703125" style="4" customWidth="1"/>
    <col min="5" max="5" width="8.28515625" style="3" customWidth="1"/>
    <col min="6" max="6" width="13.85546875" style="1" hidden="1" customWidth="1"/>
    <col min="7" max="7" width="14.85546875" style="1" hidden="1" customWidth="1"/>
    <col min="8" max="8" width="13" style="1" hidden="1" customWidth="1"/>
    <col min="9" max="9" width="13.42578125" style="1" hidden="1" customWidth="1"/>
    <col min="10" max="10" width="12.85546875" style="1" hidden="1" customWidth="1"/>
    <col min="11" max="11" width="13.42578125" style="1" hidden="1" customWidth="1"/>
    <col min="12" max="12" width="13.85546875" style="1" hidden="1" customWidth="1"/>
    <col min="13" max="13" width="14.85546875" style="1" hidden="1" customWidth="1"/>
    <col min="14" max="14" width="11.42578125" style="1" hidden="1" customWidth="1"/>
    <col min="15" max="15" width="11.5703125" style="1" hidden="1" customWidth="1"/>
    <col min="16" max="16" width="11.140625" style="1" hidden="1" customWidth="1"/>
    <col min="17" max="18" width="13.85546875" style="1" hidden="1" customWidth="1"/>
    <col min="19" max="19" width="14.85546875" style="1" hidden="1" customWidth="1"/>
    <col min="20" max="20" width="14.5703125" style="1" hidden="1" customWidth="1"/>
    <col min="21" max="21" width="14.85546875" style="1" hidden="1" customWidth="1"/>
    <col min="22" max="22" width="14.5703125" style="1" hidden="1" customWidth="1"/>
    <col min="23" max="23" width="13.85546875" style="1" hidden="1" customWidth="1"/>
    <col min="24" max="24" width="15.42578125" style="1" hidden="1" customWidth="1"/>
    <col min="25" max="25" width="14.85546875" style="1" hidden="1" customWidth="1"/>
    <col min="26" max="26" width="14.5703125" style="1" hidden="1" customWidth="1"/>
    <col min="27" max="27" width="17.140625" style="1" hidden="1" customWidth="1"/>
    <col min="28" max="28" width="9.140625" style="1" hidden="1" customWidth="1"/>
    <col min="29" max="29" width="15" style="1" hidden="1" customWidth="1"/>
    <col min="30" max="30" width="15.42578125" style="1" hidden="1" customWidth="1"/>
    <col min="31" max="31" width="14.85546875" style="1" hidden="1" customWidth="1"/>
    <col min="32" max="32" width="14.5703125" style="1" hidden="1" customWidth="1"/>
    <col min="33" max="33" width="13.42578125" style="1" hidden="1" customWidth="1"/>
    <col min="34" max="34" width="11.140625" style="1" hidden="1" customWidth="1"/>
    <col min="35" max="35" width="11.42578125" style="1" hidden="1" customWidth="1"/>
    <col min="36" max="36" width="15.42578125" style="1" hidden="1" customWidth="1"/>
    <col min="37" max="37" width="14.85546875" style="1" hidden="1" customWidth="1"/>
    <col min="38" max="38" width="13.7109375" style="1" hidden="1" customWidth="1"/>
    <col min="39" max="39" width="13.85546875" style="1" hidden="1" customWidth="1"/>
    <col min="40" max="40" width="14" style="1" hidden="1" customWidth="1"/>
    <col min="41" max="41" width="14.42578125" style="1" hidden="1" customWidth="1"/>
    <col min="42" max="42" width="14.7109375" style="1" hidden="1" customWidth="1"/>
    <col min="43" max="43" width="15" style="1" hidden="1" customWidth="1"/>
    <col min="44" max="44" width="14.5703125" style="1" hidden="1" customWidth="1"/>
    <col min="45" max="45" width="15" style="1" hidden="1" customWidth="1"/>
    <col min="46" max="46" width="15.28515625" style="1" hidden="1" customWidth="1"/>
    <col min="47" max="47" width="15.42578125" style="1" hidden="1" customWidth="1"/>
    <col min="48" max="49" width="16.5703125" style="1" customWidth="1"/>
    <col min="50" max="16384" width="9.140625" style="1"/>
  </cols>
  <sheetData>
    <row r="1" spans="1:49" ht="16.5">
      <c r="A1" s="153" t="s">
        <v>709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</row>
    <row r="2" spans="1:49" ht="16.5">
      <c r="A2" s="153" t="s">
        <v>450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</row>
    <row r="3" spans="1:49" ht="16.5">
      <c r="A3" s="153" t="s">
        <v>520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</row>
    <row r="4" spans="1:49" ht="15.75" customHeight="1">
      <c r="A4" s="16"/>
      <c r="B4" s="16"/>
      <c r="C4" s="16"/>
      <c r="D4" s="16"/>
      <c r="E4" s="17"/>
    </row>
    <row r="5" spans="1:49" ht="15" customHeight="1">
      <c r="A5" s="153" t="s">
        <v>230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</row>
    <row r="6" spans="1:49" ht="15" customHeight="1">
      <c r="A6" s="153" t="s">
        <v>626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</row>
    <row r="7" spans="1:49" ht="15" customHeight="1">
      <c r="A7" s="153" t="s">
        <v>627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</row>
    <row r="8" spans="1:49" ht="15" customHeight="1">
      <c r="A8" s="16"/>
      <c r="B8" s="16"/>
      <c r="C8" s="16"/>
      <c r="D8" s="16"/>
      <c r="E8" s="17"/>
    </row>
    <row r="9" spans="1:49" ht="152.25" customHeight="1">
      <c r="A9" s="154" t="s">
        <v>521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</row>
    <row r="11" spans="1:49" ht="12.75" customHeight="1">
      <c r="A11" s="159" t="s">
        <v>12</v>
      </c>
      <c r="B11" s="160" t="s">
        <v>48</v>
      </c>
      <c r="C11" s="160" t="s">
        <v>49</v>
      </c>
      <c r="D11" s="159" t="s">
        <v>13</v>
      </c>
      <c r="E11" s="160" t="s">
        <v>14</v>
      </c>
      <c r="F11" s="158" t="s">
        <v>6</v>
      </c>
      <c r="G11" s="158"/>
      <c r="H11" s="155" t="s">
        <v>623</v>
      </c>
      <c r="I11" s="155" t="s">
        <v>591</v>
      </c>
      <c r="J11" s="155" t="s">
        <v>590</v>
      </c>
      <c r="K11" s="155" t="s">
        <v>592</v>
      </c>
      <c r="L11" s="158" t="s">
        <v>6</v>
      </c>
      <c r="M11" s="158"/>
      <c r="N11" s="155" t="s">
        <v>623</v>
      </c>
      <c r="O11" s="155" t="s">
        <v>591</v>
      </c>
      <c r="P11" s="155" t="s">
        <v>590</v>
      </c>
      <c r="Q11" s="155" t="s">
        <v>592</v>
      </c>
      <c r="R11" s="158" t="s">
        <v>6</v>
      </c>
      <c r="S11" s="158"/>
      <c r="T11" s="155" t="s">
        <v>623</v>
      </c>
      <c r="U11" s="155" t="s">
        <v>591</v>
      </c>
      <c r="V11" s="155" t="s">
        <v>590</v>
      </c>
      <c r="W11" s="155" t="s">
        <v>592</v>
      </c>
      <c r="X11" s="158" t="s">
        <v>6</v>
      </c>
      <c r="Y11" s="158"/>
      <c r="Z11" s="155" t="s">
        <v>623</v>
      </c>
      <c r="AA11" s="155" t="s">
        <v>591</v>
      </c>
      <c r="AB11" s="155" t="s">
        <v>590</v>
      </c>
      <c r="AC11" s="155" t="s">
        <v>592</v>
      </c>
      <c r="AD11" s="158" t="s">
        <v>6</v>
      </c>
      <c r="AE11" s="158"/>
      <c r="AF11" s="155" t="s">
        <v>623</v>
      </c>
      <c r="AG11" s="155" t="s">
        <v>591</v>
      </c>
      <c r="AH11" s="155" t="s">
        <v>590</v>
      </c>
      <c r="AI11" s="155" t="s">
        <v>592</v>
      </c>
      <c r="AJ11" s="158" t="s">
        <v>6</v>
      </c>
      <c r="AK11" s="158"/>
      <c r="AL11" s="155" t="s">
        <v>623</v>
      </c>
      <c r="AM11" s="155" t="s">
        <v>591</v>
      </c>
      <c r="AN11" s="155" t="s">
        <v>590</v>
      </c>
      <c r="AO11" s="155" t="s">
        <v>592</v>
      </c>
      <c r="AP11" s="158" t="s">
        <v>6</v>
      </c>
      <c r="AQ11" s="158"/>
      <c r="AR11" s="155" t="s">
        <v>623</v>
      </c>
      <c r="AS11" s="155" t="s">
        <v>591</v>
      </c>
      <c r="AT11" s="155" t="s">
        <v>590</v>
      </c>
      <c r="AU11" s="155" t="s">
        <v>592</v>
      </c>
      <c r="AV11" s="158" t="s">
        <v>6</v>
      </c>
      <c r="AW11" s="158"/>
    </row>
    <row r="12" spans="1:49" ht="13.5" customHeight="1">
      <c r="A12" s="159"/>
      <c r="B12" s="160"/>
      <c r="C12" s="160"/>
      <c r="D12" s="159"/>
      <c r="E12" s="160"/>
      <c r="F12" s="158"/>
      <c r="G12" s="158"/>
      <c r="H12" s="156"/>
      <c r="I12" s="156"/>
      <c r="J12" s="156"/>
      <c r="K12" s="156"/>
      <c r="L12" s="158"/>
      <c r="M12" s="158"/>
      <c r="N12" s="156"/>
      <c r="O12" s="156"/>
      <c r="P12" s="156"/>
      <c r="Q12" s="156"/>
      <c r="R12" s="158"/>
      <c r="S12" s="158"/>
      <c r="T12" s="156"/>
      <c r="U12" s="156"/>
      <c r="V12" s="156"/>
      <c r="W12" s="156"/>
      <c r="X12" s="158"/>
      <c r="Y12" s="158"/>
      <c r="Z12" s="156"/>
      <c r="AA12" s="156"/>
      <c r="AB12" s="156"/>
      <c r="AC12" s="156"/>
      <c r="AD12" s="158"/>
      <c r="AE12" s="158"/>
      <c r="AF12" s="156"/>
      <c r="AG12" s="156"/>
      <c r="AH12" s="156"/>
      <c r="AI12" s="156"/>
      <c r="AJ12" s="158"/>
      <c r="AK12" s="158"/>
      <c r="AL12" s="156"/>
      <c r="AM12" s="156"/>
      <c r="AN12" s="156"/>
      <c r="AO12" s="156"/>
      <c r="AP12" s="158"/>
      <c r="AQ12" s="158"/>
      <c r="AR12" s="156"/>
      <c r="AS12" s="156"/>
      <c r="AT12" s="156"/>
      <c r="AU12" s="156"/>
      <c r="AV12" s="158"/>
      <c r="AW12" s="158"/>
    </row>
    <row r="13" spans="1:49" ht="121.5" customHeight="1">
      <c r="A13" s="159"/>
      <c r="B13" s="160"/>
      <c r="C13" s="160"/>
      <c r="D13" s="159"/>
      <c r="E13" s="160"/>
      <c r="F13" s="91" t="s">
        <v>7</v>
      </c>
      <c r="G13" s="84" t="s">
        <v>8</v>
      </c>
      <c r="H13" s="157"/>
      <c r="I13" s="157"/>
      <c r="J13" s="157"/>
      <c r="K13" s="157"/>
      <c r="L13" s="94" t="s">
        <v>7</v>
      </c>
      <c r="M13" s="84" t="s">
        <v>8</v>
      </c>
      <c r="N13" s="157"/>
      <c r="O13" s="157"/>
      <c r="P13" s="157"/>
      <c r="Q13" s="157"/>
      <c r="R13" s="106" t="s">
        <v>7</v>
      </c>
      <c r="S13" s="84" t="s">
        <v>8</v>
      </c>
      <c r="T13" s="157"/>
      <c r="U13" s="157"/>
      <c r="V13" s="157"/>
      <c r="W13" s="157"/>
      <c r="X13" s="126" t="s">
        <v>7</v>
      </c>
      <c r="Y13" s="84" t="s">
        <v>8</v>
      </c>
      <c r="Z13" s="157"/>
      <c r="AA13" s="157"/>
      <c r="AB13" s="157"/>
      <c r="AC13" s="157"/>
      <c r="AD13" s="123" t="s">
        <v>7</v>
      </c>
      <c r="AE13" s="84" t="s">
        <v>8</v>
      </c>
      <c r="AF13" s="157"/>
      <c r="AG13" s="157"/>
      <c r="AH13" s="157"/>
      <c r="AI13" s="157"/>
      <c r="AJ13" s="136" t="s">
        <v>7</v>
      </c>
      <c r="AK13" s="84" t="s">
        <v>8</v>
      </c>
      <c r="AL13" s="157"/>
      <c r="AM13" s="157"/>
      <c r="AN13" s="157"/>
      <c r="AO13" s="157"/>
      <c r="AP13" s="146" t="s">
        <v>7</v>
      </c>
      <c r="AQ13" s="84" t="s">
        <v>8</v>
      </c>
      <c r="AR13" s="157"/>
      <c r="AS13" s="157"/>
      <c r="AT13" s="157"/>
      <c r="AU13" s="157"/>
      <c r="AV13" s="150" t="s">
        <v>7</v>
      </c>
      <c r="AW13" s="84" t="s">
        <v>8</v>
      </c>
    </row>
    <row r="14" spans="1:49" ht="15.75" customHeight="1">
      <c r="A14" s="85"/>
      <c r="B14" s="86"/>
      <c r="C14" s="86"/>
      <c r="D14" s="87"/>
      <c r="E14" s="86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</row>
    <row r="15" spans="1:49" s="5" customFormat="1" ht="50.25" customHeight="1">
      <c r="A15" s="74" t="s">
        <v>15</v>
      </c>
      <c r="B15" s="19" t="s">
        <v>16</v>
      </c>
      <c r="C15" s="19"/>
      <c r="D15" s="20"/>
      <c r="E15" s="19"/>
      <c r="F15" s="21">
        <f>F17+F24+F43+F98+F105+F112+F86</f>
        <v>1153038</v>
      </c>
      <c r="G15" s="21">
        <f>G17+G24+G43+G98+G105+G112+G86</f>
        <v>0</v>
      </c>
      <c r="H15" s="21">
        <f t="shared" ref="H15:M15" si="0">H17+H24+H43+H98+H105+H112+H86</f>
        <v>10348</v>
      </c>
      <c r="I15" s="21">
        <f t="shared" si="0"/>
        <v>0</v>
      </c>
      <c r="J15" s="21">
        <f t="shared" si="0"/>
        <v>0</v>
      </c>
      <c r="K15" s="21">
        <f t="shared" si="0"/>
        <v>53503</v>
      </c>
      <c r="L15" s="21">
        <f t="shared" si="0"/>
        <v>1216889</v>
      </c>
      <c r="M15" s="21">
        <f t="shared" si="0"/>
        <v>53503</v>
      </c>
      <c r="N15" s="21">
        <f t="shared" ref="N15:S15" si="1">N17+N24+N43+N98+N105+N112+N86</f>
        <v>21809</v>
      </c>
      <c r="O15" s="21">
        <f t="shared" si="1"/>
        <v>0</v>
      </c>
      <c r="P15" s="21">
        <f t="shared" si="1"/>
        <v>0</v>
      </c>
      <c r="Q15" s="21">
        <f t="shared" si="1"/>
        <v>564</v>
      </c>
      <c r="R15" s="21">
        <f t="shared" si="1"/>
        <v>1239262</v>
      </c>
      <c r="S15" s="21">
        <f t="shared" si="1"/>
        <v>54067</v>
      </c>
      <c r="T15" s="21">
        <f t="shared" ref="T15:Y15" si="2">T17+T24+T43+T98+T105+T112+T86</f>
        <v>227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1239489</v>
      </c>
      <c r="Y15" s="21">
        <f t="shared" si="2"/>
        <v>54067</v>
      </c>
      <c r="Z15" s="21">
        <f t="shared" ref="Z15:AE15" si="3">Z17+Z24+Z43+Z98+Z105+Z112+Z86</f>
        <v>19480</v>
      </c>
      <c r="AA15" s="21">
        <f t="shared" si="3"/>
        <v>0</v>
      </c>
      <c r="AB15" s="21">
        <f t="shared" si="3"/>
        <v>0</v>
      </c>
      <c r="AC15" s="21">
        <f t="shared" si="3"/>
        <v>3553</v>
      </c>
      <c r="AD15" s="21">
        <f t="shared" si="3"/>
        <v>1262522</v>
      </c>
      <c r="AE15" s="21">
        <f t="shared" si="3"/>
        <v>57620</v>
      </c>
      <c r="AF15" s="21">
        <f t="shared" ref="AF15:AK15" si="4">AF17+AF24+AF43+AF98+AF105+AF112+AF86</f>
        <v>0</v>
      </c>
      <c r="AG15" s="21">
        <f t="shared" si="4"/>
        <v>0</v>
      </c>
      <c r="AH15" s="21">
        <f t="shared" si="4"/>
        <v>0</v>
      </c>
      <c r="AI15" s="21">
        <f t="shared" si="4"/>
        <v>0</v>
      </c>
      <c r="AJ15" s="21">
        <f t="shared" si="4"/>
        <v>1262522</v>
      </c>
      <c r="AK15" s="21">
        <f t="shared" si="4"/>
        <v>57620</v>
      </c>
      <c r="AL15" s="21">
        <f t="shared" ref="AL15:AQ15" si="5">AL17+AL24+AL43+AL98+AL105+AL112+AL86</f>
        <v>29528</v>
      </c>
      <c r="AM15" s="21">
        <f t="shared" si="5"/>
        <v>0</v>
      </c>
      <c r="AN15" s="21">
        <f t="shared" si="5"/>
        <v>-938</v>
      </c>
      <c r="AO15" s="21">
        <f t="shared" si="5"/>
        <v>0</v>
      </c>
      <c r="AP15" s="21">
        <f t="shared" si="5"/>
        <v>1291112</v>
      </c>
      <c r="AQ15" s="21">
        <f t="shared" si="5"/>
        <v>57620</v>
      </c>
      <c r="AR15" s="21">
        <f t="shared" ref="AR15:AW15" si="6">AR17+AR24+AR43+AR98+AR105+AR112+AR86</f>
        <v>1257</v>
      </c>
      <c r="AS15" s="21">
        <f t="shared" si="6"/>
        <v>-871</v>
      </c>
      <c r="AT15" s="21">
        <f t="shared" si="6"/>
        <v>0</v>
      </c>
      <c r="AU15" s="21">
        <f t="shared" si="6"/>
        <v>0</v>
      </c>
      <c r="AV15" s="21">
        <f t="shared" si="6"/>
        <v>1291498</v>
      </c>
      <c r="AW15" s="21">
        <f t="shared" si="6"/>
        <v>57620</v>
      </c>
    </row>
    <row r="16" spans="1:49" s="6" customFormat="1" ht="15.75">
      <c r="A16" s="85"/>
      <c r="B16" s="86"/>
      <c r="C16" s="86"/>
      <c r="D16" s="87"/>
      <c r="E16" s="86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</row>
    <row r="17" spans="1:49" s="7" customFormat="1" ht="67.5" customHeight="1">
      <c r="A17" s="71" t="s">
        <v>70</v>
      </c>
      <c r="B17" s="22" t="s">
        <v>50</v>
      </c>
      <c r="C17" s="22" t="s">
        <v>51</v>
      </c>
      <c r="D17" s="23"/>
      <c r="E17" s="22"/>
      <c r="F17" s="24">
        <f t="shared" ref="F17:U21" si="7">F18</f>
        <v>3867</v>
      </c>
      <c r="G17" s="24">
        <f t="shared" si="7"/>
        <v>0</v>
      </c>
      <c r="H17" s="24">
        <f t="shared" si="7"/>
        <v>0</v>
      </c>
      <c r="I17" s="24">
        <f t="shared" si="7"/>
        <v>0</v>
      </c>
      <c r="J17" s="24">
        <f t="shared" si="7"/>
        <v>0</v>
      </c>
      <c r="K17" s="24">
        <f t="shared" si="7"/>
        <v>0</v>
      </c>
      <c r="L17" s="24">
        <f t="shared" si="7"/>
        <v>3867</v>
      </c>
      <c r="M17" s="24">
        <f t="shared" si="7"/>
        <v>0</v>
      </c>
      <c r="N17" s="24">
        <f t="shared" si="7"/>
        <v>0</v>
      </c>
      <c r="O17" s="24">
        <f t="shared" si="7"/>
        <v>0</v>
      </c>
      <c r="P17" s="24">
        <f t="shared" si="7"/>
        <v>0</v>
      </c>
      <c r="Q17" s="24">
        <f t="shared" si="7"/>
        <v>0</v>
      </c>
      <c r="R17" s="24">
        <f t="shared" si="7"/>
        <v>3867</v>
      </c>
      <c r="S17" s="24">
        <f t="shared" si="7"/>
        <v>0</v>
      </c>
      <c r="T17" s="24">
        <f t="shared" si="7"/>
        <v>0</v>
      </c>
      <c r="U17" s="24">
        <f t="shared" si="7"/>
        <v>0</v>
      </c>
      <c r="V17" s="24">
        <f t="shared" ref="T17:AI21" si="8">V18</f>
        <v>0</v>
      </c>
      <c r="W17" s="24">
        <f t="shared" si="8"/>
        <v>0</v>
      </c>
      <c r="X17" s="24">
        <f t="shared" si="8"/>
        <v>3867</v>
      </c>
      <c r="Y17" s="24">
        <f t="shared" si="8"/>
        <v>0</v>
      </c>
      <c r="Z17" s="24">
        <f t="shared" si="8"/>
        <v>116</v>
      </c>
      <c r="AA17" s="24">
        <f t="shared" si="8"/>
        <v>0</v>
      </c>
      <c r="AB17" s="24">
        <f t="shared" si="8"/>
        <v>0</v>
      </c>
      <c r="AC17" s="24">
        <f t="shared" si="8"/>
        <v>0</v>
      </c>
      <c r="AD17" s="24">
        <f t="shared" si="8"/>
        <v>3983</v>
      </c>
      <c r="AE17" s="24">
        <f t="shared" si="8"/>
        <v>0</v>
      </c>
      <c r="AF17" s="24">
        <f t="shared" si="8"/>
        <v>0</v>
      </c>
      <c r="AG17" s="24">
        <f t="shared" si="8"/>
        <v>0</v>
      </c>
      <c r="AH17" s="24">
        <f t="shared" si="8"/>
        <v>0</v>
      </c>
      <c r="AI17" s="24">
        <f t="shared" si="8"/>
        <v>0</v>
      </c>
      <c r="AJ17" s="24">
        <f t="shared" ref="AF17:AU21" si="9">AJ18</f>
        <v>3983</v>
      </c>
      <c r="AK17" s="24">
        <f t="shared" si="9"/>
        <v>0</v>
      </c>
      <c r="AL17" s="24">
        <f t="shared" si="9"/>
        <v>0</v>
      </c>
      <c r="AM17" s="24">
        <f t="shared" si="9"/>
        <v>0</v>
      </c>
      <c r="AN17" s="24">
        <f t="shared" si="9"/>
        <v>0</v>
      </c>
      <c r="AO17" s="24">
        <f t="shared" si="9"/>
        <v>0</v>
      </c>
      <c r="AP17" s="24">
        <f t="shared" si="9"/>
        <v>3983</v>
      </c>
      <c r="AQ17" s="24">
        <f t="shared" si="9"/>
        <v>0</v>
      </c>
      <c r="AR17" s="24">
        <f t="shared" si="9"/>
        <v>0</v>
      </c>
      <c r="AS17" s="24">
        <f t="shared" si="9"/>
        <v>0</v>
      </c>
      <c r="AT17" s="24">
        <f t="shared" si="9"/>
        <v>0</v>
      </c>
      <c r="AU17" s="24">
        <f t="shared" si="9"/>
        <v>0</v>
      </c>
      <c r="AV17" s="24">
        <f t="shared" ref="AR17:AW21" si="10">AV18</f>
        <v>3983</v>
      </c>
      <c r="AW17" s="24">
        <f t="shared" si="10"/>
        <v>0</v>
      </c>
    </row>
    <row r="18" spans="1:49" s="7" customFormat="1" ht="51" customHeight="1">
      <c r="A18" s="33" t="s">
        <v>461</v>
      </c>
      <c r="B18" s="25" t="s">
        <v>50</v>
      </c>
      <c r="C18" s="25" t="s">
        <v>51</v>
      </c>
      <c r="D18" s="26" t="s">
        <v>241</v>
      </c>
      <c r="E18" s="25"/>
      <c r="F18" s="27">
        <f>F19</f>
        <v>3867</v>
      </c>
      <c r="G18" s="27">
        <f>G19</f>
        <v>0</v>
      </c>
      <c r="H18" s="27">
        <f t="shared" si="7"/>
        <v>0</v>
      </c>
      <c r="I18" s="27">
        <f t="shared" si="7"/>
        <v>0</v>
      </c>
      <c r="J18" s="27">
        <f t="shared" si="7"/>
        <v>0</v>
      </c>
      <c r="K18" s="27">
        <f t="shared" si="7"/>
        <v>0</v>
      </c>
      <c r="L18" s="27">
        <f t="shared" si="7"/>
        <v>3867</v>
      </c>
      <c r="M18" s="27">
        <f t="shared" si="7"/>
        <v>0</v>
      </c>
      <c r="N18" s="27">
        <f t="shared" si="7"/>
        <v>0</v>
      </c>
      <c r="O18" s="27">
        <f t="shared" si="7"/>
        <v>0</v>
      </c>
      <c r="P18" s="27">
        <f t="shared" si="7"/>
        <v>0</v>
      </c>
      <c r="Q18" s="27">
        <f t="shared" si="7"/>
        <v>0</v>
      </c>
      <c r="R18" s="27">
        <f t="shared" si="7"/>
        <v>3867</v>
      </c>
      <c r="S18" s="27">
        <f t="shared" si="7"/>
        <v>0</v>
      </c>
      <c r="T18" s="27">
        <f t="shared" si="8"/>
        <v>0</v>
      </c>
      <c r="U18" s="27">
        <f t="shared" si="8"/>
        <v>0</v>
      </c>
      <c r="V18" s="27">
        <f t="shared" si="8"/>
        <v>0</v>
      </c>
      <c r="W18" s="27">
        <f t="shared" si="8"/>
        <v>0</v>
      </c>
      <c r="X18" s="27">
        <f t="shared" si="8"/>
        <v>3867</v>
      </c>
      <c r="Y18" s="27">
        <f t="shared" si="8"/>
        <v>0</v>
      </c>
      <c r="Z18" s="27">
        <f t="shared" si="8"/>
        <v>116</v>
      </c>
      <c r="AA18" s="27">
        <f t="shared" si="8"/>
        <v>0</v>
      </c>
      <c r="AB18" s="27">
        <f t="shared" si="8"/>
        <v>0</v>
      </c>
      <c r="AC18" s="27">
        <f t="shared" si="8"/>
        <v>0</v>
      </c>
      <c r="AD18" s="27">
        <f t="shared" si="8"/>
        <v>3983</v>
      </c>
      <c r="AE18" s="27">
        <f t="shared" si="8"/>
        <v>0</v>
      </c>
      <c r="AF18" s="27">
        <f t="shared" si="9"/>
        <v>0</v>
      </c>
      <c r="AG18" s="27">
        <f t="shared" si="9"/>
        <v>0</v>
      </c>
      <c r="AH18" s="27">
        <f t="shared" si="9"/>
        <v>0</v>
      </c>
      <c r="AI18" s="27">
        <f t="shared" si="9"/>
        <v>0</v>
      </c>
      <c r="AJ18" s="27">
        <f t="shared" si="9"/>
        <v>3983</v>
      </c>
      <c r="AK18" s="27">
        <f t="shared" si="9"/>
        <v>0</v>
      </c>
      <c r="AL18" s="27">
        <f t="shared" si="9"/>
        <v>0</v>
      </c>
      <c r="AM18" s="27">
        <f t="shared" si="9"/>
        <v>0</v>
      </c>
      <c r="AN18" s="27">
        <f t="shared" si="9"/>
        <v>0</v>
      </c>
      <c r="AO18" s="27">
        <f t="shared" si="9"/>
        <v>0</v>
      </c>
      <c r="AP18" s="27">
        <f t="shared" si="9"/>
        <v>3983</v>
      </c>
      <c r="AQ18" s="27">
        <f t="shared" si="9"/>
        <v>0</v>
      </c>
      <c r="AR18" s="27">
        <f t="shared" si="10"/>
        <v>0</v>
      </c>
      <c r="AS18" s="27">
        <f t="shared" si="10"/>
        <v>0</v>
      </c>
      <c r="AT18" s="27">
        <f t="shared" si="10"/>
        <v>0</v>
      </c>
      <c r="AU18" s="27">
        <f t="shared" si="10"/>
        <v>0</v>
      </c>
      <c r="AV18" s="27">
        <f t="shared" si="10"/>
        <v>3983</v>
      </c>
      <c r="AW18" s="27">
        <f t="shared" si="10"/>
        <v>0</v>
      </c>
    </row>
    <row r="19" spans="1:49" s="7" customFormat="1" ht="42.75" customHeight="1">
      <c r="A19" s="33" t="s">
        <v>150</v>
      </c>
      <c r="B19" s="25" t="s">
        <v>50</v>
      </c>
      <c r="C19" s="25" t="s">
        <v>51</v>
      </c>
      <c r="D19" s="28" t="s">
        <v>560</v>
      </c>
      <c r="E19" s="25"/>
      <c r="F19" s="27">
        <f t="shared" si="7"/>
        <v>3867</v>
      </c>
      <c r="G19" s="27">
        <f t="shared" si="7"/>
        <v>0</v>
      </c>
      <c r="H19" s="27">
        <f t="shared" si="7"/>
        <v>0</v>
      </c>
      <c r="I19" s="27">
        <f t="shared" si="7"/>
        <v>0</v>
      </c>
      <c r="J19" s="27">
        <f t="shared" si="7"/>
        <v>0</v>
      </c>
      <c r="K19" s="27">
        <f t="shared" si="7"/>
        <v>0</v>
      </c>
      <c r="L19" s="27">
        <f t="shared" si="7"/>
        <v>3867</v>
      </c>
      <c r="M19" s="27">
        <f t="shared" si="7"/>
        <v>0</v>
      </c>
      <c r="N19" s="27">
        <f t="shared" si="7"/>
        <v>0</v>
      </c>
      <c r="O19" s="27">
        <f t="shared" si="7"/>
        <v>0</v>
      </c>
      <c r="P19" s="27">
        <f t="shared" si="7"/>
        <v>0</v>
      </c>
      <c r="Q19" s="27">
        <f t="shared" si="7"/>
        <v>0</v>
      </c>
      <c r="R19" s="27">
        <f t="shared" si="7"/>
        <v>3867</v>
      </c>
      <c r="S19" s="27">
        <f t="shared" si="7"/>
        <v>0</v>
      </c>
      <c r="T19" s="27">
        <f t="shared" si="8"/>
        <v>0</v>
      </c>
      <c r="U19" s="27">
        <f t="shared" si="8"/>
        <v>0</v>
      </c>
      <c r="V19" s="27">
        <f t="shared" si="8"/>
        <v>0</v>
      </c>
      <c r="W19" s="27">
        <f t="shared" si="8"/>
        <v>0</v>
      </c>
      <c r="X19" s="27">
        <f t="shared" si="8"/>
        <v>3867</v>
      </c>
      <c r="Y19" s="27">
        <f t="shared" si="8"/>
        <v>0</v>
      </c>
      <c r="Z19" s="27">
        <f t="shared" si="8"/>
        <v>116</v>
      </c>
      <c r="AA19" s="27">
        <f t="shared" si="8"/>
        <v>0</v>
      </c>
      <c r="AB19" s="27">
        <f t="shared" si="8"/>
        <v>0</v>
      </c>
      <c r="AC19" s="27">
        <f t="shared" si="8"/>
        <v>0</v>
      </c>
      <c r="AD19" s="27">
        <f t="shared" si="8"/>
        <v>3983</v>
      </c>
      <c r="AE19" s="27">
        <f t="shared" si="8"/>
        <v>0</v>
      </c>
      <c r="AF19" s="27">
        <f t="shared" si="9"/>
        <v>0</v>
      </c>
      <c r="AG19" s="27">
        <f t="shared" si="9"/>
        <v>0</v>
      </c>
      <c r="AH19" s="27">
        <f t="shared" si="9"/>
        <v>0</v>
      </c>
      <c r="AI19" s="27">
        <f t="shared" si="9"/>
        <v>0</v>
      </c>
      <c r="AJ19" s="27">
        <f t="shared" si="9"/>
        <v>3983</v>
      </c>
      <c r="AK19" s="27">
        <f t="shared" si="9"/>
        <v>0</v>
      </c>
      <c r="AL19" s="27">
        <f t="shared" si="9"/>
        <v>0</v>
      </c>
      <c r="AM19" s="27">
        <f t="shared" si="9"/>
        <v>0</v>
      </c>
      <c r="AN19" s="27">
        <f t="shared" si="9"/>
        <v>0</v>
      </c>
      <c r="AO19" s="27">
        <f t="shared" si="9"/>
        <v>0</v>
      </c>
      <c r="AP19" s="27">
        <f t="shared" si="9"/>
        <v>3983</v>
      </c>
      <c r="AQ19" s="27">
        <f t="shared" si="9"/>
        <v>0</v>
      </c>
      <c r="AR19" s="27">
        <f t="shared" si="10"/>
        <v>0</v>
      </c>
      <c r="AS19" s="27">
        <f t="shared" si="10"/>
        <v>0</v>
      </c>
      <c r="AT19" s="27">
        <f t="shared" si="10"/>
        <v>0</v>
      </c>
      <c r="AU19" s="27">
        <f t="shared" si="10"/>
        <v>0</v>
      </c>
      <c r="AV19" s="27">
        <f t="shared" si="10"/>
        <v>3983</v>
      </c>
      <c r="AW19" s="27">
        <f t="shared" si="10"/>
        <v>0</v>
      </c>
    </row>
    <row r="20" spans="1:49" s="8" customFormat="1" ht="20.25" customHeight="1">
      <c r="A20" s="33" t="s">
        <v>112</v>
      </c>
      <c r="B20" s="25" t="s">
        <v>50</v>
      </c>
      <c r="C20" s="25" t="s">
        <v>51</v>
      </c>
      <c r="D20" s="28" t="s">
        <v>561</v>
      </c>
      <c r="E20" s="25"/>
      <c r="F20" s="27">
        <f t="shared" si="7"/>
        <v>3867</v>
      </c>
      <c r="G20" s="27">
        <f t="shared" si="7"/>
        <v>0</v>
      </c>
      <c r="H20" s="27">
        <f t="shared" si="7"/>
        <v>0</v>
      </c>
      <c r="I20" s="27">
        <f t="shared" si="7"/>
        <v>0</v>
      </c>
      <c r="J20" s="27">
        <f t="shared" si="7"/>
        <v>0</v>
      </c>
      <c r="K20" s="27">
        <f t="shared" si="7"/>
        <v>0</v>
      </c>
      <c r="L20" s="27">
        <f t="shared" si="7"/>
        <v>3867</v>
      </c>
      <c r="M20" s="27">
        <f t="shared" si="7"/>
        <v>0</v>
      </c>
      <c r="N20" s="27">
        <f t="shared" si="7"/>
        <v>0</v>
      </c>
      <c r="O20" s="27">
        <f t="shared" si="7"/>
        <v>0</v>
      </c>
      <c r="P20" s="27">
        <f t="shared" si="7"/>
        <v>0</v>
      </c>
      <c r="Q20" s="27">
        <f t="shared" si="7"/>
        <v>0</v>
      </c>
      <c r="R20" s="27">
        <f t="shared" si="7"/>
        <v>3867</v>
      </c>
      <c r="S20" s="27">
        <f t="shared" si="7"/>
        <v>0</v>
      </c>
      <c r="T20" s="27">
        <f t="shared" si="8"/>
        <v>0</v>
      </c>
      <c r="U20" s="27">
        <f t="shared" si="8"/>
        <v>0</v>
      </c>
      <c r="V20" s="27">
        <f t="shared" si="8"/>
        <v>0</v>
      </c>
      <c r="W20" s="27">
        <f t="shared" si="8"/>
        <v>0</v>
      </c>
      <c r="X20" s="27">
        <f t="shared" si="8"/>
        <v>3867</v>
      </c>
      <c r="Y20" s="27">
        <f t="shared" si="8"/>
        <v>0</v>
      </c>
      <c r="Z20" s="27">
        <f t="shared" si="8"/>
        <v>116</v>
      </c>
      <c r="AA20" s="27">
        <f t="shared" si="8"/>
        <v>0</v>
      </c>
      <c r="AB20" s="27">
        <f t="shared" si="8"/>
        <v>0</v>
      </c>
      <c r="AC20" s="27">
        <f t="shared" si="8"/>
        <v>0</v>
      </c>
      <c r="AD20" s="27">
        <f t="shared" si="8"/>
        <v>3983</v>
      </c>
      <c r="AE20" s="27">
        <f t="shared" si="8"/>
        <v>0</v>
      </c>
      <c r="AF20" s="27">
        <f t="shared" si="9"/>
        <v>0</v>
      </c>
      <c r="AG20" s="27">
        <f t="shared" si="9"/>
        <v>0</v>
      </c>
      <c r="AH20" s="27">
        <f t="shared" si="9"/>
        <v>0</v>
      </c>
      <c r="AI20" s="27">
        <f t="shared" si="9"/>
        <v>0</v>
      </c>
      <c r="AJ20" s="27">
        <f t="shared" si="9"/>
        <v>3983</v>
      </c>
      <c r="AK20" s="27">
        <f t="shared" si="9"/>
        <v>0</v>
      </c>
      <c r="AL20" s="27">
        <f t="shared" si="9"/>
        <v>0</v>
      </c>
      <c r="AM20" s="27">
        <f t="shared" si="9"/>
        <v>0</v>
      </c>
      <c r="AN20" s="27">
        <f t="shared" si="9"/>
        <v>0</v>
      </c>
      <c r="AO20" s="27">
        <f t="shared" si="9"/>
        <v>0</v>
      </c>
      <c r="AP20" s="27">
        <f t="shared" si="9"/>
        <v>3983</v>
      </c>
      <c r="AQ20" s="27">
        <f t="shared" si="9"/>
        <v>0</v>
      </c>
      <c r="AR20" s="27">
        <f t="shared" si="10"/>
        <v>0</v>
      </c>
      <c r="AS20" s="27">
        <f t="shared" si="10"/>
        <v>0</v>
      </c>
      <c r="AT20" s="27">
        <f t="shared" si="10"/>
        <v>0</v>
      </c>
      <c r="AU20" s="27">
        <f t="shared" si="10"/>
        <v>0</v>
      </c>
      <c r="AV20" s="27">
        <f t="shared" si="10"/>
        <v>3983</v>
      </c>
      <c r="AW20" s="27">
        <f t="shared" si="10"/>
        <v>0</v>
      </c>
    </row>
    <row r="21" spans="1:49" s="9" customFormat="1" ht="87" customHeight="1">
      <c r="A21" s="33" t="s">
        <v>466</v>
      </c>
      <c r="B21" s="25" t="s">
        <v>50</v>
      </c>
      <c r="C21" s="25" t="s">
        <v>51</v>
      </c>
      <c r="D21" s="28" t="s">
        <v>561</v>
      </c>
      <c r="E21" s="25" t="s">
        <v>105</v>
      </c>
      <c r="F21" s="27">
        <f t="shared" si="7"/>
        <v>3867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7">
        <f t="shared" si="7"/>
        <v>3867</v>
      </c>
      <c r="M21" s="27">
        <f t="shared" si="7"/>
        <v>0</v>
      </c>
      <c r="N21" s="27">
        <f t="shared" si="7"/>
        <v>0</v>
      </c>
      <c r="O21" s="27">
        <f t="shared" si="7"/>
        <v>0</v>
      </c>
      <c r="P21" s="27">
        <f t="shared" si="7"/>
        <v>0</v>
      </c>
      <c r="Q21" s="27">
        <f t="shared" si="7"/>
        <v>0</v>
      </c>
      <c r="R21" s="27">
        <f t="shared" si="7"/>
        <v>3867</v>
      </c>
      <c r="S21" s="27">
        <f t="shared" si="7"/>
        <v>0</v>
      </c>
      <c r="T21" s="27">
        <f t="shared" si="8"/>
        <v>0</v>
      </c>
      <c r="U21" s="27">
        <f t="shared" si="8"/>
        <v>0</v>
      </c>
      <c r="V21" s="27">
        <f t="shared" si="8"/>
        <v>0</v>
      </c>
      <c r="W21" s="27">
        <f t="shared" si="8"/>
        <v>0</v>
      </c>
      <c r="X21" s="27">
        <f t="shared" si="8"/>
        <v>3867</v>
      </c>
      <c r="Y21" s="27">
        <f t="shared" si="8"/>
        <v>0</v>
      </c>
      <c r="Z21" s="27">
        <f t="shared" si="8"/>
        <v>116</v>
      </c>
      <c r="AA21" s="27">
        <f t="shared" si="8"/>
        <v>0</v>
      </c>
      <c r="AB21" s="27">
        <f t="shared" si="8"/>
        <v>0</v>
      </c>
      <c r="AC21" s="27">
        <f t="shared" si="8"/>
        <v>0</v>
      </c>
      <c r="AD21" s="27">
        <f t="shared" si="8"/>
        <v>3983</v>
      </c>
      <c r="AE21" s="27">
        <f t="shared" si="8"/>
        <v>0</v>
      </c>
      <c r="AF21" s="27">
        <f t="shared" si="9"/>
        <v>0</v>
      </c>
      <c r="AG21" s="27">
        <f t="shared" si="9"/>
        <v>0</v>
      </c>
      <c r="AH21" s="27">
        <f t="shared" si="9"/>
        <v>0</v>
      </c>
      <c r="AI21" s="27">
        <f t="shared" si="9"/>
        <v>0</v>
      </c>
      <c r="AJ21" s="27">
        <f t="shared" si="9"/>
        <v>3983</v>
      </c>
      <c r="AK21" s="27">
        <f t="shared" si="9"/>
        <v>0</v>
      </c>
      <c r="AL21" s="27">
        <f t="shared" si="9"/>
        <v>0</v>
      </c>
      <c r="AM21" s="27">
        <f t="shared" si="9"/>
        <v>0</v>
      </c>
      <c r="AN21" s="27">
        <f t="shared" si="9"/>
        <v>0</v>
      </c>
      <c r="AO21" s="27">
        <f t="shared" si="9"/>
        <v>0</v>
      </c>
      <c r="AP21" s="27">
        <f t="shared" si="9"/>
        <v>3983</v>
      </c>
      <c r="AQ21" s="27">
        <f t="shared" si="9"/>
        <v>0</v>
      </c>
      <c r="AR21" s="27">
        <f t="shared" si="10"/>
        <v>0</v>
      </c>
      <c r="AS21" s="27">
        <f t="shared" si="10"/>
        <v>0</v>
      </c>
      <c r="AT21" s="27">
        <f t="shared" si="10"/>
        <v>0</v>
      </c>
      <c r="AU21" s="27">
        <f t="shared" si="10"/>
        <v>0</v>
      </c>
      <c r="AV21" s="27">
        <f t="shared" si="10"/>
        <v>3983</v>
      </c>
      <c r="AW21" s="27">
        <f t="shared" si="10"/>
        <v>0</v>
      </c>
    </row>
    <row r="22" spans="1:49" s="9" customFormat="1" ht="39" customHeight="1">
      <c r="A22" s="73" t="s">
        <v>168</v>
      </c>
      <c r="B22" s="25" t="s">
        <v>50</v>
      </c>
      <c r="C22" s="25" t="s">
        <v>51</v>
      </c>
      <c r="D22" s="28" t="s">
        <v>561</v>
      </c>
      <c r="E22" s="25" t="s">
        <v>167</v>
      </c>
      <c r="F22" s="27">
        <f>3674+193</f>
        <v>3867</v>
      </c>
      <c r="G22" s="27"/>
      <c r="H22" s="27"/>
      <c r="I22" s="27"/>
      <c r="J22" s="27"/>
      <c r="K22" s="27"/>
      <c r="L22" s="27">
        <f>F22+H22+I22+J22+K22</f>
        <v>3867</v>
      </c>
      <c r="M22" s="27">
        <f>G22+K22</f>
        <v>0</v>
      </c>
      <c r="N22" s="27"/>
      <c r="O22" s="27"/>
      <c r="P22" s="27"/>
      <c r="Q22" s="27"/>
      <c r="R22" s="27">
        <f>L22+N22+O22+P22+Q22</f>
        <v>3867</v>
      </c>
      <c r="S22" s="27">
        <f>M22+Q22</f>
        <v>0</v>
      </c>
      <c r="T22" s="27"/>
      <c r="U22" s="27"/>
      <c r="V22" s="27"/>
      <c r="W22" s="27"/>
      <c r="X22" s="27">
        <f>R22+T22+U22+V22+W22</f>
        <v>3867</v>
      </c>
      <c r="Y22" s="27">
        <f>S22+W22</f>
        <v>0</v>
      </c>
      <c r="Z22" s="131">
        <v>116</v>
      </c>
      <c r="AA22" s="27"/>
      <c r="AB22" s="27"/>
      <c r="AC22" s="27"/>
      <c r="AD22" s="27">
        <f>X22+Z22+AA22+AB22+AC22</f>
        <v>3983</v>
      </c>
      <c r="AE22" s="27">
        <f>Y22+AC22</f>
        <v>0</v>
      </c>
      <c r="AF22" s="27"/>
      <c r="AG22" s="27"/>
      <c r="AH22" s="27"/>
      <c r="AI22" s="27"/>
      <c r="AJ22" s="27">
        <f>AD22+AF22+AG22+AH22+AI22</f>
        <v>3983</v>
      </c>
      <c r="AK22" s="27">
        <f>AE22+AI22</f>
        <v>0</v>
      </c>
      <c r="AL22" s="27"/>
      <c r="AM22" s="27"/>
      <c r="AN22" s="27"/>
      <c r="AO22" s="27"/>
      <c r="AP22" s="27">
        <f>AJ22+AL22+AM22+AN22+AO22</f>
        <v>3983</v>
      </c>
      <c r="AQ22" s="27">
        <f>AK22+AO22</f>
        <v>0</v>
      </c>
      <c r="AR22" s="27"/>
      <c r="AS22" s="27"/>
      <c r="AT22" s="27"/>
      <c r="AU22" s="27"/>
      <c r="AV22" s="27">
        <f>AP22+AR22+AS22+AT22+AU22</f>
        <v>3983</v>
      </c>
      <c r="AW22" s="27">
        <f>AQ22+AU22</f>
        <v>0</v>
      </c>
    </row>
    <row r="23" spans="1:49" s="6" customFormat="1" ht="15.75">
      <c r="A23" s="80"/>
      <c r="B23" s="86"/>
      <c r="C23" s="86"/>
      <c r="D23" s="87"/>
      <c r="E23" s="86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</row>
    <row r="24" spans="1:49" s="7" customFormat="1" ht="93" customHeight="1">
      <c r="A24" s="71" t="s">
        <v>52</v>
      </c>
      <c r="B24" s="22" t="s">
        <v>50</v>
      </c>
      <c r="C24" s="22" t="s">
        <v>53</v>
      </c>
      <c r="D24" s="29"/>
      <c r="E24" s="22"/>
      <c r="F24" s="30">
        <f t="shared" ref="F24:U25" si="11">F25</f>
        <v>62600</v>
      </c>
      <c r="G24" s="30">
        <f t="shared" si="11"/>
        <v>0</v>
      </c>
      <c r="H24" s="30">
        <f t="shared" si="11"/>
        <v>0</v>
      </c>
      <c r="I24" s="30">
        <f t="shared" si="11"/>
        <v>0</v>
      </c>
      <c r="J24" s="30">
        <f t="shared" si="11"/>
        <v>0</v>
      </c>
      <c r="K24" s="30">
        <f t="shared" si="11"/>
        <v>0</v>
      </c>
      <c r="L24" s="30">
        <f t="shared" si="11"/>
        <v>62600</v>
      </c>
      <c r="M24" s="30">
        <f t="shared" si="11"/>
        <v>0</v>
      </c>
      <c r="N24" s="30">
        <f t="shared" si="11"/>
        <v>0</v>
      </c>
      <c r="O24" s="30">
        <f t="shared" si="11"/>
        <v>0</v>
      </c>
      <c r="P24" s="30">
        <f t="shared" si="11"/>
        <v>0</v>
      </c>
      <c r="Q24" s="30">
        <f t="shared" si="11"/>
        <v>0</v>
      </c>
      <c r="R24" s="30">
        <f t="shared" si="11"/>
        <v>62600</v>
      </c>
      <c r="S24" s="30">
        <f t="shared" si="11"/>
        <v>0</v>
      </c>
      <c r="T24" s="30">
        <f t="shared" si="11"/>
        <v>0</v>
      </c>
      <c r="U24" s="30">
        <f t="shared" si="11"/>
        <v>0</v>
      </c>
      <c r="V24" s="30">
        <f t="shared" ref="T24:AI25" si="12">V25</f>
        <v>0</v>
      </c>
      <c r="W24" s="30">
        <f t="shared" si="12"/>
        <v>0</v>
      </c>
      <c r="X24" s="30">
        <f t="shared" si="12"/>
        <v>62600</v>
      </c>
      <c r="Y24" s="30">
        <f t="shared" si="12"/>
        <v>0</v>
      </c>
      <c r="Z24" s="30">
        <f t="shared" si="12"/>
        <v>1577</v>
      </c>
      <c r="AA24" s="30">
        <f t="shared" si="12"/>
        <v>0</v>
      </c>
      <c r="AB24" s="30">
        <f t="shared" si="12"/>
        <v>0</v>
      </c>
      <c r="AC24" s="30">
        <f t="shared" si="12"/>
        <v>0</v>
      </c>
      <c r="AD24" s="30">
        <f t="shared" si="12"/>
        <v>64177</v>
      </c>
      <c r="AE24" s="30">
        <f t="shared" si="12"/>
        <v>0</v>
      </c>
      <c r="AF24" s="30">
        <f t="shared" si="12"/>
        <v>0</v>
      </c>
      <c r="AG24" s="30">
        <f t="shared" si="12"/>
        <v>0</v>
      </c>
      <c r="AH24" s="30">
        <f t="shared" si="12"/>
        <v>0</v>
      </c>
      <c r="AI24" s="30">
        <f t="shared" si="12"/>
        <v>0</v>
      </c>
      <c r="AJ24" s="30">
        <f t="shared" ref="AF24:AU25" si="13">AJ25</f>
        <v>64177</v>
      </c>
      <c r="AK24" s="30">
        <f t="shared" si="13"/>
        <v>0</v>
      </c>
      <c r="AL24" s="30">
        <f t="shared" si="13"/>
        <v>0</v>
      </c>
      <c r="AM24" s="30">
        <f t="shared" si="13"/>
        <v>0</v>
      </c>
      <c r="AN24" s="30">
        <f t="shared" si="13"/>
        <v>-59</v>
      </c>
      <c r="AO24" s="30">
        <f t="shared" si="13"/>
        <v>0</v>
      </c>
      <c r="AP24" s="30">
        <f t="shared" si="13"/>
        <v>64118</v>
      </c>
      <c r="AQ24" s="30">
        <f t="shared" si="13"/>
        <v>0</v>
      </c>
      <c r="AR24" s="30">
        <f t="shared" si="13"/>
        <v>0</v>
      </c>
      <c r="AS24" s="30">
        <f t="shared" si="13"/>
        <v>0</v>
      </c>
      <c r="AT24" s="30">
        <f t="shared" si="13"/>
        <v>0</v>
      </c>
      <c r="AU24" s="30">
        <f t="shared" si="13"/>
        <v>0</v>
      </c>
      <c r="AV24" s="30">
        <f t="shared" ref="AR24:AW25" si="14">AV25</f>
        <v>64118</v>
      </c>
      <c r="AW24" s="30">
        <f t="shared" si="14"/>
        <v>0</v>
      </c>
    </row>
    <row r="25" spans="1:49" s="7" customFormat="1" ht="22.5" customHeight="1">
      <c r="A25" s="33" t="s">
        <v>81</v>
      </c>
      <c r="B25" s="25" t="s">
        <v>50</v>
      </c>
      <c r="C25" s="25" t="s">
        <v>53</v>
      </c>
      <c r="D25" s="26" t="s">
        <v>245</v>
      </c>
      <c r="E25" s="31"/>
      <c r="F25" s="50">
        <f t="shared" si="11"/>
        <v>62600</v>
      </c>
      <c r="G25" s="50">
        <f t="shared" si="11"/>
        <v>0</v>
      </c>
      <c r="H25" s="50">
        <f t="shared" si="11"/>
        <v>0</v>
      </c>
      <c r="I25" s="50">
        <f t="shared" si="11"/>
        <v>0</v>
      </c>
      <c r="J25" s="50">
        <f t="shared" si="11"/>
        <v>0</v>
      </c>
      <c r="K25" s="50">
        <f t="shared" si="11"/>
        <v>0</v>
      </c>
      <c r="L25" s="50">
        <f t="shared" si="11"/>
        <v>62600</v>
      </c>
      <c r="M25" s="50">
        <f t="shared" si="11"/>
        <v>0</v>
      </c>
      <c r="N25" s="50">
        <f t="shared" si="11"/>
        <v>0</v>
      </c>
      <c r="O25" s="50">
        <f t="shared" si="11"/>
        <v>0</v>
      </c>
      <c r="P25" s="50">
        <f t="shared" si="11"/>
        <v>0</v>
      </c>
      <c r="Q25" s="50">
        <f t="shared" si="11"/>
        <v>0</v>
      </c>
      <c r="R25" s="50">
        <f t="shared" si="11"/>
        <v>62600</v>
      </c>
      <c r="S25" s="50">
        <f t="shared" si="11"/>
        <v>0</v>
      </c>
      <c r="T25" s="50">
        <f t="shared" si="12"/>
        <v>0</v>
      </c>
      <c r="U25" s="50">
        <f t="shared" si="12"/>
        <v>0</v>
      </c>
      <c r="V25" s="50">
        <f t="shared" si="12"/>
        <v>0</v>
      </c>
      <c r="W25" s="50">
        <f t="shared" si="12"/>
        <v>0</v>
      </c>
      <c r="X25" s="50">
        <f t="shared" si="12"/>
        <v>62600</v>
      </c>
      <c r="Y25" s="50">
        <f t="shared" si="12"/>
        <v>0</v>
      </c>
      <c r="Z25" s="50">
        <f t="shared" si="12"/>
        <v>1577</v>
      </c>
      <c r="AA25" s="50">
        <f t="shared" si="12"/>
        <v>0</v>
      </c>
      <c r="AB25" s="50">
        <f t="shared" si="12"/>
        <v>0</v>
      </c>
      <c r="AC25" s="50">
        <f t="shared" si="12"/>
        <v>0</v>
      </c>
      <c r="AD25" s="50">
        <f t="shared" si="12"/>
        <v>64177</v>
      </c>
      <c r="AE25" s="50">
        <f t="shared" si="12"/>
        <v>0</v>
      </c>
      <c r="AF25" s="50">
        <f t="shared" si="13"/>
        <v>0</v>
      </c>
      <c r="AG25" s="50">
        <f t="shared" si="13"/>
        <v>0</v>
      </c>
      <c r="AH25" s="50">
        <f t="shared" si="13"/>
        <v>0</v>
      </c>
      <c r="AI25" s="50">
        <f t="shared" si="13"/>
        <v>0</v>
      </c>
      <c r="AJ25" s="50">
        <f t="shared" si="13"/>
        <v>64177</v>
      </c>
      <c r="AK25" s="50">
        <f t="shared" si="13"/>
        <v>0</v>
      </c>
      <c r="AL25" s="50">
        <f t="shared" si="13"/>
        <v>0</v>
      </c>
      <c r="AM25" s="50">
        <f t="shared" si="13"/>
        <v>0</v>
      </c>
      <c r="AN25" s="50">
        <f t="shared" si="13"/>
        <v>-59</v>
      </c>
      <c r="AO25" s="50">
        <f t="shared" si="13"/>
        <v>0</v>
      </c>
      <c r="AP25" s="50">
        <f t="shared" si="13"/>
        <v>64118</v>
      </c>
      <c r="AQ25" s="50">
        <f t="shared" si="13"/>
        <v>0</v>
      </c>
      <c r="AR25" s="50">
        <f t="shared" si="14"/>
        <v>0</v>
      </c>
      <c r="AS25" s="50">
        <f t="shared" si="14"/>
        <v>0</v>
      </c>
      <c r="AT25" s="50">
        <f t="shared" si="14"/>
        <v>0</v>
      </c>
      <c r="AU25" s="50">
        <f t="shared" si="14"/>
        <v>0</v>
      </c>
      <c r="AV25" s="50">
        <f t="shared" si="14"/>
        <v>64118</v>
      </c>
      <c r="AW25" s="50">
        <f t="shared" si="14"/>
        <v>0</v>
      </c>
    </row>
    <row r="26" spans="1:49" s="7" customFormat="1" ht="38.25" customHeight="1">
      <c r="A26" s="33" t="s">
        <v>150</v>
      </c>
      <c r="B26" s="25" t="s">
        <v>50</v>
      </c>
      <c r="C26" s="25" t="s">
        <v>53</v>
      </c>
      <c r="D26" s="28" t="s">
        <v>257</v>
      </c>
      <c r="E26" s="25"/>
      <c r="F26" s="50">
        <f t="shared" ref="F26:G26" si="15">F27+F30+F33</f>
        <v>62600</v>
      </c>
      <c r="G26" s="50">
        <f t="shared" si="15"/>
        <v>0</v>
      </c>
      <c r="H26" s="50">
        <f t="shared" ref="H26:M26" si="16">H27+H30+H33</f>
        <v>0</v>
      </c>
      <c r="I26" s="50">
        <f t="shared" si="16"/>
        <v>0</v>
      </c>
      <c r="J26" s="50">
        <f t="shared" si="16"/>
        <v>0</v>
      </c>
      <c r="K26" s="50">
        <f t="shared" si="16"/>
        <v>0</v>
      </c>
      <c r="L26" s="50">
        <f t="shared" si="16"/>
        <v>62600</v>
      </c>
      <c r="M26" s="50">
        <f t="shared" si="16"/>
        <v>0</v>
      </c>
      <c r="N26" s="50">
        <f t="shared" ref="N26:S26" si="17">N27+N30+N33</f>
        <v>0</v>
      </c>
      <c r="O26" s="50">
        <f t="shared" si="17"/>
        <v>0</v>
      </c>
      <c r="P26" s="50">
        <f t="shared" si="17"/>
        <v>0</v>
      </c>
      <c r="Q26" s="50">
        <f t="shared" si="17"/>
        <v>0</v>
      </c>
      <c r="R26" s="50">
        <f t="shared" si="17"/>
        <v>62600</v>
      </c>
      <c r="S26" s="50">
        <f t="shared" si="17"/>
        <v>0</v>
      </c>
      <c r="T26" s="50">
        <f t="shared" ref="T26:Y26" si="18">T27+T30+T33</f>
        <v>0</v>
      </c>
      <c r="U26" s="50">
        <f t="shared" si="18"/>
        <v>0</v>
      </c>
      <c r="V26" s="50">
        <f t="shared" si="18"/>
        <v>0</v>
      </c>
      <c r="W26" s="50">
        <f t="shared" si="18"/>
        <v>0</v>
      </c>
      <c r="X26" s="50">
        <f t="shared" si="18"/>
        <v>62600</v>
      </c>
      <c r="Y26" s="50">
        <f t="shared" si="18"/>
        <v>0</v>
      </c>
      <c r="Z26" s="50">
        <f t="shared" ref="Z26:AE26" si="19">Z27+Z30+Z33</f>
        <v>1577</v>
      </c>
      <c r="AA26" s="50">
        <f t="shared" si="19"/>
        <v>0</v>
      </c>
      <c r="AB26" s="50">
        <f t="shared" si="19"/>
        <v>0</v>
      </c>
      <c r="AC26" s="50">
        <f t="shared" si="19"/>
        <v>0</v>
      </c>
      <c r="AD26" s="50">
        <f t="shared" si="19"/>
        <v>64177</v>
      </c>
      <c r="AE26" s="50">
        <f t="shared" si="19"/>
        <v>0</v>
      </c>
      <c r="AF26" s="50">
        <f t="shared" ref="AF26:AK26" si="20">AF27+AF30+AF33</f>
        <v>0</v>
      </c>
      <c r="AG26" s="50">
        <f t="shared" si="20"/>
        <v>0</v>
      </c>
      <c r="AH26" s="50">
        <f t="shared" si="20"/>
        <v>0</v>
      </c>
      <c r="AI26" s="50">
        <f t="shared" si="20"/>
        <v>0</v>
      </c>
      <c r="AJ26" s="50">
        <f t="shared" si="20"/>
        <v>64177</v>
      </c>
      <c r="AK26" s="50">
        <f t="shared" si="20"/>
        <v>0</v>
      </c>
      <c r="AL26" s="50">
        <f t="shared" ref="AL26:AQ26" si="21">AL27+AL30+AL33</f>
        <v>0</v>
      </c>
      <c r="AM26" s="50">
        <f t="shared" si="21"/>
        <v>0</v>
      </c>
      <c r="AN26" s="50">
        <f t="shared" si="21"/>
        <v>-59</v>
      </c>
      <c r="AO26" s="50">
        <f t="shared" si="21"/>
        <v>0</v>
      </c>
      <c r="AP26" s="50">
        <f t="shared" si="21"/>
        <v>64118</v>
      </c>
      <c r="AQ26" s="50">
        <f t="shared" si="21"/>
        <v>0</v>
      </c>
      <c r="AR26" s="50">
        <f t="shared" ref="AR26:AW26" si="22">AR27+AR30+AR33</f>
        <v>0</v>
      </c>
      <c r="AS26" s="50">
        <f t="shared" si="22"/>
        <v>0</v>
      </c>
      <c r="AT26" s="50">
        <f t="shared" si="22"/>
        <v>0</v>
      </c>
      <c r="AU26" s="50">
        <f t="shared" si="22"/>
        <v>0</v>
      </c>
      <c r="AV26" s="50">
        <f t="shared" si="22"/>
        <v>64118</v>
      </c>
      <c r="AW26" s="50">
        <f t="shared" si="22"/>
        <v>0</v>
      </c>
    </row>
    <row r="27" spans="1:49" s="7" customFormat="1" ht="40.5" customHeight="1">
      <c r="A27" s="33" t="s">
        <v>17</v>
      </c>
      <c r="B27" s="25" t="s">
        <v>50</v>
      </c>
      <c r="C27" s="25" t="s">
        <v>53</v>
      </c>
      <c r="D27" s="28" t="s">
        <v>258</v>
      </c>
      <c r="E27" s="25"/>
      <c r="F27" s="50">
        <f t="shared" ref="F27:U28" si="23">F28</f>
        <v>2116</v>
      </c>
      <c r="G27" s="50">
        <f t="shared" si="23"/>
        <v>0</v>
      </c>
      <c r="H27" s="50">
        <f t="shared" si="23"/>
        <v>0</v>
      </c>
      <c r="I27" s="50">
        <f t="shared" si="23"/>
        <v>0</v>
      </c>
      <c r="J27" s="50">
        <f t="shared" si="23"/>
        <v>0</v>
      </c>
      <c r="K27" s="50">
        <f t="shared" si="23"/>
        <v>0</v>
      </c>
      <c r="L27" s="50">
        <f t="shared" si="23"/>
        <v>2116</v>
      </c>
      <c r="M27" s="50">
        <f t="shared" si="23"/>
        <v>0</v>
      </c>
      <c r="N27" s="50">
        <f t="shared" si="23"/>
        <v>0</v>
      </c>
      <c r="O27" s="50">
        <f t="shared" si="23"/>
        <v>0</v>
      </c>
      <c r="P27" s="50">
        <f t="shared" si="23"/>
        <v>0</v>
      </c>
      <c r="Q27" s="50">
        <f t="shared" si="23"/>
        <v>0</v>
      </c>
      <c r="R27" s="50">
        <f t="shared" si="23"/>
        <v>2116</v>
      </c>
      <c r="S27" s="50">
        <f t="shared" si="23"/>
        <v>0</v>
      </c>
      <c r="T27" s="50">
        <f t="shared" si="23"/>
        <v>0</v>
      </c>
      <c r="U27" s="50">
        <f t="shared" si="23"/>
        <v>0</v>
      </c>
      <c r="V27" s="50">
        <f t="shared" ref="T27:AI28" si="24">V28</f>
        <v>0</v>
      </c>
      <c r="W27" s="50">
        <f t="shared" si="24"/>
        <v>0</v>
      </c>
      <c r="X27" s="50">
        <f t="shared" si="24"/>
        <v>2116</v>
      </c>
      <c r="Y27" s="50">
        <f t="shared" si="24"/>
        <v>0</v>
      </c>
      <c r="Z27" s="50">
        <f t="shared" si="24"/>
        <v>64</v>
      </c>
      <c r="AA27" s="50">
        <f t="shared" si="24"/>
        <v>0</v>
      </c>
      <c r="AB27" s="50">
        <f t="shared" si="24"/>
        <v>0</v>
      </c>
      <c r="AC27" s="50">
        <f t="shared" si="24"/>
        <v>0</v>
      </c>
      <c r="AD27" s="50">
        <f t="shared" si="24"/>
        <v>2180</v>
      </c>
      <c r="AE27" s="50">
        <f t="shared" si="24"/>
        <v>0</v>
      </c>
      <c r="AF27" s="50">
        <f t="shared" si="24"/>
        <v>0</v>
      </c>
      <c r="AG27" s="50">
        <f t="shared" si="24"/>
        <v>0</v>
      </c>
      <c r="AH27" s="50">
        <f t="shared" si="24"/>
        <v>0</v>
      </c>
      <c r="AI27" s="50">
        <f t="shared" si="24"/>
        <v>0</v>
      </c>
      <c r="AJ27" s="50">
        <f t="shared" ref="AF27:AU28" si="25">AJ28</f>
        <v>2180</v>
      </c>
      <c r="AK27" s="50">
        <f t="shared" si="25"/>
        <v>0</v>
      </c>
      <c r="AL27" s="50">
        <f t="shared" si="25"/>
        <v>0</v>
      </c>
      <c r="AM27" s="50">
        <f t="shared" si="25"/>
        <v>0</v>
      </c>
      <c r="AN27" s="50">
        <f t="shared" si="25"/>
        <v>0</v>
      </c>
      <c r="AO27" s="50">
        <f t="shared" si="25"/>
        <v>0</v>
      </c>
      <c r="AP27" s="50">
        <f t="shared" si="25"/>
        <v>2180</v>
      </c>
      <c r="AQ27" s="50">
        <f t="shared" si="25"/>
        <v>0</v>
      </c>
      <c r="AR27" s="50">
        <f t="shared" si="25"/>
        <v>0</v>
      </c>
      <c r="AS27" s="50">
        <f t="shared" si="25"/>
        <v>0</v>
      </c>
      <c r="AT27" s="50">
        <f t="shared" si="25"/>
        <v>0</v>
      </c>
      <c r="AU27" s="50">
        <f t="shared" si="25"/>
        <v>0</v>
      </c>
      <c r="AV27" s="50">
        <f t="shared" ref="AR27:AW28" si="26">AV28</f>
        <v>2180</v>
      </c>
      <c r="AW27" s="50">
        <f t="shared" si="26"/>
        <v>0</v>
      </c>
    </row>
    <row r="28" spans="1:49" s="7" customFormat="1" ht="89.25" customHeight="1">
      <c r="A28" s="33" t="s">
        <v>466</v>
      </c>
      <c r="B28" s="25" t="s">
        <v>50</v>
      </c>
      <c r="C28" s="25" t="s">
        <v>53</v>
      </c>
      <c r="D28" s="28" t="s">
        <v>258</v>
      </c>
      <c r="E28" s="25" t="s">
        <v>105</v>
      </c>
      <c r="F28" s="27">
        <f t="shared" si="23"/>
        <v>2116</v>
      </c>
      <c r="G28" s="27">
        <f t="shared" si="23"/>
        <v>0</v>
      </c>
      <c r="H28" s="27">
        <f t="shared" si="23"/>
        <v>0</v>
      </c>
      <c r="I28" s="27">
        <f t="shared" si="23"/>
        <v>0</v>
      </c>
      <c r="J28" s="27">
        <f t="shared" si="23"/>
        <v>0</v>
      </c>
      <c r="K28" s="27">
        <f t="shared" si="23"/>
        <v>0</v>
      </c>
      <c r="L28" s="27">
        <f t="shared" si="23"/>
        <v>2116</v>
      </c>
      <c r="M28" s="27">
        <f t="shared" si="23"/>
        <v>0</v>
      </c>
      <c r="N28" s="27">
        <f t="shared" si="23"/>
        <v>0</v>
      </c>
      <c r="O28" s="27">
        <f t="shared" si="23"/>
        <v>0</v>
      </c>
      <c r="P28" s="27">
        <f t="shared" si="23"/>
        <v>0</v>
      </c>
      <c r="Q28" s="27">
        <f t="shared" si="23"/>
        <v>0</v>
      </c>
      <c r="R28" s="27">
        <f t="shared" si="23"/>
        <v>2116</v>
      </c>
      <c r="S28" s="27">
        <f t="shared" si="23"/>
        <v>0</v>
      </c>
      <c r="T28" s="27">
        <f t="shared" si="24"/>
        <v>0</v>
      </c>
      <c r="U28" s="27">
        <f t="shared" si="24"/>
        <v>0</v>
      </c>
      <c r="V28" s="27">
        <f t="shared" si="24"/>
        <v>0</v>
      </c>
      <c r="W28" s="27">
        <f t="shared" si="24"/>
        <v>0</v>
      </c>
      <c r="X28" s="27">
        <f t="shared" si="24"/>
        <v>2116</v>
      </c>
      <c r="Y28" s="27">
        <f t="shared" si="24"/>
        <v>0</v>
      </c>
      <c r="Z28" s="27">
        <f t="shared" si="24"/>
        <v>64</v>
      </c>
      <c r="AA28" s="27">
        <f t="shared" si="24"/>
        <v>0</v>
      </c>
      <c r="AB28" s="27">
        <f t="shared" si="24"/>
        <v>0</v>
      </c>
      <c r="AC28" s="27">
        <f t="shared" si="24"/>
        <v>0</v>
      </c>
      <c r="AD28" s="27">
        <f t="shared" si="24"/>
        <v>2180</v>
      </c>
      <c r="AE28" s="27">
        <f t="shared" si="24"/>
        <v>0</v>
      </c>
      <c r="AF28" s="27">
        <f t="shared" si="25"/>
        <v>0</v>
      </c>
      <c r="AG28" s="27">
        <f t="shared" si="25"/>
        <v>0</v>
      </c>
      <c r="AH28" s="27">
        <f t="shared" si="25"/>
        <v>0</v>
      </c>
      <c r="AI28" s="27">
        <f t="shared" si="25"/>
        <v>0</v>
      </c>
      <c r="AJ28" s="27">
        <f t="shared" si="25"/>
        <v>2180</v>
      </c>
      <c r="AK28" s="27">
        <f t="shared" si="25"/>
        <v>0</v>
      </c>
      <c r="AL28" s="27">
        <f t="shared" si="25"/>
        <v>0</v>
      </c>
      <c r="AM28" s="27">
        <f t="shared" si="25"/>
        <v>0</v>
      </c>
      <c r="AN28" s="27">
        <f t="shared" si="25"/>
        <v>0</v>
      </c>
      <c r="AO28" s="27">
        <f t="shared" si="25"/>
        <v>0</v>
      </c>
      <c r="AP28" s="27">
        <f t="shared" si="25"/>
        <v>2180</v>
      </c>
      <c r="AQ28" s="27">
        <f t="shared" si="25"/>
        <v>0</v>
      </c>
      <c r="AR28" s="27">
        <f t="shared" si="26"/>
        <v>0</v>
      </c>
      <c r="AS28" s="27">
        <f t="shared" si="26"/>
        <v>0</v>
      </c>
      <c r="AT28" s="27">
        <f t="shared" si="26"/>
        <v>0</v>
      </c>
      <c r="AU28" s="27">
        <f t="shared" si="26"/>
        <v>0</v>
      </c>
      <c r="AV28" s="27">
        <f t="shared" si="26"/>
        <v>2180</v>
      </c>
      <c r="AW28" s="27">
        <f t="shared" si="26"/>
        <v>0</v>
      </c>
    </row>
    <row r="29" spans="1:49" s="7" customFormat="1" ht="40.5" customHeight="1">
      <c r="A29" s="73" t="s">
        <v>168</v>
      </c>
      <c r="B29" s="25" t="s">
        <v>50</v>
      </c>
      <c r="C29" s="25" t="s">
        <v>53</v>
      </c>
      <c r="D29" s="28" t="s">
        <v>258</v>
      </c>
      <c r="E29" s="25" t="s">
        <v>167</v>
      </c>
      <c r="F29" s="27">
        <v>2116</v>
      </c>
      <c r="G29" s="27"/>
      <c r="H29" s="27"/>
      <c r="I29" s="27"/>
      <c r="J29" s="27"/>
      <c r="K29" s="27"/>
      <c r="L29" s="27">
        <f>F29+H29+I29+J29+K29</f>
        <v>2116</v>
      </c>
      <c r="M29" s="27">
        <f>G29+K29</f>
        <v>0</v>
      </c>
      <c r="N29" s="27"/>
      <c r="O29" s="27"/>
      <c r="P29" s="27"/>
      <c r="Q29" s="27"/>
      <c r="R29" s="27">
        <f>L29+N29+O29+P29+Q29</f>
        <v>2116</v>
      </c>
      <c r="S29" s="27">
        <f>M29+Q29</f>
        <v>0</v>
      </c>
      <c r="T29" s="27"/>
      <c r="U29" s="27"/>
      <c r="V29" s="27"/>
      <c r="W29" s="27"/>
      <c r="X29" s="27">
        <f>R29+T29+U29+V29+W29</f>
        <v>2116</v>
      </c>
      <c r="Y29" s="27">
        <f>S29+W29</f>
        <v>0</v>
      </c>
      <c r="Z29" s="131">
        <v>64</v>
      </c>
      <c r="AA29" s="27"/>
      <c r="AB29" s="27"/>
      <c r="AC29" s="27"/>
      <c r="AD29" s="27">
        <f>X29+Z29+AA29+AB29+AC29</f>
        <v>2180</v>
      </c>
      <c r="AE29" s="27">
        <f>Y29+AC29</f>
        <v>0</v>
      </c>
      <c r="AF29" s="27"/>
      <c r="AG29" s="27"/>
      <c r="AH29" s="27"/>
      <c r="AI29" s="27"/>
      <c r="AJ29" s="27">
        <f>AD29+AF29+AG29+AH29+AI29</f>
        <v>2180</v>
      </c>
      <c r="AK29" s="27">
        <f>AE29+AI29</f>
        <v>0</v>
      </c>
      <c r="AL29" s="27"/>
      <c r="AM29" s="27"/>
      <c r="AN29" s="27"/>
      <c r="AO29" s="27"/>
      <c r="AP29" s="27">
        <f>AJ29+AL29+AM29+AN29+AO29</f>
        <v>2180</v>
      </c>
      <c r="AQ29" s="27">
        <f>AK29+AO29</f>
        <v>0</v>
      </c>
      <c r="AR29" s="27"/>
      <c r="AS29" s="27"/>
      <c r="AT29" s="27"/>
      <c r="AU29" s="27"/>
      <c r="AV29" s="27">
        <f>AP29+AR29+AS29+AT29+AU29</f>
        <v>2180</v>
      </c>
      <c r="AW29" s="27">
        <f>AQ29+AU29</f>
        <v>0</v>
      </c>
    </row>
    <row r="30" spans="1:49" s="7" customFormat="1" ht="42.75" customHeight="1">
      <c r="A30" s="33" t="s">
        <v>18</v>
      </c>
      <c r="B30" s="25" t="s">
        <v>50</v>
      </c>
      <c r="C30" s="25" t="s">
        <v>53</v>
      </c>
      <c r="D30" s="28" t="s">
        <v>259</v>
      </c>
      <c r="E30" s="25"/>
      <c r="F30" s="50">
        <f t="shared" ref="F30:U31" si="27">F31</f>
        <v>1310</v>
      </c>
      <c r="G30" s="50">
        <f t="shared" si="27"/>
        <v>0</v>
      </c>
      <c r="H30" s="50">
        <f t="shared" si="27"/>
        <v>0</v>
      </c>
      <c r="I30" s="50">
        <f t="shared" si="27"/>
        <v>0</v>
      </c>
      <c r="J30" s="50">
        <f t="shared" si="27"/>
        <v>0</v>
      </c>
      <c r="K30" s="50">
        <f t="shared" si="27"/>
        <v>0</v>
      </c>
      <c r="L30" s="50">
        <f t="shared" si="27"/>
        <v>1310</v>
      </c>
      <c r="M30" s="50">
        <f t="shared" si="27"/>
        <v>0</v>
      </c>
      <c r="N30" s="50">
        <f t="shared" si="27"/>
        <v>0</v>
      </c>
      <c r="O30" s="50">
        <f t="shared" si="27"/>
        <v>0</v>
      </c>
      <c r="P30" s="50">
        <f t="shared" si="27"/>
        <v>0</v>
      </c>
      <c r="Q30" s="50">
        <f t="shared" si="27"/>
        <v>0</v>
      </c>
      <c r="R30" s="50">
        <f t="shared" si="27"/>
        <v>1310</v>
      </c>
      <c r="S30" s="50">
        <f t="shared" si="27"/>
        <v>0</v>
      </c>
      <c r="T30" s="50">
        <f t="shared" si="27"/>
        <v>0</v>
      </c>
      <c r="U30" s="50">
        <f t="shared" si="27"/>
        <v>0</v>
      </c>
      <c r="V30" s="50">
        <f t="shared" ref="T30:AI31" si="28">V31</f>
        <v>0</v>
      </c>
      <c r="W30" s="50">
        <f t="shared" si="28"/>
        <v>0</v>
      </c>
      <c r="X30" s="50">
        <f t="shared" si="28"/>
        <v>1310</v>
      </c>
      <c r="Y30" s="50">
        <f t="shared" si="28"/>
        <v>0</v>
      </c>
      <c r="Z30" s="50">
        <f t="shared" si="28"/>
        <v>40</v>
      </c>
      <c r="AA30" s="50">
        <f t="shared" si="28"/>
        <v>0</v>
      </c>
      <c r="AB30" s="50">
        <f t="shared" si="28"/>
        <v>0</v>
      </c>
      <c r="AC30" s="50">
        <f t="shared" si="28"/>
        <v>0</v>
      </c>
      <c r="AD30" s="50">
        <f t="shared" si="28"/>
        <v>1350</v>
      </c>
      <c r="AE30" s="50">
        <f t="shared" si="28"/>
        <v>0</v>
      </c>
      <c r="AF30" s="50">
        <f t="shared" si="28"/>
        <v>0</v>
      </c>
      <c r="AG30" s="50">
        <f t="shared" si="28"/>
        <v>0</v>
      </c>
      <c r="AH30" s="50">
        <f t="shared" si="28"/>
        <v>0</v>
      </c>
      <c r="AI30" s="50">
        <f t="shared" si="28"/>
        <v>0</v>
      </c>
      <c r="AJ30" s="50">
        <f t="shared" ref="AF30:AU31" si="29">AJ31</f>
        <v>1350</v>
      </c>
      <c r="AK30" s="50">
        <f t="shared" si="29"/>
        <v>0</v>
      </c>
      <c r="AL30" s="50">
        <f t="shared" si="29"/>
        <v>0</v>
      </c>
      <c r="AM30" s="50">
        <f t="shared" si="29"/>
        <v>0</v>
      </c>
      <c r="AN30" s="50">
        <f t="shared" si="29"/>
        <v>0</v>
      </c>
      <c r="AO30" s="50">
        <f t="shared" si="29"/>
        <v>0</v>
      </c>
      <c r="AP30" s="50">
        <f t="shared" si="29"/>
        <v>1350</v>
      </c>
      <c r="AQ30" s="50">
        <f t="shared" si="29"/>
        <v>0</v>
      </c>
      <c r="AR30" s="50">
        <f t="shared" si="29"/>
        <v>0</v>
      </c>
      <c r="AS30" s="50">
        <f t="shared" si="29"/>
        <v>0</v>
      </c>
      <c r="AT30" s="50">
        <f t="shared" si="29"/>
        <v>0</v>
      </c>
      <c r="AU30" s="50">
        <f t="shared" si="29"/>
        <v>0</v>
      </c>
      <c r="AV30" s="50">
        <f t="shared" ref="AR30:AW31" si="30">AV31</f>
        <v>1350</v>
      </c>
      <c r="AW30" s="50">
        <f t="shared" si="30"/>
        <v>0</v>
      </c>
    </row>
    <row r="31" spans="1:49" s="8" customFormat="1" ht="87.75" customHeight="1">
      <c r="A31" s="33" t="s">
        <v>466</v>
      </c>
      <c r="B31" s="25" t="s">
        <v>50</v>
      </c>
      <c r="C31" s="25" t="s">
        <v>53</v>
      </c>
      <c r="D31" s="28" t="s">
        <v>259</v>
      </c>
      <c r="E31" s="25" t="s">
        <v>105</v>
      </c>
      <c r="F31" s="27">
        <f t="shared" si="27"/>
        <v>1310</v>
      </c>
      <c r="G31" s="27">
        <f t="shared" si="27"/>
        <v>0</v>
      </c>
      <c r="H31" s="27">
        <f t="shared" si="27"/>
        <v>0</v>
      </c>
      <c r="I31" s="27">
        <f t="shared" si="27"/>
        <v>0</v>
      </c>
      <c r="J31" s="27">
        <f t="shared" si="27"/>
        <v>0</v>
      </c>
      <c r="K31" s="27">
        <f t="shared" si="27"/>
        <v>0</v>
      </c>
      <c r="L31" s="27">
        <f t="shared" si="27"/>
        <v>1310</v>
      </c>
      <c r="M31" s="27">
        <f t="shared" si="27"/>
        <v>0</v>
      </c>
      <c r="N31" s="27">
        <f t="shared" si="27"/>
        <v>0</v>
      </c>
      <c r="O31" s="27">
        <f t="shared" si="27"/>
        <v>0</v>
      </c>
      <c r="P31" s="27">
        <f t="shared" si="27"/>
        <v>0</v>
      </c>
      <c r="Q31" s="27">
        <f t="shared" si="27"/>
        <v>0</v>
      </c>
      <c r="R31" s="27">
        <f t="shared" si="27"/>
        <v>1310</v>
      </c>
      <c r="S31" s="27">
        <f t="shared" si="27"/>
        <v>0</v>
      </c>
      <c r="T31" s="27">
        <f t="shared" si="28"/>
        <v>0</v>
      </c>
      <c r="U31" s="27">
        <f t="shared" si="28"/>
        <v>0</v>
      </c>
      <c r="V31" s="27">
        <f t="shared" si="28"/>
        <v>0</v>
      </c>
      <c r="W31" s="27">
        <f t="shared" si="28"/>
        <v>0</v>
      </c>
      <c r="X31" s="27">
        <f t="shared" si="28"/>
        <v>1310</v>
      </c>
      <c r="Y31" s="27">
        <f t="shared" si="28"/>
        <v>0</v>
      </c>
      <c r="Z31" s="27">
        <f t="shared" si="28"/>
        <v>40</v>
      </c>
      <c r="AA31" s="27">
        <f t="shared" si="28"/>
        <v>0</v>
      </c>
      <c r="AB31" s="27">
        <f t="shared" si="28"/>
        <v>0</v>
      </c>
      <c r="AC31" s="27">
        <f t="shared" si="28"/>
        <v>0</v>
      </c>
      <c r="AD31" s="27">
        <f t="shared" si="28"/>
        <v>1350</v>
      </c>
      <c r="AE31" s="27">
        <f t="shared" si="28"/>
        <v>0</v>
      </c>
      <c r="AF31" s="27">
        <f t="shared" si="29"/>
        <v>0</v>
      </c>
      <c r="AG31" s="27">
        <f t="shared" si="29"/>
        <v>0</v>
      </c>
      <c r="AH31" s="27">
        <f t="shared" si="29"/>
        <v>0</v>
      </c>
      <c r="AI31" s="27">
        <f t="shared" si="29"/>
        <v>0</v>
      </c>
      <c r="AJ31" s="27">
        <f t="shared" si="29"/>
        <v>1350</v>
      </c>
      <c r="AK31" s="27">
        <f t="shared" si="29"/>
        <v>0</v>
      </c>
      <c r="AL31" s="27">
        <f t="shared" si="29"/>
        <v>0</v>
      </c>
      <c r="AM31" s="27">
        <f t="shared" si="29"/>
        <v>0</v>
      </c>
      <c r="AN31" s="27">
        <f t="shared" si="29"/>
        <v>0</v>
      </c>
      <c r="AO31" s="27">
        <f t="shared" si="29"/>
        <v>0</v>
      </c>
      <c r="AP31" s="27">
        <f t="shared" si="29"/>
        <v>1350</v>
      </c>
      <c r="AQ31" s="27">
        <f t="shared" si="29"/>
        <v>0</v>
      </c>
      <c r="AR31" s="27">
        <f t="shared" si="30"/>
        <v>0</v>
      </c>
      <c r="AS31" s="27">
        <f t="shared" si="30"/>
        <v>0</v>
      </c>
      <c r="AT31" s="27">
        <f t="shared" si="30"/>
        <v>0</v>
      </c>
      <c r="AU31" s="27">
        <f t="shared" si="30"/>
        <v>0</v>
      </c>
      <c r="AV31" s="27">
        <f t="shared" si="30"/>
        <v>1350</v>
      </c>
      <c r="AW31" s="27">
        <f t="shared" si="30"/>
        <v>0</v>
      </c>
    </row>
    <row r="32" spans="1:49" s="8" customFormat="1" ht="33">
      <c r="A32" s="73" t="s">
        <v>168</v>
      </c>
      <c r="B32" s="25" t="s">
        <v>50</v>
      </c>
      <c r="C32" s="25" t="s">
        <v>53</v>
      </c>
      <c r="D32" s="28" t="s">
        <v>259</v>
      </c>
      <c r="E32" s="25" t="s">
        <v>167</v>
      </c>
      <c r="F32" s="27">
        <v>1310</v>
      </c>
      <c r="G32" s="27"/>
      <c r="H32" s="27"/>
      <c r="I32" s="27"/>
      <c r="J32" s="27"/>
      <c r="K32" s="27"/>
      <c r="L32" s="27">
        <f>F32+H32+I32+J32+K32</f>
        <v>1310</v>
      </c>
      <c r="M32" s="27">
        <f>G32+K32</f>
        <v>0</v>
      </c>
      <c r="N32" s="27"/>
      <c r="O32" s="27"/>
      <c r="P32" s="27"/>
      <c r="Q32" s="27"/>
      <c r="R32" s="27">
        <f>L32+N32+O32+P32+Q32</f>
        <v>1310</v>
      </c>
      <c r="S32" s="27">
        <f>M32+Q32</f>
        <v>0</v>
      </c>
      <c r="T32" s="27"/>
      <c r="U32" s="27"/>
      <c r="V32" s="27"/>
      <c r="W32" s="27"/>
      <c r="X32" s="27">
        <f>R32+T32+U32+V32+W32</f>
        <v>1310</v>
      </c>
      <c r="Y32" s="27">
        <f>S32+W32</f>
        <v>0</v>
      </c>
      <c r="Z32" s="131">
        <v>40</v>
      </c>
      <c r="AA32" s="27"/>
      <c r="AB32" s="27"/>
      <c r="AC32" s="27"/>
      <c r="AD32" s="27">
        <f>X32+Z32+AA32+AB32+AC32</f>
        <v>1350</v>
      </c>
      <c r="AE32" s="27">
        <f>Y32+AC32</f>
        <v>0</v>
      </c>
      <c r="AF32" s="27"/>
      <c r="AG32" s="27"/>
      <c r="AH32" s="27"/>
      <c r="AI32" s="27"/>
      <c r="AJ32" s="27">
        <f>AD32+AF32+AG32+AH32+AI32</f>
        <v>1350</v>
      </c>
      <c r="AK32" s="27">
        <f>AE32+AI32</f>
        <v>0</v>
      </c>
      <c r="AL32" s="27"/>
      <c r="AM32" s="27"/>
      <c r="AN32" s="27"/>
      <c r="AO32" s="27"/>
      <c r="AP32" s="27">
        <f>AJ32+AL32+AM32+AN32+AO32</f>
        <v>1350</v>
      </c>
      <c r="AQ32" s="27">
        <f>AK32+AO32</f>
        <v>0</v>
      </c>
      <c r="AR32" s="27"/>
      <c r="AS32" s="27"/>
      <c r="AT32" s="27"/>
      <c r="AU32" s="27"/>
      <c r="AV32" s="27">
        <f>AP32+AR32+AS32+AT32+AU32</f>
        <v>1350</v>
      </c>
      <c r="AW32" s="27">
        <f>AQ32+AU32</f>
        <v>0</v>
      </c>
    </row>
    <row r="33" spans="1:49" s="9" customFormat="1" ht="19.5" customHeight="1">
      <c r="A33" s="33" t="s">
        <v>113</v>
      </c>
      <c r="B33" s="25" t="s">
        <v>50</v>
      </c>
      <c r="C33" s="25" t="s">
        <v>53</v>
      </c>
      <c r="D33" s="26" t="s">
        <v>260</v>
      </c>
      <c r="E33" s="25"/>
      <c r="F33" s="27">
        <f t="shared" ref="F33:G33" si="31">F34+F36+F38+F40</f>
        <v>59174</v>
      </c>
      <c r="G33" s="27">
        <f t="shared" si="31"/>
        <v>0</v>
      </c>
      <c r="H33" s="27">
        <f t="shared" ref="H33:M33" si="32">H34+H36+H38+H40</f>
        <v>0</v>
      </c>
      <c r="I33" s="27">
        <f t="shared" si="32"/>
        <v>0</v>
      </c>
      <c r="J33" s="27">
        <f t="shared" si="32"/>
        <v>0</v>
      </c>
      <c r="K33" s="27">
        <f t="shared" si="32"/>
        <v>0</v>
      </c>
      <c r="L33" s="27">
        <f t="shared" si="32"/>
        <v>59174</v>
      </c>
      <c r="M33" s="27">
        <f t="shared" si="32"/>
        <v>0</v>
      </c>
      <c r="N33" s="27">
        <f t="shared" ref="N33:S33" si="33">N34+N36+N38+N40</f>
        <v>0</v>
      </c>
      <c r="O33" s="27">
        <f t="shared" si="33"/>
        <v>0</v>
      </c>
      <c r="P33" s="27">
        <f t="shared" si="33"/>
        <v>0</v>
      </c>
      <c r="Q33" s="27">
        <f t="shared" si="33"/>
        <v>0</v>
      </c>
      <c r="R33" s="27">
        <f t="shared" si="33"/>
        <v>59174</v>
      </c>
      <c r="S33" s="27">
        <f t="shared" si="33"/>
        <v>0</v>
      </c>
      <c r="T33" s="27">
        <f t="shared" ref="T33:Y33" si="34">T34+T36+T38+T40</f>
        <v>0</v>
      </c>
      <c r="U33" s="27">
        <f t="shared" si="34"/>
        <v>0</v>
      </c>
      <c r="V33" s="27">
        <f t="shared" si="34"/>
        <v>0</v>
      </c>
      <c r="W33" s="27">
        <f t="shared" si="34"/>
        <v>0</v>
      </c>
      <c r="X33" s="27">
        <f t="shared" si="34"/>
        <v>59174</v>
      </c>
      <c r="Y33" s="27">
        <f t="shared" si="34"/>
        <v>0</v>
      </c>
      <c r="Z33" s="27">
        <f t="shared" ref="Z33:AE33" si="35">Z34+Z36+Z38+Z40</f>
        <v>1473</v>
      </c>
      <c r="AA33" s="27">
        <f t="shared" si="35"/>
        <v>0</v>
      </c>
      <c r="AB33" s="27">
        <f t="shared" si="35"/>
        <v>0</v>
      </c>
      <c r="AC33" s="27">
        <f t="shared" si="35"/>
        <v>0</v>
      </c>
      <c r="AD33" s="27">
        <f t="shared" si="35"/>
        <v>60647</v>
      </c>
      <c r="AE33" s="27">
        <f t="shared" si="35"/>
        <v>0</v>
      </c>
      <c r="AF33" s="27">
        <f t="shared" ref="AF33:AK33" si="36">AF34+AF36+AF38+AF40</f>
        <v>0</v>
      </c>
      <c r="AG33" s="27">
        <f t="shared" si="36"/>
        <v>0</v>
      </c>
      <c r="AH33" s="27">
        <f t="shared" si="36"/>
        <v>0</v>
      </c>
      <c r="AI33" s="27">
        <f t="shared" si="36"/>
        <v>0</v>
      </c>
      <c r="AJ33" s="27">
        <f t="shared" si="36"/>
        <v>60647</v>
      </c>
      <c r="AK33" s="27">
        <f t="shared" si="36"/>
        <v>0</v>
      </c>
      <c r="AL33" s="27">
        <f t="shared" ref="AL33:AQ33" si="37">AL34+AL36+AL38+AL40</f>
        <v>0</v>
      </c>
      <c r="AM33" s="27">
        <f t="shared" si="37"/>
        <v>0</v>
      </c>
      <c r="AN33" s="27">
        <f t="shared" si="37"/>
        <v>-59</v>
      </c>
      <c r="AO33" s="27">
        <f t="shared" si="37"/>
        <v>0</v>
      </c>
      <c r="AP33" s="27">
        <f t="shared" si="37"/>
        <v>60588</v>
      </c>
      <c r="AQ33" s="27">
        <f t="shared" si="37"/>
        <v>0</v>
      </c>
      <c r="AR33" s="27">
        <f t="shared" ref="AR33:AW33" si="38">AR34+AR36+AR38+AR40</f>
        <v>0</v>
      </c>
      <c r="AS33" s="27">
        <f t="shared" si="38"/>
        <v>0</v>
      </c>
      <c r="AT33" s="27">
        <f t="shared" si="38"/>
        <v>0</v>
      </c>
      <c r="AU33" s="27">
        <f t="shared" si="38"/>
        <v>0</v>
      </c>
      <c r="AV33" s="27">
        <f t="shared" si="38"/>
        <v>60588</v>
      </c>
      <c r="AW33" s="27">
        <f t="shared" si="38"/>
        <v>0</v>
      </c>
    </row>
    <row r="34" spans="1:49" s="10" customFormat="1" ht="84" customHeight="1">
      <c r="A34" s="33" t="s">
        <v>466</v>
      </c>
      <c r="B34" s="25" t="s">
        <v>50</v>
      </c>
      <c r="C34" s="25" t="s">
        <v>53</v>
      </c>
      <c r="D34" s="26" t="s">
        <v>260</v>
      </c>
      <c r="E34" s="25" t="s">
        <v>105</v>
      </c>
      <c r="F34" s="27">
        <f t="shared" ref="F34:AW34" si="39">F35</f>
        <v>49472</v>
      </c>
      <c r="G34" s="27">
        <f t="shared" si="39"/>
        <v>0</v>
      </c>
      <c r="H34" s="27">
        <f t="shared" si="39"/>
        <v>0</v>
      </c>
      <c r="I34" s="27">
        <f t="shared" si="39"/>
        <v>0</v>
      </c>
      <c r="J34" s="27">
        <f t="shared" si="39"/>
        <v>0</v>
      </c>
      <c r="K34" s="27">
        <f t="shared" si="39"/>
        <v>0</v>
      </c>
      <c r="L34" s="27">
        <f t="shared" si="39"/>
        <v>49472</v>
      </c>
      <c r="M34" s="27">
        <f t="shared" si="39"/>
        <v>0</v>
      </c>
      <c r="N34" s="27">
        <f t="shared" si="39"/>
        <v>0</v>
      </c>
      <c r="O34" s="27">
        <f t="shared" si="39"/>
        <v>0</v>
      </c>
      <c r="P34" s="27">
        <f t="shared" si="39"/>
        <v>0</v>
      </c>
      <c r="Q34" s="27">
        <f t="shared" si="39"/>
        <v>0</v>
      </c>
      <c r="R34" s="27">
        <f t="shared" si="39"/>
        <v>49472</v>
      </c>
      <c r="S34" s="27">
        <f t="shared" si="39"/>
        <v>0</v>
      </c>
      <c r="T34" s="27">
        <f t="shared" si="39"/>
        <v>0</v>
      </c>
      <c r="U34" s="27">
        <f t="shared" si="39"/>
        <v>0</v>
      </c>
      <c r="V34" s="27">
        <f t="shared" si="39"/>
        <v>0</v>
      </c>
      <c r="W34" s="27">
        <f t="shared" si="39"/>
        <v>0</v>
      </c>
      <c r="X34" s="27">
        <f t="shared" si="39"/>
        <v>49472</v>
      </c>
      <c r="Y34" s="27">
        <f t="shared" si="39"/>
        <v>0</v>
      </c>
      <c r="Z34" s="27">
        <f t="shared" si="39"/>
        <v>1473</v>
      </c>
      <c r="AA34" s="27">
        <f t="shared" si="39"/>
        <v>0</v>
      </c>
      <c r="AB34" s="27">
        <f t="shared" si="39"/>
        <v>0</v>
      </c>
      <c r="AC34" s="27">
        <f t="shared" si="39"/>
        <v>0</v>
      </c>
      <c r="AD34" s="27">
        <f t="shared" si="39"/>
        <v>50945</v>
      </c>
      <c r="AE34" s="27">
        <f t="shared" si="39"/>
        <v>0</v>
      </c>
      <c r="AF34" s="27">
        <f t="shared" si="39"/>
        <v>0</v>
      </c>
      <c r="AG34" s="27">
        <f t="shared" si="39"/>
        <v>0</v>
      </c>
      <c r="AH34" s="27">
        <f t="shared" si="39"/>
        <v>0</v>
      </c>
      <c r="AI34" s="27">
        <f t="shared" si="39"/>
        <v>0</v>
      </c>
      <c r="AJ34" s="27">
        <f t="shared" si="39"/>
        <v>50945</v>
      </c>
      <c r="AK34" s="27">
        <f t="shared" si="39"/>
        <v>0</v>
      </c>
      <c r="AL34" s="27">
        <f t="shared" si="39"/>
        <v>0</v>
      </c>
      <c r="AM34" s="27">
        <f t="shared" si="39"/>
        <v>0</v>
      </c>
      <c r="AN34" s="27">
        <f t="shared" si="39"/>
        <v>0</v>
      </c>
      <c r="AO34" s="27">
        <f t="shared" si="39"/>
        <v>0</v>
      </c>
      <c r="AP34" s="27">
        <f t="shared" si="39"/>
        <v>50945</v>
      </c>
      <c r="AQ34" s="27">
        <f t="shared" si="39"/>
        <v>0</v>
      </c>
      <c r="AR34" s="27">
        <f t="shared" si="39"/>
        <v>0</v>
      </c>
      <c r="AS34" s="27">
        <f t="shared" si="39"/>
        <v>0</v>
      </c>
      <c r="AT34" s="27">
        <f t="shared" si="39"/>
        <v>0</v>
      </c>
      <c r="AU34" s="27">
        <f t="shared" si="39"/>
        <v>0</v>
      </c>
      <c r="AV34" s="27">
        <f t="shared" si="39"/>
        <v>50945</v>
      </c>
      <c r="AW34" s="27">
        <f t="shared" si="39"/>
        <v>0</v>
      </c>
    </row>
    <row r="35" spans="1:49" s="10" customFormat="1" ht="33">
      <c r="A35" s="73" t="s">
        <v>168</v>
      </c>
      <c r="B35" s="25" t="s">
        <v>50</v>
      </c>
      <c r="C35" s="25" t="s">
        <v>53</v>
      </c>
      <c r="D35" s="26" t="s">
        <v>260</v>
      </c>
      <c r="E35" s="25" t="s">
        <v>167</v>
      </c>
      <c r="F35" s="27">
        <f>48495+977</f>
        <v>49472</v>
      </c>
      <c r="G35" s="27"/>
      <c r="H35" s="27"/>
      <c r="I35" s="27"/>
      <c r="J35" s="27"/>
      <c r="K35" s="27"/>
      <c r="L35" s="27">
        <f>F35+H35+I35+J35+K35</f>
        <v>49472</v>
      </c>
      <c r="M35" s="27">
        <f>G35+K35</f>
        <v>0</v>
      </c>
      <c r="N35" s="27"/>
      <c r="O35" s="27"/>
      <c r="P35" s="27"/>
      <c r="Q35" s="27"/>
      <c r="R35" s="27">
        <f>L35+N35+O35+P35+Q35</f>
        <v>49472</v>
      </c>
      <c r="S35" s="27">
        <f>M35+Q35</f>
        <v>0</v>
      </c>
      <c r="T35" s="27"/>
      <c r="U35" s="27"/>
      <c r="V35" s="27"/>
      <c r="W35" s="27"/>
      <c r="X35" s="27">
        <f>R35+T35+U35+V35+W35</f>
        <v>49472</v>
      </c>
      <c r="Y35" s="27">
        <f>S35+W35</f>
        <v>0</v>
      </c>
      <c r="Z35" s="131">
        <v>1473</v>
      </c>
      <c r="AA35" s="27"/>
      <c r="AB35" s="27"/>
      <c r="AC35" s="27"/>
      <c r="AD35" s="27">
        <f>X35+Z35+AA35+AB35+AC35</f>
        <v>50945</v>
      </c>
      <c r="AE35" s="27">
        <f>Y35+AC35</f>
        <v>0</v>
      </c>
      <c r="AF35" s="27"/>
      <c r="AG35" s="27"/>
      <c r="AH35" s="27"/>
      <c r="AI35" s="27"/>
      <c r="AJ35" s="27">
        <f>AD35+AF35+AG35+AH35+AI35</f>
        <v>50945</v>
      </c>
      <c r="AK35" s="27">
        <f>AE35+AI35</f>
        <v>0</v>
      </c>
      <c r="AL35" s="27"/>
      <c r="AM35" s="27"/>
      <c r="AN35" s="27"/>
      <c r="AO35" s="27"/>
      <c r="AP35" s="27">
        <f>AJ35+AL35+AM35+AN35+AO35</f>
        <v>50945</v>
      </c>
      <c r="AQ35" s="27">
        <f>AK35+AO35</f>
        <v>0</v>
      </c>
      <c r="AR35" s="27"/>
      <c r="AS35" s="27"/>
      <c r="AT35" s="27"/>
      <c r="AU35" s="27"/>
      <c r="AV35" s="27">
        <f>AP35+AR35+AS35+AT35+AU35</f>
        <v>50945</v>
      </c>
      <c r="AW35" s="27">
        <f>AQ35+AU35</f>
        <v>0</v>
      </c>
    </row>
    <row r="36" spans="1:49" s="10" customFormat="1" ht="32.25" customHeight="1">
      <c r="A36" s="33" t="s">
        <v>437</v>
      </c>
      <c r="B36" s="25" t="s">
        <v>50</v>
      </c>
      <c r="C36" s="25" t="s">
        <v>53</v>
      </c>
      <c r="D36" s="26" t="s">
        <v>260</v>
      </c>
      <c r="E36" s="25" t="s">
        <v>80</v>
      </c>
      <c r="F36" s="27">
        <f t="shared" ref="F36:AW36" si="40">F37</f>
        <v>9214</v>
      </c>
      <c r="G36" s="27">
        <f t="shared" si="40"/>
        <v>0</v>
      </c>
      <c r="H36" s="27">
        <f t="shared" si="40"/>
        <v>0</v>
      </c>
      <c r="I36" s="27">
        <f t="shared" si="40"/>
        <v>0</v>
      </c>
      <c r="J36" s="27">
        <f t="shared" si="40"/>
        <v>0</v>
      </c>
      <c r="K36" s="27">
        <f t="shared" si="40"/>
        <v>0</v>
      </c>
      <c r="L36" s="27">
        <f t="shared" si="40"/>
        <v>9214</v>
      </c>
      <c r="M36" s="27">
        <f t="shared" si="40"/>
        <v>0</v>
      </c>
      <c r="N36" s="27">
        <f t="shared" si="40"/>
        <v>0</v>
      </c>
      <c r="O36" s="27">
        <f t="shared" si="40"/>
        <v>0</v>
      </c>
      <c r="P36" s="27">
        <f t="shared" si="40"/>
        <v>0</v>
      </c>
      <c r="Q36" s="27">
        <f t="shared" si="40"/>
        <v>0</v>
      </c>
      <c r="R36" s="27">
        <f t="shared" si="40"/>
        <v>9214</v>
      </c>
      <c r="S36" s="27">
        <f t="shared" si="40"/>
        <v>0</v>
      </c>
      <c r="T36" s="27">
        <f t="shared" si="40"/>
        <v>0</v>
      </c>
      <c r="U36" s="27">
        <f t="shared" si="40"/>
        <v>0</v>
      </c>
      <c r="V36" s="27">
        <f t="shared" si="40"/>
        <v>0</v>
      </c>
      <c r="W36" s="27">
        <f t="shared" si="40"/>
        <v>0</v>
      </c>
      <c r="X36" s="27">
        <f t="shared" si="40"/>
        <v>9214</v>
      </c>
      <c r="Y36" s="27">
        <f t="shared" si="40"/>
        <v>0</v>
      </c>
      <c r="Z36" s="27">
        <f t="shared" si="40"/>
        <v>0</v>
      </c>
      <c r="AA36" s="27">
        <f t="shared" si="40"/>
        <v>0</v>
      </c>
      <c r="AB36" s="27">
        <f t="shared" si="40"/>
        <v>0</v>
      </c>
      <c r="AC36" s="27">
        <f t="shared" si="40"/>
        <v>0</v>
      </c>
      <c r="AD36" s="27">
        <f t="shared" si="40"/>
        <v>9214</v>
      </c>
      <c r="AE36" s="27">
        <f t="shared" si="40"/>
        <v>0</v>
      </c>
      <c r="AF36" s="27">
        <f t="shared" si="40"/>
        <v>0</v>
      </c>
      <c r="AG36" s="27">
        <f t="shared" si="40"/>
        <v>0</v>
      </c>
      <c r="AH36" s="27">
        <f t="shared" si="40"/>
        <v>0</v>
      </c>
      <c r="AI36" s="27">
        <f t="shared" si="40"/>
        <v>0</v>
      </c>
      <c r="AJ36" s="27">
        <f t="shared" si="40"/>
        <v>9214</v>
      </c>
      <c r="AK36" s="27">
        <f t="shared" si="40"/>
        <v>0</v>
      </c>
      <c r="AL36" s="92">
        <f t="shared" si="40"/>
        <v>0</v>
      </c>
      <c r="AM36" s="92">
        <f t="shared" si="40"/>
        <v>0</v>
      </c>
      <c r="AN36" s="92">
        <f t="shared" si="40"/>
        <v>-59</v>
      </c>
      <c r="AO36" s="92">
        <f t="shared" si="40"/>
        <v>0</v>
      </c>
      <c r="AP36" s="27">
        <f t="shared" si="40"/>
        <v>9155</v>
      </c>
      <c r="AQ36" s="27">
        <f t="shared" si="40"/>
        <v>0</v>
      </c>
      <c r="AR36" s="27">
        <f t="shared" si="40"/>
        <v>0</v>
      </c>
      <c r="AS36" s="27">
        <f t="shared" si="40"/>
        <v>0</v>
      </c>
      <c r="AT36" s="27">
        <f t="shared" si="40"/>
        <v>0</v>
      </c>
      <c r="AU36" s="27">
        <f t="shared" si="40"/>
        <v>0</v>
      </c>
      <c r="AV36" s="27">
        <f t="shared" si="40"/>
        <v>9155</v>
      </c>
      <c r="AW36" s="27">
        <f t="shared" si="40"/>
        <v>0</v>
      </c>
    </row>
    <row r="37" spans="1:49" s="10" customFormat="1" ht="36" customHeight="1">
      <c r="A37" s="72" t="s">
        <v>170</v>
      </c>
      <c r="B37" s="25" t="s">
        <v>50</v>
      </c>
      <c r="C37" s="25" t="s">
        <v>53</v>
      </c>
      <c r="D37" s="26" t="s">
        <v>260</v>
      </c>
      <c r="E37" s="25" t="s">
        <v>169</v>
      </c>
      <c r="F37" s="27">
        <f>8101+1113</f>
        <v>9214</v>
      </c>
      <c r="G37" s="27"/>
      <c r="H37" s="27"/>
      <c r="I37" s="27"/>
      <c r="J37" s="27"/>
      <c r="K37" s="27"/>
      <c r="L37" s="27">
        <f>F37+H37+I37+J37+K37</f>
        <v>9214</v>
      </c>
      <c r="M37" s="27">
        <f>G37+K37</f>
        <v>0</v>
      </c>
      <c r="N37" s="27"/>
      <c r="O37" s="27"/>
      <c r="P37" s="27"/>
      <c r="Q37" s="27"/>
      <c r="R37" s="27">
        <f>L37+N37+O37+P37+Q37</f>
        <v>9214</v>
      </c>
      <c r="S37" s="27">
        <f>M37+Q37</f>
        <v>0</v>
      </c>
      <c r="T37" s="27"/>
      <c r="U37" s="27"/>
      <c r="V37" s="27"/>
      <c r="W37" s="27"/>
      <c r="X37" s="27">
        <f>R37+T37+U37+V37+W37</f>
        <v>9214</v>
      </c>
      <c r="Y37" s="27">
        <f>S37+W37</f>
        <v>0</v>
      </c>
      <c r="Z37" s="27"/>
      <c r="AA37" s="27"/>
      <c r="AB37" s="27"/>
      <c r="AC37" s="27"/>
      <c r="AD37" s="27">
        <f>X37+Z37+AA37+AB37+AC37</f>
        <v>9214</v>
      </c>
      <c r="AE37" s="27">
        <f>Y37+AC37</f>
        <v>0</v>
      </c>
      <c r="AF37" s="27"/>
      <c r="AG37" s="27"/>
      <c r="AH37" s="27"/>
      <c r="AI37" s="27"/>
      <c r="AJ37" s="27">
        <f>AD37+AF37+AG37+AH37+AI37</f>
        <v>9214</v>
      </c>
      <c r="AK37" s="27">
        <f>AE37+AI37</f>
        <v>0</v>
      </c>
      <c r="AL37" s="92"/>
      <c r="AM37" s="92"/>
      <c r="AN37" s="92">
        <v>-59</v>
      </c>
      <c r="AO37" s="92"/>
      <c r="AP37" s="27">
        <f>AJ37+AL37+AM37+AN37+AO37</f>
        <v>9155</v>
      </c>
      <c r="AQ37" s="27">
        <f>AK37+AO37</f>
        <v>0</v>
      </c>
      <c r="AR37" s="27"/>
      <c r="AS37" s="27"/>
      <c r="AT37" s="27"/>
      <c r="AU37" s="27"/>
      <c r="AV37" s="27">
        <f>AP37+AR37+AS37+AT37+AU37</f>
        <v>9155</v>
      </c>
      <c r="AW37" s="27">
        <f>AQ37+AU37</f>
        <v>0</v>
      </c>
    </row>
    <row r="38" spans="1:49" s="10" customFormat="1" ht="24" customHeight="1">
      <c r="A38" s="67" t="s">
        <v>102</v>
      </c>
      <c r="B38" s="25" t="s">
        <v>50</v>
      </c>
      <c r="C38" s="25" t="s">
        <v>53</v>
      </c>
      <c r="D38" s="26" t="s">
        <v>260</v>
      </c>
      <c r="E38" s="25" t="s">
        <v>91</v>
      </c>
      <c r="F38" s="27">
        <f t="shared" ref="F38:AW38" si="41">F39</f>
        <v>98</v>
      </c>
      <c r="G38" s="27">
        <f t="shared" si="41"/>
        <v>0</v>
      </c>
      <c r="H38" s="27">
        <f t="shared" si="41"/>
        <v>0</v>
      </c>
      <c r="I38" s="27">
        <f t="shared" si="41"/>
        <v>0</v>
      </c>
      <c r="J38" s="27">
        <f t="shared" si="41"/>
        <v>0</v>
      </c>
      <c r="K38" s="27">
        <f t="shared" si="41"/>
        <v>0</v>
      </c>
      <c r="L38" s="27">
        <f t="shared" si="41"/>
        <v>98</v>
      </c>
      <c r="M38" s="27">
        <f t="shared" si="41"/>
        <v>0</v>
      </c>
      <c r="N38" s="27">
        <f t="shared" si="41"/>
        <v>0</v>
      </c>
      <c r="O38" s="27">
        <f t="shared" si="41"/>
        <v>0</v>
      </c>
      <c r="P38" s="27">
        <f t="shared" si="41"/>
        <v>0</v>
      </c>
      <c r="Q38" s="27">
        <f t="shared" si="41"/>
        <v>0</v>
      </c>
      <c r="R38" s="27">
        <f t="shared" si="41"/>
        <v>98</v>
      </c>
      <c r="S38" s="27">
        <f t="shared" si="41"/>
        <v>0</v>
      </c>
      <c r="T38" s="27">
        <f t="shared" si="41"/>
        <v>0</v>
      </c>
      <c r="U38" s="27">
        <f t="shared" si="41"/>
        <v>0</v>
      </c>
      <c r="V38" s="27">
        <f t="shared" si="41"/>
        <v>0</v>
      </c>
      <c r="W38" s="27">
        <f t="shared" si="41"/>
        <v>0</v>
      </c>
      <c r="X38" s="27">
        <f t="shared" si="41"/>
        <v>98</v>
      </c>
      <c r="Y38" s="27">
        <f t="shared" si="41"/>
        <v>0</v>
      </c>
      <c r="Z38" s="27">
        <f t="shared" si="41"/>
        <v>0</v>
      </c>
      <c r="AA38" s="27">
        <f t="shared" si="41"/>
        <v>0</v>
      </c>
      <c r="AB38" s="27">
        <f t="shared" si="41"/>
        <v>0</v>
      </c>
      <c r="AC38" s="27">
        <f t="shared" si="41"/>
        <v>0</v>
      </c>
      <c r="AD38" s="27">
        <f t="shared" si="41"/>
        <v>98</v>
      </c>
      <c r="AE38" s="27">
        <f t="shared" si="41"/>
        <v>0</v>
      </c>
      <c r="AF38" s="27">
        <f t="shared" si="41"/>
        <v>0</v>
      </c>
      <c r="AG38" s="27">
        <f t="shared" si="41"/>
        <v>0</v>
      </c>
      <c r="AH38" s="27">
        <f t="shared" si="41"/>
        <v>0</v>
      </c>
      <c r="AI38" s="27">
        <f t="shared" si="41"/>
        <v>0</v>
      </c>
      <c r="AJ38" s="27">
        <f t="shared" si="41"/>
        <v>98</v>
      </c>
      <c r="AK38" s="27">
        <f t="shared" si="41"/>
        <v>0</v>
      </c>
      <c r="AL38" s="27">
        <f t="shared" si="41"/>
        <v>0</v>
      </c>
      <c r="AM38" s="27">
        <f t="shared" si="41"/>
        <v>0</v>
      </c>
      <c r="AN38" s="27">
        <f t="shared" si="41"/>
        <v>0</v>
      </c>
      <c r="AO38" s="27">
        <f t="shared" si="41"/>
        <v>0</v>
      </c>
      <c r="AP38" s="27">
        <f t="shared" si="41"/>
        <v>98</v>
      </c>
      <c r="AQ38" s="27">
        <f t="shared" si="41"/>
        <v>0</v>
      </c>
      <c r="AR38" s="27">
        <f t="shared" si="41"/>
        <v>0</v>
      </c>
      <c r="AS38" s="27">
        <f t="shared" si="41"/>
        <v>0</v>
      </c>
      <c r="AT38" s="27">
        <f t="shared" si="41"/>
        <v>0</v>
      </c>
      <c r="AU38" s="27">
        <f t="shared" si="41"/>
        <v>0</v>
      </c>
      <c r="AV38" s="27">
        <f t="shared" si="41"/>
        <v>98</v>
      </c>
      <c r="AW38" s="27">
        <f t="shared" si="41"/>
        <v>0</v>
      </c>
    </row>
    <row r="39" spans="1:49" s="10" customFormat="1" ht="21.75" customHeight="1">
      <c r="A39" s="72" t="s">
        <v>182</v>
      </c>
      <c r="B39" s="25" t="s">
        <v>50</v>
      </c>
      <c r="C39" s="25" t="s">
        <v>53</v>
      </c>
      <c r="D39" s="26" t="s">
        <v>260</v>
      </c>
      <c r="E39" s="25" t="s">
        <v>181</v>
      </c>
      <c r="F39" s="27">
        <f>88+10</f>
        <v>98</v>
      </c>
      <c r="G39" s="27"/>
      <c r="H39" s="27"/>
      <c r="I39" s="27"/>
      <c r="J39" s="27"/>
      <c r="K39" s="27"/>
      <c r="L39" s="27">
        <f>F39+H39+I39+J39+K39</f>
        <v>98</v>
      </c>
      <c r="M39" s="27">
        <f>G39+K39</f>
        <v>0</v>
      </c>
      <c r="N39" s="27"/>
      <c r="O39" s="27"/>
      <c r="P39" s="27"/>
      <c r="Q39" s="27"/>
      <c r="R39" s="27">
        <f>L39+N39+O39+P39+Q39</f>
        <v>98</v>
      </c>
      <c r="S39" s="27">
        <f>M39+Q39</f>
        <v>0</v>
      </c>
      <c r="T39" s="27"/>
      <c r="U39" s="27"/>
      <c r="V39" s="27"/>
      <c r="W39" s="27"/>
      <c r="X39" s="27">
        <f>R39+T39+U39+V39+W39</f>
        <v>98</v>
      </c>
      <c r="Y39" s="27">
        <f>S39+W39</f>
        <v>0</v>
      </c>
      <c r="Z39" s="27"/>
      <c r="AA39" s="27"/>
      <c r="AB39" s="27"/>
      <c r="AC39" s="27"/>
      <c r="AD39" s="27">
        <f>X39+Z39+AA39+AB39+AC39</f>
        <v>98</v>
      </c>
      <c r="AE39" s="27">
        <f>Y39+AC39</f>
        <v>0</v>
      </c>
      <c r="AF39" s="27"/>
      <c r="AG39" s="27"/>
      <c r="AH39" s="27"/>
      <c r="AI39" s="27"/>
      <c r="AJ39" s="27">
        <f>AD39+AF39+AG39+AH39+AI39</f>
        <v>98</v>
      </c>
      <c r="AK39" s="27">
        <f>AE39+AI39</f>
        <v>0</v>
      </c>
      <c r="AL39" s="27"/>
      <c r="AM39" s="27"/>
      <c r="AN39" s="27"/>
      <c r="AO39" s="27"/>
      <c r="AP39" s="27">
        <f>AJ39+AL39+AM39+AN39+AO39</f>
        <v>98</v>
      </c>
      <c r="AQ39" s="27">
        <f>AK39+AO39</f>
        <v>0</v>
      </c>
      <c r="AR39" s="27"/>
      <c r="AS39" s="27"/>
      <c r="AT39" s="27"/>
      <c r="AU39" s="27"/>
      <c r="AV39" s="27">
        <f>AP39+AR39+AS39+AT39+AU39</f>
        <v>98</v>
      </c>
      <c r="AW39" s="27">
        <f>AQ39+AU39</f>
        <v>0</v>
      </c>
    </row>
    <row r="40" spans="1:49" s="9" customFormat="1" ht="24" customHeight="1">
      <c r="A40" s="33" t="s">
        <v>99</v>
      </c>
      <c r="B40" s="25" t="s">
        <v>50</v>
      </c>
      <c r="C40" s="25" t="s">
        <v>53</v>
      </c>
      <c r="D40" s="26" t="s">
        <v>260</v>
      </c>
      <c r="E40" s="25" t="s">
        <v>100</v>
      </c>
      <c r="F40" s="27">
        <f>F41</f>
        <v>390</v>
      </c>
      <c r="G40" s="27">
        <f>G41</f>
        <v>0</v>
      </c>
      <c r="H40" s="27">
        <f t="shared" ref="H40:AW40" si="42">H41</f>
        <v>0</v>
      </c>
      <c r="I40" s="27">
        <f t="shared" si="42"/>
        <v>0</v>
      </c>
      <c r="J40" s="27">
        <f t="shared" si="42"/>
        <v>0</v>
      </c>
      <c r="K40" s="27">
        <f t="shared" si="42"/>
        <v>0</v>
      </c>
      <c r="L40" s="27">
        <f t="shared" si="42"/>
        <v>390</v>
      </c>
      <c r="M40" s="27">
        <f t="shared" si="42"/>
        <v>0</v>
      </c>
      <c r="N40" s="27">
        <f t="shared" si="42"/>
        <v>0</v>
      </c>
      <c r="O40" s="27">
        <f t="shared" si="42"/>
        <v>0</v>
      </c>
      <c r="P40" s="27">
        <f t="shared" si="42"/>
        <v>0</v>
      </c>
      <c r="Q40" s="27">
        <f t="shared" si="42"/>
        <v>0</v>
      </c>
      <c r="R40" s="27">
        <f t="shared" si="42"/>
        <v>390</v>
      </c>
      <c r="S40" s="27">
        <f t="shared" si="42"/>
        <v>0</v>
      </c>
      <c r="T40" s="27">
        <f t="shared" si="42"/>
        <v>0</v>
      </c>
      <c r="U40" s="27">
        <f t="shared" si="42"/>
        <v>0</v>
      </c>
      <c r="V40" s="27">
        <f t="shared" si="42"/>
        <v>0</v>
      </c>
      <c r="W40" s="27">
        <f t="shared" si="42"/>
        <v>0</v>
      </c>
      <c r="X40" s="27">
        <f t="shared" si="42"/>
        <v>390</v>
      </c>
      <c r="Y40" s="27">
        <f t="shared" si="42"/>
        <v>0</v>
      </c>
      <c r="Z40" s="27">
        <f t="shared" si="42"/>
        <v>0</v>
      </c>
      <c r="AA40" s="27">
        <f t="shared" si="42"/>
        <v>0</v>
      </c>
      <c r="AB40" s="27">
        <f t="shared" si="42"/>
        <v>0</v>
      </c>
      <c r="AC40" s="27">
        <f t="shared" si="42"/>
        <v>0</v>
      </c>
      <c r="AD40" s="27">
        <f t="shared" si="42"/>
        <v>390</v>
      </c>
      <c r="AE40" s="27">
        <f t="shared" si="42"/>
        <v>0</v>
      </c>
      <c r="AF40" s="27">
        <f t="shared" si="42"/>
        <v>0</v>
      </c>
      <c r="AG40" s="27">
        <f t="shared" si="42"/>
        <v>0</v>
      </c>
      <c r="AH40" s="27">
        <f t="shared" si="42"/>
        <v>0</v>
      </c>
      <c r="AI40" s="27">
        <f t="shared" si="42"/>
        <v>0</v>
      </c>
      <c r="AJ40" s="27">
        <f t="shared" si="42"/>
        <v>390</v>
      </c>
      <c r="AK40" s="27">
        <f t="shared" si="42"/>
        <v>0</v>
      </c>
      <c r="AL40" s="27">
        <f t="shared" si="42"/>
        <v>0</v>
      </c>
      <c r="AM40" s="27">
        <f t="shared" si="42"/>
        <v>0</v>
      </c>
      <c r="AN40" s="27">
        <f t="shared" si="42"/>
        <v>0</v>
      </c>
      <c r="AO40" s="27">
        <f t="shared" si="42"/>
        <v>0</v>
      </c>
      <c r="AP40" s="27">
        <f t="shared" si="42"/>
        <v>390</v>
      </c>
      <c r="AQ40" s="27">
        <f t="shared" si="42"/>
        <v>0</v>
      </c>
      <c r="AR40" s="27">
        <f t="shared" si="42"/>
        <v>0</v>
      </c>
      <c r="AS40" s="27">
        <f t="shared" si="42"/>
        <v>0</v>
      </c>
      <c r="AT40" s="27">
        <f t="shared" si="42"/>
        <v>0</v>
      </c>
      <c r="AU40" s="27">
        <f t="shared" si="42"/>
        <v>0</v>
      </c>
      <c r="AV40" s="27">
        <f t="shared" si="42"/>
        <v>390</v>
      </c>
      <c r="AW40" s="27">
        <f t="shared" si="42"/>
        <v>0</v>
      </c>
    </row>
    <row r="41" spans="1:49" s="9" customFormat="1" ht="21.75" customHeight="1">
      <c r="A41" s="33" t="s">
        <v>172</v>
      </c>
      <c r="B41" s="25" t="s">
        <v>50</v>
      </c>
      <c r="C41" s="25" t="s">
        <v>53</v>
      </c>
      <c r="D41" s="26" t="s">
        <v>260</v>
      </c>
      <c r="E41" s="25" t="s">
        <v>171</v>
      </c>
      <c r="F41" s="27">
        <f>378+12</f>
        <v>390</v>
      </c>
      <c r="G41" s="27"/>
      <c r="H41" s="27"/>
      <c r="I41" s="27"/>
      <c r="J41" s="27"/>
      <c r="K41" s="27"/>
      <c r="L41" s="27">
        <f>F41+H41+I41+J41+K41</f>
        <v>390</v>
      </c>
      <c r="M41" s="27">
        <f>G41+K41</f>
        <v>0</v>
      </c>
      <c r="N41" s="27"/>
      <c r="O41" s="27"/>
      <c r="P41" s="27"/>
      <c r="Q41" s="27"/>
      <c r="R41" s="27">
        <f>L41+N41+O41+P41+Q41</f>
        <v>390</v>
      </c>
      <c r="S41" s="27">
        <f>M41+Q41</f>
        <v>0</v>
      </c>
      <c r="T41" s="27"/>
      <c r="U41" s="27"/>
      <c r="V41" s="27"/>
      <c r="W41" s="27"/>
      <c r="X41" s="27">
        <f>R41+T41+U41+V41+W41</f>
        <v>390</v>
      </c>
      <c r="Y41" s="27">
        <f>S41+W41</f>
        <v>0</v>
      </c>
      <c r="Z41" s="27"/>
      <c r="AA41" s="27"/>
      <c r="AB41" s="27"/>
      <c r="AC41" s="27"/>
      <c r="AD41" s="27">
        <f>X41+Z41+AA41+AB41+AC41</f>
        <v>390</v>
      </c>
      <c r="AE41" s="27">
        <f>Y41+AC41</f>
        <v>0</v>
      </c>
      <c r="AF41" s="27"/>
      <c r="AG41" s="27"/>
      <c r="AH41" s="27"/>
      <c r="AI41" s="27"/>
      <c r="AJ41" s="27">
        <f>AD41+AF41+AG41+AH41+AI41</f>
        <v>390</v>
      </c>
      <c r="AK41" s="27">
        <f>AE41+AI41</f>
        <v>0</v>
      </c>
      <c r="AL41" s="27"/>
      <c r="AM41" s="27"/>
      <c r="AN41" s="27"/>
      <c r="AO41" s="27"/>
      <c r="AP41" s="27">
        <f>AJ41+AL41+AM41+AN41+AO41</f>
        <v>390</v>
      </c>
      <c r="AQ41" s="27">
        <f>AK41+AO41</f>
        <v>0</v>
      </c>
      <c r="AR41" s="27"/>
      <c r="AS41" s="27"/>
      <c r="AT41" s="27"/>
      <c r="AU41" s="27"/>
      <c r="AV41" s="27">
        <f>AP41+AR41+AS41+AT41+AU41</f>
        <v>390</v>
      </c>
      <c r="AW41" s="27">
        <f>AQ41+AU41</f>
        <v>0</v>
      </c>
    </row>
    <row r="42" spans="1:49" s="10" customFormat="1" ht="16.5">
      <c r="A42" s="33"/>
      <c r="B42" s="25"/>
      <c r="C42" s="25"/>
      <c r="D42" s="32"/>
      <c r="E42" s="25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</row>
    <row r="43" spans="1:49" s="7" customFormat="1" ht="96" customHeight="1">
      <c r="A43" s="71" t="s">
        <v>54</v>
      </c>
      <c r="B43" s="22" t="s">
        <v>50</v>
      </c>
      <c r="C43" s="22" t="s">
        <v>55</v>
      </c>
      <c r="D43" s="29"/>
      <c r="E43" s="22"/>
      <c r="F43" s="24">
        <f t="shared" ref="F43:AW43" si="43">F44</f>
        <v>527134</v>
      </c>
      <c r="G43" s="24">
        <f t="shared" si="43"/>
        <v>0</v>
      </c>
      <c r="H43" s="24">
        <f t="shared" si="43"/>
        <v>0</v>
      </c>
      <c r="I43" s="24">
        <f t="shared" si="43"/>
        <v>0</v>
      </c>
      <c r="J43" s="24">
        <f t="shared" si="43"/>
        <v>0</v>
      </c>
      <c r="K43" s="24">
        <f t="shared" si="43"/>
        <v>46884</v>
      </c>
      <c r="L43" s="24">
        <f t="shared" si="43"/>
        <v>574018</v>
      </c>
      <c r="M43" s="24">
        <f t="shared" si="43"/>
        <v>46884</v>
      </c>
      <c r="N43" s="24">
        <f t="shared" si="43"/>
        <v>0</v>
      </c>
      <c r="O43" s="24">
        <f t="shared" si="43"/>
        <v>0</v>
      </c>
      <c r="P43" s="24">
        <f t="shared" si="43"/>
        <v>0</v>
      </c>
      <c r="Q43" s="24">
        <f t="shared" si="43"/>
        <v>0</v>
      </c>
      <c r="R43" s="24">
        <f t="shared" si="43"/>
        <v>574018</v>
      </c>
      <c r="S43" s="24">
        <f t="shared" si="43"/>
        <v>46884</v>
      </c>
      <c r="T43" s="24">
        <f t="shared" si="43"/>
        <v>0</v>
      </c>
      <c r="U43" s="24">
        <f t="shared" si="43"/>
        <v>0</v>
      </c>
      <c r="V43" s="24">
        <f t="shared" si="43"/>
        <v>0</v>
      </c>
      <c r="W43" s="24">
        <f t="shared" si="43"/>
        <v>0</v>
      </c>
      <c r="X43" s="24">
        <f t="shared" si="43"/>
        <v>574018</v>
      </c>
      <c r="Y43" s="24">
        <f t="shared" si="43"/>
        <v>46884</v>
      </c>
      <c r="Z43" s="24">
        <f t="shared" si="43"/>
        <v>15395</v>
      </c>
      <c r="AA43" s="24">
        <f t="shared" si="43"/>
        <v>0</v>
      </c>
      <c r="AB43" s="24">
        <f t="shared" si="43"/>
        <v>0</v>
      </c>
      <c r="AC43" s="24">
        <f t="shared" si="43"/>
        <v>0</v>
      </c>
      <c r="AD43" s="24">
        <f t="shared" si="43"/>
        <v>589413</v>
      </c>
      <c r="AE43" s="24">
        <f t="shared" si="43"/>
        <v>46884</v>
      </c>
      <c r="AF43" s="24">
        <f t="shared" si="43"/>
        <v>0</v>
      </c>
      <c r="AG43" s="24">
        <f t="shared" si="43"/>
        <v>0</v>
      </c>
      <c r="AH43" s="24">
        <f t="shared" si="43"/>
        <v>0</v>
      </c>
      <c r="AI43" s="24">
        <f t="shared" si="43"/>
        <v>0</v>
      </c>
      <c r="AJ43" s="24">
        <f t="shared" si="43"/>
        <v>589413</v>
      </c>
      <c r="AK43" s="24">
        <f t="shared" si="43"/>
        <v>46884</v>
      </c>
      <c r="AL43" s="24">
        <f t="shared" si="43"/>
        <v>0</v>
      </c>
      <c r="AM43" s="24">
        <f t="shared" si="43"/>
        <v>0</v>
      </c>
      <c r="AN43" s="24">
        <f t="shared" si="43"/>
        <v>-134</v>
      </c>
      <c r="AO43" s="24">
        <f t="shared" si="43"/>
        <v>0</v>
      </c>
      <c r="AP43" s="24">
        <f t="shared" si="43"/>
        <v>589279</v>
      </c>
      <c r="AQ43" s="24">
        <f t="shared" si="43"/>
        <v>46884</v>
      </c>
      <c r="AR43" s="24">
        <f t="shared" si="43"/>
        <v>0</v>
      </c>
      <c r="AS43" s="24">
        <f t="shared" si="43"/>
        <v>0</v>
      </c>
      <c r="AT43" s="24">
        <f t="shared" si="43"/>
        <v>0</v>
      </c>
      <c r="AU43" s="24">
        <f t="shared" si="43"/>
        <v>0</v>
      </c>
      <c r="AV43" s="24">
        <f t="shared" si="43"/>
        <v>589279</v>
      </c>
      <c r="AW43" s="24">
        <f t="shared" si="43"/>
        <v>46884</v>
      </c>
    </row>
    <row r="44" spans="1:49" s="8" customFormat="1" ht="57" customHeight="1">
      <c r="A44" s="33" t="s">
        <v>461</v>
      </c>
      <c r="B44" s="25" t="s">
        <v>50</v>
      </c>
      <c r="C44" s="25" t="s">
        <v>55</v>
      </c>
      <c r="D44" s="26" t="s">
        <v>241</v>
      </c>
      <c r="E44" s="31"/>
      <c r="F44" s="27">
        <f>F45</f>
        <v>527134</v>
      </c>
      <c r="G44" s="27">
        <f>G45</f>
        <v>0</v>
      </c>
      <c r="H44" s="27">
        <f>H45+H55</f>
        <v>0</v>
      </c>
      <c r="I44" s="27">
        <f t="shared" ref="I44:M44" si="44">I45+I55</f>
        <v>0</v>
      </c>
      <c r="J44" s="27">
        <f t="shared" si="44"/>
        <v>0</v>
      </c>
      <c r="K44" s="27">
        <f t="shared" si="44"/>
        <v>46884</v>
      </c>
      <c r="L44" s="27">
        <f t="shared" si="44"/>
        <v>574018</v>
      </c>
      <c r="M44" s="27">
        <f t="shared" si="44"/>
        <v>46884</v>
      </c>
      <c r="N44" s="27">
        <f>N45+N55</f>
        <v>0</v>
      </c>
      <c r="O44" s="27">
        <f t="shared" ref="O44:S44" si="45">O45+O55</f>
        <v>0</v>
      </c>
      <c r="P44" s="27">
        <f t="shared" si="45"/>
        <v>0</v>
      </c>
      <c r="Q44" s="27">
        <f t="shared" si="45"/>
        <v>0</v>
      </c>
      <c r="R44" s="27">
        <f t="shared" si="45"/>
        <v>574018</v>
      </c>
      <c r="S44" s="27">
        <f t="shared" si="45"/>
        <v>46884</v>
      </c>
      <c r="T44" s="27">
        <f>T45+T55</f>
        <v>0</v>
      </c>
      <c r="U44" s="27">
        <f t="shared" ref="U44:Y44" si="46">U45+U55</f>
        <v>0</v>
      </c>
      <c r="V44" s="27">
        <f t="shared" si="46"/>
        <v>0</v>
      </c>
      <c r="W44" s="27">
        <f t="shared" si="46"/>
        <v>0</v>
      </c>
      <c r="X44" s="27">
        <f t="shared" si="46"/>
        <v>574018</v>
      </c>
      <c r="Y44" s="27">
        <f t="shared" si="46"/>
        <v>46884</v>
      </c>
      <c r="Z44" s="27">
        <f>Z45+Z55</f>
        <v>15395</v>
      </c>
      <c r="AA44" s="27">
        <f t="shared" ref="AA44:AE44" si="47">AA45+AA55</f>
        <v>0</v>
      </c>
      <c r="AB44" s="27">
        <f t="shared" si="47"/>
        <v>0</v>
      </c>
      <c r="AC44" s="27">
        <f t="shared" si="47"/>
        <v>0</v>
      </c>
      <c r="AD44" s="27">
        <f t="shared" si="47"/>
        <v>589413</v>
      </c>
      <c r="AE44" s="27">
        <f t="shared" si="47"/>
        <v>46884</v>
      </c>
      <c r="AF44" s="27">
        <f>AF45+AF55</f>
        <v>0</v>
      </c>
      <c r="AG44" s="27">
        <f t="shared" ref="AG44:AK44" si="48">AG45+AG55</f>
        <v>0</v>
      </c>
      <c r="AH44" s="27">
        <f t="shared" si="48"/>
        <v>0</v>
      </c>
      <c r="AI44" s="27">
        <f t="shared" si="48"/>
        <v>0</v>
      </c>
      <c r="AJ44" s="27">
        <f t="shared" si="48"/>
        <v>589413</v>
      </c>
      <c r="AK44" s="27">
        <f t="shared" si="48"/>
        <v>46884</v>
      </c>
      <c r="AL44" s="27">
        <f>AL45+AL55</f>
        <v>0</v>
      </c>
      <c r="AM44" s="27">
        <f t="shared" ref="AM44:AQ44" si="49">AM45+AM55</f>
        <v>0</v>
      </c>
      <c r="AN44" s="27">
        <f t="shared" si="49"/>
        <v>-134</v>
      </c>
      <c r="AO44" s="27">
        <f t="shared" si="49"/>
        <v>0</v>
      </c>
      <c r="AP44" s="27">
        <f t="shared" si="49"/>
        <v>589279</v>
      </c>
      <c r="AQ44" s="27">
        <f t="shared" si="49"/>
        <v>46884</v>
      </c>
      <c r="AR44" s="27">
        <f>AR45+AR55</f>
        <v>0</v>
      </c>
      <c r="AS44" s="27">
        <f t="shared" ref="AS44:AW44" si="50">AS45+AS55</f>
        <v>0</v>
      </c>
      <c r="AT44" s="27">
        <f t="shared" si="50"/>
        <v>0</v>
      </c>
      <c r="AU44" s="27">
        <f t="shared" si="50"/>
        <v>0</v>
      </c>
      <c r="AV44" s="27">
        <f t="shared" si="50"/>
        <v>589279</v>
      </c>
      <c r="AW44" s="27">
        <f t="shared" si="50"/>
        <v>46884</v>
      </c>
    </row>
    <row r="45" spans="1:49" s="8" customFormat="1" ht="36.75" customHeight="1">
      <c r="A45" s="33" t="s">
        <v>150</v>
      </c>
      <c r="B45" s="25" t="s">
        <v>50</v>
      </c>
      <c r="C45" s="25" t="s">
        <v>55</v>
      </c>
      <c r="D45" s="28" t="s">
        <v>560</v>
      </c>
      <c r="E45" s="25"/>
      <c r="F45" s="27">
        <f t="shared" ref="F45:AW45" si="51">F46</f>
        <v>527134</v>
      </c>
      <c r="G45" s="27">
        <f t="shared" si="51"/>
        <v>0</v>
      </c>
      <c r="H45" s="27">
        <f t="shared" si="51"/>
        <v>0</v>
      </c>
      <c r="I45" s="27">
        <f t="shared" si="51"/>
        <v>0</v>
      </c>
      <c r="J45" s="27">
        <f t="shared" si="51"/>
        <v>0</v>
      </c>
      <c r="K45" s="27">
        <f t="shared" si="51"/>
        <v>0</v>
      </c>
      <c r="L45" s="27">
        <f t="shared" si="51"/>
        <v>527134</v>
      </c>
      <c r="M45" s="27">
        <f t="shared" si="51"/>
        <v>0</v>
      </c>
      <c r="N45" s="27">
        <f t="shared" si="51"/>
        <v>0</v>
      </c>
      <c r="O45" s="27">
        <f t="shared" si="51"/>
        <v>0</v>
      </c>
      <c r="P45" s="27">
        <f t="shared" si="51"/>
        <v>0</v>
      </c>
      <c r="Q45" s="27">
        <f t="shared" si="51"/>
        <v>0</v>
      </c>
      <c r="R45" s="27">
        <f t="shared" si="51"/>
        <v>527134</v>
      </c>
      <c r="S45" s="27">
        <f t="shared" si="51"/>
        <v>0</v>
      </c>
      <c r="T45" s="27">
        <f t="shared" si="51"/>
        <v>0</v>
      </c>
      <c r="U45" s="27">
        <f t="shared" si="51"/>
        <v>0</v>
      </c>
      <c r="V45" s="27">
        <f t="shared" si="51"/>
        <v>0</v>
      </c>
      <c r="W45" s="27">
        <f t="shared" si="51"/>
        <v>0</v>
      </c>
      <c r="X45" s="27">
        <f t="shared" si="51"/>
        <v>527134</v>
      </c>
      <c r="Y45" s="27">
        <f t="shared" si="51"/>
        <v>0</v>
      </c>
      <c r="Z45" s="27">
        <f t="shared" si="51"/>
        <v>15395</v>
      </c>
      <c r="AA45" s="27">
        <f t="shared" si="51"/>
        <v>0</v>
      </c>
      <c r="AB45" s="27">
        <f t="shared" si="51"/>
        <v>0</v>
      </c>
      <c r="AC45" s="27">
        <f t="shared" si="51"/>
        <v>0</v>
      </c>
      <c r="AD45" s="27">
        <f t="shared" si="51"/>
        <v>542529</v>
      </c>
      <c r="AE45" s="27">
        <f t="shared" si="51"/>
        <v>0</v>
      </c>
      <c r="AF45" s="27">
        <f t="shared" si="51"/>
        <v>0</v>
      </c>
      <c r="AG45" s="27">
        <f t="shared" si="51"/>
        <v>0</v>
      </c>
      <c r="AH45" s="27">
        <f t="shared" si="51"/>
        <v>0</v>
      </c>
      <c r="AI45" s="27">
        <f t="shared" si="51"/>
        <v>0</v>
      </c>
      <c r="AJ45" s="27">
        <f t="shared" si="51"/>
        <v>542529</v>
      </c>
      <c r="AK45" s="27">
        <f t="shared" si="51"/>
        <v>0</v>
      </c>
      <c r="AL45" s="27">
        <f t="shared" si="51"/>
        <v>0</v>
      </c>
      <c r="AM45" s="27">
        <f t="shared" si="51"/>
        <v>0</v>
      </c>
      <c r="AN45" s="27">
        <f t="shared" si="51"/>
        <v>-134</v>
      </c>
      <c r="AO45" s="27">
        <f t="shared" si="51"/>
        <v>0</v>
      </c>
      <c r="AP45" s="27">
        <f t="shared" si="51"/>
        <v>542395</v>
      </c>
      <c r="AQ45" s="27">
        <f t="shared" si="51"/>
        <v>0</v>
      </c>
      <c r="AR45" s="27">
        <f t="shared" si="51"/>
        <v>0</v>
      </c>
      <c r="AS45" s="27">
        <f t="shared" si="51"/>
        <v>0</v>
      </c>
      <c r="AT45" s="27">
        <f t="shared" si="51"/>
        <v>0</v>
      </c>
      <c r="AU45" s="27">
        <f t="shared" si="51"/>
        <v>0</v>
      </c>
      <c r="AV45" s="27">
        <f t="shared" si="51"/>
        <v>542395</v>
      </c>
      <c r="AW45" s="27">
        <f t="shared" si="51"/>
        <v>0</v>
      </c>
    </row>
    <row r="46" spans="1:49" s="9" customFormat="1" ht="21.75" customHeight="1">
      <c r="A46" s="33" t="s">
        <v>113</v>
      </c>
      <c r="B46" s="25" t="s">
        <v>50</v>
      </c>
      <c r="C46" s="25" t="s">
        <v>55</v>
      </c>
      <c r="D46" s="28" t="s">
        <v>562</v>
      </c>
      <c r="E46" s="25"/>
      <c r="F46" s="27">
        <f>F47+F49+F53</f>
        <v>527134</v>
      </c>
      <c r="G46" s="27">
        <f>G47+G49+G53</f>
        <v>0</v>
      </c>
      <c r="H46" s="27">
        <f t="shared" ref="H46:M46" si="52">H47+H49+H53</f>
        <v>0</v>
      </c>
      <c r="I46" s="27">
        <f t="shared" si="52"/>
        <v>0</v>
      </c>
      <c r="J46" s="27">
        <f t="shared" si="52"/>
        <v>0</v>
      </c>
      <c r="K46" s="27">
        <f t="shared" si="52"/>
        <v>0</v>
      </c>
      <c r="L46" s="27">
        <f t="shared" si="52"/>
        <v>527134</v>
      </c>
      <c r="M46" s="27">
        <f t="shared" si="52"/>
        <v>0</v>
      </c>
      <c r="N46" s="27">
        <f>N47+N49+N53+N51</f>
        <v>0</v>
      </c>
      <c r="O46" s="27">
        <f t="shared" ref="O46:S46" si="53">O47+O49+O53+O51</f>
        <v>0</v>
      </c>
      <c r="P46" s="27">
        <f t="shared" si="53"/>
        <v>0</v>
      </c>
      <c r="Q46" s="27">
        <f t="shared" si="53"/>
        <v>0</v>
      </c>
      <c r="R46" s="27">
        <f t="shared" si="53"/>
        <v>527134</v>
      </c>
      <c r="S46" s="27">
        <f t="shared" si="53"/>
        <v>0</v>
      </c>
      <c r="T46" s="27">
        <f>T47+T49+T53+T51</f>
        <v>0</v>
      </c>
      <c r="U46" s="27">
        <f t="shared" ref="U46:Y46" si="54">U47+U49+U53+U51</f>
        <v>0</v>
      </c>
      <c r="V46" s="27">
        <f t="shared" si="54"/>
        <v>0</v>
      </c>
      <c r="W46" s="27">
        <f t="shared" si="54"/>
        <v>0</v>
      </c>
      <c r="X46" s="27">
        <f t="shared" si="54"/>
        <v>527134</v>
      </c>
      <c r="Y46" s="27">
        <f t="shared" si="54"/>
        <v>0</v>
      </c>
      <c r="Z46" s="27">
        <f>Z47+Z49+Z53+Z51</f>
        <v>15395</v>
      </c>
      <c r="AA46" s="27">
        <f t="shared" ref="AA46:AE46" si="55">AA47+AA49+AA53+AA51</f>
        <v>0</v>
      </c>
      <c r="AB46" s="27">
        <f t="shared" si="55"/>
        <v>0</v>
      </c>
      <c r="AC46" s="27">
        <f t="shared" si="55"/>
        <v>0</v>
      </c>
      <c r="AD46" s="27">
        <f t="shared" si="55"/>
        <v>542529</v>
      </c>
      <c r="AE46" s="27">
        <f t="shared" si="55"/>
        <v>0</v>
      </c>
      <c r="AF46" s="27">
        <f>AF47+AF49+AF53+AF51</f>
        <v>0</v>
      </c>
      <c r="AG46" s="27">
        <f t="shared" ref="AG46:AK46" si="56">AG47+AG49+AG53+AG51</f>
        <v>0</v>
      </c>
      <c r="AH46" s="27">
        <f t="shared" si="56"/>
        <v>0</v>
      </c>
      <c r="AI46" s="27">
        <f t="shared" si="56"/>
        <v>0</v>
      </c>
      <c r="AJ46" s="27">
        <f t="shared" si="56"/>
        <v>542529</v>
      </c>
      <c r="AK46" s="27">
        <f t="shared" si="56"/>
        <v>0</v>
      </c>
      <c r="AL46" s="27">
        <f>AL47+AL49+AL53+AL51</f>
        <v>0</v>
      </c>
      <c r="AM46" s="27">
        <f t="shared" ref="AM46:AQ46" si="57">AM47+AM49+AM53+AM51</f>
        <v>0</v>
      </c>
      <c r="AN46" s="27">
        <f t="shared" si="57"/>
        <v>-134</v>
      </c>
      <c r="AO46" s="27">
        <f t="shared" si="57"/>
        <v>0</v>
      </c>
      <c r="AP46" s="27">
        <f t="shared" si="57"/>
        <v>542395</v>
      </c>
      <c r="AQ46" s="27">
        <f t="shared" si="57"/>
        <v>0</v>
      </c>
      <c r="AR46" s="27">
        <f>AR47+AR49+AR53+AR51</f>
        <v>0</v>
      </c>
      <c r="AS46" s="27">
        <f t="shared" ref="AS46:AW46" si="58">AS47+AS49+AS53+AS51</f>
        <v>0</v>
      </c>
      <c r="AT46" s="27">
        <f t="shared" si="58"/>
        <v>0</v>
      </c>
      <c r="AU46" s="27">
        <f t="shared" si="58"/>
        <v>0</v>
      </c>
      <c r="AV46" s="27">
        <f t="shared" si="58"/>
        <v>542395</v>
      </c>
      <c r="AW46" s="27">
        <f t="shared" si="58"/>
        <v>0</v>
      </c>
    </row>
    <row r="47" spans="1:49" s="9" customFormat="1" ht="82.5" customHeight="1">
      <c r="A47" s="33" t="s">
        <v>466</v>
      </c>
      <c r="B47" s="25" t="s">
        <v>50</v>
      </c>
      <c r="C47" s="25" t="s">
        <v>55</v>
      </c>
      <c r="D47" s="28" t="s">
        <v>562</v>
      </c>
      <c r="E47" s="25" t="s">
        <v>105</v>
      </c>
      <c r="F47" s="27">
        <f t="shared" ref="F47:AW47" si="59">F48</f>
        <v>517066</v>
      </c>
      <c r="G47" s="27">
        <f t="shared" si="59"/>
        <v>0</v>
      </c>
      <c r="H47" s="27">
        <f t="shared" si="59"/>
        <v>0</v>
      </c>
      <c r="I47" s="27">
        <f t="shared" si="59"/>
        <v>0</v>
      </c>
      <c r="J47" s="27">
        <f t="shared" si="59"/>
        <v>0</v>
      </c>
      <c r="K47" s="27">
        <f t="shared" si="59"/>
        <v>0</v>
      </c>
      <c r="L47" s="27">
        <f t="shared" si="59"/>
        <v>517066</v>
      </c>
      <c r="M47" s="27">
        <f t="shared" si="59"/>
        <v>0</v>
      </c>
      <c r="N47" s="27">
        <f t="shared" si="59"/>
        <v>0</v>
      </c>
      <c r="O47" s="27">
        <f t="shared" si="59"/>
        <v>-306</v>
      </c>
      <c r="P47" s="27">
        <f t="shared" si="59"/>
        <v>0</v>
      </c>
      <c r="Q47" s="27">
        <f t="shared" si="59"/>
        <v>0</v>
      </c>
      <c r="R47" s="27">
        <f t="shared" si="59"/>
        <v>516760</v>
      </c>
      <c r="S47" s="27">
        <f t="shared" si="59"/>
        <v>0</v>
      </c>
      <c r="T47" s="27">
        <f t="shared" si="59"/>
        <v>0</v>
      </c>
      <c r="U47" s="27">
        <f t="shared" si="59"/>
        <v>0</v>
      </c>
      <c r="V47" s="27">
        <f t="shared" si="59"/>
        <v>0</v>
      </c>
      <c r="W47" s="27">
        <f t="shared" si="59"/>
        <v>0</v>
      </c>
      <c r="X47" s="27">
        <f t="shared" si="59"/>
        <v>516760</v>
      </c>
      <c r="Y47" s="27">
        <f t="shared" si="59"/>
        <v>0</v>
      </c>
      <c r="Z47" s="27">
        <f t="shared" si="59"/>
        <v>15395</v>
      </c>
      <c r="AA47" s="27">
        <f t="shared" si="59"/>
        <v>0</v>
      </c>
      <c r="AB47" s="27">
        <f t="shared" si="59"/>
        <v>0</v>
      </c>
      <c r="AC47" s="27">
        <f t="shared" si="59"/>
        <v>0</v>
      </c>
      <c r="AD47" s="27">
        <f t="shared" si="59"/>
        <v>532155</v>
      </c>
      <c r="AE47" s="27">
        <f t="shared" si="59"/>
        <v>0</v>
      </c>
      <c r="AF47" s="27">
        <f t="shared" si="59"/>
        <v>0</v>
      </c>
      <c r="AG47" s="27">
        <f t="shared" si="59"/>
        <v>-265</v>
      </c>
      <c r="AH47" s="27">
        <f t="shared" si="59"/>
        <v>0</v>
      </c>
      <c r="AI47" s="27">
        <f t="shared" si="59"/>
        <v>0</v>
      </c>
      <c r="AJ47" s="27">
        <f t="shared" si="59"/>
        <v>531890</v>
      </c>
      <c r="AK47" s="27">
        <f t="shared" si="59"/>
        <v>0</v>
      </c>
      <c r="AL47" s="27">
        <f t="shared" si="59"/>
        <v>0</v>
      </c>
      <c r="AM47" s="27">
        <f t="shared" si="59"/>
        <v>0</v>
      </c>
      <c r="AN47" s="27">
        <f t="shared" si="59"/>
        <v>0</v>
      </c>
      <c r="AO47" s="27">
        <f t="shared" si="59"/>
        <v>0</v>
      </c>
      <c r="AP47" s="27">
        <f t="shared" si="59"/>
        <v>531890</v>
      </c>
      <c r="AQ47" s="27">
        <f t="shared" si="59"/>
        <v>0</v>
      </c>
      <c r="AR47" s="27">
        <f t="shared" si="59"/>
        <v>0</v>
      </c>
      <c r="AS47" s="27">
        <f t="shared" si="59"/>
        <v>-497</v>
      </c>
      <c r="AT47" s="27">
        <f t="shared" si="59"/>
        <v>0</v>
      </c>
      <c r="AU47" s="27">
        <f t="shared" si="59"/>
        <v>0</v>
      </c>
      <c r="AV47" s="27">
        <f t="shared" si="59"/>
        <v>531393</v>
      </c>
      <c r="AW47" s="27">
        <f t="shared" si="59"/>
        <v>0</v>
      </c>
    </row>
    <row r="48" spans="1:49" s="9" customFormat="1" ht="39" customHeight="1">
      <c r="A48" s="73" t="s">
        <v>168</v>
      </c>
      <c r="B48" s="25" t="s">
        <v>50</v>
      </c>
      <c r="C48" s="25" t="s">
        <v>55</v>
      </c>
      <c r="D48" s="28" t="s">
        <v>562</v>
      </c>
      <c r="E48" s="25" t="s">
        <v>167</v>
      </c>
      <c r="F48" s="27">
        <f>450322+52683+2397+11664</f>
        <v>517066</v>
      </c>
      <c r="G48" s="27"/>
      <c r="H48" s="27"/>
      <c r="I48" s="27"/>
      <c r="J48" s="27"/>
      <c r="K48" s="27"/>
      <c r="L48" s="27">
        <f>F48+H48+I48+J48+K48</f>
        <v>517066</v>
      </c>
      <c r="M48" s="27">
        <f>G48+K48</f>
        <v>0</v>
      </c>
      <c r="N48" s="27"/>
      <c r="O48" s="27">
        <v>-306</v>
      </c>
      <c r="P48" s="27"/>
      <c r="Q48" s="27"/>
      <c r="R48" s="27">
        <f>L48+N48+O48+P48+Q48</f>
        <v>516760</v>
      </c>
      <c r="S48" s="27">
        <f>M48+Q48</f>
        <v>0</v>
      </c>
      <c r="T48" s="27"/>
      <c r="U48" s="27"/>
      <c r="V48" s="27"/>
      <c r="W48" s="27"/>
      <c r="X48" s="27">
        <f>R48+T48+U48+V48+W48</f>
        <v>516760</v>
      </c>
      <c r="Y48" s="27">
        <f>S48+W48</f>
        <v>0</v>
      </c>
      <c r="Z48" s="27">
        <f>13757+1638</f>
        <v>15395</v>
      </c>
      <c r="AA48" s="27"/>
      <c r="AB48" s="27"/>
      <c r="AC48" s="27"/>
      <c r="AD48" s="27">
        <f>X48+Z48+AA48+AB48+AC48</f>
        <v>532155</v>
      </c>
      <c r="AE48" s="27">
        <f>Y48+AC48</f>
        <v>0</v>
      </c>
      <c r="AF48" s="27"/>
      <c r="AG48" s="27">
        <v>-265</v>
      </c>
      <c r="AH48" s="27"/>
      <c r="AI48" s="27"/>
      <c r="AJ48" s="27">
        <f>AD48+AF48+AG48+AH48+AI48</f>
        <v>531890</v>
      </c>
      <c r="AK48" s="27">
        <f>AE48+AI48</f>
        <v>0</v>
      </c>
      <c r="AL48" s="27"/>
      <c r="AM48" s="27"/>
      <c r="AN48" s="27"/>
      <c r="AO48" s="27"/>
      <c r="AP48" s="27">
        <f>AJ48+AL48+AM48+AN48+AO48</f>
        <v>531890</v>
      </c>
      <c r="AQ48" s="27">
        <f>AK48+AO48</f>
        <v>0</v>
      </c>
      <c r="AR48" s="27"/>
      <c r="AS48" s="27">
        <v>-497</v>
      </c>
      <c r="AT48" s="27"/>
      <c r="AU48" s="27"/>
      <c r="AV48" s="27">
        <f>AP48+AR48+AS48+AT48+AU48</f>
        <v>531393</v>
      </c>
      <c r="AW48" s="27">
        <f>AQ48+AU48</f>
        <v>0</v>
      </c>
    </row>
    <row r="49" spans="1:49" s="9" customFormat="1" ht="38.25" customHeight="1">
      <c r="A49" s="33" t="s">
        <v>437</v>
      </c>
      <c r="B49" s="25" t="s">
        <v>50</v>
      </c>
      <c r="C49" s="25" t="s">
        <v>55</v>
      </c>
      <c r="D49" s="28" t="s">
        <v>562</v>
      </c>
      <c r="E49" s="25" t="s">
        <v>80</v>
      </c>
      <c r="F49" s="27">
        <f t="shared" ref="F49:AW49" si="60">F50</f>
        <v>10058</v>
      </c>
      <c r="G49" s="27">
        <f t="shared" si="60"/>
        <v>0</v>
      </c>
      <c r="H49" s="27">
        <f t="shared" si="60"/>
        <v>0</v>
      </c>
      <c r="I49" s="27">
        <f t="shared" si="60"/>
        <v>0</v>
      </c>
      <c r="J49" s="27">
        <f t="shared" si="60"/>
        <v>0</v>
      </c>
      <c r="K49" s="27">
        <f t="shared" si="60"/>
        <v>0</v>
      </c>
      <c r="L49" s="27">
        <f t="shared" si="60"/>
        <v>10058</v>
      </c>
      <c r="M49" s="27">
        <f t="shared" si="60"/>
        <v>0</v>
      </c>
      <c r="N49" s="27">
        <f t="shared" si="60"/>
        <v>0</v>
      </c>
      <c r="O49" s="27">
        <f t="shared" si="60"/>
        <v>0</v>
      </c>
      <c r="P49" s="27">
        <f t="shared" si="60"/>
        <v>0</v>
      </c>
      <c r="Q49" s="27">
        <f t="shared" si="60"/>
        <v>0</v>
      </c>
      <c r="R49" s="27">
        <f t="shared" si="60"/>
        <v>10058</v>
      </c>
      <c r="S49" s="27">
        <f t="shared" si="60"/>
        <v>0</v>
      </c>
      <c r="T49" s="27">
        <f t="shared" si="60"/>
        <v>0</v>
      </c>
      <c r="U49" s="27">
        <f t="shared" si="60"/>
        <v>0</v>
      </c>
      <c r="V49" s="27">
        <f t="shared" si="60"/>
        <v>0</v>
      </c>
      <c r="W49" s="27">
        <f t="shared" si="60"/>
        <v>0</v>
      </c>
      <c r="X49" s="27">
        <f t="shared" si="60"/>
        <v>10058</v>
      </c>
      <c r="Y49" s="27">
        <f t="shared" si="60"/>
        <v>0</v>
      </c>
      <c r="Z49" s="27">
        <f t="shared" si="60"/>
        <v>0</v>
      </c>
      <c r="AA49" s="27">
        <f t="shared" si="60"/>
        <v>0</v>
      </c>
      <c r="AB49" s="27">
        <f t="shared" si="60"/>
        <v>0</v>
      </c>
      <c r="AC49" s="27">
        <f t="shared" si="60"/>
        <v>0</v>
      </c>
      <c r="AD49" s="27">
        <f t="shared" si="60"/>
        <v>10058</v>
      </c>
      <c r="AE49" s="27">
        <f t="shared" si="60"/>
        <v>0</v>
      </c>
      <c r="AF49" s="27">
        <f t="shared" si="60"/>
        <v>0</v>
      </c>
      <c r="AG49" s="27">
        <f t="shared" si="60"/>
        <v>0</v>
      </c>
      <c r="AH49" s="27">
        <f t="shared" si="60"/>
        <v>0</v>
      </c>
      <c r="AI49" s="27">
        <f t="shared" si="60"/>
        <v>0</v>
      </c>
      <c r="AJ49" s="27">
        <f t="shared" si="60"/>
        <v>10058</v>
      </c>
      <c r="AK49" s="27">
        <f t="shared" si="60"/>
        <v>0</v>
      </c>
      <c r="AL49" s="92">
        <f t="shared" si="60"/>
        <v>0</v>
      </c>
      <c r="AM49" s="92">
        <f t="shared" si="60"/>
        <v>0</v>
      </c>
      <c r="AN49" s="92">
        <f t="shared" si="60"/>
        <v>-134</v>
      </c>
      <c r="AO49" s="92">
        <f t="shared" si="60"/>
        <v>0</v>
      </c>
      <c r="AP49" s="27">
        <f t="shared" si="60"/>
        <v>9924</v>
      </c>
      <c r="AQ49" s="27">
        <f t="shared" si="60"/>
        <v>0</v>
      </c>
      <c r="AR49" s="27">
        <f t="shared" si="60"/>
        <v>0</v>
      </c>
      <c r="AS49" s="27">
        <f t="shared" si="60"/>
        <v>497</v>
      </c>
      <c r="AT49" s="27">
        <f t="shared" si="60"/>
        <v>0</v>
      </c>
      <c r="AU49" s="27">
        <f t="shared" si="60"/>
        <v>0</v>
      </c>
      <c r="AV49" s="27">
        <f t="shared" si="60"/>
        <v>10421</v>
      </c>
      <c r="AW49" s="27">
        <f t="shared" si="60"/>
        <v>0</v>
      </c>
    </row>
    <row r="50" spans="1:49" s="9" customFormat="1" ht="52.9" customHeight="1">
      <c r="A50" s="72" t="s">
        <v>170</v>
      </c>
      <c r="B50" s="25" t="s">
        <v>50</v>
      </c>
      <c r="C50" s="25" t="s">
        <v>55</v>
      </c>
      <c r="D50" s="28" t="s">
        <v>562</v>
      </c>
      <c r="E50" s="25" t="s">
        <v>169</v>
      </c>
      <c r="F50" s="27">
        <f>12+3165+6881</f>
        <v>10058</v>
      </c>
      <c r="G50" s="27"/>
      <c r="H50" s="27"/>
      <c r="I50" s="27"/>
      <c r="J50" s="27"/>
      <c r="K50" s="27"/>
      <c r="L50" s="27">
        <f>F50+H50+I50+J50+K50</f>
        <v>10058</v>
      </c>
      <c r="M50" s="27">
        <f>G50+K50</f>
        <v>0</v>
      </c>
      <c r="N50" s="27"/>
      <c r="O50" s="27"/>
      <c r="P50" s="27"/>
      <c r="Q50" s="27"/>
      <c r="R50" s="27">
        <f>L50+N50+O50+P50+Q50</f>
        <v>10058</v>
      </c>
      <c r="S50" s="27">
        <f>M50+Q50</f>
        <v>0</v>
      </c>
      <c r="T50" s="27"/>
      <c r="U50" s="27"/>
      <c r="V50" s="27"/>
      <c r="W50" s="27"/>
      <c r="X50" s="27">
        <f>R50+T50+U50+V50+W50</f>
        <v>10058</v>
      </c>
      <c r="Y50" s="27">
        <f>S50+W50</f>
        <v>0</v>
      </c>
      <c r="Z50" s="27"/>
      <c r="AA50" s="27"/>
      <c r="AB50" s="27"/>
      <c r="AC50" s="27"/>
      <c r="AD50" s="27">
        <f>X50+Z50+AA50+AB50+AC50</f>
        <v>10058</v>
      </c>
      <c r="AE50" s="27">
        <f>Y50+AC50</f>
        <v>0</v>
      </c>
      <c r="AF50" s="27"/>
      <c r="AG50" s="27"/>
      <c r="AH50" s="27"/>
      <c r="AI50" s="27"/>
      <c r="AJ50" s="27">
        <f>AD50+AF50+AG50+AH50+AI50</f>
        <v>10058</v>
      </c>
      <c r="AK50" s="27">
        <f>AE50+AI50</f>
        <v>0</v>
      </c>
      <c r="AL50" s="92"/>
      <c r="AM50" s="92"/>
      <c r="AN50" s="92">
        <v>-134</v>
      </c>
      <c r="AO50" s="92"/>
      <c r="AP50" s="27">
        <f>AJ50+AL50+AM50+AN50+AO50</f>
        <v>9924</v>
      </c>
      <c r="AQ50" s="27">
        <f>AK50+AO50</f>
        <v>0</v>
      </c>
      <c r="AR50" s="27"/>
      <c r="AS50" s="27">
        <v>497</v>
      </c>
      <c r="AT50" s="27"/>
      <c r="AU50" s="27"/>
      <c r="AV50" s="27">
        <f>AP50+AR50+AS50+AT50+AU50</f>
        <v>10421</v>
      </c>
      <c r="AW50" s="27">
        <f>AQ50+AU50</f>
        <v>0</v>
      </c>
    </row>
    <row r="51" spans="1:49" s="9" customFormat="1" ht="33">
      <c r="A51" s="117" t="s">
        <v>102</v>
      </c>
      <c r="B51" s="25" t="s">
        <v>50</v>
      </c>
      <c r="C51" s="25" t="s">
        <v>55</v>
      </c>
      <c r="D51" s="28" t="s">
        <v>562</v>
      </c>
      <c r="E51" s="25" t="s">
        <v>91</v>
      </c>
      <c r="F51" s="27"/>
      <c r="G51" s="27"/>
      <c r="H51" s="27"/>
      <c r="I51" s="27"/>
      <c r="J51" s="27"/>
      <c r="K51" s="27"/>
      <c r="L51" s="27"/>
      <c r="M51" s="27"/>
      <c r="N51" s="27">
        <f>N52</f>
        <v>0</v>
      </c>
      <c r="O51" s="27">
        <f t="shared" ref="O51:AW51" si="61">O52</f>
        <v>306</v>
      </c>
      <c r="P51" s="27">
        <f t="shared" si="61"/>
        <v>0</v>
      </c>
      <c r="Q51" s="27">
        <f t="shared" si="61"/>
        <v>0</v>
      </c>
      <c r="R51" s="27">
        <f t="shared" si="61"/>
        <v>306</v>
      </c>
      <c r="S51" s="27">
        <f t="shared" si="61"/>
        <v>0</v>
      </c>
      <c r="T51" s="27">
        <f>T52</f>
        <v>0</v>
      </c>
      <c r="U51" s="27">
        <f t="shared" si="61"/>
        <v>0</v>
      </c>
      <c r="V51" s="27">
        <f t="shared" si="61"/>
        <v>0</v>
      </c>
      <c r="W51" s="27">
        <f t="shared" si="61"/>
        <v>0</v>
      </c>
      <c r="X51" s="27">
        <f t="shared" si="61"/>
        <v>306</v>
      </c>
      <c r="Y51" s="27">
        <f t="shared" si="61"/>
        <v>0</v>
      </c>
      <c r="Z51" s="27">
        <f>Z52</f>
        <v>0</v>
      </c>
      <c r="AA51" s="27">
        <f t="shared" si="61"/>
        <v>0</v>
      </c>
      <c r="AB51" s="27">
        <f t="shared" si="61"/>
        <v>0</v>
      </c>
      <c r="AC51" s="27">
        <f t="shared" si="61"/>
        <v>0</v>
      </c>
      <c r="AD51" s="27">
        <f t="shared" si="61"/>
        <v>306</v>
      </c>
      <c r="AE51" s="27">
        <f t="shared" si="61"/>
        <v>0</v>
      </c>
      <c r="AF51" s="27">
        <f>AF52</f>
        <v>0</v>
      </c>
      <c r="AG51" s="27">
        <f t="shared" si="61"/>
        <v>265</v>
      </c>
      <c r="AH51" s="27">
        <f t="shared" si="61"/>
        <v>0</v>
      </c>
      <c r="AI51" s="27">
        <f t="shared" si="61"/>
        <v>0</v>
      </c>
      <c r="AJ51" s="27">
        <f t="shared" si="61"/>
        <v>571</v>
      </c>
      <c r="AK51" s="27">
        <f t="shared" si="61"/>
        <v>0</v>
      </c>
      <c r="AL51" s="27">
        <f>AL52</f>
        <v>0</v>
      </c>
      <c r="AM51" s="27">
        <f t="shared" si="61"/>
        <v>0</v>
      </c>
      <c r="AN51" s="27">
        <f t="shared" si="61"/>
        <v>0</v>
      </c>
      <c r="AO51" s="27">
        <f t="shared" si="61"/>
        <v>0</v>
      </c>
      <c r="AP51" s="27">
        <f t="shared" si="61"/>
        <v>571</v>
      </c>
      <c r="AQ51" s="27">
        <f t="shared" si="61"/>
        <v>0</v>
      </c>
      <c r="AR51" s="27">
        <f>AR52</f>
        <v>0</v>
      </c>
      <c r="AS51" s="27">
        <f t="shared" si="61"/>
        <v>0</v>
      </c>
      <c r="AT51" s="27">
        <f t="shared" si="61"/>
        <v>0</v>
      </c>
      <c r="AU51" s="27">
        <f t="shared" si="61"/>
        <v>0</v>
      </c>
      <c r="AV51" s="27">
        <f t="shared" si="61"/>
        <v>571</v>
      </c>
      <c r="AW51" s="27">
        <f t="shared" si="61"/>
        <v>0</v>
      </c>
    </row>
    <row r="52" spans="1:49" s="9" customFormat="1" ht="33">
      <c r="A52" s="105" t="s">
        <v>500</v>
      </c>
      <c r="B52" s="25" t="s">
        <v>50</v>
      </c>
      <c r="C52" s="25" t="s">
        <v>55</v>
      </c>
      <c r="D52" s="28" t="s">
        <v>562</v>
      </c>
      <c r="E52" s="25" t="s">
        <v>190</v>
      </c>
      <c r="F52" s="27"/>
      <c r="G52" s="27"/>
      <c r="H52" s="27"/>
      <c r="I52" s="27"/>
      <c r="J52" s="27"/>
      <c r="K52" s="27"/>
      <c r="L52" s="27"/>
      <c r="M52" s="27"/>
      <c r="N52" s="27"/>
      <c r="O52" s="27">
        <v>306</v>
      </c>
      <c r="P52" s="27"/>
      <c r="Q52" s="27"/>
      <c r="R52" s="27">
        <f>L52+N52+O52+P52+Q52</f>
        <v>306</v>
      </c>
      <c r="S52" s="27">
        <f>M52+Q52</f>
        <v>0</v>
      </c>
      <c r="T52" s="27"/>
      <c r="U52" s="27"/>
      <c r="V52" s="27"/>
      <c r="W52" s="27"/>
      <c r="X52" s="27">
        <f>R52+T52+U52+V52+W52</f>
        <v>306</v>
      </c>
      <c r="Y52" s="27">
        <f>S52+W52</f>
        <v>0</v>
      </c>
      <c r="Z52" s="27"/>
      <c r="AA52" s="27"/>
      <c r="AB52" s="27"/>
      <c r="AC52" s="27"/>
      <c r="AD52" s="27">
        <f>X52+Z52+AA52+AB52+AC52</f>
        <v>306</v>
      </c>
      <c r="AE52" s="27">
        <f>Y52+AC52</f>
        <v>0</v>
      </c>
      <c r="AF52" s="27"/>
      <c r="AG52" s="27">
        <v>265</v>
      </c>
      <c r="AH52" s="27"/>
      <c r="AI52" s="27"/>
      <c r="AJ52" s="27">
        <f>AD52+AF52+AG52+AH52+AI52</f>
        <v>571</v>
      </c>
      <c r="AK52" s="27">
        <f>AE52+AI52</f>
        <v>0</v>
      </c>
      <c r="AL52" s="27"/>
      <c r="AM52" s="27"/>
      <c r="AN52" s="27"/>
      <c r="AO52" s="27"/>
      <c r="AP52" s="27">
        <f>AJ52+AL52+AM52+AN52+AO52</f>
        <v>571</v>
      </c>
      <c r="AQ52" s="27">
        <f>AK52+AO52</f>
        <v>0</v>
      </c>
      <c r="AR52" s="27"/>
      <c r="AS52" s="27"/>
      <c r="AT52" s="27"/>
      <c r="AU52" s="27"/>
      <c r="AV52" s="27">
        <f>AP52+AR52+AS52+AT52+AU52</f>
        <v>571</v>
      </c>
      <c r="AW52" s="27">
        <f>AQ52+AU52</f>
        <v>0</v>
      </c>
    </row>
    <row r="53" spans="1:49" s="9" customFormat="1" ht="18" customHeight="1">
      <c r="A53" s="33" t="s">
        <v>99</v>
      </c>
      <c r="B53" s="25" t="s">
        <v>50</v>
      </c>
      <c r="C53" s="25" t="s">
        <v>55</v>
      </c>
      <c r="D53" s="28" t="s">
        <v>562</v>
      </c>
      <c r="E53" s="25" t="s">
        <v>100</v>
      </c>
      <c r="F53" s="27">
        <f t="shared" ref="F53:AW53" si="62">F54</f>
        <v>10</v>
      </c>
      <c r="G53" s="27">
        <f t="shared" si="62"/>
        <v>0</v>
      </c>
      <c r="H53" s="27">
        <f t="shared" si="62"/>
        <v>0</v>
      </c>
      <c r="I53" s="27">
        <f t="shared" si="62"/>
        <v>0</v>
      </c>
      <c r="J53" s="27">
        <f t="shared" si="62"/>
        <v>0</v>
      </c>
      <c r="K53" s="27">
        <f t="shared" si="62"/>
        <v>0</v>
      </c>
      <c r="L53" s="27">
        <f t="shared" si="62"/>
        <v>10</v>
      </c>
      <c r="M53" s="27">
        <f t="shared" si="62"/>
        <v>0</v>
      </c>
      <c r="N53" s="27">
        <f t="shared" si="62"/>
        <v>0</v>
      </c>
      <c r="O53" s="27">
        <f t="shared" si="62"/>
        <v>0</v>
      </c>
      <c r="P53" s="27">
        <f t="shared" si="62"/>
        <v>0</v>
      </c>
      <c r="Q53" s="27">
        <f t="shared" si="62"/>
        <v>0</v>
      </c>
      <c r="R53" s="27">
        <f t="shared" si="62"/>
        <v>10</v>
      </c>
      <c r="S53" s="27">
        <f t="shared" si="62"/>
        <v>0</v>
      </c>
      <c r="T53" s="27">
        <f t="shared" si="62"/>
        <v>0</v>
      </c>
      <c r="U53" s="27">
        <f t="shared" si="62"/>
        <v>0</v>
      </c>
      <c r="V53" s="27">
        <f t="shared" si="62"/>
        <v>0</v>
      </c>
      <c r="W53" s="27">
        <f t="shared" si="62"/>
        <v>0</v>
      </c>
      <c r="X53" s="27">
        <f t="shared" si="62"/>
        <v>10</v>
      </c>
      <c r="Y53" s="27">
        <f t="shared" si="62"/>
        <v>0</v>
      </c>
      <c r="Z53" s="27">
        <f t="shared" si="62"/>
        <v>0</v>
      </c>
      <c r="AA53" s="27">
        <f t="shared" si="62"/>
        <v>0</v>
      </c>
      <c r="AB53" s="27">
        <f t="shared" si="62"/>
        <v>0</v>
      </c>
      <c r="AC53" s="27">
        <f t="shared" si="62"/>
        <v>0</v>
      </c>
      <c r="AD53" s="27">
        <f t="shared" si="62"/>
        <v>10</v>
      </c>
      <c r="AE53" s="27">
        <f t="shared" si="62"/>
        <v>0</v>
      </c>
      <c r="AF53" s="27">
        <f t="shared" si="62"/>
        <v>0</v>
      </c>
      <c r="AG53" s="27">
        <f t="shared" si="62"/>
        <v>0</v>
      </c>
      <c r="AH53" s="27">
        <f t="shared" si="62"/>
        <v>0</v>
      </c>
      <c r="AI53" s="27">
        <f t="shared" si="62"/>
        <v>0</v>
      </c>
      <c r="AJ53" s="27">
        <f t="shared" si="62"/>
        <v>10</v>
      </c>
      <c r="AK53" s="27">
        <f t="shared" si="62"/>
        <v>0</v>
      </c>
      <c r="AL53" s="27">
        <f t="shared" si="62"/>
        <v>0</v>
      </c>
      <c r="AM53" s="27">
        <f t="shared" si="62"/>
        <v>0</v>
      </c>
      <c r="AN53" s="27">
        <f t="shared" si="62"/>
        <v>0</v>
      </c>
      <c r="AO53" s="27">
        <f t="shared" si="62"/>
        <v>0</v>
      </c>
      <c r="AP53" s="27">
        <f t="shared" si="62"/>
        <v>10</v>
      </c>
      <c r="AQ53" s="27">
        <f t="shared" si="62"/>
        <v>0</v>
      </c>
      <c r="AR53" s="27">
        <f t="shared" si="62"/>
        <v>0</v>
      </c>
      <c r="AS53" s="27">
        <f t="shared" si="62"/>
        <v>0</v>
      </c>
      <c r="AT53" s="27">
        <f t="shared" si="62"/>
        <v>0</v>
      </c>
      <c r="AU53" s="27">
        <f t="shared" si="62"/>
        <v>0</v>
      </c>
      <c r="AV53" s="27">
        <f t="shared" si="62"/>
        <v>10</v>
      </c>
      <c r="AW53" s="27">
        <f t="shared" si="62"/>
        <v>0</v>
      </c>
    </row>
    <row r="54" spans="1:49" s="9" customFormat="1" ht="20.25" customHeight="1">
      <c r="A54" s="33" t="s">
        <v>172</v>
      </c>
      <c r="B54" s="25" t="s">
        <v>50</v>
      </c>
      <c r="C54" s="25" t="s">
        <v>55</v>
      </c>
      <c r="D54" s="28" t="s">
        <v>562</v>
      </c>
      <c r="E54" s="25" t="s">
        <v>171</v>
      </c>
      <c r="F54" s="27">
        <f>8+2</f>
        <v>10</v>
      </c>
      <c r="G54" s="27"/>
      <c r="H54" s="27"/>
      <c r="I54" s="27"/>
      <c r="J54" s="27"/>
      <c r="K54" s="27"/>
      <c r="L54" s="27">
        <f>F54+H54+I54+J54+K54</f>
        <v>10</v>
      </c>
      <c r="M54" s="27">
        <f>G54+K54</f>
        <v>0</v>
      </c>
      <c r="N54" s="27"/>
      <c r="O54" s="27"/>
      <c r="P54" s="27"/>
      <c r="Q54" s="27"/>
      <c r="R54" s="27">
        <f>L54+N54+O54+P54+Q54</f>
        <v>10</v>
      </c>
      <c r="S54" s="27">
        <f>M54+Q54</f>
        <v>0</v>
      </c>
      <c r="T54" s="27"/>
      <c r="U54" s="27"/>
      <c r="V54" s="27"/>
      <c r="W54" s="27"/>
      <c r="X54" s="27">
        <f>R54+T54+U54+V54+W54</f>
        <v>10</v>
      </c>
      <c r="Y54" s="27">
        <f>S54+W54</f>
        <v>0</v>
      </c>
      <c r="Z54" s="27"/>
      <c r="AA54" s="27"/>
      <c r="AB54" s="27"/>
      <c r="AC54" s="27"/>
      <c r="AD54" s="27">
        <f>X54+Z54+AA54+AB54+AC54</f>
        <v>10</v>
      </c>
      <c r="AE54" s="27">
        <f>Y54+AC54</f>
        <v>0</v>
      </c>
      <c r="AF54" s="27"/>
      <c r="AG54" s="27"/>
      <c r="AH54" s="27"/>
      <c r="AI54" s="27"/>
      <c r="AJ54" s="27">
        <f>AD54+AF54+AG54+AH54+AI54</f>
        <v>10</v>
      </c>
      <c r="AK54" s="27">
        <f>AE54+AI54</f>
        <v>0</v>
      </c>
      <c r="AL54" s="27"/>
      <c r="AM54" s="27"/>
      <c r="AN54" s="27"/>
      <c r="AO54" s="27"/>
      <c r="AP54" s="27">
        <f>AJ54+AL54+AM54+AN54+AO54</f>
        <v>10</v>
      </c>
      <c r="AQ54" s="27">
        <f>AK54+AO54</f>
        <v>0</v>
      </c>
      <c r="AR54" s="27"/>
      <c r="AS54" s="27"/>
      <c r="AT54" s="27"/>
      <c r="AU54" s="27"/>
      <c r="AV54" s="27">
        <f>AP54+AR54+AS54+AT54+AU54</f>
        <v>10</v>
      </c>
      <c r="AW54" s="27">
        <f>AQ54+AU54</f>
        <v>0</v>
      </c>
    </row>
    <row r="55" spans="1:49" s="9" customFormat="1" ht="20.25" customHeight="1">
      <c r="A55" s="33" t="s">
        <v>593</v>
      </c>
      <c r="B55" s="25" t="s">
        <v>50</v>
      </c>
      <c r="C55" s="25" t="s">
        <v>55</v>
      </c>
      <c r="D55" s="28" t="s">
        <v>597</v>
      </c>
      <c r="E55" s="25"/>
      <c r="F55" s="92"/>
      <c r="G55" s="92"/>
      <c r="H55" s="92">
        <f>H56+H61+H66+H69+H72+H77+H82</f>
        <v>0</v>
      </c>
      <c r="I55" s="92">
        <f t="shared" ref="I55:M55" si="63">I56+I61+I66+I69+I72+I77+I82</f>
        <v>0</v>
      </c>
      <c r="J55" s="92">
        <f t="shared" si="63"/>
        <v>0</v>
      </c>
      <c r="K55" s="92">
        <f t="shared" si="63"/>
        <v>46884</v>
      </c>
      <c r="L55" s="27">
        <f t="shared" si="63"/>
        <v>46884</v>
      </c>
      <c r="M55" s="27">
        <f t="shared" si="63"/>
        <v>46884</v>
      </c>
      <c r="N55" s="27">
        <f>N56+N61+N66+N69+N72+N77+N82</f>
        <v>0</v>
      </c>
      <c r="O55" s="27">
        <f t="shared" ref="O55:S55" si="64">O56+O61+O66+O69+O72+O77+O82</f>
        <v>0</v>
      </c>
      <c r="P55" s="27">
        <f t="shared" si="64"/>
        <v>0</v>
      </c>
      <c r="Q55" s="27">
        <f t="shared" si="64"/>
        <v>0</v>
      </c>
      <c r="R55" s="27">
        <f t="shared" si="64"/>
        <v>46884</v>
      </c>
      <c r="S55" s="27">
        <f t="shared" si="64"/>
        <v>46884</v>
      </c>
      <c r="T55" s="27">
        <f>T56+T61+T66+T69+T72+T77+T82</f>
        <v>0</v>
      </c>
      <c r="U55" s="27">
        <f t="shared" ref="U55:Y55" si="65">U56+U61+U66+U69+U72+U77+U82</f>
        <v>0</v>
      </c>
      <c r="V55" s="27">
        <f t="shared" si="65"/>
        <v>0</v>
      </c>
      <c r="W55" s="27">
        <f t="shared" si="65"/>
        <v>0</v>
      </c>
      <c r="X55" s="27">
        <f t="shared" si="65"/>
        <v>46884</v>
      </c>
      <c r="Y55" s="27">
        <f t="shared" si="65"/>
        <v>46884</v>
      </c>
      <c r="Z55" s="27">
        <f>Z56+Z61+Z66+Z69+Z72+Z77+Z82</f>
        <v>0</v>
      </c>
      <c r="AA55" s="27">
        <f t="shared" ref="AA55:AE55" si="66">AA56+AA61+AA66+AA69+AA72+AA77+AA82</f>
        <v>0</v>
      </c>
      <c r="AB55" s="27">
        <f t="shared" si="66"/>
        <v>0</v>
      </c>
      <c r="AC55" s="27">
        <f t="shared" si="66"/>
        <v>0</v>
      </c>
      <c r="AD55" s="27">
        <f t="shared" si="66"/>
        <v>46884</v>
      </c>
      <c r="AE55" s="27">
        <f t="shared" si="66"/>
        <v>46884</v>
      </c>
      <c r="AF55" s="27">
        <f>AF56+AF61+AF66+AF69+AF72+AF77+AF82</f>
        <v>0</v>
      </c>
      <c r="AG55" s="27">
        <f t="shared" ref="AG55:AK55" si="67">AG56+AG61+AG66+AG69+AG72+AG77+AG82</f>
        <v>0</v>
      </c>
      <c r="AH55" s="27">
        <f t="shared" si="67"/>
        <v>0</v>
      </c>
      <c r="AI55" s="27">
        <f t="shared" si="67"/>
        <v>0</v>
      </c>
      <c r="AJ55" s="27">
        <f t="shared" si="67"/>
        <v>46884</v>
      </c>
      <c r="AK55" s="27">
        <f t="shared" si="67"/>
        <v>46884</v>
      </c>
      <c r="AL55" s="27">
        <f>AL56+AL61+AL66+AL69+AL72+AL77+AL82</f>
        <v>0</v>
      </c>
      <c r="AM55" s="27">
        <f t="shared" ref="AM55:AQ55" si="68">AM56+AM61+AM66+AM69+AM72+AM77+AM82</f>
        <v>0</v>
      </c>
      <c r="AN55" s="27">
        <f t="shared" si="68"/>
        <v>0</v>
      </c>
      <c r="AO55" s="27">
        <f t="shared" si="68"/>
        <v>0</v>
      </c>
      <c r="AP55" s="27">
        <f t="shared" si="68"/>
        <v>46884</v>
      </c>
      <c r="AQ55" s="27">
        <f t="shared" si="68"/>
        <v>46884</v>
      </c>
      <c r="AR55" s="27">
        <f>AR56+AR61+AR66+AR69+AR72+AR77+AR82</f>
        <v>0</v>
      </c>
      <c r="AS55" s="27">
        <f t="shared" ref="AS55:AW55" si="69">AS56+AS61+AS66+AS69+AS72+AS77+AS82</f>
        <v>0</v>
      </c>
      <c r="AT55" s="27">
        <f t="shared" si="69"/>
        <v>0</v>
      </c>
      <c r="AU55" s="27">
        <f t="shared" si="69"/>
        <v>0</v>
      </c>
      <c r="AV55" s="27">
        <f t="shared" si="69"/>
        <v>46884</v>
      </c>
      <c r="AW55" s="27">
        <f t="shared" si="69"/>
        <v>46884</v>
      </c>
    </row>
    <row r="56" spans="1:49" s="9" customFormat="1" ht="33">
      <c r="A56" s="33" t="s">
        <v>598</v>
      </c>
      <c r="B56" s="25" t="s">
        <v>50</v>
      </c>
      <c r="C56" s="25" t="s">
        <v>55</v>
      </c>
      <c r="D56" s="28" t="s">
        <v>600</v>
      </c>
      <c r="E56" s="25"/>
      <c r="F56" s="92"/>
      <c r="G56" s="92"/>
      <c r="H56" s="92">
        <f>H57+H59</f>
        <v>0</v>
      </c>
      <c r="I56" s="92">
        <f t="shared" ref="I56:M56" si="70">I57+I59</f>
        <v>0</v>
      </c>
      <c r="J56" s="92">
        <f t="shared" si="70"/>
        <v>0</v>
      </c>
      <c r="K56" s="92">
        <f t="shared" si="70"/>
        <v>573</v>
      </c>
      <c r="L56" s="27">
        <f t="shared" si="70"/>
        <v>573</v>
      </c>
      <c r="M56" s="27">
        <f t="shared" si="70"/>
        <v>573</v>
      </c>
      <c r="N56" s="27">
        <f>N57+N59</f>
        <v>0</v>
      </c>
      <c r="O56" s="27">
        <f t="shared" ref="O56:S56" si="71">O57+O59</f>
        <v>0</v>
      </c>
      <c r="P56" s="27">
        <f t="shared" si="71"/>
        <v>0</v>
      </c>
      <c r="Q56" s="27">
        <f t="shared" si="71"/>
        <v>0</v>
      </c>
      <c r="R56" s="27">
        <f t="shared" si="71"/>
        <v>573</v>
      </c>
      <c r="S56" s="27">
        <f t="shared" si="71"/>
        <v>573</v>
      </c>
      <c r="T56" s="27">
        <f>T57+T59</f>
        <v>0</v>
      </c>
      <c r="U56" s="27">
        <f t="shared" ref="U56:Y56" si="72">U57+U59</f>
        <v>0</v>
      </c>
      <c r="V56" s="27">
        <f t="shared" si="72"/>
        <v>0</v>
      </c>
      <c r="W56" s="27">
        <f t="shared" si="72"/>
        <v>0</v>
      </c>
      <c r="X56" s="27">
        <f t="shared" si="72"/>
        <v>573</v>
      </c>
      <c r="Y56" s="27">
        <f t="shared" si="72"/>
        <v>573</v>
      </c>
      <c r="Z56" s="27">
        <f>Z57+Z59</f>
        <v>0</v>
      </c>
      <c r="AA56" s="27">
        <f t="shared" ref="AA56:AE56" si="73">AA57+AA59</f>
        <v>0</v>
      </c>
      <c r="AB56" s="27">
        <f t="shared" si="73"/>
        <v>0</v>
      </c>
      <c r="AC56" s="27">
        <f t="shared" si="73"/>
        <v>0</v>
      </c>
      <c r="AD56" s="27">
        <f t="shared" si="73"/>
        <v>573</v>
      </c>
      <c r="AE56" s="27">
        <f t="shared" si="73"/>
        <v>573</v>
      </c>
      <c r="AF56" s="27">
        <f>AF57+AF59</f>
        <v>0</v>
      </c>
      <c r="AG56" s="27">
        <f t="shared" ref="AG56:AK56" si="74">AG57+AG59</f>
        <v>0</v>
      </c>
      <c r="AH56" s="27">
        <f t="shared" si="74"/>
        <v>0</v>
      </c>
      <c r="AI56" s="27">
        <f t="shared" si="74"/>
        <v>0</v>
      </c>
      <c r="AJ56" s="27">
        <f t="shared" si="74"/>
        <v>573</v>
      </c>
      <c r="AK56" s="27">
        <f t="shared" si="74"/>
        <v>573</v>
      </c>
      <c r="AL56" s="27">
        <f>AL57+AL59</f>
        <v>0</v>
      </c>
      <c r="AM56" s="27">
        <f t="shared" ref="AM56:AQ56" si="75">AM57+AM59</f>
        <v>0</v>
      </c>
      <c r="AN56" s="27">
        <f t="shared" si="75"/>
        <v>0</v>
      </c>
      <c r="AO56" s="27">
        <f t="shared" si="75"/>
        <v>0</v>
      </c>
      <c r="AP56" s="27">
        <f t="shared" si="75"/>
        <v>573</v>
      </c>
      <c r="AQ56" s="27">
        <f t="shared" si="75"/>
        <v>573</v>
      </c>
      <c r="AR56" s="27">
        <f>AR57+AR59</f>
        <v>0</v>
      </c>
      <c r="AS56" s="27">
        <f t="shared" ref="AS56:AW56" si="76">AS57+AS59</f>
        <v>0</v>
      </c>
      <c r="AT56" s="27">
        <f t="shared" si="76"/>
        <v>0</v>
      </c>
      <c r="AU56" s="27">
        <f t="shared" si="76"/>
        <v>0</v>
      </c>
      <c r="AV56" s="27">
        <f t="shared" si="76"/>
        <v>573</v>
      </c>
      <c r="AW56" s="27">
        <f t="shared" si="76"/>
        <v>573</v>
      </c>
    </row>
    <row r="57" spans="1:49" s="9" customFormat="1" ht="82.5">
      <c r="A57" s="33" t="s">
        <v>599</v>
      </c>
      <c r="B57" s="25" t="s">
        <v>50</v>
      </c>
      <c r="C57" s="25" t="s">
        <v>55</v>
      </c>
      <c r="D57" s="28" t="s">
        <v>600</v>
      </c>
      <c r="E57" s="25" t="s">
        <v>105</v>
      </c>
      <c r="F57" s="92"/>
      <c r="G57" s="92"/>
      <c r="H57" s="92">
        <f>H58</f>
        <v>0</v>
      </c>
      <c r="I57" s="92">
        <f t="shared" ref="I57:AW57" si="77">I58</f>
        <v>0</v>
      </c>
      <c r="J57" s="92">
        <f t="shared" si="77"/>
        <v>0</v>
      </c>
      <c r="K57" s="92">
        <f t="shared" si="77"/>
        <v>569</v>
      </c>
      <c r="L57" s="27">
        <f t="shared" si="77"/>
        <v>569</v>
      </c>
      <c r="M57" s="27">
        <f t="shared" si="77"/>
        <v>569</v>
      </c>
      <c r="N57" s="27">
        <f>N58</f>
        <v>0</v>
      </c>
      <c r="O57" s="27">
        <f t="shared" si="77"/>
        <v>0</v>
      </c>
      <c r="P57" s="27">
        <f t="shared" si="77"/>
        <v>0</v>
      </c>
      <c r="Q57" s="27">
        <f t="shared" si="77"/>
        <v>0</v>
      </c>
      <c r="R57" s="27">
        <f t="shared" si="77"/>
        <v>569</v>
      </c>
      <c r="S57" s="27">
        <f t="shared" si="77"/>
        <v>569</v>
      </c>
      <c r="T57" s="27">
        <f>T58</f>
        <v>0</v>
      </c>
      <c r="U57" s="27">
        <f t="shared" si="77"/>
        <v>0</v>
      </c>
      <c r="V57" s="27">
        <f t="shared" si="77"/>
        <v>0</v>
      </c>
      <c r="W57" s="27">
        <f t="shared" si="77"/>
        <v>0</v>
      </c>
      <c r="X57" s="27">
        <f t="shared" si="77"/>
        <v>569</v>
      </c>
      <c r="Y57" s="27">
        <f t="shared" si="77"/>
        <v>569</v>
      </c>
      <c r="Z57" s="27">
        <f>Z58</f>
        <v>0</v>
      </c>
      <c r="AA57" s="27">
        <f t="shared" si="77"/>
        <v>0</v>
      </c>
      <c r="AB57" s="27">
        <f t="shared" si="77"/>
        <v>0</v>
      </c>
      <c r="AC57" s="27">
        <f t="shared" si="77"/>
        <v>0</v>
      </c>
      <c r="AD57" s="27">
        <f t="shared" si="77"/>
        <v>569</v>
      </c>
      <c r="AE57" s="27">
        <f t="shared" si="77"/>
        <v>569</v>
      </c>
      <c r="AF57" s="27">
        <f>AF58</f>
        <v>0</v>
      </c>
      <c r="AG57" s="27">
        <f t="shared" si="77"/>
        <v>0</v>
      </c>
      <c r="AH57" s="27">
        <f t="shared" si="77"/>
        <v>0</v>
      </c>
      <c r="AI57" s="27">
        <f t="shared" si="77"/>
        <v>0</v>
      </c>
      <c r="AJ57" s="27">
        <f t="shared" si="77"/>
        <v>569</v>
      </c>
      <c r="AK57" s="27">
        <f t="shared" si="77"/>
        <v>569</v>
      </c>
      <c r="AL57" s="27">
        <f>AL58</f>
        <v>0</v>
      </c>
      <c r="AM57" s="27">
        <f t="shared" si="77"/>
        <v>0</v>
      </c>
      <c r="AN57" s="27">
        <f t="shared" si="77"/>
        <v>0</v>
      </c>
      <c r="AO57" s="27">
        <f t="shared" si="77"/>
        <v>0</v>
      </c>
      <c r="AP57" s="27">
        <f t="shared" si="77"/>
        <v>569</v>
      </c>
      <c r="AQ57" s="27">
        <f t="shared" si="77"/>
        <v>569</v>
      </c>
      <c r="AR57" s="27">
        <f>AR58</f>
        <v>0</v>
      </c>
      <c r="AS57" s="27">
        <f t="shared" si="77"/>
        <v>0</v>
      </c>
      <c r="AT57" s="27">
        <f t="shared" si="77"/>
        <v>0</v>
      </c>
      <c r="AU57" s="27">
        <f t="shared" si="77"/>
        <v>0</v>
      </c>
      <c r="AV57" s="27">
        <f t="shared" si="77"/>
        <v>569</v>
      </c>
      <c r="AW57" s="27">
        <f t="shared" si="77"/>
        <v>569</v>
      </c>
    </row>
    <row r="58" spans="1:49" s="9" customFormat="1" ht="33">
      <c r="A58" s="33" t="s">
        <v>168</v>
      </c>
      <c r="B58" s="25" t="s">
        <v>50</v>
      </c>
      <c r="C58" s="25" t="s">
        <v>55</v>
      </c>
      <c r="D58" s="28" t="s">
        <v>600</v>
      </c>
      <c r="E58" s="25" t="s">
        <v>167</v>
      </c>
      <c r="F58" s="92"/>
      <c r="G58" s="92"/>
      <c r="H58" s="92"/>
      <c r="I58" s="92"/>
      <c r="J58" s="92"/>
      <c r="K58" s="92">
        <v>569</v>
      </c>
      <c r="L58" s="27">
        <f>F58+H58+I58+J58+K58</f>
        <v>569</v>
      </c>
      <c r="M58" s="27">
        <f>G58+K58</f>
        <v>569</v>
      </c>
      <c r="N58" s="27"/>
      <c r="O58" s="27"/>
      <c r="P58" s="27"/>
      <c r="Q58" s="27"/>
      <c r="R58" s="27">
        <f>L58+N58+O58+P58+Q58</f>
        <v>569</v>
      </c>
      <c r="S58" s="27">
        <f>M58+Q58</f>
        <v>569</v>
      </c>
      <c r="T58" s="27"/>
      <c r="U58" s="27"/>
      <c r="V58" s="27"/>
      <c r="W58" s="27"/>
      <c r="X58" s="27">
        <f>R58+T58+U58+V58+W58</f>
        <v>569</v>
      </c>
      <c r="Y58" s="27">
        <f>S58+W58</f>
        <v>569</v>
      </c>
      <c r="Z58" s="27"/>
      <c r="AA58" s="27"/>
      <c r="AB58" s="27"/>
      <c r="AC58" s="27"/>
      <c r="AD58" s="27">
        <f>X58+Z58+AA58+AB58+AC58</f>
        <v>569</v>
      </c>
      <c r="AE58" s="27">
        <f>Y58+AC58</f>
        <v>569</v>
      </c>
      <c r="AF58" s="27"/>
      <c r="AG58" s="27"/>
      <c r="AH58" s="27"/>
      <c r="AI58" s="27"/>
      <c r="AJ58" s="27">
        <f>AD58+AF58+AG58+AH58+AI58</f>
        <v>569</v>
      </c>
      <c r="AK58" s="27">
        <f>AE58+AI58</f>
        <v>569</v>
      </c>
      <c r="AL58" s="27"/>
      <c r="AM58" s="27"/>
      <c r="AN58" s="27"/>
      <c r="AO58" s="27"/>
      <c r="AP58" s="27">
        <f>AJ58+AL58+AM58+AN58+AO58</f>
        <v>569</v>
      </c>
      <c r="AQ58" s="27">
        <f>AK58+AO58</f>
        <v>569</v>
      </c>
      <c r="AR58" s="27"/>
      <c r="AS58" s="27"/>
      <c r="AT58" s="27"/>
      <c r="AU58" s="27"/>
      <c r="AV58" s="27">
        <f>AP58+AR58+AS58+AT58+AU58</f>
        <v>569</v>
      </c>
      <c r="AW58" s="27">
        <f>AQ58+AU58</f>
        <v>569</v>
      </c>
    </row>
    <row r="59" spans="1:49" s="9" customFormat="1" ht="33">
      <c r="A59" s="33" t="s">
        <v>595</v>
      </c>
      <c r="B59" s="25" t="s">
        <v>50</v>
      </c>
      <c r="C59" s="25" t="s">
        <v>55</v>
      </c>
      <c r="D59" s="28" t="s">
        <v>600</v>
      </c>
      <c r="E59" s="25" t="s">
        <v>80</v>
      </c>
      <c r="F59" s="92"/>
      <c r="G59" s="92"/>
      <c r="H59" s="92">
        <f>H60</f>
        <v>0</v>
      </c>
      <c r="I59" s="92">
        <f t="shared" ref="I59:AW59" si="78">I60</f>
        <v>0</v>
      </c>
      <c r="J59" s="92">
        <f t="shared" si="78"/>
        <v>0</v>
      </c>
      <c r="K59" s="92">
        <f t="shared" si="78"/>
        <v>4</v>
      </c>
      <c r="L59" s="27">
        <f t="shared" si="78"/>
        <v>4</v>
      </c>
      <c r="M59" s="27">
        <f t="shared" si="78"/>
        <v>4</v>
      </c>
      <c r="N59" s="27">
        <f>N60</f>
        <v>0</v>
      </c>
      <c r="O59" s="27">
        <f t="shared" si="78"/>
        <v>0</v>
      </c>
      <c r="P59" s="27">
        <f t="shared" si="78"/>
        <v>0</v>
      </c>
      <c r="Q59" s="27">
        <f t="shared" si="78"/>
        <v>0</v>
      </c>
      <c r="R59" s="27">
        <f t="shared" si="78"/>
        <v>4</v>
      </c>
      <c r="S59" s="27">
        <f t="shared" si="78"/>
        <v>4</v>
      </c>
      <c r="T59" s="27">
        <f>T60</f>
        <v>0</v>
      </c>
      <c r="U59" s="27">
        <f t="shared" si="78"/>
        <v>0</v>
      </c>
      <c r="V59" s="27">
        <f t="shared" si="78"/>
        <v>0</v>
      </c>
      <c r="W59" s="27">
        <f t="shared" si="78"/>
        <v>0</v>
      </c>
      <c r="X59" s="27">
        <f t="shared" si="78"/>
        <v>4</v>
      </c>
      <c r="Y59" s="27">
        <f t="shared" si="78"/>
        <v>4</v>
      </c>
      <c r="Z59" s="27">
        <f>Z60</f>
        <v>0</v>
      </c>
      <c r="AA59" s="27">
        <f t="shared" si="78"/>
        <v>0</v>
      </c>
      <c r="AB59" s="27">
        <f t="shared" si="78"/>
        <v>0</v>
      </c>
      <c r="AC59" s="27">
        <f t="shared" si="78"/>
        <v>0</v>
      </c>
      <c r="AD59" s="27">
        <f t="shared" si="78"/>
        <v>4</v>
      </c>
      <c r="AE59" s="27">
        <f t="shared" si="78"/>
        <v>4</v>
      </c>
      <c r="AF59" s="27">
        <f>AF60</f>
        <v>0</v>
      </c>
      <c r="AG59" s="27">
        <f t="shared" si="78"/>
        <v>0</v>
      </c>
      <c r="AH59" s="27">
        <f t="shared" si="78"/>
        <v>0</v>
      </c>
      <c r="AI59" s="27">
        <f t="shared" si="78"/>
        <v>0</v>
      </c>
      <c r="AJ59" s="27">
        <f t="shared" si="78"/>
        <v>4</v>
      </c>
      <c r="AK59" s="27">
        <f t="shared" si="78"/>
        <v>4</v>
      </c>
      <c r="AL59" s="27">
        <f>AL60</f>
        <v>0</v>
      </c>
      <c r="AM59" s="27">
        <f t="shared" si="78"/>
        <v>0</v>
      </c>
      <c r="AN59" s="27">
        <f t="shared" si="78"/>
        <v>0</v>
      </c>
      <c r="AO59" s="27">
        <f t="shared" si="78"/>
        <v>0</v>
      </c>
      <c r="AP59" s="27">
        <f t="shared" si="78"/>
        <v>4</v>
      </c>
      <c r="AQ59" s="27">
        <f t="shared" si="78"/>
        <v>4</v>
      </c>
      <c r="AR59" s="27">
        <f>AR60</f>
        <v>0</v>
      </c>
      <c r="AS59" s="27">
        <f t="shared" si="78"/>
        <v>0</v>
      </c>
      <c r="AT59" s="27">
        <f t="shared" si="78"/>
        <v>0</v>
      </c>
      <c r="AU59" s="27">
        <f t="shared" si="78"/>
        <v>0</v>
      </c>
      <c r="AV59" s="27">
        <f t="shared" si="78"/>
        <v>4</v>
      </c>
      <c r="AW59" s="27">
        <f t="shared" si="78"/>
        <v>4</v>
      </c>
    </row>
    <row r="60" spans="1:49" s="9" customFormat="1" ht="37.5" customHeight="1">
      <c r="A60" s="33" t="s">
        <v>170</v>
      </c>
      <c r="B60" s="25" t="s">
        <v>50</v>
      </c>
      <c r="C60" s="25" t="s">
        <v>55</v>
      </c>
      <c r="D60" s="28" t="s">
        <v>600</v>
      </c>
      <c r="E60" s="25" t="s">
        <v>169</v>
      </c>
      <c r="F60" s="92"/>
      <c r="G60" s="92"/>
      <c r="H60" s="92"/>
      <c r="I60" s="92"/>
      <c r="J60" s="92"/>
      <c r="K60" s="92">
        <v>4</v>
      </c>
      <c r="L60" s="27">
        <f>F60+H60+I60+J60+K60</f>
        <v>4</v>
      </c>
      <c r="M60" s="27">
        <f>G60+K60</f>
        <v>4</v>
      </c>
      <c r="N60" s="27"/>
      <c r="O60" s="27"/>
      <c r="P60" s="27"/>
      <c r="Q60" s="27"/>
      <c r="R60" s="27">
        <f>L60+N60+O60+P60+Q60</f>
        <v>4</v>
      </c>
      <c r="S60" s="27">
        <f>M60+Q60</f>
        <v>4</v>
      </c>
      <c r="T60" s="27"/>
      <c r="U60" s="27"/>
      <c r="V60" s="27"/>
      <c r="W60" s="27"/>
      <c r="X60" s="27">
        <f>R60+T60+U60+V60+W60</f>
        <v>4</v>
      </c>
      <c r="Y60" s="27">
        <f>S60+W60</f>
        <v>4</v>
      </c>
      <c r="Z60" s="27"/>
      <c r="AA60" s="27"/>
      <c r="AB60" s="27"/>
      <c r="AC60" s="27"/>
      <c r="AD60" s="27">
        <f>X60+Z60+AA60+AB60+AC60</f>
        <v>4</v>
      </c>
      <c r="AE60" s="27">
        <f>Y60+AC60</f>
        <v>4</v>
      </c>
      <c r="AF60" s="27"/>
      <c r="AG60" s="27"/>
      <c r="AH60" s="27"/>
      <c r="AI60" s="27"/>
      <c r="AJ60" s="27">
        <f>AD60+AF60+AG60+AH60+AI60</f>
        <v>4</v>
      </c>
      <c r="AK60" s="27">
        <f>AE60+AI60</f>
        <v>4</v>
      </c>
      <c r="AL60" s="27"/>
      <c r="AM60" s="27"/>
      <c r="AN60" s="27"/>
      <c r="AO60" s="27"/>
      <c r="AP60" s="27">
        <f>AJ60+AL60+AM60+AN60+AO60</f>
        <v>4</v>
      </c>
      <c r="AQ60" s="27">
        <f>AK60+AO60</f>
        <v>4</v>
      </c>
      <c r="AR60" s="27"/>
      <c r="AS60" s="27"/>
      <c r="AT60" s="27"/>
      <c r="AU60" s="27"/>
      <c r="AV60" s="27">
        <f>AP60+AR60+AS60+AT60+AU60</f>
        <v>4</v>
      </c>
      <c r="AW60" s="27">
        <f>AQ60+AU60</f>
        <v>4</v>
      </c>
    </row>
    <row r="61" spans="1:49" s="9" customFormat="1" ht="33">
      <c r="A61" s="33" t="s">
        <v>601</v>
      </c>
      <c r="B61" s="25" t="s">
        <v>50</v>
      </c>
      <c r="C61" s="25" t="s">
        <v>55</v>
      </c>
      <c r="D61" s="28" t="s">
        <v>602</v>
      </c>
      <c r="E61" s="25"/>
      <c r="F61" s="92"/>
      <c r="G61" s="92"/>
      <c r="H61" s="92">
        <f>H62+H64</f>
        <v>0</v>
      </c>
      <c r="I61" s="92">
        <f t="shared" ref="I61:M61" si="79">I62+I64</f>
        <v>0</v>
      </c>
      <c r="J61" s="92">
        <f t="shared" si="79"/>
        <v>0</v>
      </c>
      <c r="K61" s="92">
        <f t="shared" si="79"/>
        <v>2678</v>
      </c>
      <c r="L61" s="27">
        <f t="shared" si="79"/>
        <v>2678</v>
      </c>
      <c r="M61" s="27">
        <f t="shared" si="79"/>
        <v>2678</v>
      </c>
      <c r="N61" s="27">
        <f>N62+N64</f>
        <v>0</v>
      </c>
      <c r="O61" s="27">
        <f t="shared" ref="O61:S61" si="80">O62+O64</f>
        <v>0</v>
      </c>
      <c r="P61" s="27">
        <f t="shared" si="80"/>
        <v>0</v>
      </c>
      <c r="Q61" s="27">
        <f t="shared" si="80"/>
        <v>0</v>
      </c>
      <c r="R61" s="27">
        <f t="shared" si="80"/>
        <v>2678</v>
      </c>
      <c r="S61" s="27">
        <f t="shared" si="80"/>
        <v>2678</v>
      </c>
      <c r="T61" s="27">
        <f>T62+T64</f>
        <v>0</v>
      </c>
      <c r="U61" s="27">
        <f t="shared" ref="U61:Y61" si="81">U62+U64</f>
        <v>0</v>
      </c>
      <c r="V61" s="27">
        <f t="shared" si="81"/>
        <v>0</v>
      </c>
      <c r="W61" s="27">
        <f t="shared" si="81"/>
        <v>0</v>
      </c>
      <c r="X61" s="27">
        <f t="shared" si="81"/>
        <v>2678</v>
      </c>
      <c r="Y61" s="27">
        <f t="shared" si="81"/>
        <v>2678</v>
      </c>
      <c r="Z61" s="27">
        <f>Z62+Z64</f>
        <v>0</v>
      </c>
      <c r="AA61" s="27">
        <f t="shared" ref="AA61:AE61" si="82">AA62+AA64</f>
        <v>0</v>
      </c>
      <c r="AB61" s="27">
        <f t="shared" si="82"/>
        <v>0</v>
      </c>
      <c r="AC61" s="27">
        <f t="shared" si="82"/>
        <v>0</v>
      </c>
      <c r="AD61" s="27">
        <f t="shared" si="82"/>
        <v>2678</v>
      </c>
      <c r="AE61" s="27">
        <f t="shared" si="82"/>
        <v>2678</v>
      </c>
      <c r="AF61" s="27">
        <f>AF62+AF64</f>
        <v>0</v>
      </c>
      <c r="AG61" s="27">
        <f t="shared" ref="AG61:AK61" si="83">AG62+AG64</f>
        <v>0</v>
      </c>
      <c r="AH61" s="27">
        <f t="shared" si="83"/>
        <v>0</v>
      </c>
      <c r="AI61" s="27">
        <f t="shared" si="83"/>
        <v>0</v>
      </c>
      <c r="AJ61" s="27">
        <f t="shared" si="83"/>
        <v>2678</v>
      </c>
      <c r="AK61" s="27">
        <f t="shared" si="83"/>
        <v>2678</v>
      </c>
      <c r="AL61" s="27">
        <f>AL62+AL64</f>
        <v>0</v>
      </c>
      <c r="AM61" s="27">
        <f t="shared" ref="AM61:AQ61" si="84">AM62+AM64</f>
        <v>0</v>
      </c>
      <c r="AN61" s="27">
        <f t="shared" si="84"/>
        <v>0</v>
      </c>
      <c r="AO61" s="27">
        <f t="shared" si="84"/>
        <v>0</v>
      </c>
      <c r="AP61" s="27">
        <f t="shared" si="84"/>
        <v>2678</v>
      </c>
      <c r="AQ61" s="27">
        <f t="shared" si="84"/>
        <v>2678</v>
      </c>
      <c r="AR61" s="27">
        <f>AR62+AR64</f>
        <v>0</v>
      </c>
      <c r="AS61" s="27">
        <f t="shared" ref="AS61:AW61" si="85">AS62+AS64</f>
        <v>0</v>
      </c>
      <c r="AT61" s="27">
        <f t="shared" si="85"/>
        <v>0</v>
      </c>
      <c r="AU61" s="27">
        <f t="shared" si="85"/>
        <v>0</v>
      </c>
      <c r="AV61" s="27">
        <f t="shared" si="85"/>
        <v>2678</v>
      </c>
      <c r="AW61" s="27">
        <f t="shared" si="85"/>
        <v>2678</v>
      </c>
    </row>
    <row r="62" spans="1:49" s="9" customFormat="1" ht="82.5">
      <c r="A62" s="33" t="s">
        <v>599</v>
      </c>
      <c r="B62" s="25" t="s">
        <v>50</v>
      </c>
      <c r="C62" s="25" t="s">
        <v>55</v>
      </c>
      <c r="D62" s="28" t="s">
        <v>602</v>
      </c>
      <c r="E62" s="25" t="s">
        <v>105</v>
      </c>
      <c r="F62" s="92"/>
      <c r="G62" s="92"/>
      <c r="H62" s="92">
        <f>H63</f>
        <v>0</v>
      </c>
      <c r="I62" s="92">
        <f t="shared" ref="I62:AW62" si="86">I63</f>
        <v>0</v>
      </c>
      <c r="J62" s="92">
        <f t="shared" si="86"/>
        <v>0</v>
      </c>
      <c r="K62" s="92">
        <f t="shared" si="86"/>
        <v>2657</v>
      </c>
      <c r="L62" s="27">
        <f t="shared" si="86"/>
        <v>2657</v>
      </c>
      <c r="M62" s="27">
        <f t="shared" si="86"/>
        <v>2657</v>
      </c>
      <c r="N62" s="27">
        <f>N63</f>
        <v>0</v>
      </c>
      <c r="O62" s="27">
        <f t="shared" si="86"/>
        <v>0</v>
      </c>
      <c r="P62" s="27">
        <f t="shared" si="86"/>
        <v>0</v>
      </c>
      <c r="Q62" s="27">
        <f t="shared" si="86"/>
        <v>0</v>
      </c>
      <c r="R62" s="27">
        <f t="shared" si="86"/>
        <v>2657</v>
      </c>
      <c r="S62" s="27">
        <f t="shared" si="86"/>
        <v>2657</v>
      </c>
      <c r="T62" s="27">
        <f>T63</f>
        <v>0</v>
      </c>
      <c r="U62" s="27">
        <f t="shared" si="86"/>
        <v>0</v>
      </c>
      <c r="V62" s="27">
        <f t="shared" si="86"/>
        <v>0</v>
      </c>
      <c r="W62" s="27">
        <f t="shared" si="86"/>
        <v>0</v>
      </c>
      <c r="X62" s="27">
        <f t="shared" si="86"/>
        <v>2657</v>
      </c>
      <c r="Y62" s="27">
        <f t="shared" si="86"/>
        <v>2657</v>
      </c>
      <c r="Z62" s="27">
        <f>Z63</f>
        <v>0</v>
      </c>
      <c r="AA62" s="27">
        <f t="shared" si="86"/>
        <v>0</v>
      </c>
      <c r="AB62" s="27">
        <f t="shared" si="86"/>
        <v>0</v>
      </c>
      <c r="AC62" s="27">
        <f t="shared" si="86"/>
        <v>0</v>
      </c>
      <c r="AD62" s="27">
        <f t="shared" si="86"/>
        <v>2657</v>
      </c>
      <c r="AE62" s="27">
        <f t="shared" si="86"/>
        <v>2657</v>
      </c>
      <c r="AF62" s="27">
        <f>AF63</f>
        <v>0</v>
      </c>
      <c r="AG62" s="27">
        <f t="shared" si="86"/>
        <v>0</v>
      </c>
      <c r="AH62" s="27">
        <f t="shared" si="86"/>
        <v>0</v>
      </c>
      <c r="AI62" s="27">
        <f t="shared" si="86"/>
        <v>0</v>
      </c>
      <c r="AJ62" s="27">
        <f t="shared" si="86"/>
        <v>2657</v>
      </c>
      <c r="AK62" s="27">
        <f t="shared" si="86"/>
        <v>2657</v>
      </c>
      <c r="AL62" s="27">
        <f>AL63</f>
        <v>0</v>
      </c>
      <c r="AM62" s="27">
        <f t="shared" si="86"/>
        <v>0</v>
      </c>
      <c r="AN62" s="27">
        <f t="shared" si="86"/>
        <v>0</v>
      </c>
      <c r="AO62" s="27">
        <f t="shared" si="86"/>
        <v>0</v>
      </c>
      <c r="AP62" s="27">
        <f t="shared" si="86"/>
        <v>2657</v>
      </c>
      <c r="AQ62" s="27">
        <f t="shared" si="86"/>
        <v>2657</v>
      </c>
      <c r="AR62" s="27">
        <f>AR63</f>
        <v>0</v>
      </c>
      <c r="AS62" s="27">
        <f t="shared" si="86"/>
        <v>0</v>
      </c>
      <c r="AT62" s="27">
        <f t="shared" si="86"/>
        <v>0</v>
      </c>
      <c r="AU62" s="27">
        <f t="shared" si="86"/>
        <v>0</v>
      </c>
      <c r="AV62" s="27">
        <f t="shared" si="86"/>
        <v>2657</v>
      </c>
      <c r="AW62" s="27">
        <f t="shared" si="86"/>
        <v>2657</v>
      </c>
    </row>
    <row r="63" spans="1:49" s="9" customFormat="1" ht="33">
      <c r="A63" s="33" t="s">
        <v>168</v>
      </c>
      <c r="B63" s="25" t="s">
        <v>50</v>
      </c>
      <c r="C63" s="25" t="s">
        <v>55</v>
      </c>
      <c r="D63" s="28" t="s">
        <v>602</v>
      </c>
      <c r="E63" s="25" t="s">
        <v>167</v>
      </c>
      <c r="F63" s="92"/>
      <c r="G63" s="92"/>
      <c r="H63" s="92"/>
      <c r="I63" s="92"/>
      <c r="J63" s="92"/>
      <c r="K63" s="92">
        <v>2657</v>
      </c>
      <c r="L63" s="27">
        <f>F63+H63+I63+J63+K63</f>
        <v>2657</v>
      </c>
      <c r="M63" s="27">
        <f>G63+K63</f>
        <v>2657</v>
      </c>
      <c r="N63" s="27"/>
      <c r="O63" s="27"/>
      <c r="P63" s="27"/>
      <c r="Q63" s="27"/>
      <c r="R63" s="27">
        <f>L63+N63+O63+P63+Q63</f>
        <v>2657</v>
      </c>
      <c r="S63" s="27">
        <f>M63+Q63</f>
        <v>2657</v>
      </c>
      <c r="T63" s="27"/>
      <c r="U63" s="27"/>
      <c r="V63" s="27"/>
      <c r="W63" s="27"/>
      <c r="X63" s="27">
        <f>R63+T63+U63+V63+W63</f>
        <v>2657</v>
      </c>
      <c r="Y63" s="27">
        <f>S63+W63</f>
        <v>2657</v>
      </c>
      <c r="Z63" s="27"/>
      <c r="AA63" s="27"/>
      <c r="AB63" s="27"/>
      <c r="AC63" s="27"/>
      <c r="AD63" s="27">
        <f>X63+Z63+AA63+AB63+AC63</f>
        <v>2657</v>
      </c>
      <c r="AE63" s="27">
        <f>Y63+AC63</f>
        <v>2657</v>
      </c>
      <c r="AF63" s="27"/>
      <c r="AG63" s="27"/>
      <c r="AH63" s="27"/>
      <c r="AI63" s="27"/>
      <c r="AJ63" s="27">
        <f>AD63+AF63+AG63+AH63+AI63</f>
        <v>2657</v>
      </c>
      <c r="AK63" s="27">
        <f>AE63+AI63</f>
        <v>2657</v>
      </c>
      <c r="AL63" s="27"/>
      <c r="AM63" s="27"/>
      <c r="AN63" s="27"/>
      <c r="AO63" s="27"/>
      <c r="AP63" s="27">
        <f>AJ63+AL63+AM63+AN63+AO63</f>
        <v>2657</v>
      </c>
      <c r="AQ63" s="27">
        <f>AK63+AO63</f>
        <v>2657</v>
      </c>
      <c r="AR63" s="27"/>
      <c r="AS63" s="27"/>
      <c r="AT63" s="27"/>
      <c r="AU63" s="27"/>
      <c r="AV63" s="27">
        <f>AP63+AR63+AS63+AT63+AU63</f>
        <v>2657</v>
      </c>
      <c r="AW63" s="27">
        <f>AQ63+AU63</f>
        <v>2657</v>
      </c>
    </row>
    <row r="64" spans="1:49" s="9" customFormat="1" ht="33">
      <c r="A64" s="33" t="s">
        <v>595</v>
      </c>
      <c r="B64" s="25" t="s">
        <v>50</v>
      </c>
      <c r="C64" s="25" t="s">
        <v>55</v>
      </c>
      <c r="D64" s="28" t="s">
        <v>602</v>
      </c>
      <c r="E64" s="25" t="s">
        <v>80</v>
      </c>
      <c r="F64" s="92"/>
      <c r="G64" s="92"/>
      <c r="H64" s="92">
        <f>H65</f>
        <v>0</v>
      </c>
      <c r="I64" s="92">
        <f t="shared" ref="I64:AW64" si="87">I65</f>
        <v>0</v>
      </c>
      <c r="J64" s="92">
        <f t="shared" si="87"/>
        <v>0</v>
      </c>
      <c r="K64" s="92">
        <f t="shared" si="87"/>
        <v>21</v>
      </c>
      <c r="L64" s="27">
        <f t="shared" si="87"/>
        <v>21</v>
      </c>
      <c r="M64" s="27">
        <f t="shared" si="87"/>
        <v>21</v>
      </c>
      <c r="N64" s="27">
        <f>N65</f>
        <v>0</v>
      </c>
      <c r="O64" s="27">
        <f t="shared" si="87"/>
        <v>0</v>
      </c>
      <c r="P64" s="27">
        <f t="shared" si="87"/>
        <v>0</v>
      </c>
      <c r="Q64" s="27">
        <f t="shared" si="87"/>
        <v>0</v>
      </c>
      <c r="R64" s="27">
        <f t="shared" si="87"/>
        <v>21</v>
      </c>
      <c r="S64" s="27">
        <f t="shared" si="87"/>
        <v>21</v>
      </c>
      <c r="T64" s="27">
        <f>T65</f>
        <v>0</v>
      </c>
      <c r="U64" s="27">
        <f t="shared" si="87"/>
        <v>0</v>
      </c>
      <c r="V64" s="27">
        <f t="shared" si="87"/>
        <v>0</v>
      </c>
      <c r="W64" s="27">
        <f t="shared" si="87"/>
        <v>0</v>
      </c>
      <c r="X64" s="27">
        <f t="shared" si="87"/>
        <v>21</v>
      </c>
      <c r="Y64" s="27">
        <f t="shared" si="87"/>
        <v>21</v>
      </c>
      <c r="Z64" s="27">
        <f>Z65</f>
        <v>0</v>
      </c>
      <c r="AA64" s="27">
        <f t="shared" si="87"/>
        <v>0</v>
      </c>
      <c r="AB64" s="27">
        <f t="shared" si="87"/>
        <v>0</v>
      </c>
      <c r="AC64" s="27">
        <f t="shared" si="87"/>
        <v>0</v>
      </c>
      <c r="AD64" s="27">
        <f t="shared" si="87"/>
        <v>21</v>
      </c>
      <c r="AE64" s="27">
        <f t="shared" si="87"/>
        <v>21</v>
      </c>
      <c r="AF64" s="27">
        <f>AF65</f>
        <v>0</v>
      </c>
      <c r="AG64" s="27">
        <f t="shared" si="87"/>
        <v>0</v>
      </c>
      <c r="AH64" s="27">
        <f t="shared" si="87"/>
        <v>0</v>
      </c>
      <c r="AI64" s="27">
        <f t="shared" si="87"/>
        <v>0</v>
      </c>
      <c r="AJ64" s="27">
        <f t="shared" si="87"/>
        <v>21</v>
      </c>
      <c r="AK64" s="27">
        <f t="shared" si="87"/>
        <v>21</v>
      </c>
      <c r="AL64" s="27">
        <f>AL65</f>
        <v>0</v>
      </c>
      <c r="AM64" s="27">
        <f t="shared" si="87"/>
        <v>0</v>
      </c>
      <c r="AN64" s="27">
        <f t="shared" si="87"/>
        <v>0</v>
      </c>
      <c r="AO64" s="27">
        <f t="shared" si="87"/>
        <v>0</v>
      </c>
      <c r="AP64" s="27">
        <f t="shared" si="87"/>
        <v>21</v>
      </c>
      <c r="AQ64" s="27">
        <f t="shared" si="87"/>
        <v>21</v>
      </c>
      <c r="AR64" s="27">
        <f>AR65</f>
        <v>0</v>
      </c>
      <c r="AS64" s="27">
        <f t="shared" si="87"/>
        <v>0</v>
      </c>
      <c r="AT64" s="27">
        <f t="shared" si="87"/>
        <v>0</v>
      </c>
      <c r="AU64" s="27">
        <f t="shared" si="87"/>
        <v>0</v>
      </c>
      <c r="AV64" s="27">
        <f t="shared" si="87"/>
        <v>21</v>
      </c>
      <c r="AW64" s="27">
        <f t="shared" si="87"/>
        <v>21</v>
      </c>
    </row>
    <row r="65" spans="1:49" s="9" customFormat="1" ht="36" customHeight="1">
      <c r="A65" s="33" t="s">
        <v>170</v>
      </c>
      <c r="B65" s="25" t="s">
        <v>50</v>
      </c>
      <c r="C65" s="25" t="s">
        <v>55</v>
      </c>
      <c r="D65" s="28" t="s">
        <v>602</v>
      </c>
      <c r="E65" s="25" t="s">
        <v>169</v>
      </c>
      <c r="F65" s="92"/>
      <c r="G65" s="92"/>
      <c r="H65" s="92"/>
      <c r="I65" s="92"/>
      <c r="J65" s="92"/>
      <c r="K65" s="92">
        <v>21</v>
      </c>
      <c r="L65" s="27">
        <f>F65+H65+I65+J65+K65</f>
        <v>21</v>
      </c>
      <c r="M65" s="27">
        <f>G65+K65</f>
        <v>21</v>
      </c>
      <c r="N65" s="27"/>
      <c r="O65" s="27"/>
      <c r="P65" s="27"/>
      <c r="Q65" s="27"/>
      <c r="R65" s="27">
        <f>L65+N65+O65+P65+Q65</f>
        <v>21</v>
      </c>
      <c r="S65" s="27">
        <f>M65+Q65</f>
        <v>21</v>
      </c>
      <c r="T65" s="27"/>
      <c r="U65" s="27"/>
      <c r="V65" s="27"/>
      <c r="W65" s="27"/>
      <c r="X65" s="27">
        <f>R65+T65+U65+V65+W65</f>
        <v>21</v>
      </c>
      <c r="Y65" s="27">
        <f>S65+W65</f>
        <v>21</v>
      </c>
      <c r="Z65" s="27"/>
      <c r="AA65" s="27"/>
      <c r="AB65" s="27"/>
      <c r="AC65" s="27"/>
      <c r="AD65" s="27">
        <f>X65+Z65+AA65+AB65+AC65</f>
        <v>21</v>
      </c>
      <c r="AE65" s="27">
        <f>Y65+AC65</f>
        <v>21</v>
      </c>
      <c r="AF65" s="27"/>
      <c r="AG65" s="27"/>
      <c r="AH65" s="27"/>
      <c r="AI65" s="27"/>
      <c r="AJ65" s="27">
        <f>AD65+AF65+AG65+AH65+AI65</f>
        <v>21</v>
      </c>
      <c r="AK65" s="27">
        <f>AE65+AI65</f>
        <v>21</v>
      </c>
      <c r="AL65" s="27"/>
      <c r="AM65" s="27"/>
      <c r="AN65" s="27"/>
      <c r="AO65" s="27"/>
      <c r="AP65" s="27">
        <f>AJ65+AL65+AM65+AN65+AO65</f>
        <v>21</v>
      </c>
      <c r="AQ65" s="27">
        <f>AK65+AO65</f>
        <v>21</v>
      </c>
      <c r="AR65" s="27"/>
      <c r="AS65" s="27"/>
      <c r="AT65" s="27"/>
      <c r="AU65" s="27"/>
      <c r="AV65" s="27">
        <f>AP65+AR65+AS65+AT65+AU65</f>
        <v>21</v>
      </c>
      <c r="AW65" s="27">
        <f>AQ65+AU65</f>
        <v>21</v>
      </c>
    </row>
    <row r="66" spans="1:49" s="9" customFormat="1" ht="33">
      <c r="A66" s="33" t="s">
        <v>603</v>
      </c>
      <c r="B66" s="25" t="s">
        <v>50</v>
      </c>
      <c r="C66" s="25" t="s">
        <v>55</v>
      </c>
      <c r="D66" s="28" t="s">
        <v>606</v>
      </c>
      <c r="E66" s="25"/>
      <c r="F66" s="92"/>
      <c r="G66" s="92"/>
      <c r="H66" s="92">
        <f>H67</f>
        <v>0</v>
      </c>
      <c r="I66" s="92">
        <f t="shared" ref="I66:X67" si="88">I67</f>
        <v>0</v>
      </c>
      <c r="J66" s="92">
        <f t="shared" si="88"/>
        <v>0</v>
      </c>
      <c r="K66" s="92">
        <f t="shared" si="88"/>
        <v>256</v>
      </c>
      <c r="L66" s="27">
        <f t="shared" si="88"/>
        <v>256</v>
      </c>
      <c r="M66" s="27">
        <f t="shared" si="88"/>
        <v>256</v>
      </c>
      <c r="N66" s="27">
        <f>N67</f>
        <v>0</v>
      </c>
      <c r="O66" s="27">
        <f t="shared" si="88"/>
        <v>0</v>
      </c>
      <c r="P66" s="27">
        <f t="shared" si="88"/>
        <v>0</v>
      </c>
      <c r="Q66" s="27">
        <f t="shared" si="88"/>
        <v>0</v>
      </c>
      <c r="R66" s="27">
        <f t="shared" si="88"/>
        <v>256</v>
      </c>
      <c r="S66" s="27">
        <f t="shared" si="88"/>
        <v>256</v>
      </c>
      <c r="T66" s="27">
        <f>T67</f>
        <v>0</v>
      </c>
      <c r="U66" s="27">
        <f t="shared" si="88"/>
        <v>0</v>
      </c>
      <c r="V66" s="27">
        <f t="shared" si="88"/>
        <v>0</v>
      </c>
      <c r="W66" s="27">
        <f t="shared" si="88"/>
        <v>0</v>
      </c>
      <c r="X66" s="27">
        <f t="shared" si="88"/>
        <v>256</v>
      </c>
      <c r="Y66" s="27">
        <f t="shared" ref="U66:Y67" si="89">Y67</f>
        <v>256</v>
      </c>
      <c r="Z66" s="27">
        <f>Z67</f>
        <v>0</v>
      </c>
      <c r="AA66" s="27">
        <f t="shared" ref="AA66:AP67" si="90">AA67</f>
        <v>0</v>
      </c>
      <c r="AB66" s="27">
        <f t="shared" si="90"/>
        <v>0</v>
      </c>
      <c r="AC66" s="27">
        <f t="shared" si="90"/>
        <v>0</v>
      </c>
      <c r="AD66" s="27">
        <f t="shared" si="90"/>
        <v>256</v>
      </c>
      <c r="AE66" s="27">
        <f t="shared" si="90"/>
        <v>256</v>
      </c>
      <c r="AF66" s="27">
        <f>AF67</f>
        <v>0</v>
      </c>
      <c r="AG66" s="27">
        <f t="shared" si="90"/>
        <v>0</v>
      </c>
      <c r="AH66" s="27">
        <f t="shared" si="90"/>
        <v>0</v>
      </c>
      <c r="AI66" s="27">
        <f t="shared" si="90"/>
        <v>0</v>
      </c>
      <c r="AJ66" s="27">
        <f t="shared" si="90"/>
        <v>256</v>
      </c>
      <c r="AK66" s="27">
        <f t="shared" si="90"/>
        <v>256</v>
      </c>
      <c r="AL66" s="27">
        <f>AL67</f>
        <v>0</v>
      </c>
      <c r="AM66" s="27">
        <f t="shared" si="90"/>
        <v>0</v>
      </c>
      <c r="AN66" s="27">
        <f t="shared" si="90"/>
        <v>0</v>
      </c>
      <c r="AO66" s="27">
        <f t="shared" si="90"/>
        <v>0</v>
      </c>
      <c r="AP66" s="27">
        <f t="shared" si="90"/>
        <v>256</v>
      </c>
      <c r="AQ66" s="27">
        <f t="shared" ref="AM66:AQ67" si="91">AQ67</f>
        <v>256</v>
      </c>
      <c r="AR66" s="27">
        <f>AR67</f>
        <v>0</v>
      </c>
      <c r="AS66" s="27">
        <f t="shared" ref="AS66:AW67" si="92">AS67</f>
        <v>0</v>
      </c>
      <c r="AT66" s="27">
        <f t="shared" si="92"/>
        <v>0</v>
      </c>
      <c r="AU66" s="27">
        <f t="shared" si="92"/>
        <v>0</v>
      </c>
      <c r="AV66" s="27">
        <f t="shared" si="92"/>
        <v>256</v>
      </c>
      <c r="AW66" s="27">
        <f t="shared" si="92"/>
        <v>256</v>
      </c>
    </row>
    <row r="67" spans="1:49" s="9" customFormat="1" ht="82.5">
      <c r="A67" s="33" t="s">
        <v>599</v>
      </c>
      <c r="B67" s="25" t="s">
        <v>50</v>
      </c>
      <c r="C67" s="25" t="s">
        <v>55</v>
      </c>
      <c r="D67" s="28" t="s">
        <v>606</v>
      </c>
      <c r="E67" s="25" t="s">
        <v>105</v>
      </c>
      <c r="F67" s="92"/>
      <c r="G67" s="92"/>
      <c r="H67" s="92">
        <f>H68</f>
        <v>0</v>
      </c>
      <c r="I67" s="92">
        <f t="shared" si="88"/>
        <v>0</v>
      </c>
      <c r="J67" s="92">
        <f t="shared" si="88"/>
        <v>0</v>
      </c>
      <c r="K67" s="92">
        <f t="shared" si="88"/>
        <v>256</v>
      </c>
      <c r="L67" s="27">
        <f t="shared" si="88"/>
        <v>256</v>
      </c>
      <c r="M67" s="27">
        <f t="shared" si="88"/>
        <v>256</v>
      </c>
      <c r="N67" s="27">
        <f>N68</f>
        <v>0</v>
      </c>
      <c r="O67" s="27">
        <f t="shared" si="88"/>
        <v>0</v>
      </c>
      <c r="P67" s="27">
        <f t="shared" si="88"/>
        <v>0</v>
      </c>
      <c r="Q67" s="27">
        <f t="shared" si="88"/>
        <v>0</v>
      </c>
      <c r="R67" s="27">
        <f t="shared" si="88"/>
        <v>256</v>
      </c>
      <c r="S67" s="27">
        <f t="shared" si="88"/>
        <v>256</v>
      </c>
      <c r="T67" s="27">
        <f>T68</f>
        <v>0</v>
      </c>
      <c r="U67" s="27">
        <f t="shared" si="89"/>
        <v>0</v>
      </c>
      <c r="V67" s="27">
        <f t="shared" si="89"/>
        <v>0</v>
      </c>
      <c r="W67" s="27">
        <f t="shared" si="89"/>
        <v>0</v>
      </c>
      <c r="X67" s="27">
        <f t="shared" si="89"/>
        <v>256</v>
      </c>
      <c r="Y67" s="27">
        <f t="shared" si="89"/>
        <v>256</v>
      </c>
      <c r="Z67" s="27">
        <f>Z68</f>
        <v>0</v>
      </c>
      <c r="AA67" s="27">
        <f t="shared" si="90"/>
        <v>0</v>
      </c>
      <c r="AB67" s="27">
        <f t="shared" si="90"/>
        <v>0</v>
      </c>
      <c r="AC67" s="27">
        <f t="shared" si="90"/>
        <v>0</v>
      </c>
      <c r="AD67" s="27">
        <f t="shared" si="90"/>
        <v>256</v>
      </c>
      <c r="AE67" s="27">
        <f t="shared" si="90"/>
        <v>256</v>
      </c>
      <c r="AF67" s="27">
        <f>AF68</f>
        <v>0</v>
      </c>
      <c r="AG67" s="27">
        <f t="shared" si="90"/>
        <v>0</v>
      </c>
      <c r="AH67" s="27">
        <f t="shared" si="90"/>
        <v>0</v>
      </c>
      <c r="AI67" s="27">
        <f t="shared" si="90"/>
        <v>0</v>
      </c>
      <c r="AJ67" s="27">
        <f t="shared" si="90"/>
        <v>256</v>
      </c>
      <c r="AK67" s="27">
        <f t="shared" si="90"/>
        <v>256</v>
      </c>
      <c r="AL67" s="27">
        <f>AL68</f>
        <v>0</v>
      </c>
      <c r="AM67" s="27">
        <f t="shared" si="91"/>
        <v>0</v>
      </c>
      <c r="AN67" s="27">
        <f t="shared" si="91"/>
        <v>0</v>
      </c>
      <c r="AO67" s="27">
        <f t="shared" si="91"/>
        <v>0</v>
      </c>
      <c r="AP67" s="27">
        <f t="shared" si="91"/>
        <v>256</v>
      </c>
      <c r="AQ67" s="27">
        <f t="shared" si="91"/>
        <v>256</v>
      </c>
      <c r="AR67" s="27">
        <f>AR68</f>
        <v>0</v>
      </c>
      <c r="AS67" s="27">
        <f t="shared" si="92"/>
        <v>0</v>
      </c>
      <c r="AT67" s="27">
        <f t="shared" si="92"/>
        <v>0</v>
      </c>
      <c r="AU67" s="27">
        <f t="shared" si="92"/>
        <v>0</v>
      </c>
      <c r="AV67" s="27">
        <f t="shared" si="92"/>
        <v>256</v>
      </c>
      <c r="AW67" s="27">
        <f t="shared" si="92"/>
        <v>256</v>
      </c>
    </row>
    <row r="68" spans="1:49" s="9" customFormat="1" ht="33">
      <c r="A68" s="33" t="s">
        <v>168</v>
      </c>
      <c r="B68" s="25" t="s">
        <v>50</v>
      </c>
      <c r="C68" s="25" t="s">
        <v>55</v>
      </c>
      <c r="D68" s="28" t="s">
        <v>606</v>
      </c>
      <c r="E68" s="25" t="s">
        <v>167</v>
      </c>
      <c r="F68" s="92"/>
      <c r="G68" s="92"/>
      <c r="H68" s="92"/>
      <c r="I68" s="92"/>
      <c r="J68" s="92"/>
      <c r="K68" s="92">
        <v>256</v>
      </c>
      <c r="L68" s="27">
        <f>F68+H68+I68+J68+K68</f>
        <v>256</v>
      </c>
      <c r="M68" s="27">
        <f>G68+K68</f>
        <v>256</v>
      </c>
      <c r="N68" s="27"/>
      <c r="O68" s="27"/>
      <c r="P68" s="27"/>
      <c r="Q68" s="27"/>
      <c r="R68" s="27">
        <f>L68+N68+O68+P68+Q68</f>
        <v>256</v>
      </c>
      <c r="S68" s="27">
        <f>M68+Q68</f>
        <v>256</v>
      </c>
      <c r="T68" s="27"/>
      <c r="U68" s="27"/>
      <c r="V68" s="27"/>
      <c r="W68" s="27"/>
      <c r="X68" s="27">
        <f>R68+T68+U68+V68+W68</f>
        <v>256</v>
      </c>
      <c r="Y68" s="27">
        <f>S68+W68</f>
        <v>256</v>
      </c>
      <c r="Z68" s="27"/>
      <c r="AA68" s="27"/>
      <c r="AB68" s="27"/>
      <c r="AC68" s="27"/>
      <c r="AD68" s="27">
        <f>X68+Z68+AA68+AB68+AC68</f>
        <v>256</v>
      </c>
      <c r="AE68" s="27">
        <f>Y68+AC68</f>
        <v>256</v>
      </c>
      <c r="AF68" s="27"/>
      <c r="AG68" s="27"/>
      <c r="AH68" s="27"/>
      <c r="AI68" s="27"/>
      <c r="AJ68" s="27">
        <f>AD68+AF68+AG68+AH68+AI68</f>
        <v>256</v>
      </c>
      <c r="AK68" s="27">
        <f>AE68+AI68</f>
        <v>256</v>
      </c>
      <c r="AL68" s="27"/>
      <c r="AM68" s="27"/>
      <c r="AN68" s="27"/>
      <c r="AO68" s="27"/>
      <c r="AP68" s="27">
        <f>AJ68+AL68+AM68+AN68+AO68</f>
        <v>256</v>
      </c>
      <c r="AQ68" s="27">
        <f>AK68+AO68</f>
        <v>256</v>
      </c>
      <c r="AR68" s="27"/>
      <c r="AS68" s="27"/>
      <c r="AT68" s="27"/>
      <c r="AU68" s="27"/>
      <c r="AV68" s="27">
        <f>AP68+AR68+AS68+AT68+AU68</f>
        <v>256</v>
      </c>
      <c r="AW68" s="27">
        <f>AQ68+AU68</f>
        <v>256</v>
      </c>
    </row>
    <row r="69" spans="1:49" s="9" customFormat="1" ht="33">
      <c r="A69" s="33" t="s">
        <v>604</v>
      </c>
      <c r="B69" s="25" t="s">
        <v>50</v>
      </c>
      <c r="C69" s="25" t="s">
        <v>55</v>
      </c>
      <c r="D69" s="28" t="s">
        <v>607</v>
      </c>
      <c r="E69" s="25"/>
      <c r="F69" s="92"/>
      <c r="G69" s="92"/>
      <c r="H69" s="92">
        <f>H70</f>
        <v>0</v>
      </c>
      <c r="I69" s="92">
        <f t="shared" ref="I69:X70" si="93">I70</f>
        <v>0</v>
      </c>
      <c r="J69" s="92">
        <f t="shared" si="93"/>
        <v>0</v>
      </c>
      <c r="K69" s="92">
        <f t="shared" si="93"/>
        <v>7005</v>
      </c>
      <c r="L69" s="27">
        <f t="shared" si="93"/>
        <v>7005</v>
      </c>
      <c r="M69" s="27">
        <f t="shared" si="93"/>
        <v>7005</v>
      </c>
      <c r="N69" s="27">
        <f>N70</f>
        <v>0</v>
      </c>
      <c r="O69" s="27">
        <f t="shared" si="93"/>
        <v>0</v>
      </c>
      <c r="P69" s="27">
        <f t="shared" si="93"/>
        <v>0</v>
      </c>
      <c r="Q69" s="27">
        <f t="shared" si="93"/>
        <v>0</v>
      </c>
      <c r="R69" s="27">
        <f t="shared" si="93"/>
        <v>7005</v>
      </c>
      <c r="S69" s="27">
        <f t="shared" si="93"/>
        <v>7005</v>
      </c>
      <c r="T69" s="27">
        <f>T70</f>
        <v>0</v>
      </c>
      <c r="U69" s="27">
        <f t="shared" si="93"/>
        <v>0</v>
      </c>
      <c r="V69" s="27">
        <f t="shared" si="93"/>
        <v>0</v>
      </c>
      <c r="W69" s="27">
        <f t="shared" si="93"/>
        <v>0</v>
      </c>
      <c r="X69" s="27">
        <f t="shared" si="93"/>
        <v>7005</v>
      </c>
      <c r="Y69" s="27">
        <f t="shared" ref="U69:Y70" si="94">Y70</f>
        <v>7005</v>
      </c>
      <c r="Z69" s="27">
        <f>Z70</f>
        <v>0</v>
      </c>
      <c r="AA69" s="27">
        <f t="shared" ref="AA69:AP70" si="95">AA70</f>
        <v>0</v>
      </c>
      <c r="AB69" s="27">
        <f t="shared" si="95"/>
        <v>0</v>
      </c>
      <c r="AC69" s="27">
        <f t="shared" si="95"/>
        <v>0</v>
      </c>
      <c r="AD69" s="27">
        <f t="shared" si="95"/>
        <v>7005</v>
      </c>
      <c r="AE69" s="27">
        <f t="shared" si="95"/>
        <v>7005</v>
      </c>
      <c r="AF69" s="27">
        <f>AF70</f>
        <v>0</v>
      </c>
      <c r="AG69" s="27">
        <f t="shared" si="95"/>
        <v>0</v>
      </c>
      <c r="AH69" s="27">
        <f t="shared" si="95"/>
        <v>0</v>
      </c>
      <c r="AI69" s="27">
        <f t="shared" si="95"/>
        <v>0</v>
      </c>
      <c r="AJ69" s="27">
        <f t="shared" si="95"/>
        <v>7005</v>
      </c>
      <c r="AK69" s="27">
        <f t="shared" si="95"/>
        <v>7005</v>
      </c>
      <c r="AL69" s="27">
        <f>AL70</f>
        <v>0</v>
      </c>
      <c r="AM69" s="27">
        <f t="shared" si="95"/>
        <v>0</v>
      </c>
      <c r="AN69" s="27">
        <f t="shared" si="95"/>
        <v>0</v>
      </c>
      <c r="AO69" s="27">
        <f t="shared" si="95"/>
        <v>0</v>
      </c>
      <c r="AP69" s="27">
        <f t="shared" si="95"/>
        <v>7005</v>
      </c>
      <c r="AQ69" s="27">
        <f t="shared" ref="AM69:AQ70" si="96">AQ70</f>
        <v>7005</v>
      </c>
      <c r="AR69" s="27">
        <f>AR70</f>
        <v>0</v>
      </c>
      <c r="AS69" s="27">
        <f t="shared" ref="AS69:AW70" si="97">AS70</f>
        <v>0</v>
      </c>
      <c r="AT69" s="27">
        <f t="shared" si="97"/>
        <v>0</v>
      </c>
      <c r="AU69" s="27">
        <f t="shared" si="97"/>
        <v>0</v>
      </c>
      <c r="AV69" s="27">
        <f t="shared" si="97"/>
        <v>7005</v>
      </c>
      <c r="AW69" s="27">
        <f t="shared" si="97"/>
        <v>7005</v>
      </c>
    </row>
    <row r="70" spans="1:49" s="9" customFormat="1" ht="82.5">
      <c r="A70" s="33" t="s">
        <v>599</v>
      </c>
      <c r="B70" s="25" t="s">
        <v>50</v>
      </c>
      <c r="C70" s="25" t="s">
        <v>55</v>
      </c>
      <c r="D70" s="28" t="s">
        <v>607</v>
      </c>
      <c r="E70" s="25" t="s">
        <v>105</v>
      </c>
      <c r="F70" s="92"/>
      <c r="G70" s="92"/>
      <c r="H70" s="92">
        <f>H71</f>
        <v>0</v>
      </c>
      <c r="I70" s="92">
        <f t="shared" si="93"/>
        <v>0</v>
      </c>
      <c r="J70" s="92">
        <f t="shared" si="93"/>
        <v>0</v>
      </c>
      <c r="K70" s="92">
        <f t="shared" si="93"/>
        <v>7005</v>
      </c>
      <c r="L70" s="27">
        <f t="shared" si="93"/>
        <v>7005</v>
      </c>
      <c r="M70" s="27">
        <f t="shared" si="93"/>
        <v>7005</v>
      </c>
      <c r="N70" s="27">
        <f>N71</f>
        <v>0</v>
      </c>
      <c r="O70" s="27">
        <f t="shared" si="93"/>
        <v>0</v>
      </c>
      <c r="P70" s="27">
        <f t="shared" si="93"/>
        <v>0</v>
      </c>
      <c r="Q70" s="27">
        <f t="shared" si="93"/>
        <v>0</v>
      </c>
      <c r="R70" s="27">
        <f t="shared" si="93"/>
        <v>7005</v>
      </c>
      <c r="S70" s="27">
        <f t="shared" si="93"/>
        <v>7005</v>
      </c>
      <c r="T70" s="27">
        <f>T71</f>
        <v>0</v>
      </c>
      <c r="U70" s="27">
        <f t="shared" si="94"/>
        <v>0</v>
      </c>
      <c r="V70" s="27">
        <f t="shared" si="94"/>
        <v>0</v>
      </c>
      <c r="W70" s="27">
        <f t="shared" si="94"/>
        <v>0</v>
      </c>
      <c r="X70" s="27">
        <f t="shared" si="94"/>
        <v>7005</v>
      </c>
      <c r="Y70" s="27">
        <f t="shared" si="94"/>
        <v>7005</v>
      </c>
      <c r="Z70" s="27">
        <f>Z71</f>
        <v>0</v>
      </c>
      <c r="AA70" s="27">
        <f t="shared" si="95"/>
        <v>0</v>
      </c>
      <c r="AB70" s="27">
        <f t="shared" si="95"/>
        <v>0</v>
      </c>
      <c r="AC70" s="27">
        <f t="shared" si="95"/>
        <v>0</v>
      </c>
      <c r="AD70" s="27">
        <f t="shared" si="95"/>
        <v>7005</v>
      </c>
      <c r="AE70" s="27">
        <f t="shared" si="95"/>
        <v>7005</v>
      </c>
      <c r="AF70" s="27">
        <f>AF71</f>
        <v>0</v>
      </c>
      <c r="AG70" s="27">
        <f t="shared" si="95"/>
        <v>0</v>
      </c>
      <c r="AH70" s="27">
        <f t="shared" si="95"/>
        <v>0</v>
      </c>
      <c r="AI70" s="27">
        <f t="shared" si="95"/>
        <v>0</v>
      </c>
      <c r="AJ70" s="27">
        <f t="shared" si="95"/>
        <v>7005</v>
      </c>
      <c r="AK70" s="27">
        <f t="shared" si="95"/>
        <v>7005</v>
      </c>
      <c r="AL70" s="27">
        <f>AL71</f>
        <v>0</v>
      </c>
      <c r="AM70" s="27">
        <f t="shared" si="96"/>
        <v>0</v>
      </c>
      <c r="AN70" s="27">
        <f t="shared" si="96"/>
        <v>0</v>
      </c>
      <c r="AO70" s="27">
        <f t="shared" si="96"/>
        <v>0</v>
      </c>
      <c r="AP70" s="27">
        <f t="shared" si="96"/>
        <v>7005</v>
      </c>
      <c r="AQ70" s="27">
        <f t="shared" si="96"/>
        <v>7005</v>
      </c>
      <c r="AR70" s="27">
        <f>AR71</f>
        <v>0</v>
      </c>
      <c r="AS70" s="27">
        <f t="shared" si="97"/>
        <v>0</v>
      </c>
      <c r="AT70" s="27">
        <f t="shared" si="97"/>
        <v>0</v>
      </c>
      <c r="AU70" s="27">
        <f t="shared" si="97"/>
        <v>0</v>
      </c>
      <c r="AV70" s="27">
        <f t="shared" si="97"/>
        <v>7005</v>
      </c>
      <c r="AW70" s="27">
        <f t="shared" si="97"/>
        <v>7005</v>
      </c>
    </row>
    <row r="71" spans="1:49" s="9" customFormat="1" ht="33">
      <c r="A71" s="33" t="s">
        <v>168</v>
      </c>
      <c r="B71" s="25" t="s">
        <v>50</v>
      </c>
      <c r="C71" s="25" t="s">
        <v>55</v>
      </c>
      <c r="D71" s="28" t="s">
        <v>607</v>
      </c>
      <c r="E71" s="25" t="s">
        <v>167</v>
      </c>
      <c r="F71" s="92"/>
      <c r="G71" s="92"/>
      <c r="H71" s="92"/>
      <c r="I71" s="92"/>
      <c r="J71" s="92"/>
      <c r="K71" s="92">
        <v>7005</v>
      </c>
      <c r="L71" s="27">
        <f>F71+H71+I71+J71+K71</f>
        <v>7005</v>
      </c>
      <c r="M71" s="27">
        <f>G71+K71</f>
        <v>7005</v>
      </c>
      <c r="N71" s="27"/>
      <c r="O71" s="27"/>
      <c r="P71" s="27"/>
      <c r="Q71" s="27"/>
      <c r="R71" s="27">
        <f>L71+N71+O71+P71+Q71</f>
        <v>7005</v>
      </c>
      <c r="S71" s="27">
        <f>M71+Q71</f>
        <v>7005</v>
      </c>
      <c r="T71" s="27"/>
      <c r="U71" s="27"/>
      <c r="V71" s="27"/>
      <c r="W71" s="27"/>
      <c r="X71" s="27">
        <f>R71+T71+U71+V71+W71</f>
        <v>7005</v>
      </c>
      <c r="Y71" s="27">
        <f>S71+W71</f>
        <v>7005</v>
      </c>
      <c r="Z71" s="27"/>
      <c r="AA71" s="27"/>
      <c r="AB71" s="27"/>
      <c r="AC71" s="27"/>
      <c r="AD71" s="27">
        <f>X71+Z71+AA71+AB71+AC71</f>
        <v>7005</v>
      </c>
      <c r="AE71" s="27">
        <f>Y71+AC71</f>
        <v>7005</v>
      </c>
      <c r="AF71" s="27"/>
      <c r="AG71" s="27"/>
      <c r="AH71" s="27"/>
      <c r="AI71" s="27"/>
      <c r="AJ71" s="27">
        <f>AD71+AF71+AG71+AH71+AI71</f>
        <v>7005</v>
      </c>
      <c r="AK71" s="27">
        <f>AE71+AI71</f>
        <v>7005</v>
      </c>
      <c r="AL71" s="27"/>
      <c r="AM71" s="27"/>
      <c r="AN71" s="27"/>
      <c r="AO71" s="27"/>
      <c r="AP71" s="27">
        <f>AJ71+AL71+AM71+AN71+AO71</f>
        <v>7005</v>
      </c>
      <c r="AQ71" s="27">
        <f>AK71+AO71</f>
        <v>7005</v>
      </c>
      <c r="AR71" s="27"/>
      <c r="AS71" s="27"/>
      <c r="AT71" s="27"/>
      <c r="AU71" s="27"/>
      <c r="AV71" s="27">
        <f>AP71+AR71+AS71+AT71+AU71</f>
        <v>7005</v>
      </c>
      <c r="AW71" s="27">
        <f>AQ71+AU71</f>
        <v>7005</v>
      </c>
    </row>
    <row r="72" spans="1:49" s="9" customFormat="1" ht="66">
      <c r="A72" s="33" t="s">
        <v>605</v>
      </c>
      <c r="B72" s="25" t="s">
        <v>50</v>
      </c>
      <c r="C72" s="25" t="s">
        <v>55</v>
      </c>
      <c r="D72" s="28" t="s">
        <v>608</v>
      </c>
      <c r="E72" s="25"/>
      <c r="F72" s="92"/>
      <c r="G72" s="92"/>
      <c r="H72" s="92">
        <f>H73+H75</f>
        <v>0</v>
      </c>
      <c r="I72" s="92">
        <f t="shared" ref="I72:M72" si="98">I73+I75</f>
        <v>0</v>
      </c>
      <c r="J72" s="92">
        <f t="shared" si="98"/>
        <v>0</v>
      </c>
      <c r="K72" s="92">
        <f t="shared" si="98"/>
        <v>30091</v>
      </c>
      <c r="L72" s="27">
        <f t="shared" si="98"/>
        <v>30091</v>
      </c>
      <c r="M72" s="27">
        <f t="shared" si="98"/>
        <v>30091</v>
      </c>
      <c r="N72" s="27">
        <f>N73+N75</f>
        <v>0</v>
      </c>
      <c r="O72" s="27">
        <f t="shared" ref="O72:S72" si="99">O73+O75</f>
        <v>0</v>
      </c>
      <c r="P72" s="27">
        <f t="shared" si="99"/>
        <v>0</v>
      </c>
      <c r="Q72" s="27">
        <f t="shared" si="99"/>
        <v>0</v>
      </c>
      <c r="R72" s="27">
        <f t="shared" si="99"/>
        <v>30091</v>
      </c>
      <c r="S72" s="27">
        <f t="shared" si="99"/>
        <v>30091</v>
      </c>
      <c r="T72" s="27">
        <f>T73+T75</f>
        <v>0</v>
      </c>
      <c r="U72" s="27">
        <f t="shared" ref="U72:Y72" si="100">U73+U75</f>
        <v>0</v>
      </c>
      <c r="V72" s="27">
        <f t="shared" si="100"/>
        <v>0</v>
      </c>
      <c r="W72" s="27">
        <f t="shared" si="100"/>
        <v>0</v>
      </c>
      <c r="X72" s="27">
        <f t="shared" si="100"/>
        <v>30091</v>
      </c>
      <c r="Y72" s="27">
        <f t="shared" si="100"/>
        <v>30091</v>
      </c>
      <c r="Z72" s="27">
        <f>Z73+Z75</f>
        <v>0</v>
      </c>
      <c r="AA72" s="27">
        <f t="shared" ref="AA72:AE72" si="101">AA73+AA75</f>
        <v>0</v>
      </c>
      <c r="AB72" s="27">
        <f t="shared" si="101"/>
        <v>0</v>
      </c>
      <c r="AC72" s="27">
        <f t="shared" si="101"/>
        <v>0</v>
      </c>
      <c r="AD72" s="27">
        <f t="shared" si="101"/>
        <v>30091</v>
      </c>
      <c r="AE72" s="27">
        <f t="shared" si="101"/>
        <v>30091</v>
      </c>
      <c r="AF72" s="27">
        <f>AF73+AF75</f>
        <v>0</v>
      </c>
      <c r="AG72" s="27">
        <f t="shared" ref="AG72:AK72" si="102">AG73+AG75</f>
        <v>0</v>
      </c>
      <c r="AH72" s="27">
        <f t="shared" si="102"/>
        <v>0</v>
      </c>
      <c r="AI72" s="27">
        <f t="shared" si="102"/>
        <v>0</v>
      </c>
      <c r="AJ72" s="27">
        <f t="shared" si="102"/>
        <v>30091</v>
      </c>
      <c r="AK72" s="27">
        <f t="shared" si="102"/>
        <v>30091</v>
      </c>
      <c r="AL72" s="27">
        <f>AL73+AL75</f>
        <v>0</v>
      </c>
      <c r="AM72" s="27">
        <f t="shared" ref="AM72:AQ72" si="103">AM73+AM75</f>
        <v>0</v>
      </c>
      <c r="AN72" s="27">
        <f t="shared" si="103"/>
        <v>0</v>
      </c>
      <c r="AO72" s="27">
        <f t="shared" si="103"/>
        <v>0</v>
      </c>
      <c r="AP72" s="27">
        <f t="shared" si="103"/>
        <v>30091</v>
      </c>
      <c r="AQ72" s="27">
        <f t="shared" si="103"/>
        <v>30091</v>
      </c>
      <c r="AR72" s="27">
        <f>AR73+AR75</f>
        <v>0</v>
      </c>
      <c r="AS72" s="27">
        <f t="shared" ref="AS72:AW72" si="104">AS73+AS75</f>
        <v>0</v>
      </c>
      <c r="AT72" s="27">
        <f t="shared" si="104"/>
        <v>0</v>
      </c>
      <c r="AU72" s="27">
        <f t="shared" si="104"/>
        <v>0</v>
      </c>
      <c r="AV72" s="27">
        <f t="shared" si="104"/>
        <v>30091</v>
      </c>
      <c r="AW72" s="27">
        <f t="shared" si="104"/>
        <v>30091</v>
      </c>
    </row>
    <row r="73" spans="1:49" s="9" customFormat="1" ht="82.5">
      <c r="A73" s="33" t="s">
        <v>599</v>
      </c>
      <c r="B73" s="25" t="s">
        <v>50</v>
      </c>
      <c r="C73" s="25" t="s">
        <v>55</v>
      </c>
      <c r="D73" s="28" t="s">
        <v>608</v>
      </c>
      <c r="E73" s="25" t="s">
        <v>105</v>
      </c>
      <c r="F73" s="92"/>
      <c r="G73" s="92"/>
      <c r="H73" s="92">
        <f>H74</f>
        <v>0</v>
      </c>
      <c r="I73" s="92">
        <f t="shared" ref="I73:AW73" si="105">I74</f>
        <v>0</v>
      </c>
      <c r="J73" s="92">
        <f t="shared" si="105"/>
        <v>0</v>
      </c>
      <c r="K73" s="92">
        <f t="shared" si="105"/>
        <v>29918</v>
      </c>
      <c r="L73" s="27">
        <f t="shared" si="105"/>
        <v>29918</v>
      </c>
      <c r="M73" s="27">
        <f t="shared" si="105"/>
        <v>29918</v>
      </c>
      <c r="N73" s="27">
        <f>N74</f>
        <v>0</v>
      </c>
      <c r="O73" s="27">
        <f t="shared" si="105"/>
        <v>0</v>
      </c>
      <c r="P73" s="27">
        <f t="shared" si="105"/>
        <v>0</v>
      </c>
      <c r="Q73" s="27">
        <f t="shared" si="105"/>
        <v>0</v>
      </c>
      <c r="R73" s="27">
        <f t="shared" si="105"/>
        <v>29918</v>
      </c>
      <c r="S73" s="27">
        <f t="shared" si="105"/>
        <v>29918</v>
      </c>
      <c r="T73" s="27">
        <f>T74</f>
        <v>0</v>
      </c>
      <c r="U73" s="27">
        <f t="shared" si="105"/>
        <v>0</v>
      </c>
      <c r="V73" s="27">
        <f t="shared" si="105"/>
        <v>0</v>
      </c>
      <c r="W73" s="27">
        <f t="shared" si="105"/>
        <v>0</v>
      </c>
      <c r="X73" s="27">
        <f t="shared" si="105"/>
        <v>29918</v>
      </c>
      <c r="Y73" s="27">
        <f t="shared" si="105"/>
        <v>29918</v>
      </c>
      <c r="Z73" s="27">
        <f>Z74</f>
        <v>0</v>
      </c>
      <c r="AA73" s="27">
        <f t="shared" si="105"/>
        <v>0</v>
      </c>
      <c r="AB73" s="27">
        <f t="shared" si="105"/>
        <v>0</v>
      </c>
      <c r="AC73" s="27">
        <f t="shared" si="105"/>
        <v>0</v>
      </c>
      <c r="AD73" s="27">
        <f t="shared" si="105"/>
        <v>29918</v>
      </c>
      <c r="AE73" s="27">
        <f t="shared" si="105"/>
        <v>29918</v>
      </c>
      <c r="AF73" s="27">
        <f>AF74</f>
        <v>0</v>
      </c>
      <c r="AG73" s="27">
        <f t="shared" si="105"/>
        <v>0</v>
      </c>
      <c r="AH73" s="27">
        <f t="shared" si="105"/>
        <v>0</v>
      </c>
      <c r="AI73" s="27">
        <f t="shared" si="105"/>
        <v>0</v>
      </c>
      <c r="AJ73" s="27">
        <f t="shared" si="105"/>
        <v>29918</v>
      </c>
      <c r="AK73" s="27">
        <f t="shared" si="105"/>
        <v>29918</v>
      </c>
      <c r="AL73" s="27">
        <f>AL74</f>
        <v>0</v>
      </c>
      <c r="AM73" s="27">
        <f t="shared" si="105"/>
        <v>0</v>
      </c>
      <c r="AN73" s="27">
        <f t="shared" si="105"/>
        <v>0</v>
      </c>
      <c r="AO73" s="27">
        <f t="shared" si="105"/>
        <v>0</v>
      </c>
      <c r="AP73" s="27">
        <f t="shared" si="105"/>
        <v>29918</v>
      </c>
      <c r="AQ73" s="27">
        <f t="shared" si="105"/>
        <v>29918</v>
      </c>
      <c r="AR73" s="27">
        <f>AR74</f>
        <v>0</v>
      </c>
      <c r="AS73" s="27">
        <f t="shared" si="105"/>
        <v>0</v>
      </c>
      <c r="AT73" s="27">
        <f t="shared" si="105"/>
        <v>0</v>
      </c>
      <c r="AU73" s="27">
        <f t="shared" si="105"/>
        <v>0</v>
      </c>
      <c r="AV73" s="27">
        <f t="shared" si="105"/>
        <v>29918</v>
      </c>
      <c r="AW73" s="27">
        <f t="shared" si="105"/>
        <v>29918</v>
      </c>
    </row>
    <row r="74" spans="1:49" s="9" customFormat="1" ht="33">
      <c r="A74" s="33" t="s">
        <v>168</v>
      </c>
      <c r="B74" s="25" t="s">
        <v>50</v>
      </c>
      <c r="C74" s="25" t="s">
        <v>55</v>
      </c>
      <c r="D74" s="28" t="s">
        <v>608</v>
      </c>
      <c r="E74" s="25" t="s">
        <v>167</v>
      </c>
      <c r="F74" s="92"/>
      <c r="G74" s="92"/>
      <c r="H74" s="92"/>
      <c r="I74" s="92"/>
      <c r="J74" s="92"/>
      <c r="K74" s="92">
        <v>29918</v>
      </c>
      <c r="L74" s="27">
        <f>F74+H74+I74+J74+K74</f>
        <v>29918</v>
      </c>
      <c r="M74" s="27">
        <f>G74+K74</f>
        <v>29918</v>
      </c>
      <c r="N74" s="27"/>
      <c r="O74" s="27"/>
      <c r="P74" s="27"/>
      <c r="Q74" s="27"/>
      <c r="R74" s="27">
        <f>L74+N74+O74+P74+Q74</f>
        <v>29918</v>
      </c>
      <c r="S74" s="27">
        <f>M74+Q74</f>
        <v>29918</v>
      </c>
      <c r="T74" s="27"/>
      <c r="U74" s="27"/>
      <c r="V74" s="27"/>
      <c r="W74" s="27"/>
      <c r="X74" s="27">
        <f>R74+T74+U74+V74+W74</f>
        <v>29918</v>
      </c>
      <c r="Y74" s="27">
        <f>S74+W74</f>
        <v>29918</v>
      </c>
      <c r="Z74" s="27"/>
      <c r="AA74" s="27"/>
      <c r="AB74" s="27"/>
      <c r="AC74" s="27"/>
      <c r="AD74" s="27">
        <f>X74+Z74+AA74+AB74+AC74</f>
        <v>29918</v>
      </c>
      <c r="AE74" s="27">
        <f>Y74+AC74</f>
        <v>29918</v>
      </c>
      <c r="AF74" s="27"/>
      <c r="AG74" s="27"/>
      <c r="AH74" s="27"/>
      <c r="AI74" s="27"/>
      <c r="AJ74" s="27">
        <f>AD74+AF74+AG74+AH74+AI74</f>
        <v>29918</v>
      </c>
      <c r="AK74" s="27">
        <f>AE74+AI74</f>
        <v>29918</v>
      </c>
      <c r="AL74" s="27"/>
      <c r="AM74" s="27"/>
      <c r="AN74" s="27"/>
      <c r="AO74" s="27"/>
      <c r="AP74" s="27">
        <f>AJ74+AL74+AM74+AN74+AO74</f>
        <v>29918</v>
      </c>
      <c r="AQ74" s="27">
        <f>AK74+AO74</f>
        <v>29918</v>
      </c>
      <c r="AR74" s="27"/>
      <c r="AS74" s="27"/>
      <c r="AT74" s="27"/>
      <c r="AU74" s="27"/>
      <c r="AV74" s="27">
        <f>AP74+AR74+AS74+AT74+AU74</f>
        <v>29918</v>
      </c>
      <c r="AW74" s="27">
        <f>AQ74+AU74</f>
        <v>29918</v>
      </c>
    </row>
    <row r="75" spans="1:49" s="9" customFormat="1" ht="33">
      <c r="A75" s="33" t="s">
        <v>595</v>
      </c>
      <c r="B75" s="25" t="s">
        <v>50</v>
      </c>
      <c r="C75" s="25" t="s">
        <v>55</v>
      </c>
      <c r="D75" s="28" t="s">
        <v>608</v>
      </c>
      <c r="E75" s="25" t="s">
        <v>80</v>
      </c>
      <c r="F75" s="92"/>
      <c r="G75" s="92"/>
      <c r="H75" s="92">
        <f>H76</f>
        <v>0</v>
      </c>
      <c r="I75" s="92">
        <f t="shared" ref="I75:AW75" si="106">I76</f>
        <v>0</v>
      </c>
      <c r="J75" s="92">
        <f t="shared" si="106"/>
        <v>0</v>
      </c>
      <c r="K75" s="92">
        <f t="shared" si="106"/>
        <v>173</v>
      </c>
      <c r="L75" s="27">
        <f t="shared" si="106"/>
        <v>173</v>
      </c>
      <c r="M75" s="27">
        <f t="shared" si="106"/>
        <v>173</v>
      </c>
      <c r="N75" s="27">
        <f>N76</f>
        <v>0</v>
      </c>
      <c r="O75" s="27">
        <f t="shared" si="106"/>
        <v>0</v>
      </c>
      <c r="P75" s="27">
        <f t="shared" si="106"/>
        <v>0</v>
      </c>
      <c r="Q75" s="27">
        <f t="shared" si="106"/>
        <v>0</v>
      </c>
      <c r="R75" s="27">
        <f t="shared" si="106"/>
        <v>173</v>
      </c>
      <c r="S75" s="27">
        <f t="shared" si="106"/>
        <v>173</v>
      </c>
      <c r="T75" s="27">
        <f>T76</f>
        <v>0</v>
      </c>
      <c r="U75" s="27">
        <f t="shared" si="106"/>
        <v>0</v>
      </c>
      <c r="V75" s="27">
        <f t="shared" si="106"/>
        <v>0</v>
      </c>
      <c r="W75" s="27">
        <f t="shared" si="106"/>
        <v>0</v>
      </c>
      <c r="X75" s="27">
        <f t="shared" si="106"/>
        <v>173</v>
      </c>
      <c r="Y75" s="27">
        <f t="shared" si="106"/>
        <v>173</v>
      </c>
      <c r="Z75" s="27">
        <f>Z76</f>
        <v>0</v>
      </c>
      <c r="AA75" s="27">
        <f t="shared" si="106"/>
        <v>0</v>
      </c>
      <c r="AB75" s="27">
        <f t="shared" si="106"/>
        <v>0</v>
      </c>
      <c r="AC75" s="27">
        <f t="shared" si="106"/>
        <v>0</v>
      </c>
      <c r="AD75" s="27">
        <f t="shared" si="106"/>
        <v>173</v>
      </c>
      <c r="AE75" s="27">
        <f t="shared" si="106"/>
        <v>173</v>
      </c>
      <c r="AF75" s="27">
        <f>AF76</f>
        <v>0</v>
      </c>
      <c r="AG75" s="27">
        <f t="shared" si="106"/>
        <v>0</v>
      </c>
      <c r="AH75" s="27">
        <f t="shared" si="106"/>
        <v>0</v>
      </c>
      <c r="AI75" s="27">
        <f t="shared" si="106"/>
        <v>0</v>
      </c>
      <c r="AJ75" s="27">
        <f t="shared" si="106"/>
        <v>173</v>
      </c>
      <c r="AK75" s="27">
        <f t="shared" si="106"/>
        <v>173</v>
      </c>
      <c r="AL75" s="27">
        <f>AL76</f>
        <v>0</v>
      </c>
      <c r="AM75" s="27">
        <f t="shared" si="106"/>
        <v>0</v>
      </c>
      <c r="AN75" s="27">
        <f t="shared" si="106"/>
        <v>0</v>
      </c>
      <c r="AO75" s="27">
        <f t="shared" si="106"/>
        <v>0</v>
      </c>
      <c r="AP75" s="27">
        <f t="shared" si="106"/>
        <v>173</v>
      </c>
      <c r="AQ75" s="27">
        <f t="shared" si="106"/>
        <v>173</v>
      </c>
      <c r="AR75" s="27">
        <f>AR76</f>
        <v>0</v>
      </c>
      <c r="AS75" s="27">
        <f t="shared" si="106"/>
        <v>0</v>
      </c>
      <c r="AT75" s="27">
        <f t="shared" si="106"/>
        <v>0</v>
      </c>
      <c r="AU75" s="27">
        <f t="shared" si="106"/>
        <v>0</v>
      </c>
      <c r="AV75" s="27">
        <f t="shared" si="106"/>
        <v>173</v>
      </c>
      <c r="AW75" s="27">
        <f t="shared" si="106"/>
        <v>173</v>
      </c>
    </row>
    <row r="76" spans="1:49" s="9" customFormat="1" ht="49.5">
      <c r="A76" s="33" t="s">
        <v>170</v>
      </c>
      <c r="B76" s="25" t="s">
        <v>50</v>
      </c>
      <c r="C76" s="25" t="s">
        <v>55</v>
      </c>
      <c r="D76" s="28" t="s">
        <v>608</v>
      </c>
      <c r="E76" s="25" t="s">
        <v>169</v>
      </c>
      <c r="F76" s="92"/>
      <c r="G76" s="92"/>
      <c r="H76" s="92"/>
      <c r="I76" s="92"/>
      <c r="J76" s="92"/>
      <c r="K76" s="92">
        <v>173</v>
      </c>
      <c r="L76" s="27">
        <f>F76+H76+I76+J76+K76</f>
        <v>173</v>
      </c>
      <c r="M76" s="27">
        <f>G76+K76</f>
        <v>173</v>
      </c>
      <c r="N76" s="27"/>
      <c r="O76" s="27"/>
      <c r="P76" s="27"/>
      <c r="Q76" s="27"/>
      <c r="R76" s="27">
        <f>L76+N76+O76+P76+Q76</f>
        <v>173</v>
      </c>
      <c r="S76" s="27">
        <f>M76+Q76</f>
        <v>173</v>
      </c>
      <c r="T76" s="27"/>
      <c r="U76" s="27"/>
      <c r="V76" s="27"/>
      <c r="W76" s="27"/>
      <c r="X76" s="27">
        <f>R76+T76+U76+V76+W76</f>
        <v>173</v>
      </c>
      <c r="Y76" s="27">
        <f>S76+W76</f>
        <v>173</v>
      </c>
      <c r="Z76" s="27"/>
      <c r="AA76" s="27"/>
      <c r="AB76" s="27"/>
      <c r="AC76" s="27"/>
      <c r="AD76" s="27">
        <f>X76+Z76+AA76+AB76+AC76</f>
        <v>173</v>
      </c>
      <c r="AE76" s="27">
        <f>Y76+AC76</f>
        <v>173</v>
      </c>
      <c r="AF76" s="27"/>
      <c r="AG76" s="27"/>
      <c r="AH76" s="27"/>
      <c r="AI76" s="27"/>
      <c r="AJ76" s="27">
        <f>AD76+AF76+AG76+AH76+AI76</f>
        <v>173</v>
      </c>
      <c r="AK76" s="27">
        <f>AE76+AI76</f>
        <v>173</v>
      </c>
      <c r="AL76" s="27"/>
      <c r="AM76" s="27"/>
      <c r="AN76" s="27"/>
      <c r="AO76" s="27"/>
      <c r="AP76" s="27">
        <f>AJ76+AL76+AM76+AN76+AO76</f>
        <v>173</v>
      </c>
      <c r="AQ76" s="27">
        <f>AK76+AO76</f>
        <v>173</v>
      </c>
      <c r="AR76" s="27"/>
      <c r="AS76" s="27"/>
      <c r="AT76" s="27"/>
      <c r="AU76" s="27"/>
      <c r="AV76" s="27">
        <f>AP76+AR76+AS76+AT76+AU76</f>
        <v>173</v>
      </c>
      <c r="AW76" s="27">
        <f>AQ76+AU76</f>
        <v>173</v>
      </c>
    </row>
    <row r="77" spans="1:49" s="9" customFormat="1" ht="49.5">
      <c r="A77" s="33" t="s">
        <v>609</v>
      </c>
      <c r="B77" s="25" t="s">
        <v>50</v>
      </c>
      <c r="C77" s="25" t="s">
        <v>55</v>
      </c>
      <c r="D77" s="28" t="s">
        <v>610</v>
      </c>
      <c r="E77" s="25"/>
      <c r="F77" s="92"/>
      <c r="G77" s="92"/>
      <c r="H77" s="92">
        <f>H78+H80</f>
        <v>0</v>
      </c>
      <c r="I77" s="92">
        <f t="shared" ref="I77:M77" si="107">I78+I80</f>
        <v>0</v>
      </c>
      <c r="J77" s="92">
        <f t="shared" si="107"/>
        <v>0</v>
      </c>
      <c r="K77" s="92">
        <f t="shared" si="107"/>
        <v>4670</v>
      </c>
      <c r="L77" s="27">
        <f t="shared" si="107"/>
        <v>4670</v>
      </c>
      <c r="M77" s="27">
        <f t="shared" si="107"/>
        <v>4670</v>
      </c>
      <c r="N77" s="27">
        <f>N78+N80</f>
        <v>0</v>
      </c>
      <c r="O77" s="27">
        <f t="shared" ref="O77:S77" si="108">O78+O80</f>
        <v>0</v>
      </c>
      <c r="P77" s="27">
        <f t="shared" si="108"/>
        <v>0</v>
      </c>
      <c r="Q77" s="27">
        <f t="shared" si="108"/>
        <v>0</v>
      </c>
      <c r="R77" s="27">
        <f t="shared" si="108"/>
        <v>4670</v>
      </c>
      <c r="S77" s="27">
        <f t="shared" si="108"/>
        <v>4670</v>
      </c>
      <c r="T77" s="27">
        <f>T78+T80</f>
        <v>0</v>
      </c>
      <c r="U77" s="27">
        <f t="shared" ref="U77:Y77" si="109">U78+U80</f>
        <v>0</v>
      </c>
      <c r="V77" s="27">
        <f t="shared" si="109"/>
        <v>0</v>
      </c>
      <c r="W77" s="27">
        <f t="shared" si="109"/>
        <v>0</v>
      </c>
      <c r="X77" s="27">
        <f t="shared" si="109"/>
        <v>4670</v>
      </c>
      <c r="Y77" s="27">
        <f t="shared" si="109"/>
        <v>4670</v>
      </c>
      <c r="Z77" s="27">
        <f>Z78+Z80</f>
        <v>0</v>
      </c>
      <c r="AA77" s="27">
        <f t="shared" ref="AA77:AE77" si="110">AA78+AA80</f>
        <v>0</v>
      </c>
      <c r="AB77" s="27">
        <f t="shared" si="110"/>
        <v>0</v>
      </c>
      <c r="AC77" s="27">
        <f t="shared" si="110"/>
        <v>0</v>
      </c>
      <c r="AD77" s="27">
        <f t="shared" si="110"/>
        <v>4670</v>
      </c>
      <c r="AE77" s="27">
        <f t="shared" si="110"/>
        <v>4670</v>
      </c>
      <c r="AF77" s="27">
        <f>AF78+AF80</f>
        <v>0</v>
      </c>
      <c r="AG77" s="27">
        <f t="shared" ref="AG77:AK77" si="111">AG78+AG80</f>
        <v>0</v>
      </c>
      <c r="AH77" s="27">
        <f t="shared" si="111"/>
        <v>0</v>
      </c>
      <c r="AI77" s="27">
        <f t="shared" si="111"/>
        <v>0</v>
      </c>
      <c r="AJ77" s="27">
        <f t="shared" si="111"/>
        <v>4670</v>
      </c>
      <c r="AK77" s="27">
        <f t="shared" si="111"/>
        <v>4670</v>
      </c>
      <c r="AL77" s="27">
        <f>AL78+AL80</f>
        <v>0</v>
      </c>
      <c r="AM77" s="27">
        <f t="shared" ref="AM77:AQ77" si="112">AM78+AM80</f>
        <v>0</v>
      </c>
      <c r="AN77" s="27">
        <f t="shared" si="112"/>
        <v>0</v>
      </c>
      <c r="AO77" s="27">
        <f t="shared" si="112"/>
        <v>0</v>
      </c>
      <c r="AP77" s="27">
        <f t="shared" si="112"/>
        <v>4670</v>
      </c>
      <c r="AQ77" s="27">
        <f t="shared" si="112"/>
        <v>4670</v>
      </c>
      <c r="AR77" s="27">
        <f>AR78+AR80</f>
        <v>0</v>
      </c>
      <c r="AS77" s="27">
        <f t="shared" ref="AS77:AW77" si="113">AS78+AS80</f>
        <v>0</v>
      </c>
      <c r="AT77" s="27">
        <f t="shared" si="113"/>
        <v>0</v>
      </c>
      <c r="AU77" s="27">
        <f t="shared" si="113"/>
        <v>0</v>
      </c>
      <c r="AV77" s="27">
        <f t="shared" si="113"/>
        <v>4670</v>
      </c>
      <c r="AW77" s="27">
        <f t="shared" si="113"/>
        <v>4670</v>
      </c>
    </row>
    <row r="78" spans="1:49" s="9" customFormat="1" ht="82.5">
      <c r="A78" s="33" t="s">
        <v>599</v>
      </c>
      <c r="B78" s="25" t="s">
        <v>50</v>
      </c>
      <c r="C78" s="25" t="s">
        <v>55</v>
      </c>
      <c r="D78" s="28" t="s">
        <v>610</v>
      </c>
      <c r="E78" s="25" t="s">
        <v>105</v>
      </c>
      <c r="F78" s="92"/>
      <c r="G78" s="92"/>
      <c r="H78" s="92">
        <f>H79</f>
        <v>0</v>
      </c>
      <c r="I78" s="92">
        <f t="shared" ref="I78:AW78" si="114">I79</f>
        <v>0</v>
      </c>
      <c r="J78" s="92">
        <f t="shared" si="114"/>
        <v>0</v>
      </c>
      <c r="K78" s="92">
        <f t="shared" si="114"/>
        <v>4645</v>
      </c>
      <c r="L78" s="27">
        <f t="shared" si="114"/>
        <v>4645</v>
      </c>
      <c r="M78" s="27">
        <f t="shared" si="114"/>
        <v>4645</v>
      </c>
      <c r="N78" s="27">
        <f>N79</f>
        <v>0</v>
      </c>
      <c r="O78" s="27">
        <f t="shared" si="114"/>
        <v>0</v>
      </c>
      <c r="P78" s="27">
        <f t="shared" si="114"/>
        <v>0</v>
      </c>
      <c r="Q78" s="27">
        <f t="shared" si="114"/>
        <v>0</v>
      </c>
      <c r="R78" s="27">
        <f t="shared" si="114"/>
        <v>4645</v>
      </c>
      <c r="S78" s="27">
        <f t="shared" si="114"/>
        <v>4645</v>
      </c>
      <c r="T78" s="27">
        <f>T79</f>
        <v>0</v>
      </c>
      <c r="U78" s="27">
        <f t="shared" si="114"/>
        <v>0</v>
      </c>
      <c r="V78" s="27">
        <f t="shared" si="114"/>
        <v>0</v>
      </c>
      <c r="W78" s="27">
        <f t="shared" si="114"/>
        <v>0</v>
      </c>
      <c r="X78" s="27">
        <f t="shared" si="114"/>
        <v>4645</v>
      </c>
      <c r="Y78" s="27">
        <f t="shared" si="114"/>
        <v>4645</v>
      </c>
      <c r="Z78" s="27">
        <f>Z79</f>
        <v>0</v>
      </c>
      <c r="AA78" s="27">
        <f t="shared" si="114"/>
        <v>0</v>
      </c>
      <c r="AB78" s="27">
        <f t="shared" si="114"/>
        <v>0</v>
      </c>
      <c r="AC78" s="27">
        <f t="shared" si="114"/>
        <v>0</v>
      </c>
      <c r="AD78" s="27">
        <f t="shared" si="114"/>
        <v>4645</v>
      </c>
      <c r="AE78" s="27">
        <f t="shared" si="114"/>
        <v>4645</v>
      </c>
      <c r="AF78" s="27">
        <f>AF79</f>
        <v>0</v>
      </c>
      <c r="AG78" s="27">
        <f t="shared" si="114"/>
        <v>0</v>
      </c>
      <c r="AH78" s="27">
        <f t="shared" si="114"/>
        <v>0</v>
      </c>
      <c r="AI78" s="27">
        <f t="shared" si="114"/>
        <v>0</v>
      </c>
      <c r="AJ78" s="27">
        <f t="shared" si="114"/>
        <v>4645</v>
      </c>
      <c r="AK78" s="27">
        <f t="shared" si="114"/>
        <v>4645</v>
      </c>
      <c r="AL78" s="27">
        <f>AL79</f>
        <v>0</v>
      </c>
      <c r="AM78" s="27">
        <f t="shared" si="114"/>
        <v>0</v>
      </c>
      <c r="AN78" s="27">
        <f t="shared" si="114"/>
        <v>0</v>
      </c>
      <c r="AO78" s="27">
        <f t="shared" si="114"/>
        <v>0</v>
      </c>
      <c r="AP78" s="27">
        <f t="shared" si="114"/>
        <v>4645</v>
      </c>
      <c r="AQ78" s="27">
        <f t="shared" si="114"/>
        <v>4645</v>
      </c>
      <c r="AR78" s="27">
        <f>AR79</f>
        <v>0</v>
      </c>
      <c r="AS78" s="27">
        <f t="shared" si="114"/>
        <v>0</v>
      </c>
      <c r="AT78" s="27">
        <f t="shared" si="114"/>
        <v>0</v>
      </c>
      <c r="AU78" s="27">
        <f t="shared" si="114"/>
        <v>0</v>
      </c>
      <c r="AV78" s="27">
        <f t="shared" si="114"/>
        <v>4645</v>
      </c>
      <c r="AW78" s="27">
        <f t="shared" si="114"/>
        <v>4645</v>
      </c>
    </row>
    <row r="79" spans="1:49" s="9" customFormat="1" ht="33">
      <c r="A79" s="33" t="s">
        <v>168</v>
      </c>
      <c r="B79" s="25" t="s">
        <v>50</v>
      </c>
      <c r="C79" s="25" t="s">
        <v>55</v>
      </c>
      <c r="D79" s="28" t="s">
        <v>610</v>
      </c>
      <c r="E79" s="25" t="s">
        <v>167</v>
      </c>
      <c r="F79" s="92"/>
      <c r="G79" s="92"/>
      <c r="H79" s="92"/>
      <c r="I79" s="92"/>
      <c r="J79" s="92"/>
      <c r="K79" s="92">
        <v>4645</v>
      </c>
      <c r="L79" s="27">
        <f>F79+H79+I79+J79+K79</f>
        <v>4645</v>
      </c>
      <c r="M79" s="27">
        <f>G79+K79</f>
        <v>4645</v>
      </c>
      <c r="N79" s="27"/>
      <c r="O79" s="27"/>
      <c r="P79" s="27"/>
      <c r="Q79" s="27"/>
      <c r="R79" s="27">
        <f>L79+N79+O79+P79+Q79</f>
        <v>4645</v>
      </c>
      <c r="S79" s="27">
        <f>M79+Q79</f>
        <v>4645</v>
      </c>
      <c r="T79" s="27"/>
      <c r="U79" s="27"/>
      <c r="V79" s="27"/>
      <c r="W79" s="27"/>
      <c r="X79" s="27">
        <f>R79+T79+U79+V79+W79</f>
        <v>4645</v>
      </c>
      <c r="Y79" s="27">
        <f>S79+W79</f>
        <v>4645</v>
      </c>
      <c r="Z79" s="27"/>
      <c r="AA79" s="27"/>
      <c r="AB79" s="27"/>
      <c r="AC79" s="27"/>
      <c r="AD79" s="27">
        <f>X79+Z79+AA79+AB79+AC79</f>
        <v>4645</v>
      </c>
      <c r="AE79" s="27">
        <f>Y79+AC79</f>
        <v>4645</v>
      </c>
      <c r="AF79" s="27"/>
      <c r="AG79" s="27"/>
      <c r="AH79" s="27"/>
      <c r="AI79" s="27"/>
      <c r="AJ79" s="27">
        <f>AD79+AF79+AG79+AH79+AI79</f>
        <v>4645</v>
      </c>
      <c r="AK79" s="27">
        <f>AE79+AI79</f>
        <v>4645</v>
      </c>
      <c r="AL79" s="27"/>
      <c r="AM79" s="27"/>
      <c r="AN79" s="27"/>
      <c r="AO79" s="27"/>
      <c r="AP79" s="27">
        <f>AJ79+AL79+AM79+AN79+AO79</f>
        <v>4645</v>
      </c>
      <c r="AQ79" s="27">
        <f>AK79+AO79</f>
        <v>4645</v>
      </c>
      <c r="AR79" s="27"/>
      <c r="AS79" s="27"/>
      <c r="AT79" s="27"/>
      <c r="AU79" s="27"/>
      <c r="AV79" s="27">
        <f>AP79+AR79+AS79+AT79+AU79</f>
        <v>4645</v>
      </c>
      <c r="AW79" s="27">
        <f>AQ79+AU79</f>
        <v>4645</v>
      </c>
    </row>
    <row r="80" spans="1:49" s="9" customFormat="1" ht="33">
      <c r="A80" s="33" t="s">
        <v>595</v>
      </c>
      <c r="B80" s="25" t="s">
        <v>50</v>
      </c>
      <c r="C80" s="25" t="s">
        <v>55</v>
      </c>
      <c r="D80" s="28" t="s">
        <v>610</v>
      </c>
      <c r="E80" s="25" t="s">
        <v>80</v>
      </c>
      <c r="F80" s="92"/>
      <c r="G80" s="92"/>
      <c r="H80" s="92">
        <f>H81</f>
        <v>0</v>
      </c>
      <c r="I80" s="92">
        <f t="shared" ref="I80:AW80" si="115">I81</f>
        <v>0</v>
      </c>
      <c r="J80" s="92">
        <f t="shared" si="115"/>
        <v>0</v>
      </c>
      <c r="K80" s="92">
        <f t="shared" si="115"/>
        <v>25</v>
      </c>
      <c r="L80" s="27">
        <f t="shared" si="115"/>
        <v>25</v>
      </c>
      <c r="M80" s="27">
        <f t="shared" si="115"/>
        <v>25</v>
      </c>
      <c r="N80" s="27">
        <f>N81</f>
        <v>0</v>
      </c>
      <c r="O80" s="27">
        <f t="shared" si="115"/>
        <v>0</v>
      </c>
      <c r="P80" s="27">
        <f t="shared" si="115"/>
        <v>0</v>
      </c>
      <c r="Q80" s="27">
        <f t="shared" si="115"/>
        <v>0</v>
      </c>
      <c r="R80" s="27">
        <f t="shared" si="115"/>
        <v>25</v>
      </c>
      <c r="S80" s="27">
        <f t="shared" si="115"/>
        <v>25</v>
      </c>
      <c r="T80" s="27">
        <f>T81</f>
        <v>0</v>
      </c>
      <c r="U80" s="27">
        <f t="shared" si="115"/>
        <v>0</v>
      </c>
      <c r="V80" s="27">
        <f t="shared" si="115"/>
        <v>0</v>
      </c>
      <c r="W80" s="27">
        <f t="shared" si="115"/>
        <v>0</v>
      </c>
      <c r="X80" s="27">
        <f t="shared" si="115"/>
        <v>25</v>
      </c>
      <c r="Y80" s="27">
        <f t="shared" si="115"/>
        <v>25</v>
      </c>
      <c r="Z80" s="27">
        <f>Z81</f>
        <v>0</v>
      </c>
      <c r="AA80" s="27">
        <f t="shared" si="115"/>
        <v>0</v>
      </c>
      <c r="AB80" s="27">
        <f t="shared" si="115"/>
        <v>0</v>
      </c>
      <c r="AC80" s="27">
        <f t="shared" si="115"/>
        <v>0</v>
      </c>
      <c r="AD80" s="27">
        <f t="shared" si="115"/>
        <v>25</v>
      </c>
      <c r="AE80" s="27">
        <f t="shared" si="115"/>
        <v>25</v>
      </c>
      <c r="AF80" s="27">
        <f>AF81</f>
        <v>0</v>
      </c>
      <c r="AG80" s="27">
        <f t="shared" si="115"/>
        <v>0</v>
      </c>
      <c r="AH80" s="27">
        <f t="shared" si="115"/>
        <v>0</v>
      </c>
      <c r="AI80" s="27">
        <f t="shared" si="115"/>
        <v>0</v>
      </c>
      <c r="AJ80" s="27">
        <f t="shared" si="115"/>
        <v>25</v>
      </c>
      <c r="AK80" s="27">
        <f t="shared" si="115"/>
        <v>25</v>
      </c>
      <c r="AL80" s="27">
        <f>AL81</f>
        <v>0</v>
      </c>
      <c r="AM80" s="27">
        <f t="shared" si="115"/>
        <v>0</v>
      </c>
      <c r="AN80" s="27">
        <f t="shared" si="115"/>
        <v>0</v>
      </c>
      <c r="AO80" s="27">
        <f t="shared" si="115"/>
        <v>0</v>
      </c>
      <c r="AP80" s="27">
        <f t="shared" si="115"/>
        <v>25</v>
      </c>
      <c r="AQ80" s="27">
        <f t="shared" si="115"/>
        <v>25</v>
      </c>
      <c r="AR80" s="27">
        <f>AR81</f>
        <v>0</v>
      </c>
      <c r="AS80" s="27">
        <f t="shared" si="115"/>
        <v>0</v>
      </c>
      <c r="AT80" s="27">
        <f t="shared" si="115"/>
        <v>0</v>
      </c>
      <c r="AU80" s="27">
        <f t="shared" si="115"/>
        <v>0</v>
      </c>
      <c r="AV80" s="27">
        <f t="shared" si="115"/>
        <v>25</v>
      </c>
      <c r="AW80" s="27">
        <f t="shared" si="115"/>
        <v>25</v>
      </c>
    </row>
    <row r="81" spans="1:49" s="9" customFormat="1" ht="35.25" customHeight="1">
      <c r="A81" s="33" t="s">
        <v>170</v>
      </c>
      <c r="B81" s="25" t="s">
        <v>50</v>
      </c>
      <c r="C81" s="25" t="s">
        <v>55</v>
      </c>
      <c r="D81" s="28" t="s">
        <v>610</v>
      </c>
      <c r="E81" s="25" t="s">
        <v>169</v>
      </c>
      <c r="F81" s="92"/>
      <c r="G81" s="92"/>
      <c r="H81" s="92"/>
      <c r="I81" s="92"/>
      <c r="J81" s="92"/>
      <c r="K81" s="92">
        <v>25</v>
      </c>
      <c r="L81" s="27">
        <f>F81+H81+I81+J81+K81</f>
        <v>25</v>
      </c>
      <c r="M81" s="27">
        <f>G81+K81</f>
        <v>25</v>
      </c>
      <c r="N81" s="27"/>
      <c r="O81" s="27"/>
      <c r="P81" s="27"/>
      <c r="Q81" s="27"/>
      <c r="R81" s="27">
        <f>L81+N81+O81+P81+Q81</f>
        <v>25</v>
      </c>
      <c r="S81" s="27">
        <f>M81+Q81</f>
        <v>25</v>
      </c>
      <c r="T81" s="27"/>
      <c r="U81" s="27"/>
      <c r="V81" s="27"/>
      <c r="W81" s="27"/>
      <c r="X81" s="27">
        <f>R81+T81+U81+V81+W81</f>
        <v>25</v>
      </c>
      <c r="Y81" s="27">
        <f>S81+W81</f>
        <v>25</v>
      </c>
      <c r="Z81" s="27"/>
      <c r="AA81" s="27"/>
      <c r="AB81" s="27"/>
      <c r="AC81" s="27"/>
      <c r="AD81" s="27">
        <f>X81+Z81+AA81+AB81+AC81</f>
        <v>25</v>
      </c>
      <c r="AE81" s="27">
        <f>Y81+AC81</f>
        <v>25</v>
      </c>
      <c r="AF81" s="27"/>
      <c r="AG81" s="27"/>
      <c r="AH81" s="27"/>
      <c r="AI81" s="27"/>
      <c r="AJ81" s="27">
        <f>AD81+AF81+AG81+AH81+AI81</f>
        <v>25</v>
      </c>
      <c r="AK81" s="27">
        <f>AE81+AI81</f>
        <v>25</v>
      </c>
      <c r="AL81" s="27"/>
      <c r="AM81" s="27"/>
      <c r="AN81" s="27"/>
      <c r="AO81" s="27"/>
      <c r="AP81" s="27">
        <f>AJ81+AL81+AM81+AN81+AO81</f>
        <v>25</v>
      </c>
      <c r="AQ81" s="27">
        <f>AK81+AO81</f>
        <v>25</v>
      </c>
      <c r="AR81" s="27"/>
      <c r="AS81" s="27"/>
      <c r="AT81" s="27"/>
      <c r="AU81" s="27"/>
      <c r="AV81" s="27">
        <f>AP81+AR81+AS81+AT81+AU81</f>
        <v>25</v>
      </c>
      <c r="AW81" s="27">
        <f>AQ81+AU81</f>
        <v>25</v>
      </c>
    </row>
    <row r="82" spans="1:49" s="9" customFormat="1" ht="16.5">
      <c r="A82" s="33" t="s">
        <v>611</v>
      </c>
      <c r="B82" s="25" t="s">
        <v>50</v>
      </c>
      <c r="C82" s="25" t="s">
        <v>55</v>
      </c>
      <c r="D82" s="28" t="s">
        <v>612</v>
      </c>
      <c r="E82" s="25"/>
      <c r="F82" s="92"/>
      <c r="G82" s="92"/>
      <c r="H82" s="92">
        <f>H83</f>
        <v>0</v>
      </c>
      <c r="I82" s="92">
        <f t="shared" ref="I82:X83" si="116">I83</f>
        <v>0</v>
      </c>
      <c r="J82" s="92">
        <f t="shared" si="116"/>
        <v>0</v>
      </c>
      <c r="K82" s="92">
        <f t="shared" si="116"/>
        <v>1611</v>
      </c>
      <c r="L82" s="27">
        <f t="shared" si="116"/>
        <v>1611</v>
      </c>
      <c r="M82" s="27">
        <f t="shared" si="116"/>
        <v>1611</v>
      </c>
      <c r="N82" s="27">
        <f>N83</f>
        <v>0</v>
      </c>
      <c r="O82" s="27">
        <f t="shared" si="116"/>
        <v>0</v>
      </c>
      <c r="P82" s="27">
        <f t="shared" si="116"/>
        <v>0</v>
      </c>
      <c r="Q82" s="27">
        <f t="shared" si="116"/>
        <v>0</v>
      </c>
      <c r="R82" s="27">
        <f t="shared" si="116"/>
        <v>1611</v>
      </c>
      <c r="S82" s="27">
        <f t="shared" si="116"/>
        <v>1611</v>
      </c>
      <c r="T82" s="27">
        <f>T83</f>
        <v>0</v>
      </c>
      <c r="U82" s="27">
        <f t="shared" si="116"/>
        <v>0</v>
      </c>
      <c r="V82" s="27">
        <f t="shared" si="116"/>
        <v>0</v>
      </c>
      <c r="W82" s="27">
        <f t="shared" si="116"/>
        <v>0</v>
      </c>
      <c r="X82" s="27">
        <f t="shared" si="116"/>
        <v>1611</v>
      </c>
      <c r="Y82" s="27">
        <f t="shared" ref="U82:Y83" si="117">Y83</f>
        <v>1611</v>
      </c>
      <c r="Z82" s="27">
        <f>Z83</f>
        <v>0</v>
      </c>
      <c r="AA82" s="27">
        <f t="shared" ref="AA82:AP83" si="118">AA83</f>
        <v>0</v>
      </c>
      <c r="AB82" s="27">
        <f t="shared" si="118"/>
        <v>0</v>
      </c>
      <c r="AC82" s="27">
        <f t="shared" si="118"/>
        <v>0</v>
      </c>
      <c r="AD82" s="27">
        <f t="shared" si="118"/>
        <v>1611</v>
      </c>
      <c r="AE82" s="27">
        <f t="shared" si="118"/>
        <v>1611</v>
      </c>
      <c r="AF82" s="27">
        <f>AF83</f>
        <v>0</v>
      </c>
      <c r="AG82" s="27">
        <f t="shared" si="118"/>
        <v>0</v>
      </c>
      <c r="AH82" s="27">
        <f t="shared" si="118"/>
        <v>0</v>
      </c>
      <c r="AI82" s="27">
        <f t="shared" si="118"/>
        <v>0</v>
      </c>
      <c r="AJ82" s="27">
        <f t="shared" si="118"/>
        <v>1611</v>
      </c>
      <c r="AK82" s="27">
        <f t="shared" si="118"/>
        <v>1611</v>
      </c>
      <c r="AL82" s="27">
        <f>AL83</f>
        <v>0</v>
      </c>
      <c r="AM82" s="27">
        <f t="shared" si="118"/>
        <v>0</v>
      </c>
      <c r="AN82" s="27">
        <f t="shared" si="118"/>
        <v>0</v>
      </c>
      <c r="AO82" s="27">
        <f t="shared" si="118"/>
        <v>0</v>
      </c>
      <c r="AP82" s="27">
        <f t="shared" si="118"/>
        <v>1611</v>
      </c>
      <c r="AQ82" s="27">
        <f t="shared" ref="AM82:AQ83" si="119">AQ83</f>
        <v>1611</v>
      </c>
      <c r="AR82" s="27">
        <f>AR83</f>
        <v>0</v>
      </c>
      <c r="AS82" s="27">
        <f t="shared" ref="AS82:AW83" si="120">AS83</f>
        <v>0</v>
      </c>
      <c r="AT82" s="27">
        <f t="shared" si="120"/>
        <v>0</v>
      </c>
      <c r="AU82" s="27">
        <f t="shared" si="120"/>
        <v>0</v>
      </c>
      <c r="AV82" s="27">
        <f t="shared" si="120"/>
        <v>1611</v>
      </c>
      <c r="AW82" s="27">
        <f t="shared" si="120"/>
        <v>1611</v>
      </c>
    </row>
    <row r="83" spans="1:49" s="9" customFormat="1" ht="82.5">
      <c r="A83" s="33" t="s">
        <v>599</v>
      </c>
      <c r="B83" s="25" t="s">
        <v>50</v>
      </c>
      <c r="C83" s="25" t="s">
        <v>55</v>
      </c>
      <c r="D83" s="28" t="s">
        <v>612</v>
      </c>
      <c r="E83" s="25" t="s">
        <v>105</v>
      </c>
      <c r="F83" s="92"/>
      <c r="G83" s="92"/>
      <c r="H83" s="92">
        <f>H84</f>
        <v>0</v>
      </c>
      <c r="I83" s="92">
        <f t="shared" si="116"/>
        <v>0</v>
      </c>
      <c r="J83" s="92">
        <f t="shared" si="116"/>
        <v>0</v>
      </c>
      <c r="K83" s="92">
        <f t="shared" si="116"/>
        <v>1611</v>
      </c>
      <c r="L83" s="27">
        <f t="shared" si="116"/>
        <v>1611</v>
      </c>
      <c r="M83" s="27">
        <f t="shared" si="116"/>
        <v>1611</v>
      </c>
      <c r="N83" s="27">
        <f>N84</f>
        <v>0</v>
      </c>
      <c r="O83" s="27">
        <f t="shared" si="116"/>
        <v>0</v>
      </c>
      <c r="P83" s="27">
        <f t="shared" si="116"/>
        <v>0</v>
      </c>
      <c r="Q83" s="27">
        <f t="shared" si="116"/>
        <v>0</v>
      </c>
      <c r="R83" s="27">
        <f t="shared" si="116"/>
        <v>1611</v>
      </c>
      <c r="S83" s="27">
        <f t="shared" si="116"/>
        <v>1611</v>
      </c>
      <c r="T83" s="27">
        <f>T84</f>
        <v>0</v>
      </c>
      <c r="U83" s="27">
        <f t="shared" si="117"/>
        <v>0</v>
      </c>
      <c r="V83" s="27">
        <f t="shared" si="117"/>
        <v>0</v>
      </c>
      <c r="W83" s="27">
        <f t="shared" si="117"/>
        <v>0</v>
      </c>
      <c r="X83" s="27">
        <f t="shared" si="117"/>
        <v>1611</v>
      </c>
      <c r="Y83" s="27">
        <f t="shared" si="117"/>
        <v>1611</v>
      </c>
      <c r="Z83" s="27">
        <f>Z84</f>
        <v>0</v>
      </c>
      <c r="AA83" s="27">
        <f t="shared" si="118"/>
        <v>0</v>
      </c>
      <c r="AB83" s="27">
        <f t="shared" si="118"/>
        <v>0</v>
      </c>
      <c r="AC83" s="27">
        <f t="shared" si="118"/>
        <v>0</v>
      </c>
      <c r="AD83" s="27">
        <f t="shared" si="118"/>
        <v>1611</v>
      </c>
      <c r="AE83" s="27">
        <f t="shared" si="118"/>
        <v>1611</v>
      </c>
      <c r="AF83" s="27">
        <f>AF84</f>
        <v>0</v>
      </c>
      <c r="AG83" s="27">
        <f t="shared" si="118"/>
        <v>0</v>
      </c>
      <c r="AH83" s="27">
        <f t="shared" si="118"/>
        <v>0</v>
      </c>
      <c r="AI83" s="27">
        <f t="shared" si="118"/>
        <v>0</v>
      </c>
      <c r="AJ83" s="27">
        <f t="shared" si="118"/>
        <v>1611</v>
      </c>
      <c r="AK83" s="27">
        <f t="shared" si="118"/>
        <v>1611</v>
      </c>
      <c r="AL83" s="27">
        <f>AL84</f>
        <v>0</v>
      </c>
      <c r="AM83" s="27">
        <f t="shared" si="119"/>
        <v>0</v>
      </c>
      <c r="AN83" s="27">
        <f t="shared" si="119"/>
        <v>0</v>
      </c>
      <c r="AO83" s="27">
        <f t="shared" si="119"/>
        <v>0</v>
      </c>
      <c r="AP83" s="27">
        <f t="shared" si="119"/>
        <v>1611</v>
      </c>
      <c r="AQ83" s="27">
        <f t="shared" si="119"/>
        <v>1611</v>
      </c>
      <c r="AR83" s="27">
        <f>AR84</f>
        <v>0</v>
      </c>
      <c r="AS83" s="27">
        <f t="shared" si="120"/>
        <v>0</v>
      </c>
      <c r="AT83" s="27">
        <f t="shared" si="120"/>
        <v>0</v>
      </c>
      <c r="AU83" s="27">
        <f t="shared" si="120"/>
        <v>0</v>
      </c>
      <c r="AV83" s="27">
        <f t="shared" si="120"/>
        <v>1611</v>
      </c>
      <c r="AW83" s="27">
        <f t="shared" si="120"/>
        <v>1611</v>
      </c>
    </row>
    <row r="84" spans="1:49" s="9" customFormat="1" ht="35.25" customHeight="1">
      <c r="A84" s="33" t="s">
        <v>168</v>
      </c>
      <c r="B84" s="25" t="s">
        <v>50</v>
      </c>
      <c r="C84" s="25" t="s">
        <v>55</v>
      </c>
      <c r="D84" s="28" t="s">
        <v>612</v>
      </c>
      <c r="E84" s="25" t="s">
        <v>167</v>
      </c>
      <c r="F84" s="92"/>
      <c r="G84" s="92"/>
      <c r="H84" s="92"/>
      <c r="I84" s="92"/>
      <c r="J84" s="92"/>
      <c r="K84" s="92">
        <v>1611</v>
      </c>
      <c r="L84" s="27">
        <f>F84+H84+I84+J84+K84</f>
        <v>1611</v>
      </c>
      <c r="M84" s="27">
        <f>G84+K84</f>
        <v>1611</v>
      </c>
      <c r="N84" s="27"/>
      <c r="O84" s="27"/>
      <c r="P84" s="27"/>
      <c r="Q84" s="27"/>
      <c r="R84" s="27">
        <f>L84+N84+O84+P84+Q84</f>
        <v>1611</v>
      </c>
      <c r="S84" s="27">
        <f>M84+Q84</f>
        <v>1611</v>
      </c>
      <c r="T84" s="27"/>
      <c r="U84" s="27"/>
      <c r="V84" s="27"/>
      <c r="W84" s="27"/>
      <c r="X84" s="27">
        <f>R84+T84+U84+V84+W84</f>
        <v>1611</v>
      </c>
      <c r="Y84" s="27">
        <f>S84+W84</f>
        <v>1611</v>
      </c>
      <c r="Z84" s="27"/>
      <c r="AA84" s="27"/>
      <c r="AB84" s="27"/>
      <c r="AC84" s="27"/>
      <c r="AD84" s="27">
        <f>X84+Z84+AA84+AB84+AC84</f>
        <v>1611</v>
      </c>
      <c r="AE84" s="27">
        <f>Y84+AC84</f>
        <v>1611</v>
      </c>
      <c r="AF84" s="27"/>
      <c r="AG84" s="27"/>
      <c r="AH84" s="27"/>
      <c r="AI84" s="27"/>
      <c r="AJ84" s="27">
        <f>AD84+AF84+AG84+AH84+AI84</f>
        <v>1611</v>
      </c>
      <c r="AK84" s="27">
        <f>AE84+AI84</f>
        <v>1611</v>
      </c>
      <c r="AL84" s="27"/>
      <c r="AM84" s="27"/>
      <c r="AN84" s="27"/>
      <c r="AO84" s="27"/>
      <c r="AP84" s="27">
        <f>AJ84+AL84+AM84+AN84+AO84</f>
        <v>1611</v>
      </c>
      <c r="AQ84" s="27">
        <f>AK84+AO84</f>
        <v>1611</v>
      </c>
      <c r="AR84" s="27"/>
      <c r="AS84" s="27"/>
      <c r="AT84" s="27"/>
      <c r="AU84" s="27"/>
      <c r="AV84" s="27">
        <f>AP84+AR84+AS84+AT84+AU84</f>
        <v>1611</v>
      </c>
      <c r="AW84" s="27">
        <f>AQ84+AU84</f>
        <v>1611</v>
      </c>
    </row>
    <row r="85" spans="1:49" s="9" customFormat="1" ht="16.5">
      <c r="A85" s="73"/>
      <c r="B85" s="25"/>
      <c r="C85" s="25"/>
      <c r="D85" s="28"/>
      <c r="E85" s="25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</row>
    <row r="86" spans="1:49" s="9" customFormat="1" ht="75">
      <c r="A86" s="71" t="s">
        <v>130</v>
      </c>
      <c r="B86" s="22" t="s">
        <v>50</v>
      </c>
      <c r="C86" s="22" t="s">
        <v>60</v>
      </c>
      <c r="D86" s="90"/>
      <c r="E86" s="22"/>
      <c r="F86" s="24">
        <f t="shared" ref="F86:U88" si="121">F87</f>
        <v>15196</v>
      </c>
      <c r="G86" s="24">
        <f t="shared" si="121"/>
        <v>0</v>
      </c>
      <c r="H86" s="24">
        <f t="shared" si="121"/>
        <v>0</v>
      </c>
      <c r="I86" s="24">
        <f t="shared" si="121"/>
        <v>0</v>
      </c>
      <c r="J86" s="24">
        <f t="shared" si="121"/>
        <v>0</v>
      </c>
      <c r="K86" s="24">
        <f t="shared" si="121"/>
        <v>0</v>
      </c>
      <c r="L86" s="24">
        <f t="shared" si="121"/>
        <v>15196</v>
      </c>
      <c r="M86" s="24">
        <f t="shared" si="121"/>
        <v>0</v>
      </c>
      <c r="N86" s="24">
        <f t="shared" si="121"/>
        <v>3</v>
      </c>
      <c r="O86" s="24">
        <f t="shared" si="121"/>
        <v>0</v>
      </c>
      <c r="P86" s="24">
        <f t="shared" si="121"/>
        <v>0</v>
      </c>
      <c r="Q86" s="24">
        <f t="shared" si="121"/>
        <v>0</v>
      </c>
      <c r="R86" s="24">
        <f t="shared" si="121"/>
        <v>15199</v>
      </c>
      <c r="S86" s="24">
        <f t="shared" si="121"/>
        <v>0</v>
      </c>
      <c r="T86" s="24">
        <f t="shared" si="121"/>
        <v>0</v>
      </c>
      <c r="U86" s="24">
        <f t="shared" si="121"/>
        <v>0</v>
      </c>
      <c r="V86" s="24">
        <f t="shared" ref="T86:AI88" si="122">V87</f>
        <v>0</v>
      </c>
      <c r="W86" s="24">
        <f t="shared" si="122"/>
        <v>0</v>
      </c>
      <c r="X86" s="24">
        <f t="shared" si="122"/>
        <v>15199</v>
      </c>
      <c r="Y86" s="24">
        <f t="shared" si="122"/>
        <v>0</v>
      </c>
      <c r="Z86" s="24">
        <f t="shared" si="122"/>
        <v>410</v>
      </c>
      <c r="AA86" s="24">
        <f t="shared" si="122"/>
        <v>0</v>
      </c>
      <c r="AB86" s="24">
        <f t="shared" si="122"/>
        <v>0</v>
      </c>
      <c r="AC86" s="24">
        <f t="shared" si="122"/>
        <v>0</v>
      </c>
      <c r="AD86" s="24">
        <f t="shared" si="122"/>
        <v>15609</v>
      </c>
      <c r="AE86" s="24">
        <f t="shared" si="122"/>
        <v>0</v>
      </c>
      <c r="AF86" s="24">
        <f t="shared" si="122"/>
        <v>0</v>
      </c>
      <c r="AG86" s="24">
        <f t="shared" si="122"/>
        <v>0</v>
      </c>
      <c r="AH86" s="24">
        <f t="shared" si="122"/>
        <v>0</v>
      </c>
      <c r="AI86" s="24">
        <f t="shared" si="122"/>
        <v>0</v>
      </c>
      <c r="AJ86" s="24">
        <f t="shared" ref="AF86:AU88" si="123">AJ87</f>
        <v>15609</v>
      </c>
      <c r="AK86" s="24">
        <f t="shared" si="123"/>
        <v>0</v>
      </c>
      <c r="AL86" s="24">
        <f t="shared" si="123"/>
        <v>0</v>
      </c>
      <c r="AM86" s="24">
        <f t="shared" si="123"/>
        <v>0</v>
      </c>
      <c r="AN86" s="24">
        <f t="shared" si="123"/>
        <v>-18</v>
      </c>
      <c r="AO86" s="24">
        <f t="shared" si="123"/>
        <v>0</v>
      </c>
      <c r="AP86" s="24">
        <f t="shared" si="123"/>
        <v>15591</v>
      </c>
      <c r="AQ86" s="24">
        <f t="shared" si="123"/>
        <v>0</v>
      </c>
      <c r="AR86" s="24">
        <f t="shared" si="123"/>
        <v>0</v>
      </c>
      <c r="AS86" s="24">
        <f t="shared" si="123"/>
        <v>0</v>
      </c>
      <c r="AT86" s="24">
        <f t="shared" si="123"/>
        <v>0</v>
      </c>
      <c r="AU86" s="24">
        <f t="shared" si="123"/>
        <v>0</v>
      </c>
      <c r="AV86" s="24">
        <f t="shared" ref="AR86:AW88" si="124">AV87</f>
        <v>15591</v>
      </c>
      <c r="AW86" s="24">
        <f t="shared" si="124"/>
        <v>0</v>
      </c>
    </row>
    <row r="87" spans="1:49" s="9" customFormat="1" ht="16.5">
      <c r="A87" s="33" t="s">
        <v>81</v>
      </c>
      <c r="B87" s="25" t="s">
        <v>50</v>
      </c>
      <c r="C87" s="25" t="s">
        <v>60</v>
      </c>
      <c r="D87" s="26" t="s">
        <v>245</v>
      </c>
      <c r="E87" s="31"/>
      <c r="F87" s="27">
        <f t="shared" si="121"/>
        <v>15196</v>
      </c>
      <c r="G87" s="27">
        <f t="shared" si="121"/>
        <v>0</v>
      </c>
      <c r="H87" s="27">
        <f t="shared" si="121"/>
        <v>0</v>
      </c>
      <c r="I87" s="27">
        <f t="shared" si="121"/>
        <v>0</v>
      </c>
      <c r="J87" s="27">
        <f t="shared" si="121"/>
        <v>0</v>
      </c>
      <c r="K87" s="27">
        <f t="shared" si="121"/>
        <v>0</v>
      </c>
      <c r="L87" s="27">
        <f t="shared" si="121"/>
        <v>15196</v>
      </c>
      <c r="M87" s="27">
        <f t="shared" si="121"/>
        <v>0</v>
      </c>
      <c r="N87" s="27">
        <f t="shared" si="121"/>
        <v>3</v>
      </c>
      <c r="O87" s="27">
        <f t="shared" si="121"/>
        <v>0</v>
      </c>
      <c r="P87" s="27">
        <f t="shared" si="121"/>
        <v>0</v>
      </c>
      <c r="Q87" s="27">
        <f t="shared" si="121"/>
        <v>0</v>
      </c>
      <c r="R87" s="27">
        <f t="shared" si="121"/>
        <v>15199</v>
      </c>
      <c r="S87" s="27">
        <f t="shared" si="121"/>
        <v>0</v>
      </c>
      <c r="T87" s="27">
        <f t="shared" si="122"/>
        <v>0</v>
      </c>
      <c r="U87" s="27">
        <f t="shared" si="122"/>
        <v>0</v>
      </c>
      <c r="V87" s="27">
        <f t="shared" si="122"/>
        <v>0</v>
      </c>
      <c r="W87" s="27">
        <f t="shared" si="122"/>
        <v>0</v>
      </c>
      <c r="X87" s="27">
        <f t="shared" si="122"/>
        <v>15199</v>
      </c>
      <c r="Y87" s="27">
        <f t="shared" si="122"/>
        <v>0</v>
      </c>
      <c r="Z87" s="27">
        <f t="shared" si="122"/>
        <v>410</v>
      </c>
      <c r="AA87" s="27">
        <f t="shared" si="122"/>
        <v>0</v>
      </c>
      <c r="AB87" s="27">
        <f t="shared" si="122"/>
        <v>0</v>
      </c>
      <c r="AC87" s="27">
        <f t="shared" si="122"/>
        <v>0</v>
      </c>
      <c r="AD87" s="27">
        <f t="shared" si="122"/>
        <v>15609</v>
      </c>
      <c r="AE87" s="27">
        <f t="shared" si="122"/>
        <v>0</v>
      </c>
      <c r="AF87" s="27">
        <f t="shared" si="123"/>
        <v>0</v>
      </c>
      <c r="AG87" s="27">
        <f t="shared" si="123"/>
        <v>0</v>
      </c>
      <c r="AH87" s="27">
        <f t="shared" si="123"/>
        <v>0</v>
      </c>
      <c r="AI87" s="27">
        <f t="shared" si="123"/>
        <v>0</v>
      </c>
      <c r="AJ87" s="27">
        <f t="shared" si="123"/>
        <v>15609</v>
      </c>
      <c r="AK87" s="27">
        <f t="shared" si="123"/>
        <v>0</v>
      </c>
      <c r="AL87" s="27">
        <f t="shared" si="123"/>
        <v>0</v>
      </c>
      <c r="AM87" s="27">
        <f t="shared" si="123"/>
        <v>0</v>
      </c>
      <c r="AN87" s="27">
        <f t="shared" si="123"/>
        <v>-18</v>
      </c>
      <c r="AO87" s="27">
        <f t="shared" si="123"/>
        <v>0</v>
      </c>
      <c r="AP87" s="27">
        <f t="shared" si="123"/>
        <v>15591</v>
      </c>
      <c r="AQ87" s="27">
        <f t="shared" si="123"/>
        <v>0</v>
      </c>
      <c r="AR87" s="27">
        <f t="shared" si="124"/>
        <v>0</v>
      </c>
      <c r="AS87" s="27">
        <f t="shared" si="124"/>
        <v>0</v>
      </c>
      <c r="AT87" s="27">
        <f t="shared" si="124"/>
        <v>0</v>
      </c>
      <c r="AU87" s="27">
        <f t="shared" si="124"/>
        <v>0</v>
      </c>
      <c r="AV87" s="27">
        <f t="shared" si="124"/>
        <v>15591</v>
      </c>
      <c r="AW87" s="27">
        <f t="shared" si="124"/>
        <v>0</v>
      </c>
    </row>
    <row r="88" spans="1:49" s="9" customFormat="1" ht="33">
      <c r="A88" s="33" t="s">
        <v>150</v>
      </c>
      <c r="B88" s="25" t="s">
        <v>50</v>
      </c>
      <c r="C88" s="25" t="s">
        <v>60</v>
      </c>
      <c r="D88" s="28" t="s">
        <v>257</v>
      </c>
      <c r="E88" s="31"/>
      <c r="F88" s="27">
        <f t="shared" si="121"/>
        <v>15196</v>
      </c>
      <c r="G88" s="27">
        <f t="shared" si="121"/>
        <v>0</v>
      </c>
      <c r="H88" s="27">
        <f t="shared" si="121"/>
        <v>0</v>
      </c>
      <c r="I88" s="27">
        <f t="shared" si="121"/>
        <v>0</v>
      </c>
      <c r="J88" s="27">
        <f t="shared" si="121"/>
        <v>0</v>
      </c>
      <c r="K88" s="27">
        <f t="shared" si="121"/>
        <v>0</v>
      </c>
      <c r="L88" s="27">
        <f t="shared" si="121"/>
        <v>15196</v>
      </c>
      <c r="M88" s="27">
        <f t="shared" si="121"/>
        <v>0</v>
      </c>
      <c r="N88" s="27">
        <f t="shared" si="121"/>
        <v>3</v>
      </c>
      <c r="O88" s="27">
        <f t="shared" si="121"/>
        <v>0</v>
      </c>
      <c r="P88" s="27">
        <f t="shared" si="121"/>
        <v>0</v>
      </c>
      <c r="Q88" s="27">
        <f t="shared" si="121"/>
        <v>0</v>
      </c>
      <c r="R88" s="27">
        <f t="shared" si="121"/>
        <v>15199</v>
      </c>
      <c r="S88" s="27">
        <f t="shared" si="121"/>
        <v>0</v>
      </c>
      <c r="T88" s="27">
        <f t="shared" si="122"/>
        <v>0</v>
      </c>
      <c r="U88" s="27">
        <f t="shared" si="122"/>
        <v>0</v>
      </c>
      <c r="V88" s="27">
        <f t="shared" si="122"/>
        <v>0</v>
      </c>
      <c r="W88" s="27">
        <f t="shared" si="122"/>
        <v>0</v>
      </c>
      <c r="X88" s="27">
        <f t="shared" si="122"/>
        <v>15199</v>
      </c>
      <c r="Y88" s="27">
        <f t="shared" si="122"/>
        <v>0</v>
      </c>
      <c r="Z88" s="27">
        <f t="shared" si="122"/>
        <v>410</v>
      </c>
      <c r="AA88" s="27">
        <f t="shared" si="122"/>
        <v>0</v>
      </c>
      <c r="AB88" s="27">
        <f t="shared" si="122"/>
        <v>0</v>
      </c>
      <c r="AC88" s="27">
        <f t="shared" si="122"/>
        <v>0</v>
      </c>
      <c r="AD88" s="27">
        <f t="shared" si="122"/>
        <v>15609</v>
      </c>
      <c r="AE88" s="27">
        <f t="shared" si="122"/>
        <v>0</v>
      </c>
      <c r="AF88" s="27">
        <f t="shared" si="123"/>
        <v>0</v>
      </c>
      <c r="AG88" s="27">
        <f t="shared" si="123"/>
        <v>0</v>
      </c>
      <c r="AH88" s="27">
        <f t="shared" si="123"/>
        <v>0</v>
      </c>
      <c r="AI88" s="27">
        <f t="shared" si="123"/>
        <v>0</v>
      </c>
      <c r="AJ88" s="27">
        <f t="shared" si="123"/>
        <v>15609</v>
      </c>
      <c r="AK88" s="27">
        <f t="shared" si="123"/>
        <v>0</v>
      </c>
      <c r="AL88" s="27">
        <f t="shared" si="123"/>
        <v>0</v>
      </c>
      <c r="AM88" s="27">
        <f t="shared" si="123"/>
        <v>0</v>
      </c>
      <c r="AN88" s="27">
        <f t="shared" si="123"/>
        <v>-18</v>
      </c>
      <c r="AO88" s="27">
        <f t="shared" si="123"/>
        <v>0</v>
      </c>
      <c r="AP88" s="27">
        <f t="shared" si="123"/>
        <v>15591</v>
      </c>
      <c r="AQ88" s="27">
        <f t="shared" si="123"/>
        <v>0</v>
      </c>
      <c r="AR88" s="27">
        <f t="shared" si="124"/>
        <v>0</v>
      </c>
      <c r="AS88" s="27">
        <f t="shared" si="124"/>
        <v>0</v>
      </c>
      <c r="AT88" s="27">
        <f t="shared" si="124"/>
        <v>0</v>
      </c>
      <c r="AU88" s="27">
        <f t="shared" si="124"/>
        <v>0</v>
      </c>
      <c r="AV88" s="27">
        <f t="shared" si="124"/>
        <v>15591</v>
      </c>
      <c r="AW88" s="27">
        <f t="shared" si="124"/>
        <v>0</v>
      </c>
    </row>
    <row r="89" spans="1:49" s="9" customFormat="1" ht="16.5">
      <c r="A89" s="33" t="s">
        <v>113</v>
      </c>
      <c r="B89" s="25" t="s">
        <v>50</v>
      </c>
      <c r="C89" s="25" t="s">
        <v>60</v>
      </c>
      <c r="D89" s="26" t="s">
        <v>260</v>
      </c>
      <c r="E89" s="25"/>
      <c r="F89" s="27">
        <f t="shared" ref="F89:G89" si="125">F90+F92+F94</f>
        <v>15196</v>
      </c>
      <c r="G89" s="27">
        <f t="shared" si="125"/>
        <v>0</v>
      </c>
      <c r="H89" s="27">
        <f t="shared" ref="H89:M89" si="126">H90+H92+H94</f>
        <v>0</v>
      </c>
      <c r="I89" s="27">
        <f t="shared" si="126"/>
        <v>0</v>
      </c>
      <c r="J89" s="27">
        <f t="shared" si="126"/>
        <v>0</v>
      </c>
      <c r="K89" s="27">
        <f t="shared" si="126"/>
        <v>0</v>
      </c>
      <c r="L89" s="27">
        <f t="shared" si="126"/>
        <v>15196</v>
      </c>
      <c r="M89" s="27">
        <f t="shared" si="126"/>
        <v>0</v>
      </c>
      <c r="N89" s="27">
        <f t="shared" ref="N89:S89" si="127">N90+N92+N94</f>
        <v>3</v>
      </c>
      <c r="O89" s="27">
        <f t="shared" si="127"/>
        <v>0</v>
      </c>
      <c r="P89" s="27">
        <f t="shared" si="127"/>
        <v>0</v>
      </c>
      <c r="Q89" s="27">
        <f t="shared" si="127"/>
        <v>0</v>
      </c>
      <c r="R89" s="27">
        <f t="shared" si="127"/>
        <v>15199</v>
      </c>
      <c r="S89" s="27">
        <f t="shared" si="127"/>
        <v>0</v>
      </c>
      <c r="T89" s="27">
        <f t="shared" ref="T89:Y89" si="128">T90+T92+T94</f>
        <v>0</v>
      </c>
      <c r="U89" s="27">
        <f t="shared" si="128"/>
        <v>0</v>
      </c>
      <c r="V89" s="27">
        <f t="shared" si="128"/>
        <v>0</v>
      </c>
      <c r="W89" s="27">
        <f t="shared" si="128"/>
        <v>0</v>
      </c>
      <c r="X89" s="27">
        <f t="shared" si="128"/>
        <v>15199</v>
      </c>
      <c r="Y89" s="27">
        <f t="shared" si="128"/>
        <v>0</v>
      </c>
      <c r="Z89" s="27">
        <f t="shared" ref="Z89:AE89" si="129">Z90+Z92+Z94</f>
        <v>410</v>
      </c>
      <c r="AA89" s="27">
        <f t="shared" si="129"/>
        <v>0</v>
      </c>
      <c r="AB89" s="27">
        <f t="shared" si="129"/>
        <v>0</v>
      </c>
      <c r="AC89" s="27">
        <f t="shared" si="129"/>
        <v>0</v>
      </c>
      <c r="AD89" s="27">
        <f t="shared" si="129"/>
        <v>15609</v>
      </c>
      <c r="AE89" s="27">
        <f t="shared" si="129"/>
        <v>0</v>
      </c>
      <c r="AF89" s="27">
        <f t="shared" ref="AF89:AK89" si="130">AF90+AF92+AF94</f>
        <v>0</v>
      </c>
      <c r="AG89" s="27">
        <f t="shared" si="130"/>
        <v>0</v>
      </c>
      <c r="AH89" s="27">
        <f t="shared" si="130"/>
        <v>0</v>
      </c>
      <c r="AI89" s="27">
        <f t="shared" si="130"/>
        <v>0</v>
      </c>
      <c r="AJ89" s="27">
        <f t="shared" si="130"/>
        <v>15609</v>
      </c>
      <c r="AK89" s="27">
        <f t="shared" si="130"/>
        <v>0</v>
      </c>
      <c r="AL89" s="27">
        <f t="shared" ref="AL89:AQ89" si="131">AL90+AL92+AL94</f>
        <v>0</v>
      </c>
      <c r="AM89" s="27">
        <f t="shared" si="131"/>
        <v>0</v>
      </c>
      <c r="AN89" s="27">
        <f t="shared" si="131"/>
        <v>-18</v>
      </c>
      <c r="AO89" s="27">
        <f t="shared" si="131"/>
        <v>0</v>
      </c>
      <c r="AP89" s="27">
        <f t="shared" si="131"/>
        <v>15591</v>
      </c>
      <c r="AQ89" s="27">
        <f t="shared" si="131"/>
        <v>0</v>
      </c>
      <c r="AR89" s="27">
        <f t="shared" ref="AR89:AW89" si="132">AR90+AR92+AR94</f>
        <v>0</v>
      </c>
      <c r="AS89" s="27">
        <f t="shared" si="132"/>
        <v>0</v>
      </c>
      <c r="AT89" s="27">
        <f t="shared" si="132"/>
        <v>0</v>
      </c>
      <c r="AU89" s="27">
        <f t="shared" si="132"/>
        <v>0</v>
      </c>
      <c r="AV89" s="27">
        <f t="shared" si="132"/>
        <v>15591</v>
      </c>
      <c r="AW89" s="27">
        <f t="shared" si="132"/>
        <v>0</v>
      </c>
    </row>
    <row r="90" spans="1:49" s="9" customFormat="1" ht="82.5">
      <c r="A90" s="33" t="s">
        <v>466</v>
      </c>
      <c r="B90" s="25" t="s">
        <v>50</v>
      </c>
      <c r="C90" s="25" t="s">
        <v>60</v>
      </c>
      <c r="D90" s="26" t="s">
        <v>260</v>
      </c>
      <c r="E90" s="25" t="s">
        <v>105</v>
      </c>
      <c r="F90" s="27">
        <f t="shared" ref="F90:AW90" si="133">F91</f>
        <v>13734</v>
      </c>
      <c r="G90" s="27">
        <f t="shared" si="133"/>
        <v>0</v>
      </c>
      <c r="H90" s="27">
        <f t="shared" si="133"/>
        <v>0</v>
      </c>
      <c r="I90" s="27">
        <f t="shared" si="133"/>
        <v>0</v>
      </c>
      <c r="J90" s="27">
        <f t="shared" si="133"/>
        <v>0</v>
      </c>
      <c r="K90" s="27">
        <f t="shared" si="133"/>
        <v>0</v>
      </c>
      <c r="L90" s="27">
        <f t="shared" si="133"/>
        <v>13734</v>
      </c>
      <c r="M90" s="27">
        <f t="shared" si="133"/>
        <v>0</v>
      </c>
      <c r="N90" s="27">
        <f t="shared" si="133"/>
        <v>0</v>
      </c>
      <c r="O90" s="27">
        <f t="shared" si="133"/>
        <v>0</v>
      </c>
      <c r="P90" s="27">
        <f t="shared" si="133"/>
        <v>0</v>
      </c>
      <c r="Q90" s="27">
        <f t="shared" si="133"/>
        <v>0</v>
      </c>
      <c r="R90" s="27">
        <f t="shared" si="133"/>
        <v>13734</v>
      </c>
      <c r="S90" s="27">
        <f t="shared" si="133"/>
        <v>0</v>
      </c>
      <c r="T90" s="27">
        <f t="shared" si="133"/>
        <v>0</v>
      </c>
      <c r="U90" s="27">
        <f t="shared" si="133"/>
        <v>0</v>
      </c>
      <c r="V90" s="27">
        <f t="shared" si="133"/>
        <v>0</v>
      </c>
      <c r="W90" s="27">
        <f t="shared" si="133"/>
        <v>0</v>
      </c>
      <c r="X90" s="27">
        <f t="shared" si="133"/>
        <v>13734</v>
      </c>
      <c r="Y90" s="27">
        <f t="shared" si="133"/>
        <v>0</v>
      </c>
      <c r="Z90" s="27">
        <f t="shared" si="133"/>
        <v>410</v>
      </c>
      <c r="AA90" s="27">
        <f t="shared" si="133"/>
        <v>0</v>
      </c>
      <c r="AB90" s="27">
        <f t="shared" si="133"/>
        <v>0</v>
      </c>
      <c r="AC90" s="27">
        <f t="shared" si="133"/>
        <v>0</v>
      </c>
      <c r="AD90" s="27">
        <f t="shared" si="133"/>
        <v>14144</v>
      </c>
      <c r="AE90" s="27">
        <f t="shared" si="133"/>
        <v>0</v>
      </c>
      <c r="AF90" s="27">
        <f t="shared" si="133"/>
        <v>0</v>
      </c>
      <c r="AG90" s="27">
        <f t="shared" si="133"/>
        <v>0</v>
      </c>
      <c r="AH90" s="27">
        <f t="shared" si="133"/>
        <v>0</v>
      </c>
      <c r="AI90" s="27">
        <f t="shared" si="133"/>
        <v>0</v>
      </c>
      <c r="AJ90" s="27">
        <f t="shared" si="133"/>
        <v>14144</v>
      </c>
      <c r="AK90" s="27">
        <f t="shared" si="133"/>
        <v>0</v>
      </c>
      <c r="AL90" s="27">
        <f t="shared" si="133"/>
        <v>0</v>
      </c>
      <c r="AM90" s="27">
        <f t="shared" si="133"/>
        <v>0</v>
      </c>
      <c r="AN90" s="27">
        <f t="shared" si="133"/>
        <v>0</v>
      </c>
      <c r="AO90" s="27">
        <f t="shared" si="133"/>
        <v>0</v>
      </c>
      <c r="AP90" s="27">
        <f t="shared" si="133"/>
        <v>14144</v>
      </c>
      <c r="AQ90" s="27">
        <f t="shared" si="133"/>
        <v>0</v>
      </c>
      <c r="AR90" s="27">
        <f t="shared" si="133"/>
        <v>0</v>
      </c>
      <c r="AS90" s="27">
        <f t="shared" si="133"/>
        <v>0</v>
      </c>
      <c r="AT90" s="27">
        <f t="shared" si="133"/>
        <v>0</v>
      </c>
      <c r="AU90" s="27">
        <f t="shared" si="133"/>
        <v>0</v>
      </c>
      <c r="AV90" s="27">
        <f t="shared" si="133"/>
        <v>14144</v>
      </c>
      <c r="AW90" s="27">
        <f t="shared" si="133"/>
        <v>0</v>
      </c>
    </row>
    <row r="91" spans="1:49" s="9" customFormat="1" ht="33">
      <c r="A91" s="73" t="s">
        <v>168</v>
      </c>
      <c r="B91" s="25" t="s">
        <v>50</v>
      </c>
      <c r="C91" s="25" t="s">
        <v>60</v>
      </c>
      <c r="D91" s="26" t="s">
        <v>260</v>
      </c>
      <c r="E91" s="25" t="s">
        <v>167</v>
      </c>
      <c r="F91" s="27">
        <f>11807+1927</f>
        <v>13734</v>
      </c>
      <c r="G91" s="27"/>
      <c r="H91" s="27"/>
      <c r="I91" s="27"/>
      <c r="J91" s="27"/>
      <c r="K91" s="27"/>
      <c r="L91" s="27">
        <f>F91+H91+I91+J91+K91</f>
        <v>13734</v>
      </c>
      <c r="M91" s="27">
        <f>G91+K91</f>
        <v>0</v>
      </c>
      <c r="N91" s="27"/>
      <c r="O91" s="27"/>
      <c r="P91" s="27"/>
      <c r="Q91" s="27"/>
      <c r="R91" s="27">
        <f>L91+N91+O91+P91+Q91</f>
        <v>13734</v>
      </c>
      <c r="S91" s="27">
        <f>M91+Q91</f>
        <v>0</v>
      </c>
      <c r="T91" s="27"/>
      <c r="U91" s="27"/>
      <c r="V91" s="27"/>
      <c r="W91" s="27"/>
      <c r="X91" s="27">
        <f>R91+T91+U91+V91+W91</f>
        <v>13734</v>
      </c>
      <c r="Y91" s="27">
        <f>S91+W91</f>
        <v>0</v>
      </c>
      <c r="Z91" s="131">
        <v>410</v>
      </c>
      <c r="AA91" s="27"/>
      <c r="AB91" s="27"/>
      <c r="AC91" s="27"/>
      <c r="AD91" s="27">
        <f>X91+Z91+AA91+AB91+AC91</f>
        <v>14144</v>
      </c>
      <c r="AE91" s="27">
        <f>Y91+AC91</f>
        <v>0</v>
      </c>
      <c r="AF91" s="27"/>
      <c r="AG91" s="27"/>
      <c r="AH91" s="27"/>
      <c r="AI91" s="27"/>
      <c r="AJ91" s="27">
        <f>AD91+AF91+AG91+AH91+AI91</f>
        <v>14144</v>
      </c>
      <c r="AK91" s="27">
        <f>AE91+AI91</f>
        <v>0</v>
      </c>
      <c r="AL91" s="27"/>
      <c r="AM91" s="27"/>
      <c r="AN91" s="27"/>
      <c r="AO91" s="27"/>
      <c r="AP91" s="27">
        <f>AJ91+AL91+AM91+AN91+AO91</f>
        <v>14144</v>
      </c>
      <c r="AQ91" s="27">
        <f>AK91+AO91</f>
        <v>0</v>
      </c>
      <c r="AR91" s="27"/>
      <c r="AS91" s="27"/>
      <c r="AT91" s="27"/>
      <c r="AU91" s="27"/>
      <c r="AV91" s="27">
        <f>AP91+AR91+AS91+AT91+AU91</f>
        <v>14144</v>
      </c>
      <c r="AW91" s="27">
        <f>AQ91+AU91</f>
        <v>0</v>
      </c>
    </row>
    <row r="92" spans="1:49" s="9" customFormat="1" ht="33">
      <c r="A92" s="72" t="s">
        <v>437</v>
      </c>
      <c r="B92" s="25" t="s">
        <v>50</v>
      </c>
      <c r="C92" s="25" t="s">
        <v>60</v>
      </c>
      <c r="D92" s="26" t="s">
        <v>260</v>
      </c>
      <c r="E92" s="25" t="s">
        <v>80</v>
      </c>
      <c r="F92" s="27">
        <f t="shared" ref="F92:AW92" si="134">F93</f>
        <v>1457</v>
      </c>
      <c r="G92" s="27">
        <f t="shared" si="134"/>
        <v>0</v>
      </c>
      <c r="H92" s="27">
        <f t="shared" si="134"/>
        <v>0</v>
      </c>
      <c r="I92" s="27">
        <f t="shared" si="134"/>
        <v>0</v>
      </c>
      <c r="J92" s="27">
        <f t="shared" si="134"/>
        <v>0</v>
      </c>
      <c r="K92" s="27">
        <f t="shared" si="134"/>
        <v>0</v>
      </c>
      <c r="L92" s="27">
        <f t="shared" si="134"/>
        <v>1457</v>
      </c>
      <c r="M92" s="27">
        <f t="shared" si="134"/>
        <v>0</v>
      </c>
      <c r="N92" s="27">
        <f t="shared" si="134"/>
        <v>0</v>
      </c>
      <c r="O92" s="27">
        <f t="shared" si="134"/>
        <v>0</v>
      </c>
      <c r="P92" s="27">
        <f t="shared" si="134"/>
        <v>0</v>
      </c>
      <c r="Q92" s="27">
        <f t="shared" si="134"/>
        <v>0</v>
      </c>
      <c r="R92" s="27">
        <f t="shared" si="134"/>
        <v>1457</v>
      </c>
      <c r="S92" s="27">
        <f t="shared" si="134"/>
        <v>0</v>
      </c>
      <c r="T92" s="27">
        <f t="shared" si="134"/>
        <v>0</v>
      </c>
      <c r="U92" s="27">
        <f t="shared" si="134"/>
        <v>0</v>
      </c>
      <c r="V92" s="27">
        <f t="shared" si="134"/>
        <v>0</v>
      </c>
      <c r="W92" s="27">
        <f t="shared" si="134"/>
        <v>0</v>
      </c>
      <c r="X92" s="27">
        <f t="shared" si="134"/>
        <v>1457</v>
      </c>
      <c r="Y92" s="27">
        <f t="shared" si="134"/>
        <v>0</v>
      </c>
      <c r="Z92" s="27">
        <f t="shared" si="134"/>
        <v>0</v>
      </c>
      <c r="AA92" s="27">
        <f t="shared" si="134"/>
        <v>0</v>
      </c>
      <c r="AB92" s="27">
        <f t="shared" si="134"/>
        <v>0</v>
      </c>
      <c r="AC92" s="27">
        <f t="shared" si="134"/>
        <v>0</v>
      </c>
      <c r="AD92" s="27">
        <f t="shared" si="134"/>
        <v>1457</v>
      </c>
      <c r="AE92" s="27">
        <f t="shared" si="134"/>
        <v>0</v>
      </c>
      <c r="AF92" s="27">
        <f t="shared" si="134"/>
        <v>0</v>
      </c>
      <c r="AG92" s="27">
        <f t="shared" si="134"/>
        <v>0</v>
      </c>
      <c r="AH92" s="27">
        <f t="shared" si="134"/>
        <v>0</v>
      </c>
      <c r="AI92" s="27">
        <f t="shared" si="134"/>
        <v>0</v>
      </c>
      <c r="AJ92" s="27">
        <f t="shared" si="134"/>
        <v>1457</v>
      </c>
      <c r="AK92" s="27">
        <f t="shared" si="134"/>
        <v>0</v>
      </c>
      <c r="AL92" s="92">
        <f t="shared" si="134"/>
        <v>0</v>
      </c>
      <c r="AM92" s="92">
        <f t="shared" si="134"/>
        <v>0</v>
      </c>
      <c r="AN92" s="92">
        <f t="shared" si="134"/>
        <v>-18</v>
      </c>
      <c r="AO92" s="92">
        <f t="shared" si="134"/>
        <v>0</v>
      </c>
      <c r="AP92" s="27">
        <f t="shared" si="134"/>
        <v>1439</v>
      </c>
      <c r="AQ92" s="27">
        <f t="shared" si="134"/>
        <v>0</v>
      </c>
      <c r="AR92" s="27">
        <f t="shared" si="134"/>
        <v>0</v>
      </c>
      <c r="AS92" s="27">
        <f t="shared" si="134"/>
        <v>0</v>
      </c>
      <c r="AT92" s="27">
        <f t="shared" si="134"/>
        <v>0</v>
      </c>
      <c r="AU92" s="27">
        <f t="shared" si="134"/>
        <v>0</v>
      </c>
      <c r="AV92" s="27">
        <f t="shared" si="134"/>
        <v>1439</v>
      </c>
      <c r="AW92" s="27">
        <f t="shared" si="134"/>
        <v>0</v>
      </c>
    </row>
    <row r="93" spans="1:49" s="9" customFormat="1" ht="36" customHeight="1">
      <c r="A93" s="72" t="s">
        <v>170</v>
      </c>
      <c r="B93" s="25" t="s">
        <v>50</v>
      </c>
      <c r="C93" s="25" t="s">
        <v>60</v>
      </c>
      <c r="D93" s="26" t="s">
        <v>260</v>
      </c>
      <c r="E93" s="25" t="s">
        <v>169</v>
      </c>
      <c r="F93" s="27">
        <f>1497-40</f>
        <v>1457</v>
      </c>
      <c r="G93" s="27"/>
      <c r="H93" s="27"/>
      <c r="I93" s="27"/>
      <c r="J93" s="27"/>
      <c r="K93" s="27"/>
      <c r="L93" s="27">
        <f>F93+H93+I93+J93+K93</f>
        <v>1457</v>
      </c>
      <c r="M93" s="27">
        <f>G93+K93</f>
        <v>0</v>
      </c>
      <c r="N93" s="27"/>
      <c r="O93" s="27"/>
      <c r="P93" s="27"/>
      <c r="Q93" s="27"/>
      <c r="R93" s="27">
        <f>L93+N93+O93+P93+Q93</f>
        <v>1457</v>
      </c>
      <c r="S93" s="27">
        <f>M93+Q93</f>
        <v>0</v>
      </c>
      <c r="T93" s="27"/>
      <c r="U93" s="27"/>
      <c r="V93" s="27"/>
      <c r="W93" s="27"/>
      <c r="X93" s="27">
        <f>R93+T93+U93+V93+W93</f>
        <v>1457</v>
      </c>
      <c r="Y93" s="27">
        <f>S93+W93</f>
        <v>0</v>
      </c>
      <c r="Z93" s="27"/>
      <c r="AA93" s="27"/>
      <c r="AB93" s="27"/>
      <c r="AC93" s="27"/>
      <c r="AD93" s="27">
        <f>X93+Z93+AA93+AB93+AC93</f>
        <v>1457</v>
      </c>
      <c r="AE93" s="27">
        <f>Y93+AC93</f>
        <v>0</v>
      </c>
      <c r="AF93" s="27"/>
      <c r="AG93" s="27"/>
      <c r="AH93" s="27"/>
      <c r="AI93" s="27"/>
      <c r="AJ93" s="27">
        <f>AD93+AF93+AG93+AH93+AI93</f>
        <v>1457</v>
      </c>
      <c r="AK93" s="27">
        <f>AE93+AI93</f>
        <v>0</v>
      </c>
      <c r="AL93" s="92"/>
      <c r="AM93" s="92"/>
      <c r="AN93" s="92">
        <v>-18</v>
      </c>
      <c r="AO93" s="92"/>
      <c r="AP93" s="27">
        <f>AJ93+AL93+AM93+AN93+AO93</f>
        <v>1439</v>
      </c>
      <c r="AQ93" s="27">
        <f>AK93+AO93</f>
        <v>0</v>
      </c>
      <c r="AR93" s="27"/>
      <c r="AS93" s="27"/>
      <c r="AT93" s="27"/>
      <c r="AU93" s="27"/>
      <c r="AV93" s="27">
        <f>AP93+AR93+AS93+AT93+AU93</f>
        <v>1439</v>
      </c>
      <c r="AW93" s="27">
        <f>AQ93+AU93</f>
        <v>0</v>
      </c>
    </row>
    <row r="94" spans="1:49" s="9" customFormat="1" ht="16.5">
      <c r="A94" s="33" t="s">
        <v>99</v>
      </c>
      <c r="B94" s="25" t="s">
        <v>50</v>
      </c>
      <c r="C94" s="25" t="s">
        <v>60</v>
      </c>
      <c r="D94" s="26" t="s">
        <v>260</v>
      </c>
      <c r="E94" s="25" t="s">
        <v>100</v>
      </c>
      <c r="F94" s="27">
        <f t="shared" ref="F94:M94" si="135">F96</f>
        <v>5</v>
      </c>
      <c r="G94" s="27">
        <f t="shared" si="135"/>
        <v>0</v>
      </c>
      <c r="H94" s="27">
        <f t="shared" si="135"/>
        <v>0</v>
      </c>
      <c r="I94" s="27">
        <f t="shared" si="135"/>
        <v>0</v>
      </c>
      <c r="J94" s="27">
        <f t="shared" si="135"/>
        <v>0</v>
      </c>
      <c r="K94" s="27">
        <f t="shared" si="135"/>
        <v>0</v>
      </c>
      <c r="L94" s="27">
        <f t="shared" si="135"/>
        <v>5</v>
      </c>
      <c r="M94" s="27">
        <f t="shared" si="135"/>
        <v>0</v>
      </c>
      <c r="N94" s="27">
        <f>N96+N95</f>
        <v>3</v>
      </c>
      <c r="O94" s="27">
        <f t="shared" ref="O94:S94" si="136">O96+O95</f>
        <v>0</v>
      </c>
      <c r="P94" s="27">
        <f t="shared" si="136"/>
        <v>0</v>
      </c>
      <c r="Q94" s="27">
        <f t="shared" si="136"/>
        <v>0</v>
      </c>
      <c r="R94" s="27">
        <f t="shared" si="136"/>
        <v>8</v>
      </c>
      <c r="S94" s="27">
        <f t="shared" si="136"/>
        <v>0</v>
      </c>
      <c r="T94" s="27">
        <f>T96+T95</f>
        <v>0</v>
      </c>
      <c r="U94" s="27">
        <f t="shared" ref="U94:Y94" si="137">U96+U95</f>
        <v>0</v>
      </c>
      <c r="V94" s="27">
        <f t="shared" si="137"/>
        <v>0</v>
      </c>
      <c r="W94" s="27">
        <f t="shared" si="137"/>
        <v>0</v>
      </c>
      <c r="X94" s="27">
        <f t="shared" si="137"/>
        <v>8</v>
      </c>
      <c r="Y94" s="27">
        <f t="shared" si="137"/>
        <v>0</v>
      </c>
      <c r="Z94" s="27">
        <f>Z96+Z95</f>
        <v>0</v>
      </c>
      <c r="AA94" s="27">
        <f t="shared" ref="AA94:AE94" si="138">AA96+AA95</f>
        <v>0</v>
      </c>
      <c r="AB94" s="27">
        <f t="shared" si="138"/>
        <v>0</v>
      </c>
      <c r="AC94" s="27">
        <f t="shared" si="138"/>
        <v>0</v>
      </c>
      <c r="AD94" s="27">
        <f t="shared" si="138"/>
        <v>8</v>
      </c>
      <c r="AE94" s="27">
        <f t="shared" si="138"/>
        <v>0</v>
      </c>
      <c r="AF94" s="27">
        <f>AF96+AF95</f>
        <v>0</v>
      </c>
      <c r="AG94" s="27">
        <f t="shared" ref="AG94:AK94" si="139">AG96+AG95</f>
        <v>0</v>
      </c>
      <c r="AH94" s="27">
        <f t="shared" si="139"/>
        <v>0</v>
      </c>
      <c r="AI94" s="27">
        <f t="shared" si="139"/>
        <v>0</v>
      </c>
      <c r="AJ94" s="27">
        <f t="shared" si="139"/>
        <v>8</v>
      </c>
      <c r="AK94" s="27">
        <f t="shared" si="139"/>
        <v>0</v>
      </c>
      <c r="AL94" s="27">
        <f>AL96+AL95</f>
        <v>0</v>
      </c>
      <c r="AM94" s="27">
        <f t="shared" ref="AM94:AQ94" si="140">AM96+AM95</f>
        <v>0</v>
      </c>
      <c r="AN94" s="27">
        <f t="shared" si="140"/>
        <v>0</v>
      </c>
      <c r="AO94" s="27">
        <f t="shared" si="140"/>
        <v>0</v>
      </c>
      <c r="AP94" s="27">
        <f t="shared" si="140"/>
        <v>8</v>
      </c>
      <c r="AQ94" s="27">
        <f t="shared" si="140"/>
        <v>0</v>
      </c>
      <c r="AR94" s="27">
        <f>AR96+AR95</f>
        <v>0</v>
      </c>
      <c r="AS94" s="27">
        <f t="shared" ref="AS94:AW94" si="141">AS96+AS95</f>
        <v>0</v>
      </c>
      <c r="AT94" s="27">
        <f t="shared" si="141"/>
        <v>0</v>
      </c>
      <c r="AU94" s="27">
        <f t="shared" si="141"/>
        <v>0</v>
      </c>
      <c r="AV94" s="27">
        <f t="shared" si="141"/>
        <v>8</v>
      </c>
      <c r="AW94" s="27">
        <f t="shared" si="141"/>
        <v>0</v>
      </c>
    </row>
    <row r="95" spans="1:49" s="108" customFormat="1" ht="16.5">
      <c r="A95" s="104" t="s">
        <v>185</v>
      </c>
      <c r="B95" s="25" t="s">
        <v>50</v>
      </c>
      <c r="C95" s="25" t="s">
        <v>60</v>
      </c>
      <c r="D95" s="26" t="s">
        <v>260</v>
      </c>
      <c r="E95" s="25" t="s">
        <v>184</v>
      </c>
      <c r="F95" s="27"/>
      <c r="G95" s="27"/>
      <c r="H95" s="27"/>
      <c r="I95" s="27"/>
      <c r="J95" s="27"/>
      <c r="K95" s="27"/>
      <c r="L95" s="27"/>
      <c r="M95" s="27"/>
      <c r="N95" s="27">
        <v>3</v>
      </c>
      <c r="O95" s="27"/>
      <c r="P95" s="27"/>
      <c r="Q95" s="27"/>
      <c r="R95" s="27">
        <f>L95+N95+O95+P95+Q95</f>
        <v>3</v>
      </c>
      <c r="S95" s="27">
        <f>M95+Q95</f>
        <v>0</v>
      </c>
      <c r="T95" s="27"/>
      <c r="U95" s="27"/>
      <c r="V95" s="27"/>
      <c r="W95" s="27"/>
      <c r="X95" s="27">
        <f>R95+T95+U95+V95+W95</f>
        <v>3</v>
      </c>
      <c r="Y95" s="27">
        <f>S95+W95</f>
        <v>0</v>
      </c>
      <c r="Z95" s="27"/>
      <c r="AA95" s="27"/>
      <c r="AB95" s="27"/>
      <c r="AC95" s="27"/>
      <c r="AD95" s="27">
        <f>X95+Z95+AA95+AB95+AC95</f>
        <v>3</v>
      </c>
      <c r="AE95" s="27">
        <f>Y95+AC95</f>
        <v>0</v>
      </c>
      <c r="AF95" s="27"/>
      <c r="AG95" s="27"/>
      <c r="AH95" s="27"/>
      <c r="AI95" s="27"/>
      <c r="AJ95" s="27">
        <f>AD95+AF95+AG95+AH95+AI95</f>
        <v>3</v>
      </c>
      <c r="AK95" s="27">
        <f>AE95+AI95</f>
        <v>0</v>
      </c>
      <c r="AL95" s="27"/>
      <c r="AM95" s="27"/>
      <c r="AN95" s="27"/>
      <c r="AO95" s="27"/>
      <c r="AP95" s="27">
        <f>AJ95+AL95+AM95+AN95+AO95</f>
        <v>3</v>
      </c>
      <c r="AQ95" s="27">
        <f>AK95+AO95</f>
        <v>0</v>
      </c>
      <c r="AR95" s="27"/>
      <c r="AS95" s="27"/>
      <c r="AT95" s="27"/>
      <c r="AU95" s="27"/>
      <c r="AV95" s="27">
        <f>AP95+AR95+AS95+AT95+AU95</f>
        <v>3</v>
      </c>
      <c r="AW95" s="27">
        <f>AQ95+AU95</f>
        <v>0</v>
      </c>
    </row>
    <row r="96" spans="1:49" s="9" customFormat="1" ht="16.5">
      <c r="A96" s="33" t="s">
        <v>172</v>
      </c>
      <c r="B96" s="25" t="s">
        <v>50</v>
      </c>
      <c r="C96" s="25" t="s">
        <v>60</v>
      </c>
      <c r="D96" s="26" t="s">
        <v>260</v>
      </c>
      <c r="E96" s="25" t="s">
        <v>171</v>
      </c>
      <c r="F96" s="27">
        <f>18-13</f>
        <v>5</v>
      </c>
      <c r="G96" s="27"/>
      <c r="H96" s="27"/>
      <c r="I96" s="27"/>
      <c r="J96" s="27"/>
      <c r="K96" s="27"/>
      <c r="L96" s="27">
        <f>F96+H96+I96+J96+K96</f>
        <v>5</v>
      </c>
      <c r="M96" s="27">
        <f>G96+K96</f>
        <v>0</v>
      </c>
      <c r="N96" s="27"/>
      <c r="O96" s="27"/>
      <c r="P96" s="27"/>
      <c r="Q96" s="27"/>
      <c r="R96" s="27">
        <f>L96+N96+O96+P96+Q96</f>
        <v>5</v>
      </c>
      <c r="S96" s="27">
        <f>M96+Q96</f>
        <v>0</v>
      </c>
      <c r="T96" s="27"/>
      <c r="U96" s="27"/>
      <c r="V96" s="27"/>
      <c r="W96" s="27"/>
      <c r="X96" s="27">
        <f>R96+T96+U96+V96+W96</f>
        <v>5</v>
      </c>
      <c r="Y96" s="27">
        <f>S96+W96</f>
        <v>0</v>
      </c>
      <c r="Z96" s="27"/>
      <c r="AA96" s="27"/>
      <c r="AB96" s="27"/>
      <c r="AC96" s="27"/>
      <c r="AD96" s="27">
        <f>X96+Z96+AA96+AB96+AC96</f>
        <v>5</v>
      </c>
      <c r="AE96" s="27">
        <f>Y96+AC96</f>
        <v>0</v>
      </c>
      <c r="AF96" s="27"/>
      <c r="AG96" s="27"/>
      <c r="AH96" s="27"/>
      <c r="AI96" s="27"/>
      <c r="AJ96" s="27">
        <f>AD96+AF96+AG96+AH96+AI96</f>
        <v>5</v>
      </c>
      <c r="AK96" s="27">
        <f>AE96+AI96</f>
        <v>0</v>
      </c>
      <c r="AL96" s="27"/>
      <c r="AM96" s="27"/>
      <c r="AN96" s="27"/>
      <c r="AO96" s="27"/>
      <c r="AP96" s="27">
        <f>AJ96+AL96+AM96+AN96+AO96</f>
        <v>5</v>
      </c>
      <c r="AQ96" s="27">
        <f>AK96+AO96</f>
        <v>0</v>
      </c>
      <c r="AR96" s="27"/>
      <c r="AS96" s="27"/>
      <c r="AT96" s="27"/>
      <c r="AU96" s="27"/>
      <c r="AV96" s="27">
        <f>AP96+AR96+AS96+AT96+AU96</f>
        <v>5</v>
      </c>
      <c r="AW96" s="27">
        <f>AQ96+AU96</f>
        <v>0</v>
      </c>
    </row>
    <row r="97" spans="1:49" s="9" customFormat="1" ht="16.5">
      <c r="A97" s="33"/>
      <c r="B97" s="25"/>
      <c r="C97" s="25"/>
      <c r="D97" s="26"/>
      <c r="E97" s="25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</row>
    <row r="98" spans="1:49" s="9" customFormat="1" ht="37.5">
      <c r="A98" s="71" t="s">
        <v>555</v>
      </c>
      <c r="B98" s="22" t="s">
        <v>50</v>
      </c>
      <c r="C98" s="22" t="s">
        <v>56</v>
      </c>
      <c r="D98" s="29"/>
      <c r="E98" s="25"/>
      <c r="F98" s="24">
        <f>F99</f>
        <v>23539</v>
      </c>
      <c r="G98" s="24"/>
      <c r="H98" s="24">
        <f t="shared" ref="H98:H102" si="142">H99</f>
        <v>0</v>
      </c>
      <c r="I98" s="24"/>
      <c r="J98" s="24">
        <f t="shared" ref="J98:J102" si="143">J99</f>
        <v>0</v>
      </c>
      <c r="K98" s="24"/>
      <c r="L98" s="24">
        <f t="shared" ref="L98:L102" si="144">L99</f>
        <v>23539</v>
      </c>
      <c r="M98" s="24"/>
      <c r="N98" s="24">
        <f t="shared" ref="N98:N102" si="145">N99</f>
        <v>0</v>
      </c>
      <c r="O98" s="24"/>
      <c r="P98" s="24">
        <f t="shared" ref="P98:P102" si="146">P99</f>
        <v>0</v>
      </c>
      <c r="Q98" s="24"/>
      <c r="R98" s="24">
        <f t="shared" ref="R98:R102" si="147">R99</f>
        <v>23539</v>
      </c>
      <c r="S98" s="24"/>
      <c r="T98" s="24">
        <f t="shared" ref="T98:T102" si="148">T99</f>
        <v>0</v>
      </c>
      <c r="U98" s="24"/>
      <c r="V98" s="24">
        <f t="shared" ref="V98:V102" si="149">V99</f>
        <v>0</v>
      </c>
      <c r="W98" s="24"/>
      <c r="X98" s="24">
        <f t="shared" ref="X98:X102" si="150">X99</f>
        <v>23539</v>
      </c>
      <c r="Y98" s="24"/>
      <c r="Z98" s="24">
        <f t="shared" ref="Z98:Z102" si="151">Z99</f>
        <v>0</v>
      </c>
      <c r="AA98" s="24"/>
      <c r="AB98" s="24">
        <f t="shared" ref="AB98:AB102" si="152">AB99</f>
        <v>0</v>
      </c>
      <c r="AC98" s="24"/>
      <c r="AD98" s="24">
        <f t="shared" ref="AD98:AD102" si="153">AD99</f>
        <v>23539</v>
      </c>
      <c r="AE98" s="24"/>
      <c r="AF98" s="24">
        <f t="shared" ref="AF98:AF102" si="154">AF99</f>
        <v>0</v>
      </c>
      <c r="AG98" s="24"/>
      <c r="AH98" s="24">
        <f t="shared" ref="AH98:AH102" si="155">AH99</f>
        <v>0</v>
      </c>
      <c r="AI98" s="24"/>
      <c r="AJ98" s="24">
        <f t="shared" ref="AJ98:AJ102" si="156">AJ99</f>
        <v>23539</v>
      </c>
      <c r="AK98" s="24"/>
      <c r="AL98" s="24">
        <f t="shared" ref="AL98:AL102" si="157">AL99</f>
        <v>0</v>
      </c>
      <c r="AM98" s="24"/>
      <c r="AN98" s="24">
        <f t="shared" ref="AN98:AN102" si="158">AN99</f>
        <v>-29</v>
      </c>
      <c r="AO98" s="24"/>
      <c r="AP98" s="24">
        <f t="shared" ref="AP98:AP102" si="159">AP99</f>
        <v>23510</v>
      </c>
      <c r="AQ98" s="24"/>
      <c r="AR98" s="24">
        <f t="shared" ref="AR98:AR102" si="160">AR99</f>
        <v>0</v>
      </c>
      <c r="AS98" s="24"/>
      <c r="AT98" s="24">
        <f t="shared" ref="AT98:AT102" si="161">AT99</f>
        <v>0</v>
      </c>
      <c r="AU98" s="24"/>
      <c r="AV98" s="24">
        <f t="shared" ref="AV98:AV102" si="162">AV99</f>
        <v>23510</v>
      </c>
      <c r="AW98" s="24"/>
    </row>
    <row r="99" spans="1:49" s="9" customFormat="1" ht="16.5">
      <c r="A99" s="33" t="s">
        <v>81</v>
      </c>
      <c r="B99" s="25" t="s">
        <v>50</v>
      </c>
      <c r="C99" s="25" t="s">
        <v>56</v>
      </c>
      <c r="D99" s="26" t="s">
        <v>245</v>
      </c>
      <c r="E99" s="25"/>
      <c r="F99" s="27">
        <f>F100</f>
        <v>23539</v>
      </c>
      <c r="G99" s="27"/>
      <c r="H99" s="27">
        <f t="shared" si="142"/>
        <v>0</v>
      </c>
      <c r="I99" s="27"/>
      <c r="J99" s="27">
        <f t="shared" si="143"/>
        <v>0</v>
      </c>
      <c r="K99" s="27"/>
      <c r="L99" s="27">
        <f t="shared" si="144"/>
        <v>23539</v>
      </c>
      <c r="M99" s="27"/>
      <c r="N99" s="27">
        <f t="shared" si="145"/>
        <v>0</v>
      </c>
      <c r="O99" s="27"/>
      <c r="P99" s="27">
        <f t="shared" si="146"/>
        <v>0</v>
      </c>
      <c r="Q99" s="27"/>
      <c r="R99" s="27">
        <f t="shared" si="147"/>
        <v>23539</v>
      </c>
      <c r="S99" s="27"/>
      <c r="T99" s="27">
        <f t="shared" si="148"/>
        <v>0</v>
      </c>
      <c r="U99" s="27"/>
      <c r="V99" s="27">
        <f t="shared" si="149"/>
        <v>0</v>
      </c>
      <c r="W99" s="27"/>
      <c r="X99" s="27">
        <f t="shared" si="150"/>
        <v>23539</v>
      </c>
      <c r="Y99" s="27"/>
      <c r="Z99" s="27">
        <f t="shared" si="151"/>
        <v>0</v>
      </c>
      <c r="AA99" s="27"/>
      <c r="AB99" s="27">
        <f t="shared" si="152"/>
        <v>0</v>
      </c>
      <c r="AC99" s="27"/>
      <c r="AD99" s="27">
        <f t="shared" si="153"/>
        <v>23539</v>
      </c>
      <c r="AE99" s="27"/>
      <c r="AF99" s="27">
        <f t="shared" si="154"/>
        <v>0</v>
      </c>
      <c r="AG99" s="27"/>
      <c r="AH99" s="27">
        <f t="shared" si="155"/>
        <v>0</v>
      </c>
      <c r="AI99" s="27"/>
      <c r="AJ99" s="27">
        <f t="shared" si="156"/>
        <v>23539</v>
      </c>
      <c r="AK99" s="27"/>
      <c r="AL99" s="27">
        <f t="shared" si="157"/>
        <v>0</v>
      </c>
      <c r="AM99" s="27"/>
      <c r="AN99" s="27">
        <f t="shared" si="158"/>
        <v>-29</v>
      </c>
      <c r="AO99" s="27"/>
      <c r="AP99" s="27">
        <f t="shared" si="159"/>
        <v>23510</v>
      </c>
      <c r="AQ99" s="27"/>
      <c r="AR99" s="27">
        <f t="shared" si="160"/>
        <v>0</v>
      </c>
      <c r="AS99" s="27"/>
      <c r="AT99" s="27">
        <f t="shared" si="161"/>
        <v>0</v>
      </c>
      <c r="AU99" s="27"/>
      <c r="AV99" s="27">
        <f t="shared" si="162"/>
        <v>23510</v>
      </c>
      <c r="AW99" s="27"/>
    </row>
    <row r="100" spans="1:49" s="9" customFormat="1" ht="21" customHeight="1">
      <c r="A100" s="33" t="s">
        <v>78</v>
      </c>
      <c r="B100" s="25" t="s">
        <v>50</v>
      </c>
      <c r="C100" s="25" t="s">
        <v>56</v>
      </c>
      <c r="D100" s="26" t="s">
        <v>246</v>
      </c>
      <c r="E100" s="25"/>
      <c r="F100" s="27">
        <f>F101</f>
        <v>23539</v>
      </c>
      <c r="G100" s="27"/>
      <c r="H100" s="27">
        <f t="shared" si="142"/>
        <v>0</v>
      </c>
      <c r="I100" s="27"/>
      <c r="J100" s="27">
        <f t="shared" si="143"/>
        <v>0</v>
      </c>
      <c r="K100" s="27"/>
      <c r="L100" s="27">
        <f t="shared" si="144"/>
        <v>23539</v>
      </c>
      <c r="M100" s="27"/>
      <c r="N100" s="27">
        <f t="shared" si="145"/>
        <v>0</v>
      </c>
      <c r="O100" s="27"/>
      <c r="P100" s="27">
        <f t="shared" si="146"/>
        <v>0</v>
      </c>
      <c r="Q100" s="27"/>
      <c r="R100" s="27">
        <f t="shared" si="147"/>
        <v>23539</v>
      </c>
      <c r="S100" s="27"/>
      <c r="T100" s="27">
        <f t="shared" si="148"/>
        <v>0</v>
      </c>
      <c r="U100" s="27"/>
      <c r="V100" s="27">
        <f t="shared" si="149"/>
        <v>0</v>
      </c>
      <c r="W100" s="27"/>
      <c r="X100" s="27">
        <f t="shared" si="150"/>
        <v>23539</v>
      </c>
      <c r="Y100" s="27"/>
      <c r="Z100" s="27">
        <f t="shared" si="151"/>
        <v>0</v>
      </c>
      <c r="AA100" s="27"/>
      <c r="AB100" s="27">
        <f t="shared" si="152"/>
        <v>0</v>
      </c>
      <c r="AC100" s="27"/>
      <c r="AD100" s="27">
        <f t="shared" si="153"/>
        <v>23539</v>
      </c>
      <c r="AE100" s="27"/>
      <c r="AF100" s="27">
        <f t="shared" si="154"/>
        <v>0</v>
      </c>
      <c r="AG100" s="27"/>
      <c r="AH100" s="27">
        <f t="shared" si="155"/>
        <v>0</v>
      </c>
      <c r="AI100" s="27"/>
      <c r="AJ100" s="27">
        <f t="shared" si="156"/>
        <v>23539</v>
      </c>
      <c r="AK100" s="27"/>
      <c r="AL100" s="27">
        <f t="shared" si="157"/>
        <v>0</v>
      </c>
      <c r="AM100" s="27"/>
      <c r="AN100" s="27">
        <f t="shared" si="158"/>
        <v>-29</v>
      </c>
      <c r="AO100" s="27"/>
      <c r="AP100" s="27">
        <f t="shared" si="159"/>
        <v>23510</v>
      </c>
      <c r="AQ100" s="27"/>
      <c r="AR100" s="27">
        <f t="shared" si="160"/>
        <v>0</v>
      </c>
      <c r="AS100" s="27"/>
      <c r="AT100" s="27">
        <f t="shared" si="161"/>
        <v>0</v>
      </c>
      <c r="AU100" s="27"/>
      <c r="AV100" s="27">
        <f t="shared" si="162"/>
        <v>23510</v>
      </c>
      <c r="AW100" s="27"/>
    </row>
    <row r="101" spans="1:49" s="9" customFormat="1" ht="19.5" customHeight="1">
      <c r="A101" s="33" t="s">
        <v>554</v>
      </c>
      <c r="B101" s="25" t="s">
        <v>50</v>
      </c>
      <c r="C101" s="25" t="s">
        <v>56</v>
      </c>
      <c r="D101" s="26" t="s">
        <v>530</v>
      </c>
      <c r="E101" s="25"/>
      <c r="F101" s="27">
        <f>F102</f>
        <v>23539</v>
      </c>
      <c r="G101" s="27"/>
      <c r="H101" s="27">
        <f t="shared" si="142"/>
        <v>0</v>
      </c>
      <c r="I101" s="27"/>
      <c r="J101" s="27">
        <f t="shared" si="143"/>
        <v>0</v>
      </c>
      <c r="K101" s="27"/>
      <c r="L101" s="27">
        <f t="shared" si="144"/>
        <v>23539</v>
      </c>
      <c r="M101" s="27"/>
      <c r="N101" s="27">
        <f t="shared" si="145"/>
        <v>0</v>
      </c>
      <c r="O101" s="27"/>
      <c r="P101" s="27">
        <f t="shared" si="146"/>
        <v>0</v>
      </c>
      <c r="Q101" s="27"/>
      <c r="R101" s="27">
        <f t="shared" si="147"/>
        <v>23539</v>
      </c>
      <c r="S101" s="27"/>
      <c r="T101" s="27">
        <f t="shared" si="148"/>
        <v>0</v>
      </c>
      <c r="U101" s="27"/>
      <c r="V101" s="27">
        <f t="shared" si="149"/>
        <v>0</v>
      </c>
      <c r="W101" s="27"/>
      <c r="X101" s="27">
        <f t="shared" si="150"/>
        <v>23539</v>
      </c>
      <c r="Y101" s="27"/>
      <c r="Z101" s="27">
        <f t="shared" si="151"/>
        <v>0</v>
      </c>
      <c r="AA101" s="27"/>
      <c r="AB101" s="27">
        <f t="shared" si="152"/>
        <v>0</v>
      </c>
      <c r="AC101" s="27"/>
      <c r="AD101" s="27">
        <f t="shared" si="153"/>
        <v>23539</v>
      </c>
      <c r="AE101" s="27"/>
      <c r="AF101" s="27">
        <f t="shared" si="154"/>
        <v>0</v>
      </c>
      <c r="AG101" s="27"/>
      <c r="AH101" s="27">
        <f t="shared" si="155"/>
        <v>0</v>
      </c>
      <c r="AI101" s="27"/>
      <c r="AJ101" s="27">
        <f t="shared" si="156"/>
        <v>23539</v>
      </c>
      <c r="AK101" s="27"/>
      <c r="AL101" s="27">
        <f t="shared" si="157"/>
        <v>0</v>
      </c>
      <c r="AM101" s="27"/>
      <c r="AN101" s="27">
        <f t="shared" si="158"/>
        <v>-29</v>
      </c>
      <c r="AO101" s="27"/>
      <c r="AP101" s="27">
        <f t="shared" si="159"/>
        <v>23510</v>
      </c>
      <c r="AQ101" s="27"/>
      <c r="AR101" s="27">
        <f t="shared" si="160"/>
        <v>0</v>
      </c>
      <c r="AS101" s="27"/>
      <c r="AT101" s="27">
        <f t="shared" si="161"/>
        <v>0</v>
      </c>
      <c r="AU101" s="27"/>
      <c r="AV101" s="27">
        <f t="shared" si="162"/>
        <v>23510</v>
      </c>
      <c r="AW101" s="27"/>
    </row>
    <row r="102" spans="1:49" s="9" customFormat="1" ht="33">
      <c r="A102" s="72" t="s">
        <v>437</v>
      </c>
      <c r="B102" s="25" t="s">
        <v>50</v>
      </c>
      <c r="C102" s="25" t="s">
        <v>56</v>
      </c>
      <c r="D102" s="26" t="s">
        <v>530</v>
      </c>
      <c r="E102" s="25" t="s">
        <v>80</v>
      </c>
      <c r="F102" s="27">
        <f>F103</f>
        <v>23539</v>
      </c>
      <c r="G102" s="27"/>
      <c r="H102" s="27">
        <f t="shared" si="142"/>
        <v>0</v>
      </c>
      <c r="I102" s="27"/>
      <c r="J102" s="27">
        <f t="shared" si="143"/>
        <v>0</v>
      </c>
      <c r="K102" s="27"/>
      <c r="L102" s="27">
        <f t="shared" si="144"/>
        <v>23539</v>
      </c>
      <c r="M102" s="27"/>
      <c r="N102" s="27">
        <f t="shared" si="145"/>
        <v>0</v>
      </c>
      <c r="O102" s="27"/>
      <c r="P102" s="27">
        <f t="shared" si="146"/>
        <v>0</v>
      </c>
      <c r="Q102" s="27"/>
      <c r="R102" s="27">
        <f t="shared" si="147"/>
        <v>23539</v>
      </c>
      <c r="S102" s="27"/>
      <c r="T102" s="27">
        <f t="shared" si="148"/>
        <v>0</v>
      </c>
      <c r="U102" s="27"/>
      <c r="V102" s="27">
        <f t="shared" si="149"/>
        <v>0</v>
      </c>
      <c r="W102" s="27"/>
      <c r="X102" s="27">
        <f t="shared" si="150"/>
        <v>23539</v>
      </c>
      <c r="Y102" s="27"/>
      <c r="Z102" s="27">
        <f t="shared" si="151"/>
        <v>0</v>
      </c>
      <c r="AA102" s="27"/>
      <c r="AB102" s="27">
        <f t="shared" si="152"/>
        <v>0</v>
      </c>
      <c r="AC102" s="27"/>
      <c r="AD102" s="27">
        <f t="shared" si="153"/>
        <v>23539</v>
      </c>
      <c r="AE102" s="27"/>
      <c r="AF102" s="27">
        <f t="shared" si="154"/>
        <v>0</v>
      </c>
      <c r="AG102" s="27"/>
      <c r="AH102" s="27">
        <f t="shared" si="155"/>
        <v>0</v>
      </c>
      <c r="AI102" s="27"/>
      <c r="AJ102" s="27">
        <f t="shared" si="156"/>
        <v>23539</v>
      </c>
      <c r="AK102" s="27"/>
      <c r="AL102" s="92">
        <f t="shared" si="157"/>
        <v>0</v>
      </c>
      <c r="AM102" s="92"/>
      <c r="AN102" s="92">
        <f t="shared" si="158"/>
        <v>-29</v>
      </c>
      <c r="AO102" s="92"/>
      <c r="AP102" s="27">
        <f t="shared" si="159"/>
        <v>23510</v>
      </c>
      <c r="AQ102" s="27"/>
      <c r="AR102" s="27">
        <f t="shared" si="160"/>
        <v>0</v>
      </c>
      <c r="AS102" s="27"/>
      <c r="AT102" s="27">
        <f t="shared" si="161"/>
        <v>0</v>
      </c>
      <c r="AU102" s="27"/>
      <c r="AV102" s="27">
        <f t="shared" si="162"/>
        <v>23510</v>
      </c>
      <c r="AW102" s="27"/>
    </row>
    <row r="103" spans="1:49" s="9" customFormat="1" ht="51.6" customHeight="1">
      <c r="A103" s="72" t="s">
        <v>170</v>
      </c>
      <c r="B103" s="25" t="s">
        <v>50</v>
      </c>
      <c r="C103" s="25" t="s">
        <v>56</v>
      </c>
      <c r="D103" s="26" t="s">
        <v>530</v>
      </c>
      <c r="E103" s="25" t="s">
        <v>169</v>
      </c>
      <c r="F103" s="27">
        <f>870+168+22501</f>
        <v>23539</v>
      </c>
      <c r="G103" s="27"/>
      <c r="H103" s="27"/>
      <c r="I103" s="27"/>
      <c r="J103" s="27"/>
      <c r="K103" s="27"/>
      <c r="L103" s="27">
        <f>F103+H103+I103+J103+K103</f>
        <v>23539</v>
      </c>
      <c r="M103" s="27">
        <f>G103+K103</f>
        <v>0</v>
      </c>
      <c r="N103" s="27"/>
      <c r="O103" s="27"/>
      <c r="P103" s="27"/>
      <c r="Q103" s="27"/>
      <c r="R103" s="27">
        <f>L103+N103+O103+P103+Q103</f>
        <v>23539</v>
      </c>
      <c r="S103" s="27">
        <f>M103+Q103</f>
        <v>0</v>
      </c>
      <c r="T103" s="27"/>
      <c r="U103" s="27"/>
      <c r="V103" s="27"/>
      <c r="W103" s="27"/>
      <c r="X103" s="27">
        <f>R103+T103+U103+V103+W103</f>
        <v>23539</v>
      </c>
      <c r="Y103" s="27">
        <f>S103+W103</f>
        <v>0</v>
      </c>
      <c r="Z103" s="27"/>
      <c r="AA103" s="27"/>
      <c r="AB103" s="27"/>
      <c r="AC103" s="27"/>
      <c r="AD103" s="27">
        <f>X103+Z103+AA103+AB103+AC103</f>
        <v>23539</v>
      </c>
      <c r="AE103" s="27">
        <f>Y103+AC103</f>
        <v>0</v>
      </c>
      <c r="AF103" s="27"/>
      <c r="AG103" s="27"/>
      <c r="AH103" s="27"/>
      <c r="AI103" s="27"/>
      <c r="AJ103" s="27">
        <f>AD103+AF103+AG103+AH103+AI103</f>
        <v>23539</v>
      </c>
      <c r="AK103" s="27">
        <f>AE103+AI103</f>
        <v>0</v>
      </c>
      <c r="AL103" s="92"/>
      <c r="AM103" s="92"/>
      <c r="AN103" s="92">
        <v>-29</v>
      </c>
      <c r="AO103" s="92"/>
      <c r="AP103" s="27">
        <f>AJ103+AL103+AM103+AN103+AO103</f>
        <v>23510</v>
      </c>
      <c r="AQ103" s="27">
        <f>AK103+AO103</f>
        <v>0</v>
      </c>
      <c r="AR103" s="27"/>
      <c r="AS103" s="27"/>
      <c r="AT103" s="27"/>
      <c r="AU103" s="27"/>
      <c r="AV103" s="27">
        <f>AP103+AR103+AS103+AT103+AU103</f>
        <v>23510</v>
      </c>
      <c r="AW103" s="27">
        <f>AQ103+AU103</f>
        <v>0</v>
      </c>
    </row>
    <row r="104" spans="1:49" s="9" customFormat="1" ht="16.5">
      <c r="A104" s="33"/>
      <c r="B104" s="25"/>
      <c r="C104" s="25"/>
      <c r="D104" s="26"/>
      <c r="E104" s="25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</row>
    <row r="105" spans="1:49" s="8" customFormat="1" ht="18.75">
      <c r="A105" s="71" t="s">
        <v>19</v>
      </c>
      <c r="B105" s="22" t="s">
        <v>50</v>
      </c>
      <c r="C105" s="22" t="s">
        <v>57</v>
      </c>
      <c r="D105" s="29"/>
      <c r="E105" s="22"/>
      <c r="F105" s="24">
        <f t="shared" ref="F105:U109" si="163">F106</f>
        <v>3000</v>
      </c>
      <c r="G105" s="24">
        <f t="shared" si="163"/>
        <v>0</v>
      </c>
      <c r="H105" s="24">
        <f t="shared" si="163"/>
        <v>0</v>
      </c>
      <c r="I105" s="24">
        <f t="shared" si="163"/>
        <v>0</v>
      </c>
      <c r="J105" s="24">
        <f t="shared" si="163"/>
        <v>0</v>
      </c>
      <c r="K105" s="24">
        <f t="shared" si="163"/>
        <v>0</v>
      </c>
      <c r="L105" s="24">
        <f t="shared" si="163"/>
        <v>3000</v>
      </c>
      <c r="M105" s="24">
        <f t="shared" si="163"/>
        <v>0</v>
      </c>
      <c r="N105" s="24">
        <f t="shared" si="163"/>
        <v>0</v>
      </c>
      <c r="O105" s="24">
        <f t="shared" si="163"/>
        <v>0</v>
      </c>
      <c r="P105" s="24">
        <f t="shared" si="163"/>
        <v>0</v>
      </c>
      <c r="Q105" s="24">
        <f t="shared" si="163"/>
        <v>0</v>
      </c>
      <c r="R105" s="24">
        <f t="shared" si="163"/>
        <v>3000</v>
      </c>
      <c r="S105" s="24">
        <f t="shared" si="163"/>
        <v>0</v>
      </c>
      <c r="T105" s="24">
        <f t="shared" si="163"/>
        <v>0</v>
      </c>
      <c r="U105" s="24">
        <f t="shared" si="163"/>
        <v>0</v>
      </c>
      <c r="V105" s="24">
        <f t="shared" ref="T105:AI109" si="164">V106</f>
        <v>0</v>
      </c>
      <c r="W105" s="24">
        <f t="shared" si="164"/>
        <v>0</v>
      </c>
      <c r="X105" s="24">
        <f t="shared" si="164"/>
        <v>3000</v>
      </c>
      <c r="Y105" s="24">
        <f t="shared" si="164"/>
        <v>0</v>
      </c>
      <c r="Z105" s="24">
        <f t="shared" si="164"/>
        <v>0</v>
      </c>
      <c r="AA105" s="24">
        <f t="shared" si="164"/>
        <v>0</v>
      </c>
      <c r="AB105" s="24">
        <f t="shared" si="164"/>
        <v>0</v>
      </c>
      <c r="AC105" s="24">
        <f t="shared" si="164"/>
        <v>0</v>
      </c>
      <c r="AD105" s="24">
        <f t="shared" si="164"/>
        <v>3000</v>
      </c>
      <c r="AE105" s="24">
        <f t="shared" si="164"/>
        <v>0</v>
      </c>
      <c r="AF105" s="24">
        <f t="shared" si="164"/>
        <v>0</v>
      </c>
      <c r="AG105" s="24">
        <f t="shared" si="164"/>
        <v>0</v>
      </c>
      <c r="AH105" s="24">
        <f t="shared" si="164"/>
        <v>0</v>
      </c>
      <c r="AI105" s="24">
        <f t="shared" si="164"/>
        <v>0</v>
      </c>
      <c r="AJ105" s="24">
        <f t="shared" ref="AF105:AU109" si="165">AJ106</f>
        <v>3000</v>
      </c>
      <c r="AK105" s="24">
        <f t="shared" si="165"/>
        <v>0</v>
      </c>
      <c r="AL105" s="24">
        <f t="shared" si="165"/>
        <v>0</v>
      </c>
      <c r="AM105" s="24">
        <f t="shared" si="165"/>
        <v>0</v>
      </c>
      <c r="AN105" s="24">
        <f t="shared" si="165"/>
        <v>0</v>
      </c>
      <c r="AO105" s="24">
        <f t="shared" si="165"/>
        <v>0</v>
      </c>
      <c r="AP105" s="24">
        <f t="shared" si="165"/>
        <v>3000</v>
      </c>
      <c r="AQ105" s="24">
        <f t="shared" si="165"/>
        <v>0</v>
      </c>
      <c r="AR105" s="24">
        <f t="shared" si="165"/>
        <v>0</v>
      </c>
      <c r="AS105" s="24">
        <f t="shared" si="165"/>
        <v>0</v>
      </c>
      <c r="AT105" s="24">
        <f t="shared" si="165"/>
        <v>0</v>
      </c>
      <c r="AU105" s="24">
        <f t="shared" si="165"/>
        <v>0</v>
      </c>
      <c r="AV105" s="24">
        <f t="shared" ref="AR105:AW109" si="166">AV106</f>
        <v>3000</v>
      </c>
      <c r="AW105" s="24">
        <f t="shared" si="166"/>
        <v>0</v>
      </c>
    </row>
    <row r="106" spans="1:49" s="8" customFormat="1" ht="16.5">
      <c r="A106" s="33" t="s">
        <v>81</v>
      </c>
      <c r="B106" s="25" t="s">
        <v>50</v>
      </c>
      <c r="C106" s="25" t="s">
        <v>57</v>
      </c>
      <c r="D106" s="28" t="s">
        <v>245</v>
      </c>
      <c r="E106" s="31"/>
      <c r="F106" s="27">
        <f t="shared" si="163"/>
        <v>3000</v>
      </c>
      <c r="G106" s="27">
        <f t="shared" si="163"/>
        <v>0</v>
      </c>
      <c r="H106" s="27">
        <f t="shared" si="163"/>
        <v>0</v>
      </c>
      <c r="I106" s="27">
        <f t="shared" si="163"/>
        <v>0</v>
      </c>
      <c r="J106" s="27">
        <f t="shared" si="163"/>
        <v>0</v>
      </c>
      <c r="K106" s="27">
        <f t="shared" si="163"/>
        <v>0</v>
      </c>
      <c r="L106" s="27">
        <f t="shared" si="163"/>
        <v>3000</v>
      </c>
      <c r="M106" s="27">
        <f t="shared" si="163"/>
        <v>0</v>
      </c>
      <c r="N106" s="27">
        <f t="shared" si="163"/>
        <v>0</v>
      </c>
      <c r="O106" s="27">
        <f t="shared" si="163"/>
        <v>0</v>
      </c>
      <c r="P106" s="27">
        <f t="shared" si="163"/>
        <v>0</v>
      </c>
      <c r="Q106" s="27">
        <f t="shared" si="163"/>
        <v>0</v>
      </c>
      <c r="R106" s="27">
        <f t="shared" si="163"/>
        <v>3000</v>
      </c>
      <c r="S106" s="27">
        <f t="shared" si="163"/>
        <v>0</v>
      </c>
      <c r="T106" s="27">
        <f t="shared" si="164"/>
        <v>0</v>
      </c>
      <c r="U106" s="27">
        <f t="shared" si="164"/>
        <v>0</v>
      </c>
      <c r="V106" s="27">
        <f t="shared" si="164"/>
        <v>0</v>
      </c>
      <c r="W106" s="27">
        <f t="shared" si="164"/>
        <v>0</v>
      </c>
      <c r="X106" s="27">
        <f t="shared" si="164"/>
        <v>3000</v>
      </c>
      <c r="Y106" s="27">
        <f t="shared" si="164"/>
        <v>0</v>
      </c>
      <c r="Z106" s="27">
        <f t="shared" si="164"/>
        <v>0</v>
      </c>
      <c r="AA106" s="27">
        <f t="shared" si="164"/>
        <v>0</v>
      </c>
      <c r="AB106" s="27">
        <f t="shared" si="164"/>
        <v>0</v>
      </c>
      <c r="AC106" s="27">
        <f t="shared" si="164"/>
        <v>0</v>
      </c>
      <c r="AD106" s="27">
        <f t="shared" si="164"/>
        <v>3000</v>
      </c>
      <c r="AE106" s="27">
        <f t="shared" si="164"/>
        <v>0</v>
      </c>
      <c r="AF106" s="27">
        <f t="shared" si="165"/>
        <v>0</v>
      </c>
      <c r="AG106" s="27">
        <f t="shared" si="165"/>
        <v>0</v>
      </c>
      <c r="AH106" s="27">
        <f t="shared" si="165"/>
        <v>0</v>
      </c>
      <c r="AI106" s="27">
        <f t="shared" si="165"/>
        <v>0</v>
      </c>
      <c r="AJ106" s="27">
        <f t="shared" si="165"/>
        <v>3000</v>
      </c>
      <c r="AK106" s="27">
        <f t="shared" si="165"/>
        <v>0</v>
      </c>
      <c r="AL106" s="27">
        <f t="shared" si="165"/>
        <v>0</v>
      </c>
      <c r="AM106" s="27">
        <f t="shared" si="165"/>
        <v>0</v>
      </c>
      <c r="AN106" s="27">
        <f t="shared" si="165"/>
        <v>0</v>
      </c>
      <c r="AO106" s="27">
        <f t="shared" si="165"/>
        <v>0</v>
      </c>
      <c r="AP106" s="27">
        <f t="shared" si="165"/>
        <v>3000</v>
      </c>
      <c r="AQ106" s="27">
        <f t="shared" si="165"/>
        <v>0</v>
      </c>
      <c r="AR106" s="27">
        <f t="shared" si="166"/>
        <v>0</v>
      </c>
      <c r="AS106" s="27">
        <f t="shared" si="166"/>
        <v>0</v>
      </c>
      <c r="AT106" s="27">
        <f t="shared" si="166"/>
        <v>0</v>
      </c>
      <c r="AU106" s="27">
        <f t="shared" si="166"/>
        <v>0</v>
      </c>
      <c r="AV106" s="27">
        <f t="shared" si="166"/>
        <v>3000</v>
      </c>
      <c r="AW106" s="27">
        <f t="shared" si="166"/>
        <v>0</v>
      </c>
    </row>
    <row r="107" spans="1:49" s="8" customFormat="1" ht="16.5">
      <c r="A107" s="33" t="s">
        <v>19</v>
      </c>
      <c r="B107" s="25" t="s">
        <v>50</v>
      </c>
      <c r="C107" s="25" t="s">
        <v>57</v>
      </c>
      <c r="D107" s="26" t="s">
        <v>363</v>
      </c>
      <c r="E107" s="31"/>
      <c r="F107" s="27">
        <f t="shared" si="163"/>
        <v>3000</v>
      </c>
      <c r="G107" s="27">
        <f t="shared" si="163"/>
        <v>0</v>
      </c>
      <c r="H107" s="27">
        <f t="shared" si="163"/>
        <v>0</v>
      </c>
      <c r="I107" s="27">
        <f t="shared" si="163"/>
        <v>0</v>
      </c>
      <c r="J107" s="27">
        <f t="shared" si="163"/>
        <v>0</v>
      </c>
      <c r="K107" s="27">
        <f t="shared" si="163"/>
        <v>0</v>
      </c>
      <c r="L107" s="27">
        <f t="shared" si="163"/>
        <v>3000</v>
      </c>
      <c r="M107" s="27">
        <f t="shared" si="163"/>
        <v>0</v>
      </c>
      <c r="N107" s="27">
        <f t="shared" si="163"/>
        <v>0</v>
      </c>
      <c r="O107" s="27">
        <f t="shared" si="163"/>
        <v>0</v>
      </c>
      <c r="P107" s="27">
        <f t="shared" si="163"/>
        <v>0</v>
      </c>
      <c r="Q107" s="27">
        <f t="shared" si="163"/>
        <v>0</v>
      </c>
      <c r="R107" s="27">
        <f t="shared" si="163"/>
        <v>3000</v>
      </c>
      <c r="S107" s="27">
        <f t="shared" si="163"/>
        <v>0</v>
      </c>
      <c r="T107" s="27">
        <f t="shared" si="164"/>
        <v>0</v>
      </c>
      <c r="U107" s="27">
        <f t="shared" si="164"/>
        <v>0</v>
      </c>
      <c r="V107" s="27">
        <f t="shared" si="164"/>
        <v>0</v>
      </c>
      <c r="W107" s="27">
        <f t="shared" si="164"/>
        <v>0</v>
      </c>
      <c r="X107" s="27">
        <f t="shared" si="164"/>
        <v>3000</v>
      </c>
      <c r="Y107" s="27">
        <f t="shared" si="164"/>
        <v>0</v>
      </c>
      <c r="Z107" s="27">
        <f t="shared" si="164"/>
        <v>0</v>
      </c>
      <c r="AA107" s="27">
        <f t="shared" si="164"/>
        <v>0</v>
      </c>
      <c r="AB107" s="27">
        <f t="shared" si="164"/>
        <v>0</v>
      </c>
      <c r="AC107" s="27">
        <f t="shared" si="164"/>
        <v>0</v>
      </c>
      <c r="AD107" s="27">
        <f t="shared" si="164"/>
        <v>3000</v>
      </c>
      <c r="AE107" s="27">
        <f t="shared" si="164"/>
        <v>0</v>
      </c>
      <c r="AF107" s="27">
        <f t="shared" si="165"/>
        <v>0</v>
      </c>
      <c r="AG107" s="27">
        <f t="shared" si="165"/>
        <v>0</v>
      </c>
      <c r="AH107" s="27">
        <f t="shared" si="165"/>
        <v>0</v>
      </c>
      <c r="AI107" s="27">
        <f t="shared" si="165"/>
        <v>0</v>
      </c>
      <c r="AJ107" s="27">
        <f t="shared" si="165"/>
        <v>3000</v>
      </c>
      <c r="AK107" s="27">
        <f t="shared" si="165"/>
        <v>0</v>
      </c>
      <c r="AL107" s="27">
        <f t="shared" si="165"/>
        <v>0</v>
      </c>
      <c r="AM107" s="27">
        <f t="shared" si="165"/>
        <v>0</v>
      </c>
      <c r="AN107" s="27">
        <f t="shared" si="165"/>
        <v>0</v>
      </c>
      <c r="AO107" s="27">
        <f t="shared" si="165"/>
        <v>0</v>
      </c>
      <c r="AP107" s="27">
        <f t="shared" si="165"/>
        <v>3000</v>
      </c>
      <c r="AQ107" s="27">
        <f t="shared" si="165"/>
        <v>0</v>
      </c>
      <c r="AR107" s="27">
        <f t="shared" si="166"/>
        <v>0</v>
      </c>
      <c r="AS107" s="27">
        <f t="shared" si="166"/>
        <v>0</v>
      </c>
      <c r="AT107" s="27">
        <f t="shared" si="166"/>
        <v>0</v>
      </c>
      <c r="AU107" s="27">
        <f t="shared" si="166"/>
        <v>0</v>
      </c>
      <c r="AV107" s="27">
        <f t="shared" si="166"/>
        <v>3000</v>
      </c>
      <c r="AW107" s="27">
        <f t="shared" si="166"/>
        <v>0</v>
      </c>
    </row>
    <row r="108" spans="1:49" s="8" customFormat="1" ht="33" customHeight="1">
      <c r="A108" s="33" t="s">
        <v>559</v>
      </c>
      <c r="B108" s="25" t="s">
        <v>50</v>
      </c>
      <c r="C108" s="25" t="s">
        <v>57</v>
      </c>
      <c r="D108" s="26" t="s">
        <v>364</v>
      </c>
      <c r="E108" s="25"/>
      <c r="F108" s="27">
        <f t="shared" si="163"/>
        <v>3000</v>
      </c>
      <c r="G108" s="27">
        <f t="shared" si="163"/>
        <v>0</v>
      </c>
      <c r="H108" s="27">
        <f t="shared" si="163"/>
        <v>0</v>
      </c>
      <c r="I108" s="27">
        <f t="shared" si="163"/>
        <v>0</v>
      </c>
      <c r="J108" s="27">
        <f t="shared" si="163"/>
        <v>0</v>
      </c>
      <c r="K108" s="27">
        <f t="shared" si="163"/>
        <v>0</v>
      </c>
      <c r="L108" s="27">
        <f t="shared" si="163"/>
        <v>3000</v>
      </c>
      <c r="M108" s="27">
        <f t="shared" si="163"/>
        <v>0</v>
      </c>
      <c r="N108" s="27">
        <f t="shared" si="163"/>
        <v>0</v>
      </c>
      <c r="O108" s="27">
        <f t="shared" si="163"/>
        <v>0</v>
      </c>
      <c r="P108" s="27">
        <f t="shared" si="163"/>
        <v>0</v>
      </c>
      <c r="Q108" s="27">
        <f t="shared" si="163"/>
        <v>0</v>
      </c>
      <c r="R108" s="27">
        <f t="shared" si="163"/>
        <v>3000</v>
      </c>
      <c r="S108" s="27">
        <f t="shared" si="163"/>
        <v>0</v>
      </c>
      <c r="T108" s="27">
        <f t="shared" si="164"/>
        <v>0</v>
      </c>
      <c r="U108" s="27">
        <f t="shared" si="164"/>
        <v>0</v>
      </c>
      <c r="V108" s="27">
        <f t="shared" si="164"/>
        <v>0</v>
      </c>
      <c r="W108" s="27">
        <f t="shared" si="164"/>
        <v>0</v>
      </c>
      <c r="X108" s="27">
        <f t="shared" si="164"/>
        <v>3000</v>
      </c>
      <c r="Y108" s="27">
        <f t="shared" si="164"/>
        <v>0</v>
      </c>
      <c r="Z108" s="27">
        <f t="shared" si="164"/>
        <v>0</v>
      </c>
      <c r="AA108" s="27">
        <f t="shared" si="164"/>
        <v>0</v>
      </c>
      <c r="AB108" s="27">
        <f t="shared" si="164"/>
        <v>0</v>
      </c>
      <c r="AC108" s="27">
        <f t="shared" si="164"/>
        <v>0</v>
      </c>
      <c r="AD108" s="27">
        <f t="shared" si="164"/>
        <v>3000</v>
      </c>
      <c r="AE108" s="27">
        <f t="shared" si="164"/>
        <v>0</v>
      </c>
      <c r="AF108" s="27">
        <f t="shared" si="165"/>
        <v>0</v>
      </c>
      <c r="AG108" s="27">
        <f t="shared" si="165"/>
        <v>0</v>
      </c>
      <c r="AH108" s="27">
        <f t="shared" si="165"/>
        <v>0</v>
      </c>
      <c r="AI108" s="27">
        <f t="shared" si="165"/>
        <v>0</v>
      </c>
      <c r="AJ108" s="27">
        <f t="shared" si="165"/>
        <v>3000</v>
      </c>
      <c r="AK108" s="27">
        <f t="shared" si="165"/>
        <v>0</v>
      </c>
      <c r="AL108" s="27">
        <f t="shared" si="165"/>
        <v>0</v>
      </c>
      <c r="AM108" s="27">
        <f t="shared" si="165"/>
        <v>0</v>
      </c>
      <c r="AN108" s="27">
        <f t="shared" si="165"/>
        <v>0</v>
      </c>
      <c r="AO108" s="27">
        <f t="shared" si="165"/>
        <v>0</v>
      </c>
      <c r="AP108" s="27">
        <f t="shared" si="165"/>
        <v>3000</v>
      </c>
      <c r="AQ108" s="27">
        <f t="shared" si="165"/>
        <v>0</v>
      </c>
      <c r="AR108" s="27">
        <f t="shared" si="166"/>
        <v>0</v>
      </c>
      <c r="AS108" s="27">
        <f t="shared" si="166"/>
        <v>0</v>
      </c>
      <c r="AT108" s="27">
        <f t="shared" si="166"/>
        <v>0</v>
      </c>
      <c r="AU108" s="27">
        <f t="shared" si="166"/>
        <v>0</v>
      </c>
      <c r="AV108" s="27">
        <f t="shared" si="166"/>
        <v>3000</v>
      </c>
      <c r="AW108" s="27">
        <f t="shared" si="166"/>
        <v>0</v>
      </c>
    </row>
    <row r="109" spans="1:49" s="8" customFormat="1" ht="16.5">
      <c r="A109" s="33" t="s">
        <v>99</v>
      </c>
      <c r="B109" s="25" t="s">
        <v>50</v>
      </c>
      <c r="C109" s="25" t="s">
        <v>57</v>
      </c>
      <c r="D109" s="26" t="s">
        <v>364</v>
      </c>
      <c r="E109" s="25" t="s">
        <v>100</v>
      </c>
      <c r="F109" s="27">
        <f t="shared" si="163"/>
        <v>3000</v>
      </c>
      <c r="G109" s="27">
        <f t="shared" si="163"/>
        <v>0</v>
      </c>
      <c r="H109" s="27">
        <f t="shared" si="163"/>
        <v>0</v>
      </c>
      <c r="I109" s="27">
        <f t="shared" si="163"/>
        <v>0</v>
      </c>
      <c r="J109" s="27">
        <f t="shared" si="163"/>
        <v>0</v>
      </c>
      <c r="K109" s="27">
        <f t="shared" si="163"/>
        <v>0</v>
      </c>
      <c r="L109" s="27">
        <f t="shared" si="163"/>
        <v>3000</v>
      </c>
      <c r="M109" s="27">
        <f t="shared" si="163"/>
        <v>0</v>
      </c>
      <c r="N109" s="27">
        <f t="shared" si="163"/>
        <v>0</v>
      </c>
      <c r="O109" s="27">
        <f t="shared" si="163"/>
        <v>0</v>
      </c>
      <c r="P109" s="27">
        <f t="shared" si="163"/>
        <v>0</v>
      </c>
      <c r="Q109" s="27">
        <f t="shared" si="163"/>
        <v>0</v>
      </c>
      <c r="R109" s="27">
        <f t="shared" si="163"/>
        <v>3000</v>
      </c>
      <c r="S109" s="27">
        <f t="shared" si="163"/>
        <v>0</v>
      </c>
      <c r="T109" s="27">
        <f t="shared" si="164"/>
        <v>0</v>
      </c>
      <c r="U109" s="27">
        <f t="shared" si="164"/>
        <v>0</v>
      </c>
      <c r="V109" s="27">
        <f t="shared" si="164"/>
        <v>0</v>
      </c>
      <c r="W109" s="27">
        <f t="shared" si="164"/>
        <v>0</v>
      </c>
      <c r="X109" s="27">
        <f t="shared" si="164"/>
        <v>3000</v>
      </c>
      <c r="Y109" s="27">
        <f t="shared" si="164"/>
        <v>0</v>
      </c>
      <c r="Z109" s="27">
        <f t="shared" si="164"/>
        <v>0</v>
      </c>
      <c r="AA109" s="27">
        <f t="shared" si="164"/>
        <v>0</v>
      </c>
      <c r="AB109" s="27">
        <f t="shared" si="164"/>
        <v>0</v>
      </c>
      <c r="AC109" s="27">
        <f t="shared" si="164"/>
        <v>0</v>
      </c>
      <c r="AD109" s="27">
        <f t="shared" si="164"/>
        <v>3000</v>
      </c>
      <c r="AE109" s="27">
        <f t="shared" si="164"/>
        <v>0</v>
      </c>
      <c r="AF109" s="27">
        <f t="shared" si="165"/>
        <v>0</v>
      </c>
      <c r="AG109" s="27">
        <f t="shared" si="165"/>
        <v>0</v>
      </c>
      <c r="AH109" s="27">
        <f t="shared" si="165"/>
        <v>0</v>
      </c>
      <c r="AI109" s="27">
        <f t="shared" si="165"/>
        <v>0</v>
      </c>
      <c r="AJ109" s="27">
        <f t="shared" si="165"/>
        <v>3000</v>
      </c>
      <c r="AK109" s="27">
        <f t="shared" si="165"/>
        <v>0</v>
      </c>
      <c r="AL109" s="27">
        <f t="shared" si="165"/>
        <v>0</v>
      </c>
      <c r="AM109" s="27">
        <f t="shared" si="165"/>
        <v>0</v>
      </c>
      <c r="AN109" s="27">
        <f t="shared" si="165"/>
        <v>0</v>
      </c>
      <c r="AO109" s="27">
        <f t="shared" si="165"/>
        <v>0</v>
      </c>
      <c r="AP109" s="27">
        <f t="shared" si="165"/>
        <v>3000</v>
      </c>
      <c r="AQ109" s="27">
        <f t="shared" si="165"/>
        <v>0</v>
      </c>
      <c r="AR109" s="27">
        <f t="shared" si="166"/>
        <v>0</v>
      </c>
      <c r="AS109" s="27">
        <f t="shared" si="166"/>
        <v>0</v>
      </c>
      <c r="AT109" s="27">
        <f t="shared" si="166"/>
        <v>0</v>
      </c>
      <c r="AU109" s="27">
        <f t="shared" si="166"/>
        <v>0</v>
      </c>
      <c r="AV109" s="27">
        <f t="shared" si="166"/>
        <v>3000</v>
      </c>
      <c r="AW109" s="27">
        <f t="shared" si="166"/>
        <v>0</v>
      </c>
    </row>
    <row r="110" spans="1:49" s="8" customFormat="1" ht="16.5">
      <c r="A110" s="33" t="s">
        <v>174</v>
      </c>
      <c r="B110" s="25" t="s">
        <v>50</v>
      </c>
      <c r="C110" s="25" t="s">
        <v>57</v>
      </c>
      <c r="D110" s="26" t="s">
        <v>364</v>
      </c>
      <c r="E110" s="25" t="s">
        <v>173</v>
      </c>
      <c r="F110" s="27">
        <v>3000</v>
      </c>
      <c r="G110" s="27"/>
      <c r="H110" s="27"/>
      <c r="I110" s="27"/>
      <c r="J110" s="27"/>
      <c r="K110" s="27"/>
      <c r="L110" s="27">
        <f>F110+H110+I110+J110+K110</f>
        <v>3000</v>
      </c>
      <c r="M110" s="27">
        <f>G110+K110</f>
        <v>0</v>
      </c>
      <c r="N110" s="27"/>
      <c r="O110" s="27"/>
      <c r="P110" s="27"/>
      <c r="Q110" s="27"/>
      <c r="R110" s="27">
        <f>L110+N110+O110+P110+Q110</f>
        <v>3000</v>
      </c>
      <c r="S110" s="27">
        <f>M110+Q110</f>
        <v>0</v>
      </c>
      <c r="T110" s="27"/>
      <c r="U110" s="27"/>
      <c r="V110" s="27"/>
      <c r="W110" s="27"/>
      <c r="X110" s="27">
        <f>R110+T110+U110+V110+W110</f>
        <v>3000</v>
      </c>
      <c r="Y110" s="27">
        <f>S110+W110</f>
        <v>0</v>
      </c>
      <c r="Z110" s="27"/>
      <c r="AA110" s="27"/>
      <c r="AB110" s="27"/>
      <c r="AC110" s="27"/>
      <c r="AD110" s="27">
        <f>X110+Z110+AA110+AB110+AC110</f>
        <v>3000</v>
      </c>
      <c r="AE110" s="27">
        <f>Y110+AC110</f>
        <v>0</v>
      </c>
      <c r="AF110" s="27"/>
      <c r="AG110" s="27"/>
      <c r="AH110" s="27"/>
      <c r="AI110" s="27"/>
      <c r="AJ110" s="27">
        <f>AD110+AF110+AG110+AH110+AI110</f>
        <v>3000</v>
      </c>
      <c r="AK110" s="27">
        <f>AE110+AI110</f>
        <v>0</v>
      </c>
      <c r="AL110" s="27"/>
      <c r="AM110" s="27"/>
      <c r="AN110" s="27"/>
      <c r="AO110" s="27"/>
      <c r="AP110" s="27">
        <f>AJ110+AL110+AM110+AN110+AO110</f>
        <v>3000</v>
      </c>
      <c r="AQ110" s="27">
        <f>AK110+AO110</f>
        <v>0</v>
      </c>
      <c r="AR110" s="27"/>
      <c r="AS110" s="27"/>
      <c r="AT110" s="27"/>
      <c r="AU110" s="27"/>
      <c r="AV110" s="27">
        <f>AP110+AR110+AS110+AT110+AU110</f>
        <v>3000</v>
      </c>
      <c r="AW110" s="27">
        <f>AQ110+AU110</f>
        <v>0</v>
      </c>
    </row>
    <row r="111" spans="1:49">
      <c r="A111" s="78"/>
      <c r="B111" s="34"/>
      <c r="C111" s="34"/>
      <c r="D111" s="35"/>
      <c r="E111" s="34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</row>
    <row r="112" spans="1:49" ht="18.75">
      <c r="A112" s="71" t="s">
        <v>20</v>
      </c>
      <c r="B112" s="22" t="s">
        <v>50</v>
      </c>
      <c r="C112" s="22" t="s">
        <v>73</v>
      </c>
      <c r="D112" s="29"/>
      <c r="E112" s="22"/>
      <c r="F112" s="24">
        <f>F231+F118+F151+F222+F146+F217</f>
        <v>517702</v>
      </c>
      <c r="G112" s="24">
        <f>G231+G118+G151+G222+G146+G217</f>
        <v>0</v>
      </c>
      <c r="H112" s="24">
        <f t="shared" ref="H112:M112" si="167">H231+H118+H151+H222+H146+H217</f>
        <v>10348</v>
      </c>
      <c r="I112" s="24">
        <f t="shared" si="167"/>
        <v>0</v>
      </c>
      <c r="J112" s="24">
        <f t="shared" si="167"/>
        <v>0</v>
      </c>
      <c r="K112" s="24">
        <f t="shared" si="167"/>
        <v>6619</v>
      </c>
      <c r="L112" s="24">
        <f t="shared" si="167"/>
        <v>534669</v>
      </c>
      <c r="M112" s="24">
        <f t="shared" si="167"/>
        <v>6619</v>
      </c>
      <c r="N112" s="24">
        <f t="shared" ref="N112:S112" si="168">N231+N118+N151+N222+N146+N217</f>
        <v>21806</v>
      </c>
      <c r="O112" s="24">
        <f t="shared" si="168"/>
        <v>0</v>
      </c>
      <c r="P112" s="24">
        <f t="shared" si="168"/>
        <v>0</v>
      </c>
      <c r="Q112" s="24">
        <f t="shared" si="168"/>
        <v>564</v>
      </c>
      <c r="R112" s="24">
        <f t="shared" si="168"/>
        <v>557039</v>
      </c>
      <c r="S112" s="24">
        <f t="shared" si="168"/>
        <v>7183</v>
      </c>
      <c r="T112" s="24">
        <f>T231+T118+T151+T222+T146+T217+T113</f>
        <v>227</v>
      </c>
      <c r="U112" s="24">
        <f t="shared" ref="U112:Y112" si="169">U231+U118+U151+U222+U146+U217+U113</f>
        <v>0</v>
      </c>
      <c r="V112" s="24">
        <f t="shared" si="169"/>
        <v>0</v>
      </c>
      <c r="W112" s="24">
        <f t="shared" si="169"/>
        <v>0</v>
      </c>
      <c r="X112" s="24">
        <f t="shared" si="169"/>
        <v>557266</v>
      </c>
      <c r="Y112" s="24">
        <f t="shared" si="169"/>
        <v>7183</v>
      </c>
      <c r="Z112" s="24">
        <f>Z231+Z118+Z151+Z222+Z146+Z217+Z113</f>
        <v>1982</v>
      </c>
      <c r="AA112" s="24">
        <f t="shared" ref="AA112:AE112" si="170">AA231+AA118+AA151+AA222+AA146+AA217+AA113</f>
        <v>0</v>
      </c>
      <c r="AB112" s="24">
        <f t="shared" si="170"/>
        <v>0</v>
      </c>
      <c r="AC112" s="24">
        <f t="shared" si="170"/>
        <v>3553</v>
      </c>
      <c r="AD112" s="24">
        <f t="shared" si="170"/>
        <v>562801</v>
      </c>
      <c r="AE112" s="24">
        <f t="shared" si="170"/>
        <v>10736</v>
      </c>
      <c r="AF112" s="24">
        <f>AF231+AF118+AF151+AF222+AF146+AF217+AF113</f>
        <v>0</v>
      </c>
      <c r="AG112" s="24">
        <f t="shared" ref="AG112:AK112" si="171">AG231+AG118+AG151+AG222+AG146+AG217+AG113</f>
        <v>0</v>
      </c>
      <c r="AH112" s="24">
        <f t="shared" si="171"/>
        <v>0</v>
      </c>
      <c r="AI112" s="24">
        <f t="shared" si="171"/>
        <v>0</v>
      </c>
      <c r="AJ112" s="24">
        <f t="shared" si="171"/>
        <v>562801</v>
      </c>
      <c r="AK112" s="24">
        <f t="shared" si="171"/>
        <v>10736</v>
      </c>
      <c r="AL112" s="24">
        <f>AL231+AL118+AL151+AL222+AL146+AL217+AL113</f>
        <v>29528</v>
      </c>
      <c r="AM112" s="24">
        <f t="shared" ref="AM112:AQ112" si="172">AM231+AM118+AM151+AM222+AM146+AM217+AM113</f>
        <v>0</v>
      </c>
      <c r="AN112" s="24">
        <f t="shared" si="172"/>
        <v>-698</v>
      </c>
      <c r="AO112" s="24">
        <f t="shared" si="172"/>
        <v>0</v>
      </c>
      <c r="AP112" s="24">
        <f t="shared" si="172"/>
        <v>591631</v>
      </c>
      <c r="AQ112" s="24">
        <f t="shared" si="172"/>
        <v>10736</v>
      </c>
      <c r="AR112" s="24">
        <f>AR231+AR118+AR151+AR222+AR146+AR217+AR113</f>
        <v>1257</v>
      </c>
      <c r="AS112" s="24">
        <f t="shared" ref="AS112:AW112" si="173">AS231+AS118+AS151+AS222+AS146+AS217+AS113</f>
        <v>-871</v>
      </c>
      <c r="AT112" s="24">
        <f t="shared" si="173"/>
        <v>0</v>
      </c>
      <c r="AU112" s="24">
        <f t="shared" si="173"/>
        <v>0</v>
      </c>
      <c r="AV112" s="24">
        <f t="shared" si="173"/>
        <v>592017</v>
      </c>
      <c r="AW112" s="24">
        <f t="shared" si="173"/>
        <v>10736</v>
      </c>
    </row>
    <row r="113" spans="1:49" ht="99.75">
      <c r="A113" s="124" t="s">
        <v>206</v>
      </c>
      <c r="B113" s="25" t="s">
        <v>50</v>
      </c>
      <c r="C113" s="25" t="s">
        <v>73</v>
      </c>
      <c r="D113" s="42" t="s">
        <v>292</v>
      </c>
      <c r="E113" s="25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7">
        <f>T114</f>
        <v>0</v>
      </c>
      <c r="U113" s="24">
        <f t="shared" ref="U113:AJ116" si="174">U114</f>
        <v>0</v>
      </c>
      <c r="V113" s="24">
        <f t="shared" si="174"/>
        <v>0</v>
      </c>
      <c r="W113" s="24">
        <f t="shared" si="174"/>
        <v>0</v>
      </c>
      <c r="X113" s="27">
        <f t="shared" si="174"/>
        <v>0</v>
      </c>
      <c r="Y113" s="24">
        <f t="shared" si="174"/>
        <v>0</v>
      </c>
      <c r="Z113" s="131">
        <f>Z114</f>
        <v>570</v>
      </c>
      <c r="AA113" s="24">
        <f t="shared" si="174"/>
        <v>0</v>
      </c>
      <c r="AB113" s="24">
        <f t="shared" si="174"/>
        <v>0</v>
      </c>
      <c r="AC113" s="24">
        <f t="shared" si="174"/>
        <v>0</v>
      </c>
      <c r="AD113" s="27">
        <f t="shared" si="174"/>
        <v>570</v>
      </c>
      <c r="AE113" s="24">
        <f t="shared" si="174"/>
        <v>0</v>
      </c>
      <c r="AF113" s="27">
        <f>AF114</f>
        <v>0</v>
      </c>
      <c r="AG113" s="24">
        <f t="shared" si="174"/>
        <v>0</v>
      </c>
      <c r="AH113" s="24">
        <f t="shared" si="174"/>
        <v>0</v>
      </c>
      <c r="AI113" s="24">
        <f t="shared" si="174"/>
        <v>0</v>
      </c>
      <c r="AJ113" s="27">
        <f t="shared" si="174"/>
        <v>570</v>
      </c>
      <c r="AK113" s="24">
        <f t="shared" ref="AG113:AK116" si="175">AK114</f>
        <v>0</v>
      </c>
      <c r="AL113" s="27">
        <f>AL114</f>
        <v>0</v>
      </c>
      <c r="AM113" s="24">
        <f t="shared" ref="AM113:AW116" si="176">AM114</f>
        <v>0</v>
      </c>
      <c r="AN113" s="24">
        <f t="shared" si="176"/>
        <v>0</v>
      </c>
      <c r="AO113" s="24">
        <f t="shared" si="176"/>
        <v>0</v>
      </c>
      <c r="AP113" s="27">
        <f t="shared" si="176"/>
        <v>570</v>
      </c>
      <c r="AQ113" s="24">
        <f t="shared" si="176"/>
        <v>0</v>
      </c>
      <c r="AR113" s="27">
        <f>AR114</f>
        <v>0</v>
      </c>
      <c r="AS113" s="24">
        <f t="shared" si="176"/>
        <v>0</v>
      </c>
      <c r="AT113" s="24">
        <f t="shared" si="176"/>
        <v>0</v>
      </c>
      <c r="AU113" s="24">
        <f t="shared" si="176"/>
        <v>0</v>
      </c>
      <c r="AV113" s="27">
        <f t="shared" si="176"/>
        <v>570</v>
      </c>
      <c r="AW113" s="24">
        <f t="shared" si="176"/>
        <v>0</v>
      </c>
    </row>
    <row r="114" spans="1:49" ht="18.75">
      <c r="A114" s="104" t="s">
        <v>78</v>
      </c>
      <c r="B114" s="25" t="s">
        <v>50</v>
      </c>
      <c r="C114" s="25" t="s">
        <v>73</v>
      </c>
      <c r="D114" s="42" t="s">
        <v>293</v>
      </c>
      <c r="E114" s="25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7">
        <f>T115</f>
        <v>0</v>
      </c>
      <c r="U114" s="24">
        <f t="shared" si="174"/>
        <v>0</v>
      </c>
      <c r="V114" s="24">
        <f t="shared" si="174"/>
        <v>0</v>
      </c>
      <c r="W114" s="24">
        <f t="shared" si="174"/>
        <v>0</v>
      </c>
      <c r="X114" s="27">
        <f t="shared" si="174"/>
        <v>0</v>
      </c>
      <c r="Y114" s="24">
        <f t="shared" si="174"/>
        <v>0</v>
      </c>
      <c r="Z114" s="131">
        <f>Z115</f>
        <v>570</v>
      </c>
      <c r="AA114" s="24">
        <f t="shared" si="174"/>
        <v>0</v>
      </c>
      <c r="AB114" s="24">
        <f t="shared" si="174"/>
        <v>0</v>
      </c>
      <c r="AC114" s="24">
        <f t="shared" si="174"/>
        <v>0</v>
      </c>
      <c r="AD114" s="27">
        <f t="shared" si="174"/>
        <v>570</v>
      </c>
      <c r="AE114" s="24">
        <f t="shared" si="174"/>
        <v>0</v>
      </c>
      <c r="AF114" s="27">
        <f>AF115</f>
        <v>0</v>
      </c>
      <c r="AG114" s="24">
        <f t="shared" si="175"/>
        <v>0</v>
      </c>
      <c r="AH114" s="24">
        <f t="shared" si="175"/>
        <v>0</v>
      </c>
      <c r="AI114" s="24">
        <f t="shared" si="175"/>
        <v>0</v>
      </c>
      <c r="AJ114" s="27">
        <f t="shared" si="175"/>
        <v>570</v>
      </c>
      <c r="AK114" s="24">
        <f t="shared" si="175"/>
        <v>0</v>
      </c>
      <c r="AL114" s="27">
        <f>AL115</f>
        <v>0</v>
      </c>
      <c r="AM114" s="24">
        <f t="shared" si="176"/>
        <v>0</v>
      </c>
      <c r="AN114" s="24">
        <f t="shared" si="176"/>
        <v>0</v>
      </c>
      <c r="AO114" s="24">
        <f t="shared" si="176"/>
        <v>0</v>
      </c>
      <c r="AP114" s="27">
        <f t="shared" si="176"/>
        <v>570</v>
      </c>
      <c r="AQ114" s="24">
        <f t="shared" si="176"/>
        <v>0</v>
      </c>
      <c r="AR114" s="27">
        <f>AR115</f>
        <v>0</v>
      </c>
      <c r="AS114" s="24">
        <f t="shared" si="176"/>
        <v>0</v>
      </c>
      <c r="AT114" s="24">
        <f t="shared" si="176"/>
        <v>0</v>
      </c>
      <c r="AU114" s="24">
        <f t="shared" si="176"/>
        <v>0</v>
      </c>
      <c r="AV114" s="27">
        <f t="shared" si="176"/>
        <v>570</v>
      </c>
      <c r="AW114" s="24">
        <f t="shared" si="176"/>
        <v>0</v>
      </c>
    </row>
    <row r="115" spans="1:49" ht="33.75">
      <c r="A115" s="104" t="s">
        <v>96</v>
      </c>
      <c r="B115" s="25" t="s">
        <v>50</v>
      </c>
      <c r="C115" s="25" t="s">
        <v>73</v>
      </c>
      <c r="D115" s="42" t="s">
        <v>664</v>
      </c>
      <c r="E115" s="25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7">
        <f>T116</f>
        <v>0</v>
      </c>
      <c r="U115" s="24">
        <f t="shared" si="174"/>
        <v>0</v>
      </c>
      <c r="V115" s="24">
        <f t="shared" si="174"/>
        <v>0</v>
      </c>
      <c r="W115" s="24">
        <f t="shared" si="174"/>
        <v>0</v>
      </c>
      <c r="X115" s="27">
        <f t="shared" si="174"/>
        <v>0</v>
      </c>
      <c r="Y115" s="24">
        <f t="shared" si="174"/>
        <v>0</v>
      </c>
      <c r="Z115" s="131">
        <f>Z116</f>
        <v>570</v>
      </c>
      <c r="AA115" s="24">
        <f t="shared" si="174"/>
        <v>0</v>
      </c>
      <c r="AB115" s="24">
        <f t="shared" si="174"/>
        <v>0</v>
      </c>
      <c r="AC115" s="24">
        <f t="shared" si="174"/>
        <v>0</v>
      </c>
      <c r="AD115" s="27">
        <f t="shared" si="174"/>
        <v>570</v>
      </c>
      <c r="AE115" s="24">
        <f t="shared" si="174"/>
        <v>0</v>
      </c>
      <c r="AF115" s="27">
        <f>AF116</f>
        <v>0</v>
      </c>
      <c r="AG115" s="24">
        <f t="shared" si="175"/>
        <v>0</v>
      </c>
      <c r="AH115" s="24">
        <f t="shared" si="175"/>
        <v>0</v>
      </c>
      <c r="AI115" s="24">
        <f t="shared" si="175"/>
        <v>0</v>
      </c>
      <c r="AJ115" s="27">
        <f t="shared" si="175"/>
        <v>570</v>
      </c>
      <c r="AK115" s="24">
        <f t="shared" si="175"/>
        <v>0</v>
      </c>
      <c r="AL115" s="27">
        <f>AL116</f>
        <v>0</v>
      </c>
      <c r="AM115" s="24">
        <f t="shared" si="176"/>
        <v>0</v>
      </c>
      <c r="AN115" s="24">
        <f t="shared" si="176"/>
        <v>0</v>
      </c>
      <c r="AO115" s="24">
        <f t="shared" si="176"/>
        <v>0</v>
      </c>
      <c r="AP115" s="27">
        <f t="shared" si="176"/>
        <v>570</v>
      </c>
      <c r="AQ115" s="24">
        <f t="shared" si="176"/>
        <v>0</v>
      </c>
      <c r="AR115" s="27">
        <f>AR116</f>
        <v>0</v>
      </c>
      <c r="AS115" s="24">
        <f t="shared" si="176"/>
        <v>0</v>
      </c>
      <c r="AT115" s="24">
        <f t="shared" si="176"/>
        <v>0</v>
      </c>
      <c r="AU115" s="24">
        <f t="shared" si="176"/>
        <v>0</v>
      </c>
      <c r="AV115" s="27">
        <f t="shared" si="176"/>
        <v>570</v>
      </c>
      <c r="AW115" s="24">
        <f t="shared" si="176"/>
        <v>0</v>
      </c>
    </row>
    <row r="116" spans="1:49" ht="33">
      <c r="A116" s="125" t="s">
        <v>437</v>
      </c>
      <c r="B116" s="25" t="s">
        <v>50</v>
      </c>
      <c r="C116" s="25" t="s">
        <v>73</v>
      </c>
      <c r="D116" s="42" t="s">
        <v>664</v>
      </c>
      <c r="E116" s="25" t="s">
        <v>80</v>
      </c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7">
        <f>T117</f>
        <v>0</v>
      </c>
      <c r="U116" s="24">
        <f t="shared" si="174"/>
        <v>0</v>
      </c>
      <c r="V116" s="24">
        <f t="shared" si="174"/>
        <v>0</v>
      </c>
      <c r="W116" s="24">
        <f t="shared" si="174"/>
        <v>0</v>
      </c>
      <c r="X116" s="27">
        <f t="shared" si="174"/>
        <v>0</v>
      </c>
      <c r="Y116" s="24">
        <f t="shared" si="174"/>
        <v>0</v>
      </c>
      <c r="Z116" s="131">
        <f>Z117</f>
        <v>570</v>
      </c>
      <c r="AA116" s="24">
        <f t="shared" si="174"/>
        <v>0</v>
      </c>
      <c r="AB116" s="24">
        <f t="shared" si="174"/>
        <v>0</v>
      </c>
      <c r="AC116" s="24">
        <f t="shared" si="174"/>
        <v>0</v>
      </c>
      <c r="AD116" s="27">
        <f t="shared" si="174"/>
        <v>570</v>
      </c>
      <c r="AE116" s="24">
        <f t="shared" si="174"/>
        <v>0</v>
      </c>
      <c r="AF116" s="27">
        <f>AF117</f>
        <v>0</v>
      </c>
      <c r="AG116" s="24">
        <f t="shared" si="175"/>
        <v>0</v>
      </c>
      <c r="AH116" s="24">
        <f t="shared" si="175"/>
        <v>0</v>
      </c>
      <c r="AI116" s="24">
        <f t="shared" si="175"/>
        <v>0</v>
      </c>
      <c r="AJ116" s="27">
        <f t="shared" si="175"/>
        <v>570</v>
      </c>
      <c r="AK116" s="24">
        <f t="shared" si="175"/>
        <v>0</v>
      </c>
      <c r="AL116" s="27">
        <f>AL117</f>
        <v>0</v>
      </c>
      <c r="AM116" s="24">
        <f t="shared" si="176"/>
        <v>0</v>
      </c>
      <c r="AN116" s="24">
        <f t="shared" si="176"/>
        <v>0</v>
      </c>
      <c r="AO116" s="24">
        <f t="shared" si="176"/>
        <v>0</v>
      </c>
      <c r="AP116" s="27">
        <f t="shared" si="176"/>
        <v>570</v>
      </c>
      <c r="AQ116" s="24">
        <f t="shared" si="176"/>
        <v>0</v>
      </c>
      <c r="AR116" s="27">
        <f>AR117</f>
        <v>0</v>
      </c>
      <c r="AS116" s="24">
        <f t="shared" si="176"/>
        <v>0</v>
      </c>
      <c r="AT116" s="24">
        <f t="shared" si="176"/>
        <v>0</v>
      </c>
      <c r="AU116" s="24">
        <f t="shared" si="176"/>
        <v>0</v>
      </c>
      <c r="AV116" s="27">
        <f t="shared" si="176"/>
        <v>570</v>
      </c>
      <c r="AW116" s="24">
        <f t="shared" si="176"/>
        <v>0</v>
      </c>
    </row>
    <row r="117" spans="1:49" ht="50.25">
      <c r="A117" s="117" t="s">
        <v>170</v>
      </c>
      <c r="B117" s="25" t="s">
        <v>50</v>
      </c>
      <c r="C117" s="25" t="s">
        <v>73</v>
      </c>
      <c r="D117" s="42" t="s">
        <v>664</v>
      </c>
      <c r="E117" s="25" t="s">
        <v>169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7"/>
      <c r="U117" s="24"/>
      <c r="V117" s="24"/>
      <c r="W117" s="24"/>
      <c r="X117" s="27">
        <f>R117+T117+U117+V117+W117</f>
        <v>0</v>
      </c>
      <c r="Y117" s="27">
        <f>S117+W117</f>
        <v>0</v>
      </c>
      <c r="Z117" s="131">
        <v>570</v>
      </c>
      <c r="AA117" s="24"/>
      <c r="AB117" s="24"/>
      <c r="AC117" s="24"/>
      <c r="AD117" s="27">
        <f>X117+Z117+AA117+AB117+AC117</f>
        <v>570</v>
      </c>
      <c r="AE117" s="27">
        <f>Y117+AC117</f>
        <v>0</v>
      </c>
      <c r="AF117" s="27"/>
      <c r="AG117" s="24"/>
      <c r="AH117" s="24"/>
      <c r="AI117" s="24"/>
      <c r="AJ117" s="27">
        <f>AD117+AF117+AG117+AH117+AI117</f>
        <v>570</v>
      </c>
      <c r="AK117" s="27">
        <f>AE117+AI117</f>
        <v>0</v>
      </c>
      <c r="AL117" s="27"/>
      <c r="AM117" s="24"/>
      <c r="AN117" s="24"/>
      <c r="AO117" s="24"/>
      <c r="AP117" s="27">
        <f>AJ117+AL117+AM117+AN117+AO117</f>
        <v>570</v>
      </c>
      <c r="AQ117" s="27">
        <f>AK117+AO117</f>
        <v>0</v>
      </c>
      <c r="AR117" s="27"/>
      <c r="AS117" s="24"/>
      <c r="AT117" s="24"/>
      <c r="AU117" s="24"/>
      <c r="AV117" s="27">
        <f>AP117+AR117+AS117+AT117+AU117</f>
        <v>570</v>
      </c>
      <c r="AW117" s="27">
        <f>AQ117+AU117</f>
        <v>0</v>
      </c>
    </row>
    <row r="118" spans="1:49" ht="66.75" customHeight="1">
      <c r="A118" s="33" t="s">
        <v>465</v>
      </c>
      <c r="B118" s="36" t="s">
        <v>50</v>
      </c>
      <c r="C118" s="36" t="s">
        <v>73</v>
      </c>
      <c r="D118" s="36" t="s">
        <v>238</v>
      </c>
      <c r="E118" s="36"/>
      <c r="F118" s="27">
        <f>F119+F123</f>
        <v>161042</v>
      </c>
      <c r="G118" s="27">
        <f>G119+G123</f>
        <v>0</v>
      </c>
      <c r="H118" s="27">
        <f>H119+H123+H132</f>
        <v>5034</v>
      </c>
      <c r="I118" s="27">
        <f t="shared" ref="I118:M118" si="177">I119+I123+I132</f>
        <v>0</v>
      </c>
      <c r="J118" s="27">
        <f t="shared" si="177"/>
        <v>0</v>
      </c>
      <c r="K118" s="27">
        <f t="shared" si="177"/>
        <v>1213</v>
      </c>
      <c r="L118" s="27">
        <f t="shared" si="177"/>
        <v>167289</v>
      </c>
      <c r="M118" s="27">
        <f t="shared" si="177"/>
        <v>1213</v>
      </c>
      <c r="N118" s="27">
        <f>N119+N123+N132+N142</f>
        <v>41</v>
      </c>
      <c r="O118" s="27">
        <f t="shared" ref="O118:S118" si="178">O119+O123+O132+O142</f>
        <v>0</v>
      </c>
      <c r="P118" s="27">
        <f t="shared" si="178"/>
        <v>0</v>
      </c>
      <c r="Q118" s="27">
        <f t="shared" si="178"/>
        <v>564</v>
      </c>
      <c r="R118" s="27">
        <f t="shared" si="178"/>
        <v>167894</v>
      </c>
      <c r="S118" s="27">
        <f t="shared" si="178"/>
        <v>1777</v>
      </c>
      <c r="T118" s="27">
        <f>T119+T123+T132+T142</f>
        <v>227</v>
      </c>
      <c r="U118" s="27">
        <f t="shared" ref="U118:Y118" si="179">U119+U123+U132+U142</f>
        <v>0</v>
      </c>
      <c r="V118" s="27">
        <f t="shared" si="179"/>
        <v>0</v>
      </c>
      <c r="W118" s="27">
        <f t="shared" si="179"/>
        <v>0</v>
      </c>
      <c r="X118" s="27">
        <f t="shared" si="179"/>
        <v>168121</v>
      </c>
      <c r="Y118" s="27">
        <f t="shared" si="179"/>
        <v>1777</v>
      </c>
      <c r="Z118" s="27">
        <f>Z119+Z123+Z132+Z142</f>
        <v>350</v>
      </c>
      <c r="AA118" s="27">
        <f t="shared" ref="AA118:AE118" si="180">AA119+AA123+AA132+AA142</f>
        <v>0</v>
      </c>
      <c r="AB118" s="27">
        <f t="shared" si="180"/>
        <v>0</v>
      </c>
      <c r="AC118" s="27">
        <f t="shared" si="180"/>
        <v>0</v>
      </c>
      <c r="AD118" s="27">
        <f t="shared" si="180"/>
        <v>168471</v>
      </c>
      <c r="AE118" s="27">
        <f t="shared" si="180"/>
        <v>1777</v>
      </c>
      <c r="AF118" s="27">
        <f>AF119+AF123+AF132+AF142</f>
        <v>0</v>
      </c>
      <c r="AG118" s="27">
        <f t="shared" ref="AG118:AK118" si="181">AG119+AG123+AG132+AG142</f>
        <v>0</v>
      </c>
      <c r="AH118" s="27">
        <f t="shared" si="181"/>
        <v>0</v>
      </c>
      <c r="AI118" s="27">
        <f t="shared" si="181"/>
        <v>0</v>
      </c>
      <c r="AJ118" s="27">
        <f t="shared" si="181"/>
        <v>168471</v>
      </c>
      <c r="AK118" s="27">
        <f t="shared" si="181"/>
        <v>1777</v>
      </c>
      <c r="AL118" s="27">
        <f>AL119+AL123+AL132+AL142</f>
        <v>1648</v>
      </c>
      <c r="AM118" s="27">
        <f t="shared" ref="AM118:AQ118" si="182">AM119+AM123+AM132+AM142</f>
        <v>0</v>
      </c>
      <c r="AN118" s="27">
        <f t="shared" si="182"/>
        <v>-20</v>
      </c>
      <c r="AO118" s="27">
        <f t="shared" si="182"/>
        <v>0</v>
      </c>
      <c r="AP118" s="27">
        <f t="shared" si="182"/>
        <v>170099</v>
      </c>
      <c r="AQ118" s="27">
        <f t="shared" si="182"/>
        <v>1777</v>
      </c>
      <c r="AR118" s="27">
        <f>AR119+AR123+AR132+AR142</f>
        <v>0</v>
      </c>
      <c r="AS118" s="27">
        <f t="shared" ref="AS118:AW118" si="183">AS119+AS123+AS132+AS142</f>
        <v>0</v>
      </c>
      <c r="AT118" s="27">
        <f t="shared" si="183"/>
        <v>0</v>
      </c>
      <c r="AU118" s="27">
        <f t="shared" si="183"/>
        <v>0</v>
      </c>
      <c r="AV118" s="27">
        <f t="shared" si="183"/>
        <v>170099</v>
      </c>
      <c r="AW118" s="27">
        <f t="shared" si="183"/>
        <v>1777</v>
      </c>
    </row>
    <row r="119" spans="1:49" ht="33">
      <c r="A119" s="77" t="s">
        <v>216</v>
      </c>
      <c r="B119" s="36" t="s">
        <v>50</v>
      </c>
      <c r="C119" s="36" t="s">
        <v>73</v>
      </c>
      <c r="D119" s="36" t="s">
        <v>333</v>
      </c>
      <c r="E119" s="36"/>
      <c r="F119" s="27">
        <f t="shared" ref="F119:U121" si="184">F120</f>
        <v>139859</v>
      </c>
      <c r="G119" s="27">
        <f t="shared" si="184"/>
        <v>0</v>
      </c>
      <c r="H119" s="27">
        <f t="shared" si="184"/>
        <v>5034</v>
      </c>
      <c r="I119" s="27">
        <f t="shared" si="184"/>
        <v>0</v>
      </c>
      <c r="J119" s="27">
        <f t="shared" si="184"/>
        <v>0</v>
      </c>
      <c r="K119" s="27">
        <f t="shared" si="184"/>
        <v>0</v>
      </c>
      <c r="L119" s="27">
        <f t="shared" si="184"/>
        <v>144893</v>
      </c>
      <c r="M119" s="27">
        <f t="shared" si="184"/>
        <v>0</v>
      </c>
      <c r="N119" s="27">
        <f t="shared" si="184"/>
        <v>0</v>
      </c>
      <c r="O119" s="27">
        <f t="shared" si="184"/>
        <v>0</v>
      </c>
      <c r="P119" s="27">
        <f t="shared" si="184"/>
        <v>0</v>
      </c>
      <c r="Q119" s="27">
        <f t="shared" si="184"/>
        <v>0</v>
      </c>
      <c r="R119" s="27">
        <f t="shared" si="184"/>
        <v>144893</v>
      </c>
      <c r="S119" s="27">
        <f t="shared" si="184"/>
        <v>0</v>
      </c>
      <c r="T119" s="27">
        <f t="shared" si="184"/>
        <v>227</v>
      </c>
      <c r="U119" s="27">
        <f t="shared" si="184"/>
        <v>0</v>
      </c>
      <c r="V119" s="27">
        <f t="shared" ref="T119:AI121" si="185">V120</f>
        <v>0</v>
      </c>
      <c r="W119" s="27">
        <f t="shared" si="185"/>
        <v>0</v>
      </c>
      <c r="X119" s="27">
        <f t="shared" si="185"/>
        <v>145120</v>
      </c>
      <c r="Y119" s="27">
        <f t="shared" si="185"/>
        <v>0</v>
      </c>
      <c r="Z119" s="27">
        <f t="shared" si="185"/>
        <v>0</v>
      </c>
      <c r="AA119" s="27">
        <f t="shared" si="185"/>
        <v>0</v>
      </c>
      <c r="AB119" s="27">
        <f t="shared" si="185"/>
        <v>0</v>
      </c>
      <c r="AC119" s="27">
        <f t="shared" si="185"/>
        <v>0</v>
      </c>
      <c r="AD119" s="27">
        <f t="shared" si="185"/>
        <v>145120</v>
      </c>
      <c r="AE119" s="27">
        <f t="shared" si="185"/>
        <v>0</v>
      </c>
      <c r="AF119" s="27">
        <f t="shared" si="185"/>
        <v>0</v>
      </c>
      <c r="AG119" s="27">
        <f t="shared" si="185"/>
        <v>0</v>
      </c>
      <c r="AH119" s="27">
        <f t="shared" si="185"/>
        <v>0</v>
      </c>
      <c r="AI119" s="27">
        <f t="shared" si="185"/>
        <v>0</v>
      </c>
      <c r="AJ119" s="27">
        <f t="shared" ref="AF119:AU121" si="186">AJ120</f>
        <v>145120</v>
      </c>
      <c r="AK119" s="27">
        <f t="shared" si="186"/>
        <v>0</v>
      </c>
      <c r="AL119" s="27">
        <f t="shared" si="186"/>
        <v>753</v>
      </c>
      <c r="AM119" s="27">
        <f t="shared" si="186"/>
        <v>0</v>
      </c>
      <c r="AN119" s="27">
        <f t="shared" si="186"/>
        <v>0</v>
      </c>
      <c r="AO119" s="27">
        <f t="shared" si="186"/>
        <v>0</v>
      </c>
      <c r="AP119" s="27">
        <f t="shared" si="186"/>
        <v>145873</v>
      </c>
      <c r="AQ119" s="27">
        <f t="shared" si="186"/>
        <v>0</v>
      </c>
      <c r="AR119" s="27">
        <f t="shared" si="186"/>
        <v>0</v>
      </c>
      <c r="AS119" s="27">
        <f t="shared" si="186"/>
        <v>0</v>
      </c>
      <c r="AT119" s="27">
        <f t="shared" si="186"/>
        <v>0</v>
      </c>
      <c r="AU119" s="27">
        <f t="shared" si="186"/>
        <v>0</v>
      </c>
      <c r="AV119" s="27">
        <f t="shared" ref="AR119:AW121" si="187">AV120</f>
        <v>145873</v>
      </c>
      <c r="AW119" s="27">
        <f t="shared" si="187"/>
        <v>0</v>
      </c>
    </row>
    <row r="120" spans="1:49" ht="33">
      <c r="A120" s="73" t="s">
        <v>142</v>
      </c>
      <c r="B120" s="36" t="s">
        <v>50</v>
      </c>
      <c r="C120" s="36" t="s">
        <v>73</v>
      </c>
      <c r="D120" s="36" t="s">
        <v>334</v>
      </c>
      <c r="E120" s="36"/>
      <c r="F120" s="27">
        <f t="shared" si="184"/>
        <v>139859</v>
      </c>
      <c r="G120" s="27">
        <f t="shared" si="184"/>
        <v>0</v>
      </c>
      <c r="H120" s="27">
        <f t="shared" si="184"/>
        <v>5034</v>
      </c>
      <c r="I120" s="27">
        <f t="shared" si="184"/>
        <v>0</v>
      </c>
      <c r="J120" s="27">
        <f t="shared" si="184"/>
        <v>0</v>
      </c>
      <c r="K120" s="27">
        <f t="shared" si="184"/>
        <v>0</v>
      </c>
      <c r="L120" s="27">
        <f t="shared" si="184"/>
        <v>144893</v>
      </c>
      <c r="M120" s="27">
        <f t="shared" si="184"/>
        <v>0</v>
      </c>
      <c r="N120" s="27">
        <f t="shared" si="184"/>
        <v>0</v>
      </c>
      <c r="O120" s="27">
        <f t="shared" si="184"/>
        <v>0</v>
      </c>
      <c r="P120" s="27">
        <f t="shared" si="184"/>
        <v>0</v>
      </c>
      <c r="Q120" s="27">
        <f t="shared" si="184"/>
        <v>0</v>
      </c>
      <c r="R120" s="27">
        <f t="shared" si="184"/>
        <v>144893</v>
      </c>
      <c r="S120" s="27">
        <f t="shared" si="184"/>
        <v>0</v>
      </c>
      <c r="T120" s="27">
        <f t="shared" si="185"/>
        <v>227</v>
      </c>
      <c r="U120" s="27">
        <f t="shared" si="185"/>
        <v>0</v>
      </c>
      <c r="V120" s="27">
        <f t="shared" si="185"/>
        <v>0</v>
      </c>
      <c r="W120" s="27">
        <f t="shared" si="185"/>
        <v>0</v>
      </c>
      <c r="X120" s="27">
        <f t="shared" si="185"/>
        <v>145120</v>
      </c>
      <c r="Y120" s="27">
        <f t="shared" si="185"/>
        <v>0</v>
      </c>
      <c r="Z120" s="27">
        <f t="shared" si="185"/>
        <v>0</v>
      </c>
      <c r="AA120" s="27">
        <f t="shared" si="185"/>
        <v>0</v>
      </c>
      <c r="AB120" s="27">
        <f t="shared" si="185"/>
        <v>0</v>
      </c>
      <c r="AC120" s="27">
        <f t="shared" si="185"/>
        <v>0</v>
      </c>
      <c r="AD120" s="27">
        <f t="shared" si="185"/>
        <v>145120</v>
      </c>
      <c r="AE120" s="27">
        <f t="shared" si="185"/>
        <v>0</v>
      </c>
      <c r="AF120" s="27">
        <f t="shared" si="186"/>
        <v>0</v>
      </c>
      <c r="AG120" s="27">
        <f t="shared" si="186"/>
        <v>0</v>
      </c>
      <c r="AH120" s="27">
        <f t="shared" si="186"/>
        <v>0</v>
      </c>
      <c r="AI120" s="27">
        <f t="shared" si="186"/>
        <v>0</v>
      </c>
      <c r="AJ120" s="27">
        <f t="shared" si="186"/>
        <v>145120</v>
      </c>
      <c r="AK120" s="27">
        <f t="shared" si="186"/>
        <v>0</v>
      </c>
      <c r="AL120" s="27">
        <f t="shared" si="186"/>
        <v>753</v>
      </c>
      <c r="AM120" s="27">
        <f t="shared" si="186"/>
        <v>0</v>
      </c>
      <c r="AN120" s="27">
        <f t="shared" si="186"/>
        <v>0</v>
      </c>
      <c r="AO120" s="27">
        <f t="shared" si="186"/>
        <v>0</v>
      </c>
      <c r="AP120" s="27">
        <f t="shared" si="186"/>
        <v>145873</v>
      </c>
      <c r="AQ120" s="27">
        <f t="shared" si="186"/>
        <v>0</v>
      </c>
      <c r="AR120" s="27">
        <f t="shared" si="187"/>
        <v>0</v>
      </c>
      <c r="AS120" s="27">
        <f t="shared" si="187"/>
        <v>0</v>
      </c>
      <c r="AT120" s="27">
        <f t="shared" si="187"/>
        <v>0</v>
      </c>
      <c r="AU120" s="27">
        <f t="shared" si="187"/>
        <v>0</v>
      </c>
      <c r="AV120" s="27">
        <f t="shared" si="187"/>
        <v>145873</v>
      </c>
      <c r="AW120" s="27">
        <f t="shared" si="187"/>
        <v>0</v>
      </c>
    </row>
    <row r="121" spans="1:49" ht="36" customHeight="1">
      <c r="A121" s="33" t="s">
        <v>83</v>
      </c>
      <c r="B121" s="36" t="s">
        <v>50</v>
      </c>
      <c r="C121" s="36" t="s">
        <v>73</v>
      </c>
      <c r="D121" s="36" t="s">
        <v>334</v>
      </c>
      <c r="E121" s="36" t="s">
        <v>84</v>
      </c>
      <c r="F121" s="27">
        <f t="shared" si="184"/>
        <v>139859</v>
      </c>
      <c r="G121" s="27">
        <f t="shared" si="184"/>
        <v>0</v>
      </c>
      <c r="H121" s="27">
        <f t="shared" si="184"/>
        <v>5034</v>
      </c>
      <c r="I121" s="27">
        <f t="shared" si="184"/>
        <v>0</v>
      </c>
      <c r="J121" s="27">
        <f t="shared" si="184"/>
        <v>0</v>
      </c>
      <c r="K121" s="27">
        <f t="shared" si="184"/>
        <v>0</v>
      </c>
      <c r="L121" s="27">
        <f t="shared" si="184"/>
        <v>144893</v>
      </c>
      <c r="M121" s="27">
        <f t="shared" si="184"/>
        <v>0</v>
      </c>
      <c r="N121" s="27">
        <f t="shared" si="184"/>
        <v>0</v>
      </c>
      <c r="O121" s="27">
        <f t="shared" si="184"/>
        <v>0</v>
      </c>
      <c r="P121" s="27">
        <f t="shared" si="184"/>
        <v>0</v>
      </c>
      <c r="Q121" s="27">
        <f t="shared" si="184"/>
        <v>0</v>
      </c>
      <c r="R121" s="27">
        <f t="shared" si="184"/>
        <v>144893</v>
      </c>
      <c r="S121" s="27">
        <f t="shared" si="184"/>
        <v>0</v>
      </c>
      <c r="T121" s="27">
        <f t="shared" si="185"/>
        <v>227</v>
      </c>
      <c r="U121" s="27">
        <f t="shared" si="185"/>
        <v>0</v>
      </c>
      <c r="V121" s="27">
        <f t="shared" si="185"/>
        <v>0</v>
      </c>
      <c r="W121" s="27">
        <f t="shared" si="185"/>
        <v>0</v>
      </c>
      <c r="X121" s="27">
        <f t="shared" si="185"/>
        <v>145120</v>
      </c>
      <c r="Y121" s="27">
        <f t="shared" si="185"/>
        <v>0</v>
      </c>
      <c r="Z121" s="27">
        <f t="shared" si="185"/>
        <v>0</v>
      </c>
      <c r="AA121" s="27">
        <f t="shared" si="185"/>
        <v>0</v>
      </c>
      <c r="AB121" s="27">
        <f t="shared" si="185"/>
        <v>0</v>
      </c>
      <c r="AC121" s="27">
        <f t="shared" si="185"/>
        <v>0</v>
      </c>
      <c r="AD121" s="27">
        <f t="shared" si="185"/>
        <v>145120</v>
      </c>
      <c r="AE121" s="27">
        <f t="shared" si="185"/>
        <v>0</v>
      </c>
      <c r="AF121" s="27">
        <f t="shared" si="186"/>
        <v>0</v>
      </c>
      <c r="AG121" s="27">
        <f t="shared" si="186"/>
        <v>0</v>
      </c>
      <c r="AH121" s="27">
        <f t="shared" si="186"/>
        <v>0</v>
      </c>
      <c r="AI121" s="27">
        <f t="shared" si="186"/>
        <v>0</v>
      </c>
      <c r="AJ121" s="27">
        <f t="shared" si="186"/>
        <v>145120</v>
      </c>
      <c r="AK121" s="27">
        <f t="shared" si="186"/>
        <v>0</v>
      </c>
      <c r="AL121" s="92">
        <f t="shared" si="186"/>
        <v>753</v>
      </c>
      <c r="AM121" s="92">
        <f t="shared" si="186"/>
        <v>0</v>
      </c>
      <c r="AN121" s="92">
        <f t="shared" si="186"/>
        <v>0</v>
      </c>
      <c r="AO121" s="92">
        <f t="shared" si="186"/>
        <v>0</v>
      </c>
      <c r="AP121" s="27">
        <f t="shared" si="186"/>
        <v>145873</v>
      </c>
      <c r="AQ121" s="27">
        <f t="shared" si="186"/>
        <v>0</v>
      </c>
      <c r="AR121" s="27">
        <f t="shared" si="187"/>
        <v>0</v>
      </c>
      <c r="AS121" s="27">
        <f t="shared" si="187"/>
        <v>0</v>
      </c>
      <c r="AT121" s="27">
        <f t="shared" si="187"/>
        <v>0</v>
      </c>
      <c r="AU121" s="27">
        <f t="shared" si="187"/>
        <v>0</v>
      </c>
      <c r="AV121" s="27">
        <f t="shared" si="187"/>
        <v>145873</v>
      </c>
      <c r="AW121" s="27">
        <f t="shared" si="187"/>
        <v>0</v>
      </c>
    </row>
    <row r="122" spans="1:49" ht="16.5">
      <c r="A122" s="33" t="s">
        <v>189</v>
      </c>
      <c r="B122" s="36" t="s">
        <v>50</v>
      </c>
      <c r="C122" s="36" t="s">
        <v>73</v>
      </c>
      <c r="D122" s="36" t="s">
        <v>334</v>
      </c>
      <c r="E122" s="36" t="s">
        <v>188</v>
      </c>
      <c r="F122" s="27">
        <v>139859</v>
      </c>
      <c r="G122" s="27"/>
      <c r="H122" s="27">
        <v>5034</v>
      </c>
      <c r="I122" s="27"/>
      <c r="J122" s="27"/>
      <c r="K122" s="27"/>
      <c r="L122" s="27">
        <f>F122+H122+I122+J122+K122</f>
        <v>144893</v>
      </c>
      <c r="M122" s="27">
        <f>G122+K122</f>
        <v>0</v>
      </c>
      <c r="N122" s="27"/>
      <c r="O122" s="27"/>
      <c r="P122" s="27"/>
      <c r="Q122" s="27"/>
      <c r="R122" s="27">
        <f>L122+N122+O122+P122+Q122</f>
        <v>144893</v>
      </c>
      <c r="S122" s="27">
        <f>M122+Q122</f>
        <v>0</v>
      </c>
      <c r="T122" s="27">
        <v>227</v>
      </c>
      <c r="U122" s="27"/>
      <c r="V122" s="27"/>
      <c r="W122" s="27"/>
      <c r="X122" s="27">
        <f>R122+T122+U122+V122+W122</f>
        <v>145120</v>
      </c>
      <c r="Y122" s="27">
        <f>S122+W122</f>
        <v>0</v>
      </c>
      <c r="Z122" s="27"/>
      <c r="AA122" s="27"/>
      <c r="AB122" s="27"/>
      <c r="AC122" s="27"/>
      <c r="AD122" s="27">
        <f>X122+Z122+AA122+AB122+AC122</f>
        <v>145120</v>
      </c>
      <c r="AE122" s="27">
        <f>Y122+AC122</f>
        <v>0</v>
      </c>
      <c r="AF122" s="27"/>
      <c r="AG122" s="27"/>
      <c r="AH122" s="27"/>
      <c r="AI122" s="27"/>
      <c r="AJ122" s="27">
        <f>AD122+AF122+AG122+AH122+AI122</f>
        <v>145120</v>
      </c>
      <c r="AK122" s="27">
        <f>AE122+AI122</f>
        <v>0</v>
      </c>
      <c r="AL122" s="92">
        <v>753</v>
      </c>
      <c r="AM122" s="92"/>
      <c r="AN122" s="92"/>
      <c r="AO122" s="92"/>
      <c r="AP122" s="27">
        <f>AJ122+AL122+AM122+AN122+AO122</f>
        <v>145873</v>
      </c>
      <c r="AQ122" s="27">
        <f>AK122+AO122</f>
        <v>0</v>
      </c>
      <c r="AR122" s="27"/>
      <c r="AS122" s="27"/>
      <c r="AT122" s="27"/>
      <c r="AU122" s="27"/>
      <c r="AV122" s="27">
        <f>AP122+AR122+AS122+AT122+AU122</f>
        <v>145873</v>
      </c>
      <c r="AW122" s="27">
        <f>AQ122+AU122</f>
        <v>0</v>
      </c>
    </row>
    <row r="123" spans="1:49" ht="21.75" customHeight="1">
      <c r="A123" s="33" t="s">
        <v>78</v>
      </c>
      <c r="B123" s="36" t="s">
        <v>50</v>
      </c>
      <c r="C123" s="36" t="s">
        <v>73</v>
      </c>
      <c r="D123" s="36" t="s">
        <v>239</v>
      </c>
      <c r="E123" s="36"/>
      <c r="F123" s="27">
        <f t="shared" ref="F123:G123" si="188">F124+F129</f>
        <v>21183</v>
      </c>
      <c r="G123" s="27">
        <f t="shared" si="188"/>
        <v>0</v>
      </c>
      <c r="H123" s="27">
        <f t="shared" ref="H123:M123" si="189">H124+H129</f>
        <v>0</v>
      </c>
      <c r="I123" s="27">
        <f t="shared" si="189"/>
        <v>0</v>
      </c>
      <c r="J123" s="27">
        <f t="shared" si="189"/>
        <v>0</v>
      </c>
      <c r="K123" s="27">
        <f t="shared" si="189"/>
        <v>0</v>
      </c>
      <c r="L123" s="27">
        <f t="shared" si="189"/>
        <v>21183</v>
      </c>
      <c r="M123" s="27">
        <f t="shared" si="189"/>
        <v>0</v>
      </c>
      <c r="N123" s="27">
        <f t="shared" ref="N123:S123" si="190">N124+N129</f>
        <v>0</v>
      </c>
      <c r="O123" s="27">
        <f t="shared" si="190"/>
        <v>0</v>
      </c>
      <c r="P123" s="27">
        <f t="shared" si="190"/>
        <v>0</v>
      </c>
      <c r="Q123" s="27">
        <f t="shared" si="190"/>
        <v>0</v>
      </c>
      <c r="R123" s="27">
        <f t="shared" si="190"/>
        <v>21183</v>
      </c>
      <c r="S123" s="27">
        <f t="shared" si="190"/>
        <v>0</v>
      </c>
      <c r="T123" s="27">
        <f t="shared" ref="T123:Y123" si="191">T124+T129</f>
        <v>0</v>
      </c>
      <c r="U123" s="27">
        <f t="shared" si="191"/>
        <v>0</v>
      </c>
      <c r="V123" s="27">
        <f t="shared" si="191"/>
        <v>0</v>
      </c>
      <c r="W123" s="27">
        <f t="shared" si="191"/>
        <v>0</v>
      </c>
      <c r="X123" s="27">
        <f t="shared" si="191"/>
        <v>21183</v>
      </c>
      <c r="Y123" s="27">
        <f t="shared" si="191"/>
        <v>0</v>
      </c>
      <c r="Z123" s="27">
        <f t="shared" ref="Z123:AE123" si="192">Z124+Z129</f>
        <v>350</v>
      </c>
      <c r="AA123" s="27">
        <f t="shared" si="192"/>
        <v>0</v>
      </c>
      <c r="AB123" s="27">
        <f t="shared" si="192"/>
        <v>0</v>
      </c>
      <c r="AC123" s="27">
        <f t="shared" si="192"/>
        <v>0</v>
      </c>
      <c r="AD123" s="27">
        <f t="shared" si="192"/>
        <v>21533</v>
      </c>
      <c r="AE123" s="27">
        <f t="shared" si="192"/>
        <v>0</v>
      </c>
      <c r="AF123" s="27">
        <f t="shared" ref="AF123:AK123" si="193">AF124+AF129</f>
        <v>0</v>
      </c>
      <c r="AG123" s="27">
        <f t="shared" si="193"/>
        <v>0</v>
      </c>
      <c r="AH123" s="27">
        <f t="shared" si="193"/>
        <v>0</v>
      </c>
      <c r="AI123" s="27">
        <f t="shared" si="193"/>
        <v>0</v>
      </c>
      <c r="AJ123" s="27">
        <f t="shared" si="193"/>
        <v>21533</v>
      </c>
      <c r="AK123" s="27">
        <f t="shared" si="193"/>
        <v>0</v>
      </c>
      <c r="AL123" s="27">
        <f t="shared" ref="AL123:AQ123" si="194">AL124+AL129</f>
        <v>895</v>
      </c>
      <c r="AM123" s="27">
        <f t="shared" si="194"/>
        <v>0</v>
      </c>
      <c r="AN123" s="27">
        <f t="shared" si="194"/>
        <v>-20</v>
      </c>
      <c r="AO123" s="27">
        <f t="shared" si="194"/>
        <v>0</v>
      </c>
      <c r="AP123" s="27">
        <f t="shared" si="194"/>
        <v>22408</v>
      </c>
      <c r="AQ123" s="27">
        <f t="shared" si="194"/>
        <v>0</v>
      </c>
      <c r="AR123" s="27">
        <f t="shared" ref="AR123:AW123" si="195">AR124+AR129</f>
        <v>0</v>
      </c>
      <c r="AS123" s="27">
        <f t="shared" si="195"/>
        <v>0</v>
      </c>
      <c r="AT123" s="27">
        <f t="shared" si="195"/>
        <v>0</v>
      </c>
      <c r="AU123" s="27">
        <f t="shared" si="195"/>
        <v>0</v>
      </c>
      <c r="AV123" s="27">
        <f t="shared" si="195"/>
        <v>22408</v>
      </c>
      <c r="AW123" s="27">
        <f t="shared" si="195"/>
        <v>0</v>
      </c>
    </row>
    <row r="124" spans="1:49" ht="33">
      <c r="A124" s="73" t="s">
        <v>143</v>
      </c>
      <c r="B124" s="36" t="s">
        <v>50</v>
      </c>
      <c r="C124" s="36" t="s">
        <v>73</v>
      </c>
      <c r="D124" s="36" t="s">
        <v>240</v>
      </c>
      <c r="E124" s="36"/>
      <c r="F124" s="27">
        <f t="shared" ref="F124:G124" si="196">F125+F127</f>
        <v>20863</v>
      </c>
      <c r="G124" s="27">
        <f t="shared" si="196"/>
        <v>0</v>
      </c>
      <c r="H124" s="27">
        <f t="shared" ref="H124:M124" si="197">H125+H127</f>
        <v>0</v>
      </c>
      <c r="I124" s="27">
        <f t="shared" si="197"/>
        <v>0</v>
      </c>
      <c r="J124" s="27">
        <f t="shared" si="197"/>
        <v>0</v>
      </c>
      <c r="K124" s="27">
        <f t="shared" si="197"/>
        <v>0</v>
      </c>
      <c r="L124" s="27">
        <f t="shared" si="197"/>
        <v>20863</v>
      </c>
      <c r="M124" s="27">
        <f t="shared" si="197"/>
        <v>0</v>
      </c>
      <c r="N124" s="27">
        <f t="shared" ref="N124:S124" si="198">N125+N127</f>
        <v>0</v>
      </c>
      <c r="O124" s="27">
        <f t="shared" si="198"/>
        <v>0</v>
      </c>
      <c r="P124" s="27">
        <f t="shared" si="198"/>
        <v>0</v>
      </c>
      <c r="Q124" s="27">
        <f t="shared" si="198"/>
        <v>0</v>
      </c>
      <c r="R124" s="27">
        <f t="shared" si="198"/>
        <v>20863</v>
      </c>
      <c r="S124" s="27">
        <f t="shared" si="198"/>
        <v>0</v>
      </c>
      <c r="T124" s="27">
        <f t="shared" ref="T124:Y124" si="199">T125+T127</f>
        <v>0</v>
      </c>
      <c r="U124" s="27">
        <f t="shared" si="199"/>
        <v>0</v>
      </c>
      <c r="V124" s="27">
        <f t="shared" si="199"/>
        <v>0</v>
      </c>
      <c r="W124" s="27">
        <f t="shared" si="199"/>
        <v>0</v>
      </c>
      <c r="X124" s="27">
        <f t="shared" si="199"/>
        <v>20863</v>
      </c>
      <c r="Y124" s="27">
        <f t="shared" si="199"/>
        <v>0</v>
      </c>
      <c r="Z124" s="27">
        <f t="shared" ref="Z124:AE124" si="200">Z125+Z127</f>
        <v>0</v>
      </c>
      <c r="AA124" s="27">
        <f t="shared" si="200"/>
        <v>0</v>
      </c>
      <c r="AB124" s="27">
        <f t="shared" si="200"/>
        <v>0</v>
      </c>
      <c r="AC124" s="27">
        <f t="shared" si="200"/>
        <v>0</v>
      </c>
      <c r="AD124" s="27">
        <f t="shared" si="200"/>
        <v>20863</v>
      </c>
      <c r="AE124" s="27">
        <f t="shared" si="200"/>
        <v>0</v>
      </c>
      <c r="AF124" s="27">
        <f t="shared" ref="AF124:AK124" si="201">AF125+AF127</f>
        <v>0</v>
      </c>
      <c r="AG124" s="27">
        <f t="shared" si="201"/>
        <v>0</v>
      </c>
      <c r="AH124" s="27">
        <f t="shared" si="201"/>
        <v>0</v>
      </c>
      <c r="AI124" s="27">
        <f t="shared" si="201"/>
        <v>0</v>
      </c>
      <c r="AJ124" s="27">
        <f t="shared" si="201"/>
        <v>20863</v>
      </c>
      <c r="AK124" s="27">
        <f t="shared" si="201"/>
        <v>0</v>
      </c>
      <c r="AL124" s="27">
        <f t="shared" ref="AL124:AQ124" si="202">AL125+AL127</f>
        <v>0</v>
      </c>
      <c r="AM124" s="27">
        <f t="shared" si="202"/>
        <v>0</v>
      </c>
      <c r="AN124" s="27">
        <f t="shared" si="202"/>
        <v>-20</v>
      </c>
      <c r="AO124" s="27">
        <f t="shared" si="202"/>
        <v>0</v>
      </c>
      <c r="AP124" s="27">
        <f t="shared" si="202"/>
        <v>20843</v>
      </c>
      <c r="AQ124" s="27">
        <f t="shared" si="202"/>
        <v>0</v>
      </c>
      <c r="AR124" s="27">
        <f t="shared" ref="AR124:AW124" si="203">AR125+AR127</f>
        <v>0</v>
      </c>
      <c r="AS124" s="27">
        <f t="shared" si="203"/>
        <v>0</v>
      </c>
      <c r="AT124" s="27">
        <f t="shared" si="203"/>
        <v>0</v>
      </c>
      <c r="AU124" s="27">
        <f t="shared" si="203"/>
        <v>0</v>
      </c>
      <c r="AV124" s="27">
        <f t="shared" si="203"/>
        <v>20843</v>
      </c>
      <c r="AW124" s="27">
        <f t="shared" si="203"/>
        <v>0</v>
      </c>
    </row>
    <row r="125" spans="1:49" ht="33">
      <c r="A125" s="33" t="s">
        <v>437</v>
      </c>
      <c r="B125" s="36" t="s">
        <v>50</v>
      </c>
      <c r="C125" s="36" t="s">
        <v>73</v>
      </c>
      <c r="D125" s="36" t="s">
        <v>240</v>
      </c>
      <c r="E125" s="36" t="s">
        <v>80</v>
      </c>
      <c r="F125" s="27">
        <f t="shared" ref="F125:AW125" si="204">F126</f>
        <v>20813</v>
      </c>
      <c r="G125" s="27">
        <f t="shared" si="204"/>
        <v>0</v>
      </c>
      <c r="H125" s="27">
        <f t="shared" si="204"/>
        <v>0</v>
      </c>
      <c r="I125" s="27">
        <f t="shared" si="204"/>
        <v>0</v>
      </c>
      <c r="J125" s="27">
        <f t="shared" si="204"/>
        <v>0</v>
      </c>
      <c r="K125" s="27">
        <f t="shared" si="204"/>
        <v>0</v>
      </c>
      <c r="L125" s="27">
        <f t="shared" si="204"/>
        <v>20813</v>
      </c>
      <c r="M125" s="27">
        <f t="shared" si="204"/>
        <v>0</v>
      </c>
      <c r="N125" s="27">
        <f t="shared" si="204"/>
        <v>0</v>
      </c>
      <c r="O125" s="27">
        <f t="shared" si="204"/>
        <v>0</v>
      </c>
      <c r="P125" s="27">
        <f t="shared" si="204"/>
        <v>0</v>
      </c>
      <c r="Q125" s="27">
        <f t="shared" si="204"/>
        <v>0</v>
      </c>
      <c r="R125" s="27">
        <f t="shared" si="204"/>
        <v>20813</v>
      </c>
      <c r="S125" s="27">
        <f t="shared" si="204"/>
        <v>0</v>
      </c>
      <c r="T125" s="27">
        <f t="shared" si="204"/>
        <v>0</v>
      </c>
      <c r="U125" s="27">
        <f t="shared" si="204"/>
        <v>0</v>
      </c>
      <c r="V125" s="27">
        <f t="shared" si="204"/>
        <v>0</v>
      </c>
      <c r="W125" s="27">
        <f t="shared" si="204"/>
        <v>0</v>
      </c>
      <c r="X125" s="27">
        <f t="shared" si="204"/>
        <v>20813</v>
      </c>
      <c r="Y125" s="27">
        <f t="shared" si="204"/>
        <v>0</v>
      </c>
      <c r="Z125" s="27">
        <f t="shared" si="204"/>
        <v>0</v>
      </c>
      <c r="AA125" s="27">
        <f t="shared" si="204"/>
        <v>0</v>
      </c>
      <c r="AB125" s="27">
        <f t="shared" si="204"/>
        <v>0</v>
      </c>
      <c r="AC125" s="27">
        <f t="shared" si="204"/>
        <v>0</v>
      </c>
      <c r="AD125" s="27">
        <f t="shared" si="204"/>
        <v>20813</v>
      </c>
      <c r="AE125" s="27">
        <f t="shared" si="204"/>
        <v>0</v>
      </c>
      <c r="AF125" s="27">
        <f t="shared" si="204"/>
        <v>0</v>
      </c>
      <c r="AG125" s="27">
        <f t="shared" si="204"/>
        <v>0</v>
      </c>
      <c r="AH125" s="27">
        <f t="shared" si="204"/>
        <v>0</v>
      </c>
      <c r="AI125" s="27">
        <f t="shared" si="204"/>
        <v>0</v>
      </c>
      <c r="AJ125" s="27">
        <f t="shared" si="204"/>
        <v>20813</v>
      </c>
      <c r="AK125" s="27">
        <f t="shared" si="204"/>
        <v>0</v>
      </c>
      <c r="AL125" s="92">
        <f t="shared" si="204"/>
        <v>0</v>
      </c>
      <c r="AM125" s="92">
        <f t="shared" si="204"/>
        <v>0</v>
      </c>
      <c r="AN125" s="92">
        <f t="shared" si="204"/>
        <v>-20</v>
      </c>
      <c r="AO125" s="92">
        <f t="shared" si="204"/>
        <v>0</v>
      </c>
      <c r="AP125" s="27">
        <f t="shared" si="204"/>
        <v>20793</v>
      </c>
      <c r="AQ125" s="27">
        <f t="shared" si="204"/>
        <v>0</v>
      </c>
      <c r="AR125" s="27">
        <f t="shared" si="204"/>
        <v>0</v>
      </c>
      <c r="AS125" s="27">
        <f t="shared" si="204"/>
        <v>0</v>
      </c>
      <c r="AT125" s="27">
        <f t="shared" si="204"/>
        <v>0</v>
      </c>
      <c r="AU125" s="27">
        <f t="shared" si="204"/>
        <v>0</v>
      </c>
      <c r="AV125" s="27">
        <f t="shared" si="204"/>
        <v>20793</v>
      </c>
      <c r="AW125" s="27">
        <f t="shared" si="204"/>
        <v>0</v>
      </c>
    </row>
    <row r="126" spans="1:49" ht="37.5" customHeight="1">
      <c r="A126" s="72" t="s">
        <v>170</v>
      </c>
      <c r="B126" s="36" t="s">
        <v>50</v>
      </c>
      <c r="C126" s="36" t="s">
        <v>73</v>
      </c>
      <c r="D126" s="36" t="s">
        <v>240</v>
      </c>
      <c r="E126" s="36" t="s">
        <v>169</v>
      </c>
      <c r="F126" s="27">
        <f>1710+19103</f>
        <v>20813</v>
      </c>
      <c r="G126" s="27"/>
      <c r="H126" s="27"/>
      <c r="I126" s="27"/>
      <c r="J126" s="27"/>
      <c r="K126" s="27"/>
      <c r="L126" s="27">
        <f>F126+H126+I126+J126+K126</f>
        <v>20813</v>
      </c>
      <c r="M126" s="27">
        <f>G126+K126</f>
        <v>0</v>
      </c>
      <c r="N126" s="27"/>
      <c r="O126" s="27"/>
      <c r="P126" s="27"/>
      <c r="Q126" s="27"/>
      <c r="R126" s="27">
        <f>L126+N126+O126+P126+Q126</f>
        <v>20813</v>
      </c>
      <c r="S126" s="27">
        <f>M126+Q126</f>
        <v>0</v>
      </c>
      <c r="T126" s="27"/>
      <c r="U126" s="27"/>
      <c r="V126" s="27"/>
      <c r="W126" s="27"/>
      <c r="X126" s="27">
        <f>R126+T126+U126+V126+W126</f>
        <v>20813</v>
      </c>
      <c r="Y126" s="27">
        <f>S126+W126</f>
        <v>0</v>
      </c>
      <c r="Z126" s="27"/>
      <c r="AA126" s="27"/>
      <c r="AB126" s="27"/>
      <c r="AC126" s="27"/>
      <c r="AD126" s="27">
        <f>X126+Z126+AA126+AB126+AC126</f>
        <v>20813</v>
      </c>
      <c r="AE126" s="27">
        <f>Y126+AC126</f>
        <v>0</v>
      </c>
      <c r="AF126" s="27"/>
      <c r="AG126" s="27"/>
      <c r="AH126" s="27"/>
      <c r="AI126" s="27"/>
      <c r="AJ126" s="27">
        <f>AD126+AF126+AG126+AH126+AI126</f>
        <v>20813</v>
      </c>
      <c r="AK126" s="27">
        <f>AE126+AI126</f>
        <v>0</v>
      </c>
      <c r="AL126" s="92"/>
      <c r="AM126" s="92"/>
      <c r="AN126" s="92">
        <v>-20</v>
      </c>
      <c r="AO126" s="92"/>
      <c r="AP126" s="27">
        <f>AJ126+AL126+AM126+AN126+AO126</f>
        <v>20793</v>
      </c>
      <c r="AQ126" s="27">
        <f>AK126+AO126</f>
        <v>0</v>
      </c>
      <c r="AR126" s="27"/>
      <c r="AS126" s="27"/>
      <c r="AT126" s="27"/>
      <c r="AU126" s="27"/>
      <c r="AV126" s="27">
        <f>AP126+AR126+AS126+AT126+AU126</f>
        <v>20793</v>
      </c>
      <c r="AW126" s="27">
        <f>AQ126+AU126</f>
        <v>0</v>
      </c>
    </row>
    <row r="127" spans="1:49" ht="19.5" customHeight="1">
      <c r="A127" s="73" t="s">
        <v>99</v>
      </c>
      <c r="B127" s="36" t="s">
        <v>50</v>
      </c>
      <c r="C127" s="36" t="s">
        <v>73</v>
      </c>
      <c r="D127" s="36" t="s">
        <v>240</v>
      </c>
      <c r="E127" s="36" t="s">
        <v>100</v>
      </c>
      <c r="F127" s="27">
        <f t="shared" ref="F127:AW127" si="205">F128</f>
        <v>50</v>
      </c>
      <c r="G127" s="27">
        <f t="shared" si="205"/>
        <v>0</v>
      </c>
      <c r="H127" s="27">
        <f t="shared" si="205"/>
        <v>0</v>
      </c>
      <c r="I127" s="27">
        <f t="shared" si="205"/>
        <v>0</v>
      </c>
      <c r="J127" s="27">
        <f t="shared" si="205"/>
        <v>0</v>
      </c>
      <c r="K127" s="27">
        <f t="shared" si="205"/>
        <v>0</v>
      </c>
      <c r="L127" s="27">
        <f t="shared" si="205"/>
        <v>50</v>
      </c>
      <c r="M127" s="27">
        <f t="shared" si="205"/>
        <v>0</v>
      </c>
      <c r="N127" s="27">
        <f t="shared" si="205"/>
        <v>0</v>
      </c>
      <c r="O127" s="27">
        <f t="shared" si="205"/>
        <v>0</v>
      </c>
      <c r="P127" s="27">
        <f t="shared" si="205"/>
        <v>0</v>
      </c>
      <c r="Q127" s="27">
        <f t="shared" si="205"/>
        <v>0</v>
      </c>
      <c r="R127" s="27">
        <f t="shared" si="205"/>
        <v>50</v>
      </c>
      <c r="S127" s="27">
        <f t="shared" si="205"/>
        <v>0</v>
      </c>
      <c r="T127" s="27">
        <f t="shared" si="205"/>
        <v>0</v>
      </c>
      <c r="U127" s="27">
        <f t="shared" si="205"/>
        <v>0</v>
      </c>
      <c r="V127" s="27">
        <f t="shared" si="205"/>
        <v>0</v>
      </c>
      <c r="W127" s="27">
        <f t="shared" si="205"/>
        <v>0</v>
      </c>
      <c r="X127" s="27">
        <f t="shared" si="205"/>
        <v>50</v>
      </c>
      <c r="Y127" s="27">
        <f t="shared" si="205"/>
        <v>0</v>
      </c>
      <c r="Z127" s="27">
        <f t="shared" si="205"/>
        <v>0</v>
      </c>
      <c r="AA127" s="27">
        <f t="shared" si="205"/>
        <v>0</v>
      </c>
      <c r="AB127" s="27">
        <f t="shared" si="205"/>
        <v>0</v>
      </c>
      <c r="AC127" s="27">
        <f t="shared" si="205"/>
        <v>0</v>
      </c>
      <c r="AD127" s="27">
        <f t="shared" si="205"/>
        <v>50</v>
      </c>
      <c r="AE127" s="27">
        <f t="shared" si="205"/>
        <v>0</v>
      </c>
      <c r="AF127" s="27">
        <f t="shared" si="205"/>
        <v>0</v>
      </c>
      <c r="AG127" s="27">
        <f t="shared" si="205"/>
        <v>0</v>
      </c>
      <c r="AH127" s="27">
        <f t="shared" si="205"/>
        <v>0</v>
      </c>
      <c r="AI127" s="27">
        <f t="shared" si="205"/>
        <v>0</v>
      </c>
      <c r="AJ127" s="27">
        <f t="shared" si="205"/>
        <v>50</v>
      </c>
      <c r="AK127" s="27">
        <f t="shared" si="205"/>
        <v>0</v>
      </c>
      <c r="AL127" s="27">
        <f t="shared" si="205"/>
        <v>0</v>
      </c>
      <c r="AM127" s="27">
        <f t="shared" si="205"/>
        <v>0</v>
      </c>
      <c r="AN127" s="27">
        <f t="shared" si="205"/>
        <v>0</v>
      </c>
      <c r="AO127" s="27">
        <f t="shared" si="205"/>
        <v>0</v>
      </c>
      <c r="AP127" s="27">
        <f t="shared" si="205"/>
        <v>50</v>
      </c>
      <c r="AQ127" s="27">
        <f t="shared" si="205"/>
        <v>0</v>
      </c>
      <c r="AR127" s="27">
        <f t="shared" si="205"/>
        <v>0</v>
      </c>
      <c r="AS127" s="27">
        <f t="shared" si="205"/>
        <v>0</v>
      </c>
      <c r="AT127" s="27">
        <f t="shared" si="205"/>
        <v>0</v>
      </c>
      <c r="AU127" s="27">
        <f t="shared" si="205"/>
        <v>0</v>
      </c>
      <c r="AV127" s="27">
        <f t="shared" si="205"/>
        <v>50</v>
      </c>
      <c r="AW127" s="27">
        <f t="shared" si="205"/>
        <v>0</v>
      </c>
    </row>
    <row r="128" spans="1:49" ht="20.25" customHeight="1">
      <c r="A128" s="33" t="s">
        <v>172</v>
      </c>
      <c r="B128" s="36" t="s">
        <v>50</v>
      </c>
      <c r="C128" s="36" t="s">
        <v>73</v>
      </c>
      <c r="D128" s="36" t="s">
        <v>240</v>
      </c>
      <c r="E128" s="36" t="s">
        <v>171</v>
      </c>
      <c r="F128" s="27">
        <v>50</v>
      </c>
      <c r="G128" s="27"/>
      <c r="H128" s="27"/>
      <c r="I128" s="27"/>
      <c r="J128" s="27"/>
      <c r="K128" s="27"/>
      <c r="L128" s="27">
        <f>F128+H128+I128+J128+K128</f>
        <v>50</v>
      </c>
      <c r="M128" s="27">
        <f>G128+K128</f>
        <v>0</v>
      </c>
      <c r="N128" s="27"/>
      <c r="O128" s="27"/>
      <c r="P128" s="27"/>
      <c r="Q128" s="27"/>
      <c r="R128" s="27">
        <f>L128+N128+O128+P128+Q128</f>
        <v>50</v>
      </c>
      <c r="S128" s="27">
        <f>M128+Q128</f>
        <v>0</v>
      </c>
      <c r="T128" s="27"/>
      <c r="U128" s="27"/>
      <c r="V128" s="27"/>
      <c r="W128" s="27"/>
      <c r="X128" s="27">
        <f>R128+T128+U128+V128+W128</f>
        <v>50</v>
      </c>
      <c r="Y128" s="27">
        <f>S128+W128</f>
        <v>0</v>
      </c>
      <c r="Z128" s="27"/>
      <c r="AA128" s="27"/>
      <c r="AB128" s="27"/>
      <c r="AC128" s="27"/>
      <c r="AD128" s="27">
        <f>X128+Z128+AA128+AB128+AC128</f>
        <v>50</v>
      </c>
      <c r="AE128" s="27">
        <f>Y128+AC128</f>
        <v>0</v>
      </c>
      <c r="AF128" s="27"/>
      <c r="AG128" s="27"/>
      <c r="AH128" s="27"/>
      <c r="AI128" s="27"/>
      <c r="AJ128" s="27">
        <f>AD128+AF128+AG128+AH128+AI128</f>
        <v>50</v>
      </c>
      <c r="AK128" s="27">
        <f>AE128+AI128</f>
        <v>0</v>
      </c>
      <c r="AL128" s="27"/>
      <c r="AM128" s="27"/>
      <c r="AN128" s="27"/>
      <c r="AO128" s="27"/>
      <c r="AP128" s="27">
        <f>AJ128+AL128+AM128+AN128+AO128</f>
        <v>50</v>
      </c>
      <c r="AQ128" s="27">
        <f>AK128+AO128</f>
        <v>0</v>
      </c>
      <c r="AR128" s="27"/>
      <c r="AS128" s="27"/>
      <c r="AT128" s="27"/>
      <c r="AU128" s="27"/>
      <c r="AV128" s="27">
        <f>AP128+AR128+AS128+AT128+AU128</f>
        <v>50</v>
      </c>
      <c r="AW128" s="27">
        <f>AQ128+AU128</f>
        <v>0</v>
      </c>
    </row>
    <row r="129" spans="1:49" ht="49.5">
      <c r="A129" s="73" t="s">
        <v>203</v>
      </c>
      <c r="B129" s="36" t="s">
        <v>50</v>
      </c>
      <c r="C129" s="36" t="s">
        <v>73</v>
      </c>
      <c r="D129" s="36" t="s">
        <v>335</v>
      </c>
      <c r="E129" s="36"/>
      <c r="F129" s="27">
        <f t="shared" ref="F129:U130" si="206">F130</f>
        <v>320</v>
      </c>
      <c r="G129" s="27">
        <f t="shared" si="206"/>
        <v>0</v>
      </c>
      <c r="H129" s="27">
        <f t="shared" si="206"/>
        <v>0</v>
      </c>
      <c r="I129" s="27">
        <f t="shared" si="206"/>
        <v>0</v>
      </c>
      <c r="J129" s="27">
        <f t="shared" si="206"/>
        <v>0</v>
      </c>
      <c r="K129" s="27">
        <f t="shared" si="206"/>
        <v>0</v>
      </c>
      <c r="L129" s="27">
        <f t="shared" si="206"/>
        <v>320</v>
      </c>
      <c r="M129" s="27">
        <f t="shared" si="206"/>
        <v>0</v>
      </c>
      <c r="N129" s="27">
        <f t="shared" si="206"/>
        <v>0</v>
      </c>
      <c r="O129" s="27">
        <f t="shared" si="206"/>
        <v>0</v>
      </c>
      <c r="P129" s="27">
        <f t="shared" si="206"/>
        <v>0</v>
      </c>
      <c r="Q129" s="27">
        <f t="shared" si="206"/>
        <v>0</v>
      </c>
      <c r="R129" s="27">
        <f t="shared" si="206"/>
        <v>320</v>
      </c>
      <c r="S129" s="27">
        <f t="shared" si="206"/>
        <v>0</v>
      </c>
      <c r="T129" s="27">
        <f t="shared" si="206"/>
        <v>0</v>
      </c>
      <c r="U129" s="27">
        <f t="shared" si="206"/>
        <v>0</v>
      </c>
      <c r="V129" s="27">
        <f t="shared" ref="T129:AI130" si="207">V130</f>
        <v>0</v>
      </c>
      <c r="W129" s="27">
        <f t="shared" si="207"/>
        <v>0</v>
      </c>
      <c r="X129" s="27">
        <f t="shared" si="207"/>
        <v>320</v>
      </c>
      <c r="Y129" s="27">
        <f t="shared" si="207"/>
        <v>0</v>
      </c>
      <c r="Z129" s="131">
        <f t="shared" si="207"/>
        <v>350</v>
      </c>
      <c r="AA129" s="27">
        <f t="shared" si="207"/>
        <v>0</v>
      </c>
      <c r="AB129" s="27">
        <f t="shared" si="207"/>
        <v>0</v>
      </c>
      <c r="AC129" s="27">
        <f t="shared" si="207"/>
        <v>0</v>
      </c>
      <c r="AD129" s="27">
        <f t="shared" si="207"/>
        <v>670</v>
      </c>
      <c r="AE129" s="27">
        <f t="shared" si="207"/>
        <v>0</v>
      </c>
      <c r="AF129" s="27">
        <f t="shared" si="207"/>
        <v>0</v>
      </c>
      <c r="AG129" s="27">
        <f t="shared" si="207"/>
        <v>0</v>
      </c>
      <c r="AH129" s="27">
        <f t="shared" si="207"/>
        <v>0</v>
      </c>
      <c r="AI129" s="27">
        <f t="shared" si="207"/>
        <v>0</v>
      </c>
      <c r="AJ129" s="27">
        <f t="shared" ref="AF129:AU130" si="208">AJ130</f>
        <v>670</v>
      </c>
      <c r="AK129" s="27">
        <f t="shared" si="208"/>
        <v>0</v>
      </c>
      <c r="AL129" s="27">
        <f t="shared" si="208"/>
        <v>895</v>
      </c>
      <c r="AM129" s="27">
        <f t="shared" si="208"/>
        <v>0</v>
      </c>
      <c r="AN129" s="27">
        <f t="shared" si="208"/>
        <v>0</v>
      </c>
      <c r="AO129" s="27">
        <f t="shared" si="208"/>
        <v>0</v>
      </c>
      <c r="AP129" s="27">
        <f t="shared" si="208"/>
        <v>1565</v>
      </c>
      <c r="AQ129" s="27">
        <f t="shared" si="208"/>
        <v>0</v>
      </c>
      <c r="AR129" s="27">
        <f t="shared" si="208"/>
        <v>0</v>
      </c>
      <c r="AS129" s="27">
        <f t="shared" si="208"/>
        <v>0</v>
      </c>
      <c r="AT129" s="27">
        <f t="shared" si="208"/>
        <v>0</v>
      </c>
      <c r="AU129" s="27">
        <f t="shared" si="208"/>
        <v>0</v>
      </c>
      <c r="AV129" s="27">
        <f t="shared" ref="AR129:AW130" si="209">AV130</f>
        <v>1565</v>
      </c>
      <c r="AW129" s="27">
        <f t="shared" si="209"/>
        <v>0</v>
      </c>
    </row>
    <row r="130" spans="1:49" ht="36.75" customHeight="1">
      <c r="A130" s="33" t="s">
        <v>83</v>
      </c>
      <c r="B130" s="36" t="s">
        <v>50</v>
      </c>
      <c r="C130" s="36" t="s">
        <v>73</v>
      </c>
      <c r="D130" s="36" t="s">
        <v>335</v>
      </c>
      <c r="E130" s="36" t="s">
        <v>84</v>
      </c>
      <c r="F130" s="27">
        <f t="shared" si="206"/>
        <v>320</v>
      </c>
      <c r="G130" s="27">
        <f t="shared" si="206"/>
        <v>0</v>
      </c>
      <c r="H130" s="27">
        <f t="shared" si="206"/>
        <v>0</v>
      </c>
      <c r="I130" s="27">
        <f t="shared" si="206"/>
        <v>0</v>
      </c>
      <c r="J130" s="27">
        <f t="shared" si="206"/>
        <v>0</v>
      </c>
      <c r="K130" s="27">
        <f t="shared" si="206"/>
        <v>0</v>
      </c>
      <c r="L130" s="27">
        <f t="shared" si="206"/>
        <v>320</v>
      </c>
      <c r="M130" s="27">
        <f t="shared" si="206"/>
        <v>0</v>
      </c>
      <c r="N130" s="27">
        <f t="shared" si="206"/>
        <v>0</v>
      </c>
      <c r="O130" s="27">
        <f t="shared" si="206"/>
        <v>0</v>
      </c>
      <c r="P130" s="27">
        <f t="shared" si="206"/>
        <v>0</v>
      </c>
      <c r="Q130" s="27">
        <f t="shared" si="206"/>
        <v>0</v>
      </c>
      <c r="R130" s="27">
        <f t="shared" si="206"/>
        <v>320</v>
      </c>
      <c r="S130" s="27">
        <f t="shared" si="206"/>
        <v>0</v>
      </c>
      <c r="T130" s="27">
        <f t="shared" si="207"/>
        <v>0</v>
      </c>
      <c r="U130" s="27">
        <f t="shared" si="207"/>
        <v>0</v>
      </c>
      <c r="V130" s="27">
        <f t="shared" si="207"/>
        <v>0</v>
      </c>
      <c r="W130" s="27">
        <f t="shared" si="207"/>
        <v>0</v>
      </c>
      <c r="X130" s="27">
        <f t="shared" si="207"/>
        <v>320</v>
      </c>
      <c r="Y130" s="27">
        <f t="shared" si="207"/>
        <v>0</v>
      </c>
      <c r="Z130" s="131">
        <f t="shared" si="207"/>
        <v>350</v>
      </c>
      <c r="AA130" s="27">
        <f t="shared" si="207"/>
        <v>0</v>
      </c>
      <c r="AB130" s="27">
        <f t="shared" si="207"/>
        <v>0</v>
      </c>
      <c r="AC130" s="27">
        <f t="shared" si="207"/>
        <v>0</v>
      </c>
      <c r="AD130" s="27">
        <f t="shared" si="207"/>
        <v>670</v>
      </c>
      <c r="AE130" s="27">
        <f t="shared" si="207"/>
        <v>0</v>
      </c>
      <c r="AF130" s="27">
        <f t="shared" si="208"/>
        <v>0</v>
      </c>
      <c r="AG130" s="27">
        <f t="shared" si="208"/>
        <v>0</v>
      </c>
      <c r="AH130" s="27">
        <f t="shared" si="208"/>
        <v>0</v>
      </c>
      <c r="AI130" s="27">
        <f t="shared" si="208"/>
        <v>0</v>
      </c>
      <c r="AJ130" s="27">
        <f t="shared" si="208"/>
        <v>670</v>
      </c>
      <c r="AK130" s="27">
        <f t="shared" si="208"/>
        <v>0</v>
      </c>
      <c r="AL130" s="92">
        <f t="shared" si="208"/>
        <v>895</v>
      </c>
      <c r="AM130" s="92">
        <f t="shared" si="208"/>
        <v>0</v>
      </c>
      <c r="AN130" s="92">
        <f t="shared" si="208"/>
        <v>0</v>
      </c>
      <c r="AO130" s="92">
        <f t="shared" si="208"/>
        <v>0</v>
      </c>
      <c r="AP130" s="27">
        <f t="shared" si="208"/>
        <v>1565</v>
      </c>
      <c r="AQ130" s="27">
        <f t="shared" si="208"/>
        <v>0</v>
      </c>
      <c r="AR130" s="27">
        <f t="shared" si="209"/>
        <v>0</v>
      </c>
      <c r="AS130" s="27">
        <f t="shared" si="209"/>
        <v>0</v>
      </c>
      <c r="AT130" s="27">
        <f t="shared" si="209"/>
        <v>0</v>
      </c>
      <c r="AU130" s="27">
        <f t="shared" si="209"/>
        <v>0</v>
      </c>
      <c r="AV130" s="27">
        <f t="shared" si="209"/>
        <v>1565</v>
      </c>
      <c r="AW130" s="27">
        <f t="shared" si="209"/>
        <v>0</v>
      </c>
    </row>
    <row r="131" spans="1:49" ht="16.5">
      <c r="A131" s="33" t="s">
        <v>189</v>
      </c>
      <c r="B131" s="36" t="s">
        <v>50</v>
      </c>
      <c r="C131" s="36" t="s">
        <v>73</v>
      </c>
      <c r="D131" s="36" t="s">
        <v>335</v>
      </c>
      <c r="E131" s="36" t="s">
        <v>188</v>
      </c>
      <c r="F131" s="27">
        <v>320</v>
      </c>
      <c r="G131" s="27"/>
      <c r="H131" s="27"/>
      <c r="I131" s="27"/>
      <c r="J131" s="27"/>
      <c r="K131" s="27"/>
      <c r="L131" s="27">
        <f>F131+H131+I131+J131+K131</f>
        <v>320</v>
      </c>
      <c r="M131" s="27">
        <f>G131+K131</f>
        <v>0</v>
      </c>
      <c r="N131" s="27"/>
      <c r="O131" s="27"/>
      <c r="P131" s="27"/>
      <c r="Q131" s="27"/>
      <c r="R131" s="27">
        <f>L131+N131+O131+P131+Q131</f>
        <v>320</v>
      </c>
      <c r="S131" s="27">
        <f>M131+Q131</f>
        <v>0</v>
      </c>
      <c r="T131" s="27"/>
      <c r="U131" s="27"/>
      <c r="V131" s="27"/>
      <c r="W131" s="27"/>
      <c r="X131" s="27">
        <f>R131+T131+U131+V131+W131</f>
        <v>320</v>
      </c>
      <c r="Y131" s="27">
        <f>S131+W131</f>
        <v>0</v>
      </c>
      <c r="Z131" s="131">
        <v>350</v>
      </c>
      <c r="AA131" s="27"/>
      <c r="AB131" s="27"/>
      <c r="AC131" s="27"/>
      <c r="AD131" s="27">
        <f>X131+Z131+AA131+AB131+AC131</f>
        <v>670</v>
      </c>
      <c r="AE131" s="27">
        <f>Y131+AC131</f>
        <v>0</v>
      </c>
      <c r="AF131" s="27"/>
      <c r="AG131" s="27"/>
      <c r="AH131" s="27"/>
      <c r="AI131" s="27"/>
      <c r="AJ131" s="27">
        <f>AD131+AF131+AG131+AH131+AI131</f>
        <v>670</v>
      </c>
      <c r="AK131" s="27">
        <f>AE131+AI131</f>
        <v>0</v>
      </c>
      <c r="AL131" s="92">
        <v>895</v>
      </c>
      <c r="AM131" s="92"/>
      <c r="AN131" s="92"/>
      <c r="AO131" s="92"/>
      <c r="AP131" s="27">
        <f>AJ131+AL131+AM131+AN131+AO131</f>
        <v>1565</v>
      </c>
      <c r="AQ131" s="27">
        <f>AK131+AO131</f>
        <v>0</v>
      </c>
      <c r="AR131" s="27"/>
      <c r="AS131" s="27"/>
      <c r="AT131" s="27"/>
      <c r="AU131" s="27"/>
      <c r="AV131" s="27">
        <f>AP131+AR131+AS131+AT131+AU131</f>
        <v>1565</v>
      </c>
      <c r="AW131" s="27">
        <f>AQ131+AU131</f>
        <v>0</v>
      </c>
    </row>
    <row r="132" spans="1:49" ht="16.5">
      <c r="A132" s="33" t="s">
        <v>593</v>
      </c>
      <c r="B132" s="36" t="s">
        <v>50</v>
      </c>
      <c r="C132" s="36" t="s">
        <v>73</v>
      </c>
      <c r="D132" s="36" t="s">
        <v>614</v>
      </c>
      <c r="E132" s="36"/>
      <c r="F132" s="92"/>
      <c r="G132" s="92"/>
      <c r="H132" s="92">
        <f>H133+H136+H139</f>
        <v>0</v>
      </c>
      <c r="I132" s="92">
        <f t="shared" ref="I132:M132" si="210">I133+I136+I139</f>
        <v>0</v>
      </c>
      <c r="J132" s="92">
        <f t="shared" si="210"/>
        <v>0</v>
      </c>
      <c r="K132" s="92">
        <f t="shared" si="210"/>
        <v>1213</v>
      </c>
      <c r="L132" s="27">
        <f t="shared" si="210"/>
        <v>1213</v>
      </c>
      <c r="M132" s="27">
        <f t="shared" si="210"/>
        <v>1213</v>
      </c>
      <c r="N132" s="27">
        <f>N133+N136+N139</f>
        <v>0</v>
      </c>
      <c r="O132" s="27">
        <f t="shared" ref="O132:S132" si="211">O133+O136+O139</f>
        <v>0</v>
      </c>
      <c r="P132" s="27">
        <f t="shared" si="211"/>
        <v>0</v>
      </c>
      <c r="Q132" s="27">
        <f t="shared" si="211"/>
        <v>0</v>
      </c>
      <c r="R132" s="27">
        <f t="shared" si="211"/>
        <v>1213</v>
      </c>
      <c r="S132" s="27">
        <f t="shared" si="211"/>
        <v>1213</v>
      </c>
      <c r="T132" s="27">
        <f>T133+T136+T139</f>
        <v>0</v>
      </c>
      <c r="U132" s="27">
        <f t="shared" ref="U132:Y132" si="212">U133+U136+U139</f>
        <v>0</v>
      </c>
      <c r="V132" s="27">
        <f t="shared" si="212"/>
        <v>0</v>
      </c>
      <c r="W132" s="27">
        <f t="shared" si="212"/>
        <v>0</v>
      </c>
      <c r="X132" s="27">
        <f t="shared" si="212"/>
        <v>1213</v>
      </c>
      <c r="Y132" s="27">
        <f t="shared" si="212"/>
        <v>1213</v>
      </c>
      <c r="Z132" s="27">
        <f>Z133+Z136+Z139</f>
        <v>0</v>
      </c>
      <c r="AA132" s="27">
        <f t="shared" ref="AA132:AE132" si="213">AA133+AA136+AA139</f>
        <v>0</v>
      </c>
      <c r="AB132" s="27">
        <f t="shared" si="213"/>
        <v>0</v>
      </c>
      <c r="AC132" s="27">
        <f t="shared" si="213"/>
        <v>0</v>
      </c>
      <c r="AD132" s="27">
        <f t="shared" si="213"/>
        <v>1213</v>
      </c>
      <c r="AE132" s="27">
        <f t="shared" si="213"/>
        <v>1213</v>
      </c>
      <c r="AF132" s="27">
        <f>AF133+AF136+AF139</f>
        <v>0</v>
      </c>
      <c r="AG132" s="27">
        <f t="shared" ref="AG132:AK132" si="214">AG133+AG136+AG139</f>
        <v>0</v>
      </c>
      <c r="AH132" s="27">
        <f t="shared" si="214"/>
        <v>0</v>
      </c>
      <c r="AI132" s="27">
        <f t="shared" si="214"/>
        <v>0</v>
      </c>
      <c r="AJ132" s="27">
        <f t="shared" si="214"/>
        <v>1213</v>
      </c>
      <c r="AK132" s="27">
        <f t="shared" si="214"/>
        <v>1213</v>
      </c>
      <c r="AL132" s="27">
        <f>AL133+AL136+AL139</f>
        <v>0</v>
      </c>
      <c r="AM132" s="27">
        <f t="shared" ref="AM132:AQ132" si="215">AM133+AM136+AM139</f>
        <v>0</v>
      </c>
      <c r="AN132" s="27">
        <f t="shared" si="215"/>
        <v>0</v>
      </c>
      <c r="AO132" s="27">
        <f t="shared" si="215"/>
        <v>0</v>
      </c>
      <c r="AP132" s="27">
        <f t="shared" si="215"/>
        <v>1213</v>
      </c>
      <c r="AQ132" s="27">
        <f t="shared" si="215"/>
        <v>1213</v>
      </c>
      <c r="AR132" s="27">
        <f>AR133+AR136+AR139</f>
        <v>0</v>
      </c>
      <c r="AS132" s="27">
        <f t="shared" ref="AS132:AW132" si="216">AS133+AS136+AS139</f>
        <v>0</v>
      </c>
      <c r="AT132" s="27">
        <f t="shared" si="216"/>
        <v>0</v>
      </c>
      <c r="AU132" s="27">
        <f t="shared" si="216"/>
        <v>0</v>
      </c>
      <c r="AV132" s="27">
        <f t="shared" si="216"/>
        <v>1213</v>
      </c>
      <c r="AW132" s="27">
        <f t="shared" si="216"/>
        <v>1213</v>
      </c>
    </row>
    <row r="133" spans="1:49" ht="33">
      <c r="A133" s="33" t="s">
        <v>601</v>
      </c>
      <c r="B133" s="36" t="s">
        <v>50</v>
      </c>
      <c r="C133" s="36" t="s">
        <v>73</v>
      </c>
      <c r="D133" s="36" t="s">
        <v>615</v>
      </c>
      <c r="E133" s="36"/>
      <c r="F133" s="92"/>
      <c r="G133" s="92"/>
      <c r="H133" s="92">
        <f>H134</f>
        <v>0</v>
      </c>
      <c r="I133" s="92">
        <f t="shared" ref="I133:X134" si="217">I134</f>
        <v>0</v>
      </c>
      <c r="J133" s="92">
        <f t="shared" si="217"/>
        <v>0</v>
      </c>
      <c r="K133" s="92">
        <f t="shared" si="217"/>
        <v>19</v>
      </c>
      <c r="L133" s="27">
        <f t="shared" si="217"/>
        <v>19</v>
      </c>
      <c r="M133" s="27">
        <f t="shared" si="217"/>
        <v>19</v>
      </c>
      <c r="N133" s="27">
        <f>N134</f>
        <v>0</v>
      </c>
      <c r="O133" s="27">
        <f t="shared" si="217"/>
        <v>0</v>
      </c>
      <c r="P133" s="27">
        <f t="shared" si="217"/>
        <v>0</v>
      </c>
      <c r="Q133" s="27">
        <f t="shared" si="217"/>
        <v>0</v>
      </c>
      <c r="R133" s="27">
        <f t="shared" si="217"/>
        <v>19</v>
      </c>
      <c r="S133" s="27">
        <f t="shared" si="217"/>
        <v>19</v>
      </c>
      <c r="T133" s="27">
        <f>T134</f>
        <v>0</v>
      </c>
      <c r="U133" s="27">
        <f t="shared" si="217"/>
        <v>0</v>
      </c>
      <c r="V133" s="27">
        <f t="shared" si="217"/>
        <v>0</v>
      </c>
      <c r="W133" s="27">
        <f t="shared" si="217"/>
        <v>0</v>
      </c>
      <c r="X133" s="27">
        <f t="shared" si="217"/>
        <v>19</v>
      </c>
      <c r="Y133" s="27">
        <f t="shared" ref="U133:Y134" si="218">Y134</f>
        <v>19</v>
      </c>
      <c r="Z133" s="27">
        <f>Z134</f>
        <v>0</v>
      </c>
      <c r="AA133" s="27">
        <f t="shared" ref="AA133:AP134" si="219">AA134</f>
        <v>0</v>
      </c>
      <c r="AB133" s="27">
        <f t="shared" si="219"/>
        <v>0</v>
      </c>
      <c r="AC133" s="27">
        <f t="shared" si="219"/>
        <v>0</v>
      </c>
      <c r="AD133" s="27">
        <f t="shared" si="219"/>
        <v>19</v>
      </c>
      <c r="AE133" s="27">
        <f t="shared" si="219"/>
        <v>19</v>
      </c>
      <c r="AF133" s="27">
        <f>AF134</f>
        <v>0</v>
      </c>
      <c r="AG133" s="27">
        <f t="shared" si="219"/>
        <v>0</v>
      </c>
      <c r="AH133" s="27">
        <f t="shared" si="219"/>
        <v>0</v>
      </c>
      <c r="AI133" s="27">
        <f t="shared" si="219"/>
        <v>0</v>
      </c>
      <c r="AJ133" s="27">
        <f t="shared" si="219"/>
        <v>19</v>
      </c>
      <c r="AK133" s="27">
        <f t="shared" si="219"/>
        <v>19</v>
      </c>
      <c r="AL133" s="27">
        <f>AL134</f>
        <v>0</v>
      </c>
      <c r="AM133" s="27">
        <f t="shared" si="219"/>
        <v>0</v>
      </c>
      <c r="AN133" s="27">
        <f t="shared" si="219"/>
        <v>0</v>
      </c>
      <c r="AO133" s="27">
        <f t="shared" si="219"/>
        <v>0</v>
      </c>
      <c r="AP133" s="27">
        <f t="shared" si="219"/>
        <v>19</v>
      </c>
      <c r="AQ133" s="27">
        <f t="shared" ref="AM133:AQ134" si="220">AQ134</f>
        <v>19</v>
      </c>
      <c r="AR133" s="27">
        <f>AR134</f>
        <v>0</v>
      </c>
      <c r="AS133" s="27">
        <f t="shared" ref="AS133:AW134" si="221">AS134</f>
        <v>0</v>
      </c>
      <c r="AT133" s="27">
        <f t="shared" si="221"/>
        <v>0</v>
      </c>
      <c r="AU133" s="27">
        <f t="shared" si="221"/>
        <v>0</v>
      </c>
      <c r="AV133" s="27">
        <f t="shared" si="221"/>
        <v>19</v>
      </c>
      <c r="AW133" s="27">
        <f t="shared" si="221"/>
        <v>19</v>
      </c>
    </row>
    <row r="134" spans="1:49" ht="33">
      <c r="A134" s="33" t="s">
        <v>595</v>
      </c>
      <c r="B134" s="36" t="s">
        <v>50</v>
      </c>
      <c r="C134" s="36" t="s">
        <v>73</v>
      </c>
      <c r="D134" s="36" t="s">
        <v>615</v>
      </c>
      <c r="E134" s="36" t="s">
        <v>80</v>
      </c>
      <c r="F134" s="92"/>
      <c r="G134" s="92"/>
      <c r="H134" s="92">
        <f>H135</f>
        <v>0</v>
      </c>
      <c r="I134" s="92">
        <f t="shared" si="217"/>
        <v>0</v>
      </c>
      <c r="J134" s="92">
        <f t="shared" si="217"/>
        <v>0</v>
      </c>
      <c r="K134" s="92">
        <f t="shared" si="217"/>
        <v>19</v>
      </c>
      <c r="L134" s="27">
        <f t="shared" si="217"/>
        <v>19</v>
      </c>
      <c r="M134" s="27">
        <f t="shared" si="217"/>
        <v>19</v>
      </c>
      <c r="N134" s="27">
        <f>N135</f>
        <v>0</v>
      </c>
      <c r="O134" s="27">
        <f t="shared" si="217"/>
        <v>0</v>
      </c>
      <c r="P134" s="27">
        <f t="shared" si="217"/>
        <v>0</v>
      </c>
      <c r="Q134" s="27">
        <f t="shared" si="217"/>
        <v>0</v>
      </c>
      <c r="R134" s="27">
        <f t="shared" si="217"/>
        <v>19</v>
      </c>
      <c r="S134" s="27">
        <f t="shared" si="217"/>
        <v>19</v>
      </c>
      <c r="T134" s="27">
        <f>T135</f>
        <v>0</v>
      </c>
      <c r="U134" s="27">
        <f t="shared" si="218"/>
        <v>0</v>
      </c>
      <c r="V134" s="27">
        <f t="shared" si="218"/>
        <v>0</v>
      </c>
      <c r="W134" s="27">
        <f t="shared" si="218"/>
        <v>0</v>
      </c>
      <c r="X134" s="27">
        <f t="shared" si="218"/>
        <v>19</v>
      </c>
      <c r="Y134" s="27">
        <f t="shared" si="218"/>
        <v>19</v>
      </c>
      <c r="Z134" s="27">
        <f>Z135</f>
        <v>0</v>
      </c>
      <c r="AA134" s="27">
        <f t="shared" si="219"/>
        <v>0</v>
      </c>
      <c r="AB134" s="27">
        <f t="shared" si="219"/>
        <v>0</v>
      </c>
      <c r="AC134" s="27">
        <f t="shared" si="219"/>
        <v>0</v>
      </c>
      <c r="AD134" s="27">
        <f t="shared" si="219"/>
        <v>19</v>
      </c>
      <c r="AE134" s="27">
        <f t="shared" si="219"/>
        <v>19</v>
      </c>
      <c r="AF134" s="27">
        <f>AF135</f>
        <v>0</v>
      </c>
      <c r="AG134" s="27">
        <f t="shared" si="219"/>
        <v>0</v>
      </c>
      <c r="AH134" s="27">
        <f t="shared" si="219"/>
        <v>0</v>
      </c>
      <c r="AI134" s="27">
        <f t="shared" si="219"/>
        <v>0</v>
      </c>
      <c r="AJ134" s="27">
        <f t="shared" si="219"/>
        <v>19</v>
      </c>
      <c r="AK134" s="27">
        <f t="shared" si="219"/>
        <v>19</v>
      </c>
      <c r="AL134" s="27">
        <f>AL135</f>
        <v>0</v>
      </c>
      <c r="AM134" s="27">
        <f t="shared" si="220"/>
        <v>0</v>
      </c>
      <c r="AN134" s="27">
        <f t="shared" si="220"/>
        <v>0</v>
      </c>
      <c r="AO134" s="27">
        <f t="shared" si="220"/>
        <v>0</v>
      </c>
      <c r="AP134" s="27">
        <f t="shared" si="220"/>
        <v>19</v>
      </c>
      <c r="AQ134" s="27">
        <f t="shared" si="220"/>
        <v>19</v>
      </c>
      <c r="AR134" s="27">
        <f>AR135</f>
        <v>0</v>
      </c>
      <c r="AS134" s="27">
        <f t="shared" si="221"/>
        <v>0</v>
      </c>
      <c r="AT134" s="27">
        <f t="shared" si="221"/>
        <v>0</v>
      </c>
      <c r="AU134" s="27">
        <f t="shared" si="221"/>
        <v>0</v>
      </c>
      <c r="AV134" s="27">
        <f t="shared" si="221"/>
        <v>19</v>
      </c>
      <c r="AW134" s="27">
        <f t="shared" si="221"/>
        <v>19</v>
      </c>
    </row>
    <row r="135" spans="1:49" ht="34.5" customHeight="1">
      <c r="A135" s="33" t="s">
        <v>170</v>
      </c>
      <c r="B135" s="36" t="s">
        <v>50</v>
      </c>
      <c r="C135" s="36" t="s">
        <v>73</v>
      </c>
      <c r="D135" s="36" t="s">
        <v>615</v>
      </c>
      <c r="E135" s="36" t="s">
        <v>169</v>
      </c>
      <c r="F135" s="92"/>
      <c r="G135" s="92"/>
      <c r="H135" s="92"/>
      <c r="I135" s="92"/>
      <c r="J135" s="92"/>
      <c r="K135" s="92">
        <v>19</v>
      </c>
      <c r="L135" s="27">
        <f>F135+H135+I135+J135+K135</f>
        <v>19</v>
      </c>
      <c r="M135" s="27">
        <f>G135+K135</f>
        <v>19</v>
      </c>
      <c r="N135" s="27"/>
      <c r="O135" s="27"/>
      <c r="P135" s="27"/>
      <c r="Q135" s="27"/>
      <c r="R135" s="27">
        <f>L135+N135+O135+P135+Q135</f>
        <v>19</v>
      </c>
      <c r="S135" s="27">
        <f>M135+Q135</f>
        <v>19</v>
      </c>
      <c r="T135" s="27"/>
      <c r="U135" s="27"/>
      <c r="V135" s="27"/>
      <c r="W135" s="27"/>
      <c r="X135" s="27">
        <f>R135+T135+U135+V135+W135</f>
        <v>19</v>
      </c>
      <c r="Y135" s="27">
        <f>S135+W135</f>
        <v>19</v>
      </c>
      <c r="Z135" s="27"/>
      <c r="AA135" s="27"/>
      <c r="AB135" s="27"/>
      <c r="AC135" s="27"/>
      <c r="AD135" s="27">
        <f>X135+Z135+AA135+AB135+AC135</f>
        <v>19</v>
      </c>
      <c r="AE135" s="27">
        <f>Y135+AC135</f>
        <v>19</v>
      </c>
      <c r="AF135" s="27"/>
      <c r="AG135" s="27"/>
      <c r="AH135" s="27"/>
      <c r="AI135" s="27"/>
      <c r="AJ135" s="27">
        <f>AD135+AF135+AG135+AH135+AI135</f>
        <v>19</v>
      </c>
      <c r="AK135" s="27">
        <f>AE135+AI135</f>
        <v>19</v>
      </c>
      <c r="AL135" s="27"/>
      <c r="AM135" s="27"/>
      <c r="AN135" s="27"/>
      <c r="AO135" s="27"/>
      <c r="AP135" s="27">
        <f>AJ135+AL135+AM135+AN135+AO135</f>
        <v>19</v>
      </c>
      <c r="AQ135" s="27">
        <f>AK135+AO135</f>
        <v>19</v>
      </c>
      <c r="AR135" s="27"/>
      <c r="AS135" s="27"/>
      <c r="AT135" s="27"/>
      <c r="AU135" s="27"/>
      <c r="AV135" s="27">
        <f>AP135+AR135+AS135+AT135+AU135</f>
        <v>19</v>
      </c>
      <c r="AW135" s="27">
        <f>AQ135+AU135</f>
        <v>19</v>
      </c>
    </row>
    <row r="136" spans="1:49" ht="66">
      <c r="A136" s="33" t="s">
        <v>605</v>
      </c>
      <c r="B136" s="36" t="s">
        <v>50</v>
      </c>
      <c r="C136" s="36" t="s">
        <v>73</v>
      </c>
      <c r="D136" s="28" t="s">
        <v>613</v>
      </c>
      <c r="E136" s="36"/>
      <c r="F136" s="92"/>
      <c r="G136" s="92"/>
      <c r="H136" s="92">
        <f>H137</f>
        <v>0</v>
      </c>
      <c r="I136" s="92">
        <f t="shared" ref="I136:X137" si="222">I137</f>
        <v>0</v>
      </c>
      <c r="J136" s="92">
        <f t="shared" si="222"/>
        <v>0</v>
      </c>
      <c r="K136" s="92">
        <f t="shared" si="222"/>
        <v>1047</v>
      </c>
      <c r="L136" s="27">
        <f t="shared" si="222"/>
        <v>1047</v>
      </c>
      <c r="M136" s="27">
        <f t="shared" si="222"/>
        <v>1047</v>
      </c>
      <c r="N136" s="27">
        <f>N137</f>
        <v>0</v>
      </c>
      <c r="O136" s="27">
        <f t="shared" si="222"/>
        <v>0</v>
      </c>
      <c r="P136" s="27">
        <f t="shared" si="222"/>
        <v>0</v>
      </c>
      <c r="Q136" s="27">
        <f t="shared" si="222"/>
        <v>0</v>
      </c>
      <c r="R136" s="27">
        <f t="shared" si="222"/>
        <v>1047</v>
      </c>
      <c r="S136" s="27">
        <f t="shared" si="222"/>
        <v>1047</v>
      </c>
      <c r="T136" s="27">
        <f>T137</f>
        <v>0</v>
      </c>
      <c r="U136" s="27">
        <f t="shared" si="222"/>
        <v>0</v>
      </c>
      <c r="V136" s="27">
        <f t="shared" si="222"/>
        <v>0</v>
      </c>
      <c r="W136" s="27">
        <f t="shared" si="222"/>
        <v>0</v>
      </c>
      <c r="X136" s="27">
        <f t="shared" si="222"/>
        <v>1047</v>
      </c>
      <c r="Y136" s="27">
        <f t="shared" ref="U136:Y137" si="223">Y137</f>
        <v>1047</v>
      </c>
      <c r="Z136" s="27">
        <f>Z137</f>
        <v>0</v>
      </c>
      <c r="AA136" s="27">
        <f t="shared" ref="AA136:AP137" si="224">AA137</f>
        <v>0</v>
      </c>
      <c r="AB136" s="27">
        <f t="shared" si="224"/>
        <v>0</v>
      </c>
      <c r="AC136" s="27">
        <f t="shared" si="224"/>
        <v>0</v>
      </c>
      <c r="AD136" s="27">
        <f t="shared" si="224"/>
        <v>1047</v>
      </c>
      <c r="AE136" s="27">
        <f t="shared" si="224"/>
        <v>1047</v>
      </c>
      <c r="AF136" s="27">
        <f>AF137</f>
        <v>0</v>
      </c>
      <c r="AG136" s="27">
        <f t="shared" si="224"/>
        <v>0</v>
      </c>
      <c r="AH136" s="27">
        <f t="shared" si="224"/>
        <v>0</v>
      </c>
      <c r="AI136" s="27">
        <f t="shared" si="224"/>
        <v>0</v>
      </c>
      <c r="AJ136" s="27">
        <f t="shared" si="224"/>
        <v>1047</v>
      </c>
      <c r="AK136" s="27">
        <f t="shared" si="224"/>
        <v>1047</v>
      </c>
      <c r="AL136" s="27">
        <f>AL137</f>
        <v>0</v>
      </c>
      <c r="AM136" s="27">
        <f t="shared" si="224"/>
        <v>0</v>
      </c>
      <c r="AN136" s="27">
        <f t="shared" si="224"/>
        <v>0</v>
      </c>
      <c r="AO136" s="27">
        <f t="shared" si="224"/>
        <v>0</v>
      </c>
      <c r="AP136" s="27">
        <f t="shared" si="224"/>
        <v>1047</v>
      </c>
      <c r="AQ136" s="27">
        <f t="shared" ref="AM136:AQ137" si="225">AQ137</f>
        <v>1047</v>
      </c>
      <c r="AR136" s="27">
        <f>AR137</f>
        <v>0</v>
      </c>
      <c r="AS136" s="27">
        <f t="shared" ref="AS136:AW137" si="226">AS137</f>
        <v>0</v>
      </c>
      <c r="AT136" s="27">
        <f t="shared" si="226"/>
        <v>0</v>
      </c>
      <c r="AU136" s="27">
        <f t="shared" si="226"/>
        <v>0</v>
      </c>
      <c r="AV136" s="27">
        <f t="shared" si="226"/>
        <v>1047</v>
      </c>
      <c r="AW136" s="27">
        <f t="shared" si="226"/>
        <v>1047</v>
      </c>
    </row>
    <row r="137" spans="1:49" ht="33">
      <c r="A137" s="33" t="s">
        <v>595</v>
      </c>
      <c r="B137" s="25" t="s">
        <v>50</v>
      </c>
      <c r="C137" s="25" t="s">
        <v>73</v>
      </c>
      <c r="D137" s="28" t="s">
        <v>613</v>
      </c>
      <c r="E137" s="25" t="s">
        <v>80</v>
      </c>
      <c r="F137" s="92"/>
      <c r="G137" s="92"/>
      <c r="H137" s="92">
        <f>H138</f>
        <v>0</v>
      </c>
      <c r="I137" s="92">
        <f t="shared" si="222"/>
        <v>0</v>
      </c>
      <c r="J137" s="92">
        <f t="shared" si="222"/>
        <v>0</v>
      </c>
      <c r="K137" s="92">
        <f t="shared" si="222"/>
        <v>1047</v>
      </c>
      <c r="L137" s="27">
        <f t="shared" si="222"/>
        <v>1047</v>
      </c>
      <c r="M137" s="27">
        <f t="shared" si="222"/>
        <v>1047</v>
      </c>
      <c r="N137" s="27">
        <f>N138</f>
        <v>0</v>
      </c>
      <c r="O137" s="27">
        <f t="shared" si="222"/>
        <v>0</v>
      </c>
      <c r="P137" s="27">
        <f t="shared" si="222"/>
        <v>0</v>
      </c>
      <c r="Q137" s="27">
        <f t="shared" si="222"/>
        <v>0</v>
      </c>
      <c r="R137" s="27">
        <f t="shared" si="222"/>
        <v>1047</v>
      </c>
      <c r="S137" s="27">
        <f t="shared" si="222"/>
        <v>1047</v>
      </c>
      <c r="T137" s="27">
        <f>T138</f>
        <v>0</v>
      </c>
      <c r="U137" s="27">
        <f t="shared" si="223"/>
        <v>0</v>
      </c>
      <c r="V137" s="27">
        <f t="shared" si="223"/>
        <v>0</v>
      </c>
      <c r="W137" s="27">
        <f t="shared" si="223"/>
        <v>0</v>
      </c>
      <c r="X137" s="27">
        <f t="shared" si="223"/>
        <v>1047</v>
      </c>
      <c r="Y137" s="27">
        <f t="shared" si="223"/>
        <v>1047</v>
      </c>
      <c r="Z137" s="27">
        <f>Z138</f>
        <v>0</v>
      </c>
      <c r="AA137" s="27">
        <f t="shared" si="224"/>
        <v>0</v>
      </c>
      <c r="AB137" s="27">
        <f t="shared" si="224"/>
        <v>0</v>
      </c>
      <c r="AC137" s="27">
        <f t="shared" si="224"/>
        <v>0</v>
      </c>
      <c r="AD137" s="27">
        <f t="shared" si="224"/>
        <v>1047</v>
      </c>
      <c r="AE137" s="27">
        <f t="shared" si="224"/>
        <v>1047</v>
      </c>
      <c r="AF137" s="27">
        <f>AF138</f>
        <v>0</v>
      </c>
      <c r="AG137" s="27">
        <f t="shared" si="224"/>
        <v>0</v>
      </c>
      <c r="AH137" s="27">
        <f t="shared" si="224"/>
        <v>0</v>
      </c>
      <c r="AI137" s="27">
        <f t="shared" si="224"/>
        <v>0</v>
      </c>
      <c r="AJ137" s="27">
        <f t="shared" si="224"/>
        <v>1047</v>
      </c>
      <c r="AK137" s="27">
        <f t="shared" si="224"/>
        <v>1047</v>
      </c>
      <c r="AL137" s="27">
        <f>AL138</f>
        <v>0</v>
      </c>
      <c r="AM137" s="27">
        <f t="shared" si="225"/>
        <v>0</v>
      </c>
      <c r="AN137" s="27">
        <f t="shared" si="225"/>
        <v>0</v>
      </c>
      <c r="AO137" s="27">
        <f t="shared" si="225"/>
        <v>0</v>
      </c>
      <c r="AP137" s="27">
        <f t="shared" si="225"/>
        <v>1047</v>
      </c>
      <c r="AQ137" s="27">
        <f t="shared" si="225"/>
        <v>1047</v>
      </c>
      <c r="AR137" s="27">
        <f>AR138</f>
        <v>0</v>
      </c>
      <c r="AS137" s="27">
        <f t="shared" si="226"/>
        <v>0</v>
      </c>
      <c r="AT137" s="27">
        <f t="shared" si="226"/>
        <v>0</v>
      </c>
      <c r="AU137" s="27">
        <f t="shared" si="226"/>
        <v>0</v>
      </c>
      <c r="AV137" s="27">
        <f t="shared" si="226"/>
        <v>1047</v>
      </c>
      <c r="AW137" s="27">
        <f t="shared" si="226"/>
        <v>1047</v>
      </c>
    </row>
    <row r="138" spans="1:49" ht="33" customHeight="1">
      <c r="A138" s="33" t="s">
        <v>170</v>
      </c>
      <c r="B138" s="25" t="s">
        <v>50</v>
      </c>
      <c r="C138" s="25" t="s">
        <v>73</v>
      </c>
      <c r="D138" s="28" t="s">
        <v>613</v>
      </c>
      <c r="E138" s="25" t="s">
        <v>169</v>
      </c>
      <c r="F138" s="92"/>
      <c r="G138" s="92"/>
      <c r="H138" s="92"/>
      <c r="I138" s="92"/>
      <c r="J138" s="92"/>
      <c r="K138" s="92">
        <v>1047</v>
      </c>
      <c r="L138" s="27">
        <f>F138+H138+I138+J138+K138</f>
        <v>1047</v>
      </c>
      <c r="M138" s="27">
        <f>G138+K138</f>
        <v>1047</v>
      </c>
      <c r="N138" s="27"/>
      <c r="O138" s="27"/>
      <c r="P138" s="27"/>
      <c r="Q138" s="27"/>
      <c r="R138" s="27">
        <f>L138+N138+O138+P138+Q138</f>
        <v>1047</v>
      </c>
      <c r="S138" s="27">
        <f>M138+Q138</f>
        <v>1047</v>
      </c>
      <c r="T138" s="27"/>
      <c r="U138" s="27"/>
      <c r="V138" s="27"/>
      <c r="W138" s="27"/>
      <c r="X138" s="27">
        <f>R138+T138+U138+V138+W138</f>
        <v>1047</v>
      </c>
      <c r="Y138" s="27">
        <f>S138+W138</f>
        <v>1047</v>
      </c>
      <c r="Z138" s="27"/>
      <c r="AA138" s="27"/>
      <c r="AB138" s="27"/>
      <c r="AC138" s="27"/>
      <c r="AD138" s="27">
        <f>X138+Z138+AA138+AB138+AC138</f>
        <v>1047</v>
      </c>
      <c r="AE138" s="27">
        <f>Y138+AC138</f>
        <v>1047</v>
      </c>
      <c r="AF138" s="27"/>
      <c r="AG138" s="27"/>
      <c r="AH138" s="27"/>
      <c r="AI138" s="27"/>
      <c r="AJ138" s="27">
        <f>AD138+AF138+AG138+AH138+AI138</f>
        <v>1047</v>
      </c>
      <c r="AK138" s="27">
        <f>AE138+AI138</f>
        <v>1047</v>
      </c>
      <c r="AL138" s="27"/>
      <c r="AM138" s="27"/>
      <c r="AN138" s="27"/>
      <c r="AO138" s="27"/>
      <c r="AP138" s="27">
        <f>AJ138+AL138+AM138+AN138+AO138</f>
        <v>1047</v>
      </c>
      <c r="AQ138" s="27">
        <f>AK138+AO138</f>
        <v>1047</v>
      </c>
      <c r="AR138" s="27"/>
      <c r="AS138" s="27"/>
      <c r="AT138" s="27"/>
      <c r="AU138" s="27"/>
      <c r="AV138" s="27">
        <f>AP138+AR138+AS138+AT138+AU138</f>
        <v>1047</v>
      </c>
      <c r="AW138" s="27">
        <f>AQ138+AU138</f>
        <v>1047</v>
      </c>
    </row>
    <row r="139" spans="1:49" ht="49.5">
      <c r="A139" s="33" t="s">
        <v>609</v>
      </c>
      <c r="B139" s="36" t="s">
        <v>50</v>
      </c>
      <c r="C139" s="36" t="s">
        <v>73</v>
      </c>
      <c r="D139" s="28" t="s">
        <v>616</v>
      </c>
      <c r="E139" s="36"/>
      <c r="F139" s="92"/>
      <c r="G139" s="92"/>
      <c r="H139" s="92">
        <f>H140</f>
        <v>0</v>
      </c>
      <c r="I139" s="92">
        <f t="shared" ref="I139:X140" si="227">I140</f>
        <v>0</v>
      </c>
      <c r="J139" s="92">
        <f t="shared" si="227"/>
        <v>0</v>
      </c>
      <c r="K139" s="92">
        <f t="shared" si="227"/>
        <v>147</v>
      </c>
      <c r="L139" s="27">
        <f t="shared" si="227"/>
        <v>147</v>
      </c>
      <c r="M139" s="27">
        <f t="shared" si="227"/>
        <v>147</v>
      </c>
      <c r="N139" s="27">
        <f>N140</f>
        <v>0</v>
      </c>
      <c r="O139" s="27">
        <f t="shared" si="227"/>
        <v>0</v>
      </c>
      <c r="P139" s="27">
        <f t="shared" si="227"/>
        <v>0</v>
      </c>
      <c r="Q139" s="27">
        <f t="shared" si="227"/>
        <v>0</v>
      </c>
      <c r="R139" s="27">
        <f t="shared" si="227"/>
        <v>147</v>
      </c>
      <c r="S139" s="27">
        <f t="shared" si="227"/>
        <v>147</v>
      </c>
      <c r="T139" s="27">
        <f>T140</f>
        <v>0</v>
      </c>
      <c r="U139" s="27">
        <f t="shared" si="227"/>
        <v>0</v>
      </c>
      <c r="V139" s="27">
        <f t="shared" si="227"/>
        <v>0</v>
      </c>
      <c r="W139" s="27">
        <f t="shared" si="227"/>
        <v>0</v>
      </c>
      <c r="X139" s="27">
        <f t="shared" si="227"/>
        <v>147</v>
      </c>
      <c r="Y139" s="27">
        <f t="shared" ref="U139:Y140" si="228">Y140</f>
        <v>147</v>
      </c>
      <c r="Z139" s="27">
        <f>Z140</f>
        <v>0</v>
      </c>
      <c r="AA139" s="27">
        <f t="shared" ref="AA139:AP140" si="229">AA140</f>
        <v>0</v>
      </c>
      <c r="AB139" s="27">
        <f t="shared" si="229"/>
        <v>0</v>
      </c>
      <c r="AC139" s="27">
        <f t="shared" si="229"/>
        <v>0</v>
      </c>
      <c r="AD139" s="27">
        <f t="shared" si="229"/>
        <v>147</v>
      </c>
      <c r="AE139" s="27">
        <f t="shared" si="229"/>
        <v>147</v>
      </c>
      <c r="AF139" s="27">
        <f>AF140</f>
        <v>0</v>
      </c>
      <c r="AG139" s="27">
        <f t="shared" si="229"/>
        <v>0</v>
      </c>
      <c r="AH139" s="27">
        <f t="shared" si="229"/>
        <v>0</v>
      </c>
      <c r="AI139" s="27">
        <f t="shared" si="229"/>
        <v>0</v>
      </c>
      <c r="AJ139" s="27">
        <f t="shared" si="229"/>
        <v>147</v>
      </c>
      <c r="AK139" s="27">
        <f t="shared" si="229"/>
        <v>147</v>
      </c>
      <c r="AL139" s="27">
        <f>AL140</f>
        <v>0</v>
      </c>
      <c r="AM139" s="27">
        <f t="shared" si="229"/>
        <v>0</v>
      </c>
      <c r="AN139" s="27">
        <f t="shared" si="229"/>
        <v>0</v>
      </c>
      <c r="AO139" s="27">
        <f t="shared" si="229"/>
        <v>0</v>
      </c>
      <c r="AP139" s="27">
        <f t="shared" si="229"/>
        <v>147</v>
      </c>
      <c r="AQ139" s="27">
        <f t="shared" ref="AM139:AQ140" si="230">AQ140</f>
        <v>147</v>
      </c>
      <c r="AR139" s="27">
        <f>AR140</f>
        <v>0</v>
      </c>
      <c r="AS139" s="27">
        <f t="shared" ref="AS139:AW140" si="231">AS140</f>
        <v>0</v>
      </c>
      <c r="AT139" s="27">
        <f t="shared" si="231"/>
        <v>0</v>
      </c>
      <c r="AU139" s="27">
        <f t="shared" si="231"/>
        <v>0</v>
      </c>
      <c r="AV139" s="27">
        <f t="shared" si="231"/>
        <v>147</v>
      </c>
      <c r="AW139" s="27">
        <f t="shared" si="231"/>
        <v>147</v>
      </c>
    </row>
    <row r="140" spans="1:49" ht="33">
      <c r="A140" s="33" t="s">
        <v>595</v>
      </c>
      <c r="B140" s="25" t="s">
        <v>50</v>
      </c>
      <c r="C140" s="25" t="s">
        <v>73</v>
      </c>
      <c r="D140" s="28" t="s">
        <v>616</v>
      </c>
      <c r="E140" s="25" t="s">
        <v>80</v>
      </c>
      <c r="F140" s="92"/>
      <c r="G140" s="92"/>
      <c r="H140" s="92">
        <f>H141</f>
        <v>0</v>
      </c>
      <c r="I140" s="92">
        <f t="shared" si="227"/>
        <v>0</v>
      </c>
      <c r="J140" s="92">
        <f t="shared" si="227"/>
        <v>0</v>
      </c>
      <c r="K140" s="92">
        <f t="shared" si="227"/>
        <v>147</v>
      </c>
      <c r="L140" s="27">
        <f t="shared" si="227"/>
        <v>147</v>
      </c>
      <c r="M140" s="27">
        <f t="shared" si="227"/>
        <v>147</v>
      </c>
      <c r="N140" s="27">
        <f>N141</f>
        <v>0</v>
      </c>
      <c r="O140" s="27">
        <f t="shared" si="227"/>
        <v>0</v>
      </c>
      <c r="P140" s="27">
        <f t="shared" si="227"/>
        <v>0</v>
      </c>
      <c r="Q140" s="27">
        <f t="shared" si="227"/>
        <v>0</v>
      </c>
      <c r="R140" s="27">
        <f t="shared" si="227"/>
        <v>147</v>
      </c>
      <c r="S140" s="27">
        <f t="shared" si="227"/>
        <v>147</v>
      </c>
      <c r="T140" s="27">
        <f>T141</f>
        <v>0</v>
      </c>
      <c r="U140" s="27">
        <f t="shared" si="228"/>
        <v>0</v>
      </c>
      <c r="V140" s="27">
        <f t="shared" si="228"/>
        <v>0</v>
      </c>
      <c r="W140" s="27">
        <f t="shared" si="228"/>
        <v>0</v>
      </c>
      <c r="X140" s="27">
        <f t="shared" si="228"/>
        <v>147</v>
      </c>
      <c r="Y140" s="27">
        <f t="shared" si="228"/>
        <v>147</v>
      </c>
      <c r="Z140" s="27">
        <f>Z141</f>
        <v>0</v>
      </c>
      <c r="AA140" s="27">
        <f t="shared" si="229"/>
        <v>0</v>
      </c>
      <c r="AB140" s="27">
        <f t="shared" si="229"/>
        <v>0</v>
      </c>
      <c r="AC140" s="27">
        <f t="shared" si="229"/>
        <v>0</v>
      </c>
      <c r="AD140" s="27">
        <f t="shared" si="229"/>
        <v>147</v>
      </c>
      <c r="AE140" s="27">
        <f t="shared" si="229"/>
        <v>147</v>
      </c>
      <c r="AF140" s="27">
        <f>AF141</f>
        <v>0</v>
      </c>
      <c r="AG140" s="27">
        <f t="shared" si="229"/>
        <v>0</v>
      </c>
      <c r="AH140" s="27">
        <f t="shared" si="229"/>
        <v>0</v>
      </c>
      <c r="AI140" s="27">
        <f t="shared" si="229"/>
        <v>0</v>
      </c>
      <c r="AJ140" s="27">
        <f t="shared" si="229"/>
        <v>147</v>
      </c>
      <c r="AK140" s="27">
        <f t="shared" si="229"/>
        <v>147</v>
      </c>
      <c r="AL140" s="27">
        <f>AL141</f>
        <v>0</v>
      </c>
      <c r="AM140" s="27">
        <f t="shared" si="230"/>
        <v>0</v>
      </c>
      <c r="AN140" s="27">
        <f t="shared" si="230"/>
        <v>0</v>
      </c>
      <c r="AO140" s="27">
        <f t="shared" si="230"/>
        <v>0</v>
      </c>
      <c r="AP140" s="27">
        <f t="shared" si="230"/>
        <v>147</v>
      </c>
      <c r="AQ140" s="27">
        <f t="shared" si="230"/>
        <v>147</v>
      </c>
      <c r="AR140" s="27">
        <f>AR141</f>
        <v>0</v>
      </c>
      <c r="AS140" s="27">
        <f t="shared" si="231"/>
        <v>0</v>
      </c>
      <c r="AT140" s="27">
        <f t="shared" si="231"/>
        <v>0</v>
      </c>
      <c r="AU140" s="27">
        <f t="shared" si="231"/>
        <v>0</v>
      </c>
      <c r="AV140" s="27">
        <f t="shared" si="231"/>
        <v>147</v>
      </c>
      <c r="AW140" s="27">
        <f t="shared" si="231"/>
        <v>147</v>
      </c>
    </row>
    <row r="141" spans="1:49" ht="32.25" customHeight="1">
      <c r="A141" s="33" t="s">
        <v>170</v>
      </c>
      <c r="B141" s="25" t="s">
        <v>50</v>
      </c>
      <c r="C141" s="25" t="s">
        <v>73</v>
      </c>
      <c r="D141" s="28" t="s">
        <v>616</v>
      </c>
      <c r="E141" s="25" t="s">
        <v>169</v>
      </c>
      <c r="F141" s="92"/>
      <c r="G141" s="92"/>
      <c r="H141" s="92"/>
      <c r="I141" s="92"/>
      <c r="J141" s="92"/>
      <c r="K141" s="92">
        <v>147</v>
      </c>
      <c r="L141" s="27">
        <f>F141+H141+I141+J141+K141</f>
        <v>147</v>
      </c>
      <c r="M141" s="27">
        <f>G141+K141</f>
        <v>147</v>
      </c>
      <c r="N141" s="27"/>
      <c r="O141" s="27"/>
      <c r="P141" s="27"/>
      <c r="Q141" s="27"/>
      <c r="R141" s="27">
        <f>L141+N141+O141+P141+Q141</f>
        <v>147</v>
      </c>
      <c r="S141" s="27">
        <f>M141+Q141</f>
        <v>147</v>
      </c>
      <c r="T141" s="27"/>
      <c r="U141" s="27"/>
      <c r="V141" s="27"/>
      <c r="W141" s="27"/>
      <c r="X141" s="27">
        <f>R141+T141+U141+V141+W141</f>
        <v>147</v>
      </c>
      <c r="Y141" s="27">
        <f>S141+W141</f>
        <v>147</v>
      </c>
      <c r="Z141" s="27"/>
      <c r="AA141" s="27"/>
      <c r="AB141" s="27"/>
      <c r="AC141" s="27"/>
      <c r="AD141" s="27">
        <f>X141+Z141+AA141+AB141+AC141</f>
        <v>147</v>
      </c>
      <c r="AE141" s="27">
        <f>Y141+AC141</f>
        <v>147</v>
      </c>
      <c r="AF141" s="27"/>
      <c r="AG141" s="27"/>
      <c r="AH141" s="27"/>
      <c r="AI141" s="27"/>
      <c r="AJ141" s="27">
        <f>AD141+AF141+AG141+AH141+AI141</f>
        <v>147</v>
      </c>
      <c r="AK141" s="27">
        <f>AE141+AI141</f>
        <v>147</v>
      </c>
      <c r="AL141" s="27"/>
      <c r="AM141" s="27"/>
      <c r="AN141" s="27"/>
      <c r="AO141" s="27"/>
      <c r="AP141" s="27">
        <f>AJ141+AL141+AM141+AN141+AO141</f>
        <v>147</v>
      </c>
      <c r="AQ141" s="27">
        <f>AK141+AO141</f>
        <v>147</v>
      </c>
      <c r="AR141" s="27"/>
      <c r="AS141" s="27"/>
      <c r="AT141" s="27"/>
      <c r="AU141" s="27"/>
      <c r="AV141" s="27">
        <f>AP141+AR141+AS141+AT141+AU141</f>
        <v>147</v>
      </c>
      <c r="AW141" s="27">
        <f>AQ141+AU141</f>
        <v>147</v>
      </c>
    </row>
    <row r="142" spans="1:49" ht="16.5">
      <c r="A142" s="33" t="s">
        <v>657</v>
      </c>
      <c r="B142" s="25" t="s">
        <v>50</v>
      </c>
      <c r="C142" s="25" t="s">
        <v>73</v>
      </c>
      <c r="D142" s="28" t="s">
        <v>655</v>
      </c>
      <c r="E142" s="25"/>
      <c r="F142" s="27"/>
      <c r="G142" s="27"/>
      <c r="H142" s="27"/>
      <c r="I142" s="27"/>
      <c r="J142" s="27"/>
      <c r="K142" s="27"/>
      <c r="L142" s="27"/>
      <c r="M142" s="27"/>
      <c r="N142" s="27">
        <f>N143</f>
        <v>41</v>
      </c>
      <c r="O142" s="27">
        <f t="shared" ref="O142:AD144" si="232">O143</f>
        <v>0</v>
      </c>
      <c r="P142" s="27">
        <f t="shared" si="232"/>
        <v>0</v>
      </c>
      <c r="Q142" s="27">
        <f t="shared" si="232"/>
        <v>564</v>
      </c>
      <c r="R142" s="27">
        <f t="shared" si="232"/>
        <v>605</v>
      </c>
      <c r="S142" s="27">
        <f t="shared" si="232"/>
        <v>564</v>
      </c>
      <c r="T142" s="27">
        <f>T143</f>
        <v>0</v>
      </c>
      <c r="U142" s="27">
        <f t="shared" si="232"/>
        <v>0</v>
      </c>
      <c r="V142" s="27">
        <f t="shared" si="232"/>
        <v>0</v>
      </c>
      <c r="W142" s="27">
        <f t="shared" si="232"/>
        <v>0</v>
      </c>
      <c r="X142" s="27">
        <f t="shared" si="232"/>
        <v>605</v>
      </c>
      <c r="Y142" s="27">
        <f t="shared" si="232"/>
        <v>564</v>
      </c>
      <c r="Z142" s="27">
        <f>Z143</f>
        <v>0</v>
      </c>
      <c r="AA142" s="27">
        <f t="shared" si="232"/>
        <v>0</v>
      </c>
      <c r="AB142" s="27">
        <f t="shared" si="232"/>
        <v>0</v>
      </c>
      <c r="AC142" s="27">
        <f t="shared" si="232"/>
        <v>0</v>
      </c>
      <c r="AD142" s="27">
        <f t="shared" si="232"/>
        <v>605</v>
      </c>
      <c r="AE142" s="27">
        <f t="shared" ref="AA142:AE144" si="233">AE143</f>
        <v>564</v>
      </c>
      <c r="AF142" s="27">
        <f>AF143</f>
        <v>0</v>
      </c>
      <c r="AG142" s="27">
        <f t="shared" ref="AG142:AV144" si="234">AG143</f>
        <v>0</v>
      </c>
      <c r="AH142" s="27">
        <f t="shared" si="234"/>
        <v>0</v>
      </c>
      <c r="AI142" s="27">
        <f t="shared" si="234"/>
        <v>0</v>
      </c>
      <c r="AJ142" s="27">
        <f t="shared" si="234"/>
        <v>605</v>
      </c>
      <c r="AK142" s="27">
        <f t="shared" si="234"/>
        <v>564</v>
      </c>
      <c r="AL142" s="27">
        <f>AL143</f>
        <v>0</v>
      </c>
      <c r="AM142" s="27">
        <f t="shared" si="234"/>
        <v>0</v>
      </c>
      <c r="AN142" s="27">
        <f t="shared" si="234"/>
        <v>0</v>
      </c>
      <c r="AO142" s="27">
        <f t="shared" si="234"/>
        <v>0</v>
      </c>
      <c r="AP142" s="27">
        <f t="shared" si="234"/>
        <v>605</v>
      </c>
      <c r="AQ142" s="27">
        <f t="shared" si="234"/>
        <v>564</v>
      </c>
      <c r="AR142" s="27">
        <f>AR143</f>
        <v>0</v>
      </c>
      <c r="AS142" s="27">
        <f t="shared" si="234"/>
        <v>0</v>
      </c>
      <c r="AT142" s="27">
        <f t="shared" si="234"/>
        <v>0</v>
      </c>
      <c r="AU142" s="27">
        <f t="shared" si="234"/>
        <v>0</v>
      </c>
      <c r="AV142" s="27">
        <f t="shared" si="234"/>
        <v>605</v>
      </c>
      <c r="AW142" s="27">
        <f t="shared" ref="AS142:AW144" si="235">AW143</f>
        <v>564</v>
      </c>
    </row>
    <row r="143" spans="1:49" ht="49.5">
      <c r="A143" s="33" t="s">
        <v>658</v>
      </c>
      <c r="B143" s="25" t="s">
        <v>50</v>
      </c>
      <c r="C143" s="25" t="s">
        <v>73</v>
      </c>
      <c r="D143" s="28" t="s">
        <v>656</v>
      </c>
      <c r="E143" s="25"/>
      <c r="F143" s="27"/>
      <c r="G143" s="27"/>
      <c r="H143" s="27"/>
      <c r="I143" s="27"/>
      <c r="J143" s="27"/>
      <c r="K143" s="27"/>
      <c r="L143" s="27"/>
      <c r="M143" s="27"/>
      <c r="N143" s="27">
        <f>N144</f>
        <v>41</v>
      </c>
      <c r="O143" s="27">
        <f t="shared" si="232"/>
        <v>0</v>
      </c>
      <c r="P143" s="27">
        <f t="shared" si="232"/>
        <v>0</v>
      </c>
      <c r="Q143" s="27">
        <f t="shared" si="232"/>
        <v>564</v>
      </c>
      <c r="R143" s="27">
        <f t="shared" si="232"/>
        <v>605</v>
      </c>
      <c r="S143" s="27">
        <f t="shared" si="232"/>
        <v>564</v>
      </c>
      <c r="T143" s="27">
        <f>T144</f>
        <v>0</v>
      </c>
      <c r="U143" s="27">
        <f t="shared" si="232"/>
        <v>0</v>
      </c>
      <c r="V143" s="27">
        <f t="shared" si="232"/>
        <v>0</v>
      </c>
      <c r="W143" s="27">
        <f t="shared" si="232"/>
        <v>0</v>
      </c>
      <c r="X143" s="27">
        <f t="shared" si="232"/>
        <v>605</v>
      </c>
      <c r="Y143" s="27">
        <f t="shared" si="232"/>
        <v>564</v>
      </c>
      <c r="Z143" s="27">
        <f>Z144</f>
        <v>0</v>
      </c>
      <c r="AA143" s="27">
        <f t="shared" si="233"/>
        <v>0</v>
      </c>
      <c r="AB143" s="27">
        <f t="shared" si="233"/>
        <v>0</v>
      </c>
      <c r="AC143" s="27">
        <f t="shared" si="233"/>
        <v>0</v>
      </c>
      <c r="AD143" s="27">
        <f t="shared" si="233"/>
        <v>605</v>
      </c>
      <c r="AE143" s="27">
        <f t="shared" si="233"/>
        <v>564</v>
      </c>
      <c r="AF143" s="27">
        <f>AF144</f>
        <v>0</v>
      </c>
      <c r="AG143" s="27">
        <f t="shared" si="234"/>
        <v>0</v>
      </c>
      <c r="AH143" s="27">
        <f t="shared" si="234"/>
        <v>0</v>
      </c>
      <c r="AI143" s="27">
        <f t="shared" si="234"/>
        <v>0</v>
      </c>
      <c r="AJ143" s="27">
        <f t="shared" si="234"/>
        <v>605</v>
      </c>
      <c r="AK143" s="27">
        <f t="shared" si="234"/>
        <v>564</v>
      </c>
      <c r="AL143" s="27">
        <f>AL144</f>
        <v>0</v>
      </c>
      <c r="AM143" s="27">
        <f t="shared" si="234"/>
        <v>0</v>
      </c>
      <c r="AN143" s="27">
        <f t="shared" si="234"/>
        <v>0</v>
      </c>
      <c r="AO143" s="27">
        <f t="shared" si="234"/>
        <v>0</v>
      </c>
      <c r="AP143" s="27">
        <f t="shared" si="234"/>
        <v>605</v>
      </c>
      <c r="AQ143" s="27">
        <f t="shared" si="234"/>
        <v>564</v>
      </c>
      <c r="AR143" s="27">
        <f>AR144</f>
        <v>0</v>
      </c>
      <c r="AS143" s="27">
        <f t="shared" si="235"/>
        <v>0</v>
      </c>
      <c r="AT143" s="27">
        <f t="shared" si="235"/>
        <v>0</v>
      </c>
      <c r="AU143" s="27">
        <f t="shared" si="235"/>
        <v>0</v>
      </c>
      <c r="AV143" s="27">
        <f t="shared" si="235"/>
        <v>605</v>
      </c>
      <c r="AW143" s="27">
        <f t="shared" si="235"/>
        <v>564</v>
      </c>
    </row>
    <row r="144" spans="1:49" ht="33.75" customHeight="1">
      <c r="A144" s="33" t="s">
        <v>83</v>
      </c>
      <c r="B144" s="25" t="s">
        <v>50</v>
      </c>
      <c r="C144" s="25" t="s">
        <v>73</v>
      </c>
      <c r="D144" s="28" t="s">
        <v>656</v>
      </c>
      <c r="E144" s="25" t="s">
        <v>84</v>
      </c>
      <c r="F144" s="27"/>
      <c r="G144" s="27"/>
      <c r="H144" s="27"/>
      <c r="I144" s="27"/>
      <c r="J144" s="27"/>
      <c r="K144" s="27"/>
      <c r="L144" s="27"/>
      <c r="M144" s="27"/>
      <c r="N144" s="27">
        <f>N145</f>
        <v>41</v>
      </c>
      <c r="O144" s="27">
        <f t="shared" si="232"/>
        <v>0</v>
      </c>
      <c r="P144" s="27">
        <f t="shared" si="232"/>
        <v>0</v>
      </c>
      <c r="Q144" s="27">
        <f t="shared" si="232"/>
        <v>564</v>
      </c>
      <c r="R144" s="27">
        <f t="shared" si="232"/>
        <v>605</v>
      </c>
      <c r="S144" s="27">
        <f t="shared" si="232"/>
        <v>564</v>
      </c>
      <c r="T144" s="27">
        <f>T145</f>
        <v>0</v>
      </c>
      <c r="U144" s="27">
        <f t="shared" si="232"/>
        <v>0</v>
      </c>
      <c r="V144" s="27">
        <f t="shared" si="232"/>
        <v>0</v>
      </c>
      <c r="W144" s="27">
        <f t="shared" si="232"/>
        <v>0</v>
      </c>
      <c r="X144" s="27">
        <f t="shared" si="232"/>
        <v>605</v>
      </c>
      <c r="Y144" s="27">
        <f t="shared" si="232"/>
        <v>564</v>
      </c>
      <c r="Z144" s="27">
        <f>Z145</f>
        <v>0</v>
      </c>
      <c r="AA144" s="27">
        <f t="shared" si="233"/>
        <v>0</v>
      </c>
      <c r="AB144" s="27">
        <f t="shared" si="233"/>
        <v>0</v>
      </c>
      <c r="AC144" s="27">
        <f t="shared" si="233"/>
        <v>0</v>
      </c>
      <c r="AD144" s="27">
        <f t="shared" si="233"/>
        <v>605</v>
      </c>
      <c r="AE144" s="27">
        <f t="shared" si="233"/>
        <v>564</v>
      </c>
      <c r="AF144" s="27">
        <f>AF145</f>
        <v>0</v>
      </c>
      <c r="AG144" s="27">
        <f t="shared" si="234"/>
        <v>0</v>
      </c>
      <c r="AH144" s="27">
        <f t="shared" si="234"/>
        <v>0</v>
      </c>
      <c r="AI144" s="27">
        <f t="shared" si="234"/>
        <v>0</v>
      </c>
      <c r="AJ144" s="27">
        <f t="shared" si="234"/>
        <v>605</v>
      </c>
      <c r="AK144" s="27">
        <f t="shared" si="234"/>
        <v>564</v>
      </c>
      <c r="AL144" s="27">
        <f>AL145</f>
        <v>0</v>
      </c>
      <c r="AM144" s="27">
        <f t="shared" si="234"/>
        <v>0</v>
      </c>
      <c r="AN144" s="27">
        <f t="shared" si="234"/>
        <v>0</v>
      </c>
      <c r="AO144" s="27">
        <f t="shared" si="234"/>
        <v>0</v>
      </c>
      <c r="AP144" s="27">
        <f t="shared" si="234"/>
        <v>605</v>
      </c>
      <c r="AQ144" s="27">
        <f t="shared" si="234"/>
        <v>564</v>
      </c>
      <c r="AR144" s="27">
        <f>AR145</f>
        <v>0</v>
      </c>
      <c r="AS144" s="27">
        <f t="shared" si="235"/>
        <v>0</v>
      </c>
      <c r="AT144" s="27">
        <f t="shared" si="235"/>
        <v>0</v>
      </c>
      <c r="AU144" s="27">
        <f t="shared" si="235"/>
        <v>0</v>
      </c>
      <c r="AV144" s="27">
        <f t="shared" si="235"/>
        <v>605</v>
      </c>
      <c r="AW144" s="27">
        <f t="shared" si="235"/>
        <v>564</v>
      </c>
    </row>
    <row r="145" spans="1:49" ht="16.5">
      <c r="A145" s="33" t="s">
        <v>189</v>
      </c>
      <c r="B145" s="25" t="s">
        <v>50</v>
      </c>
      <c r="C145" s="25" t="s">
        <v>73</v>
      </c>
      <c r="D145" s="28" t="s">
        <v>656</v>
      </c>
      <c r="E145" s="25" t="s">
        <v>188</v>
      </c>
      <c r="F145" s="27"/>
      <c r="G145" s="27"/>
      <c r="H145" s="27"/>
      <c r="I145" s="27"/>
      <c r="J145" s="27"/>
      <c r="K145" s="27"/>
      <c r="L145" s="27"/>
      <c r="M145" s="27"/>
      <c r="N145" s="27">
        <v>41</v>
      </c>
      <c r="O145" s="27"/>
      <c r="P145" s="27"/>
      <c r="Q145" s="27">
        <v>564</v>
      </c>
      <c r="R145" s="27">
        <f>L145+N145+O145+P145+Q145</f>
        <v>605</v>
      </c>
      <c r="S145" s="27">
        <f>M145+Q145</f>
        <v>564</v>
      </c>
      <c r="T145" s="27"/>
      <c r="U145" s="27"/>
      <c r="V145" s="27"/>
      <c r="W145" s="27"/>
      <c r="X145" s="27">
        <f>R145+T145+U145+V145+W145</f>
        <v>605</v>
      </c>
      <c r="Y145" s="27">
        <f>S145+W145</f>
        <v>564</v>
      </c>
      <c r="Z145" s="27"/>
      <c r="AA145" s="27"/>
      <c r="AB145" s="27"/>
      <c r="AC145" s="27"/>
      <c r="AD145" s="27">
        <f>X145+Z145+AA145+AB145+AC145</f>
        <v>605</v>
      </c>
      <c r="AE145" s="27">
        <f>Y145+AC145</f>
        <v>564</v>
      </c>
      <c r="AF145" s="27"/>
      <c r="AG145" s="27"/>
      <c r="AH145" s="27"/>
      <c r="AI145" s="27"/>
      <c r="AJ145" s="27">
        <f>AD145+AF145+AG145+AH145+AI145</f>
        <v>605</v>
      </c>
      <c r="AK145" s="27">
        <f>AE145+AI145</f>
        <v>564</v>
      </c>
      <c r="AL145" s="27"/>
      <c r="AM145" s="27"/>
      <c r="AN145" s="27"/>
      <c r="AO145" s="27"/>
      <c r="AP145" s="27">
        <f>AJ145+AL145+AM145+AN145+AO145</f>
        <v>605</v>
      </c>
      <c r="AQ145" s="27">
        <f>AK145+AO145</f>
        <v>564</v>
      </c>
      <c r="AR145" s="27"/>
      <c r="AS145" s="27"/>
      <c r="AT145" s="27"/>
      <c r="AU145" s="27"/>
      <c r="AV145" s="27">
        <f>AP145+AR145+AS145+AT145+AU145</f>
        <v>605</v>
      </c>
      <c r="AW145" s="27">
        <f>AQ145+AU145</f>
        <v>564</v>
      </c>
    </row>
    <row r="146" spans="1:49" ht="49.5">
      <c r="A146" s="33" t="s">
        <v>470</v>
      </c>
      <c r="B146" s="36" t="s">
        <v>50</v>
      </c>
      <c r="C146" s="36" t="s">
        <v>73</v>
      </c>
      <c r="D146" s="36" t="s">
        <v>251</v>
      </c>
      <c r="E146" s="36"/>
      <c r="F146" s="27">
        <f t="shared" ref="F146:U149" si="236">F147</f>
        <v>91</v>
      </c>
      <c r="G146" s="27">
        <f t="shared" si="236"/>
        <v>0</v>
      </c>
      <c r="H146" s="27">
        <f t="shared" si="236"/>
        <v>0</v>
      </c>
      <c r="I146" s="27">
        <f t="shared" si="236"/>
        <v>0</v>
      </c>
      <c r="J146" s="27">
        <f t="shared" si="236"/>
        <v>0</v>
      </c>
      <c r="K146" s="27">
        <f t="shared" si="236"/>
        <v>0</v>
      </c>
      <c r="L146" s="27">
        <f t="shared" si="236"/>
        <v>91</v>
      </c>
      <c r="M146" s="27">
        <f t="shared" si="236"/>
        <v>0</v>
      </c>
      <c r="N146" s="27">
        <f t="shared" si="236"/>
        <v>0</v>
      </c>
      <c r="O146" s="27">
        <f t="shared" si="236"/>
        <v>0</v>
      </c>
      <c r="P146" s="27">
        <f t="shared" si="236"/>
        <v>0</v>
      </c>
      <c r="Q146" s="27">
        <f t="shared" si="236"/>
        <v>0</v>
      </c>
      <c r="R146" s="27">
        <f t="shared" si="236"/>
        <v>91</v>
      </c>
      <c r="S146" s="27">
        <f t="shared" si="236"/>
        <v>0</v>
      </c>
      <c r="T146" s="27">
        <f t="shared" si="236"/>
        <v>0</v>
      </c>
      <c r="U146" s="27">
        <f t="shared" si="236"/>
        <v>0</v>
      </c>
      <c r="V146" s="27">
        <f t="shared" ref="T146:AI149" si="237">V147</f>
        <v>0</v>
      </c>
      <c r="W146" s="27">
        <f t="shared" si="237"/>
        <v>0</v>
      </c>
      <c r="X146" s="27">
        <f t="shared" si="237"/>
        <v>91</v>
      </c>
      <c r="Y146" s="27">
        <f t="shared" si="237"/>
        <v>0</v>
      </c>
      <c r="Z146" s="27">
        <f t="shared" si="237"/>
        <v>0</v>
      </c>
      <c r="AA146" s="27">
        <f t="shared" si="237"/>
        <v>0</v>
      </c>
      <c r="AB146" s="27">
        <f t="shared" si="237"/>
        <v>0</v>
      </c>
      <c r="AC146" s="27">
        <f t="shared" si="237"/>
        <v>0</v>
      </c>
      <c r="AD146" s="27">
        <f t="shared" si="237"/>
        <v>91</v>
      </c>
      <c r="AE146" s="27">
        <f t="shared" si="237"/>
        <v>0</v>
      </c>
      <c r="AF146" s="27">
        <f t="shared" si="237"/>
        <v>0</v>
      </c>
      <c r="AG146" s="27">
        <f t="shared" si="237"/>
        <v>0</v>
      </c>
      <c r="AH146" s="27">
        <f t="shared" si="237"/>
        <v>0</v>
      </c>
      <c r="AI146" s="27">
        <f t="shared" si="237"/>
        <v>0</v>
      </c>
      <c r="AJ146" s="27">
        <f t="shared" ref="AF146:AU149" si="238">AJ147</f>
        <v>91</v>
      </c>
      <c r="AK146" s="27">
        <f t="shared" si="238"/>
        <v>0</v>
      </c>
      <c r="AL146" s="27">
        <f t="shared" si="238"/>
        <v>0</v>
      </c>
      <c r="AM146" s="27">
        <f t="shared" si="238"/>
        <v>0</v>
      </c>
      <c r="AN146" s="27">
        <f t="shared" si="238"/>
        <v>0</v>
      </c>
      <c r="AO146" s="27">
        <f t="shared" si="238"/>
        <v>0</v>
      </c>
      <c r="AP146" s="27">
        <f t="shared" si="238"/>
        <v>91</v>
      </c>
      <c r="AQ146" s="27">
        <f t="shared" si="238"/>
        <v>0</v>
      </c>
      <c r="AR146" s="27">
        <f t="shared" si="238"/>
        <v>0</v>
      </c>
      <c r="AS146" s="27">
        <f t="shared" si="238"/>
        <v>0</v>
      </c>
      <c r="AT146" s="27">
        <f t="shared" si="238"/>
        <v>0</v>
      </c>
      <c r="AU146" s="27">
        <f t="shared" si="238"/>
        <v>0</v>
      </c>
      <c r="AV146" s="27">
        <f t="shared" ref="AR146:AW149" si="239">AV147</f>
        <v>91</v>
      </c>
      <c r="AW146" s="27">
        <f t="shared" si="239"/>
        <v>0</v>
      </c>
    </row>
    <row r="147" spans="1:49" ht="21.75" customHeight="1">
      <c r="A147" s="33" t="s">
        <v>78</v>
      </c>
      <c r="B147" s="36" t="s">
        <v>50</v>
      </c>
      <c r="C147" s="36" t="s">
        <v>73</v>
      </c>
      <c r="D147" s="36" t="s">
        <v>252</v>
      </c>
      <c r="E147" s="36"/>
      <c r="F147" s="27">
        <f t="shared" si="236"/>
        <v>91</v>
      </c>
      <c r="G147" s="27">
        <f t="shared" si="236"/>
        <v>0</v>
      </c>
      <c r="H147" s="27">
        <f t="shared" si="236"/>
        <v>0</v>
      </c>
      <c r="I147" s="27">
        <f t="shared" si="236"/>
        <v>0</v>
      </c>
      <c r="J147" s="27">
        <f t="shared" si="236"/>
        <v>0</v>
      </c>
      <c r="K147" s="27">
        <f t="shared" si="236"/>
        <v>0</v>
      </c>
      <c r="L147" s="27">
        <f t="shared" si="236"/>
        <v>91</v>
      </c>
      <c r="M147" s="27">
        <f t="shared" si="236"/>
        <v>0</v>
      </c>
      <c r="N147" s="27">
        <f t="shared" si="236"/>
        <v>0</v>
      </c>
      <c r="O147" s="27">
        <f t="shared" si="236"/>
        <v>0</v>
      </c>
      <c r="P147" s="27">
        <f t="shared" si="236"/>
        <v>0</v>
      </c>
      <c r="Q147" s="27">
        <f t="shared" si="236"/>
        <v>0</v>
      </c>
      <c r="R147" s="27">
        <f t="shared" si="236"/>
        <v>91</v>
      </c>
      <c r="S147" s="27">
        <f t="shared" si="236"/>
        <v>0</v>
      </c>
      <c r="T147" s="27">
        <f t="shared" si="237"/>
        <v>0</v>
      </c>
      <c r="U147" s="27">
        <f t="shared" si="237"/>
        <v>0</v>
      </c>
      <c r="V147" s="27">
        <f t="shared" si="237"/>
        <v>0</v>
      </c>
      <c r="W147" s="27">
        <f t="shared" si="237"/>
        <v>0</v>
      </c>
      <c r="X147" s="27">
        <f t="shared" si="237"/>
        <v>91</v>
      </c>
      <c r="Y147" s="27">
        <f t="shared" si="237"/>
        <v>0</v>
      </c>
      <c r="Z147" s="27">
        <f t="shared" si="237"/>
        <v>0</v>
      </c>
      <c r="AA147" s="27">
        <f t="shared" si="237"/>
        <v>0</v>
      </c>
      <c r="AB147" s="27">
        <f t="shared" si="237"/>
        <v>0</v>
      </c>
      <c r="AC147" s="27">
        <f t="shared" si="237"/>
        <v>0</v>
      </c>
      <c r="AD147" s="27">
        <f t="shared" si="237"/>
        <v>91</v>
      </c>
      <c r="AE147" s="27">
        <f t="shared" si="237"/>
        <v>0</v>
      </c>
      <c r="AF147" s="27">
        <f t="shared" si="238"/>
        <v>0</v>
      </c>
      <c r="AG147" s="27">
        <f t="shared" si="238"/>
        <v>0</v>
      </c>
      <c r="AH147" s="27">
        <f t="shared" si="238"/>
        <v>0</v>
      </c>
      <c r="AI147" s="27">
        <f t="shared" si="238"/>
        <v>0</v>
      </c>
      <c r="AJ147" s="27">
        <f t="shared" si="238"/>
        <v>91</v>
      </c>
      <c r="AK147" s="27">
        <f t="shared" si="238"/>
        <v>0</v>
      </c>
      <c r="AL147" s="27">
        <f t="shared" si="238"/>
        <v>0</v>
      </c>
      <c r="AM147" s="27">
        <f t="shared" si="238"/>
        <v>0</v>
      </c>
      <c r="AN147" s="27">
        <f t="shared" si="238"/>
        <v>0</v>
      </c>
      <c r="AO147" s="27">
        <f t="shared" si="238"/>
        <v>0</v>
      </c>
      <c r="AP147" s="27">
        <f t="shared" si="238"/>
        <v>91</v>
      </c>
      <c r="AQ147" s="27">
        <f t="shared" si="238"/>
        <v>0</v>
      </c>
      <c r="AR147" s="27">
        <f t="shared" si="239"/>
        <v>0</v>
      </c>
      <c r="AS147" s="27">
        <f t="shared" si="239"/>
        <v>0</v>
      </c>
      <c r="AT147" s="27">
        <f t="shared" si="239"/>
        <v>0</v>
      </c>
      <c r="AU147" s="27">
        <f t="shared" si="239"/>
        <v>0</v>
      </c>
      <c r="AV147" s="27">
        <f t="shared" si="239"/>
        <v>91</v>
      </c>
      <c r="AW147" s="27">
        <f t="shared" si="239"/>
        <v>0</v>
      </c>
    </row>
    <row r="148" spans="1:49" ht="33">
      <c r="A148" s="33" t="s">
        <v>96</v>
      </c>
      <c r="B148" s="36" t="s">
        <v>50</v>
      </c>
      <c r="C148" s="36" t="s">
        <v>73</v>
      </c>
      <c r="D148" s="36" t="s">
        <v>253</v>
      </c>
      <c r="E148" s="36"/>
      <c r="F148" s="27">
        <f t="shared" si="236"/>
        <v>91</v>
      </c>
      <c r="G148" s="27">
        <f t="shared" si="236"/>
        <v>0</v>
      </c>
      <c r="H148" s="27">
        <f t="shared" si="236"/>
        <v>0</v>
      </c>
      <c r="I148" s="27">
        <f t="shared" si="236"/>
        <v>0</v>
      </c>
      <c r="J148" s="27">
        <f t="shared" si="236"/>
        <v>0</v>
      </c>
      <c r="K148" s="27">
        <f t="shared" si="236"/>
        <v>0</v>
      </c>
      <c r="L148" s="27">
        <f t="shared" si="236"/>
        <v>91</v>
      </c>
      <c r="M148" s="27">
        <f t="shared" si="236"/>
        <v>0</v>
      </c>
      <c r="N148" s="27">
        <f t="shared" si="236"/>
        <v>0</v>
      </c>
      <c r="O148" s="27">
        <f t="shared" si="236"/>
        <v>0</v>
      </c>
      <c r="P148" s="27">
        <f t="shared" si="236"/>
        <v>0</v>
      </c>
      <c r="Q148" s="27">
        <f t="shared" si="236"/>
        <v>0</v>
      </c>
      <c r="R148" s="27">
        <f t="shared" si="236"/>
        <v>91</v>
      </c>
      <c r="S148" s="27">
        <f t="shared" si="236"/>
        <v>0</v>
      </c>
      <c r="T148" s="27">
        <f t="shared" si="237"/>
        <v>0</v>
      </c>
      <c r="U148" s="27">
        <f t="shared" si="237"/>
        <v>0</v>
      </c>
      <c r="V148" s="27">
        <f t="shared" si="237"/>
        <v>0</v>
      </c>
      <c r="W148" s="27">
        <f t="shared" si="237"/>
        <v>0</v>
      </c>
      <c r="X148" s="27">
        <f t="shared" si="237"/>
        <v>91</v>
      </c>
      <c r="Y148" s="27">
        <f t="shared" si="237"/>
        <v>0</v>
      </c>
      <c r="Z148" s="27">
        <f t="shared" si="237"/>
        <v>0</v>
      </c>
      <c r="AA148" s="27">
        <f t="shared" si="237"/>
        <v>0</v>
      </c>
      <c r="AB148" s="27">
        <f t="shared" si="237"/>
        <v>0</v>
      </c>
      <c r="AC148" s="27">
        <f t="shared" si="237"/>
        <v>0</v>
      </c>
      <c r="AD148" s="27">
        <f t="shared" si="237"/>
        <v>91</v>
      </c>
      <c r="AE148" s="27">
        <f t="shared" si="237"/>
        <v>0</v>
      </c>
      <c r="AF148" s="27">
        <f t="shared" si="238"/>
        <v>0</v>
      </c>
      <c r="AG148" s="27">
        <f t="shared" si="238"/>
        <v>0</v>
      </c>
      <c r="AH148" s="27">
        <f t="shared" si="238"/>
        <v>0</v>
      </c>
      <c r="AI148" s="27">
        <f t="shared" si="238"/>
        <v>0</v>
      </c>
      <c r="AJ148" s="27">
        <f t="shared" si="238"/>
        <v>91</v>
      </c>
      <c r="AK148" s="27">
        <f t="shared" si="238"/>
        <v>0</v>
      </c>
      <c r="AL148" s="27">
        <f t="shared" si="238"/>
        <v>0</v>
      </c>
      <c r="AM148" s="27">
        <f t="shared" si="238"/>
        <v>0</v>
      </c>
      <c r="AN148" s="27">
        <f t="shared" si="238"/>
        <v>0</v>
      </c>
      <c r="AO148" s="27">
        <f t="shared" si="238"/>
        <v>0</v>
      </c>
      <c r="AP148" s="27">
        <f t="shared" si="238"/>
        <v>91</v>
      </c>
      <c r="AQ148" s="27">
        <f t="shared" si="238"/>
        <v>0</v>
      </c>
      <c r="AR148" s="27">
        <f t="shared" si="239"/>
        <v>0</v>
      </c>
      <c r="AS148" s="27">
        <f t="shared" si="239"/>
        <v>0</v>
      </c>
      <c r="AT148" s="27">
        <f t="shared" si="239"/>
        <v>0</v>
      </c>
      <c r="AU148" s="27">
        <f t="shared" si="239"/>
        <v>0</v>
      </c>
      <c r="AV148" s="27">
        <f t="shared" si="239"/>
        <v>91</v>
      </c>
      <c r="AW148" s="27">
        <f t="shared" si="239"/>
        <v>0</v>
      </c>
    </row>
    <row r="149" spans="1:49" ht="33">
      <c r="A149" s="33" t="s">
        <v>437</v>
      </c>
      <c r="B149" s="36" t="s">
        <v>50</v>
      </c>
      <c r="C149" s="36" t="s">
        <v>73</v>
      </c>
      <c r="D149" s="36" t="s">
        <v>253</v>
      </c>
      <c r="E149" s="36" t="s">
        <v>80</v>
      </c>
      <c r="F149" s="27">
        <f t="shared" si="236"/>
        <v>91</v>
      </c>
      <c r="G149" s="27">
        <f t="shared" si="236"/>
        <v>0</v>
      </c>
      <c r="H149" s="27">
        <f t="shared" si="236"/>
        <v>0</v>
      </c>
      <c r="I149" s="27">
        <f t="shared" si="236"/>
        <v>0</v>
      </c>
      <c r="J149" s="27">
        <f t="shared" si="236"/>
        <v>0</v>
      </c>
      <c r="K149" s="27">
        <f t="shared" si="236"/>
        <v>0</v>
      </c>
      <c r="L149" s="27">
        <f t="shared" si="236"/>
        <v>91</v>
      </c>
      <c r="M149" s="27">
        <f t="shared" si="236"/>
        <v>0</v>
      </c>
      <c r="N149" s="27">
        <f t="shared" si="236"/>
        <v>0</v>
      </c>
      <c r="O149" s="27">
        <f t="shared" si="236"/>
        <v>0</v>
      </c>
      <c r="P149" s="27">
        <f t="shared" si="236"/>
        <v>0</v>
      </c>
      <c r="Q149" s="27">
        <f t="shared" si="236"/>
        <v>0</v>
      </c>
      <c r="R149" s="27">
        <f t="shared" si="236"/>
        <v>91</v>
      </c>
      <c r="S149" s="27">
        <f t="shared" si="236"/>
        <v>0</v>
      </c>
      <c r="T149" s="27">
        <f t="shared" si="237"/>
        <v>0</v>
      </c>
      <c r="U149" s="27">
        <f t="shared" si="237"/>
        <v>0</v>
      </c>
      <c r="V149" s="27">
        <f t="shared" si="237"/>
        <v>0</v>
      </c>
      <c r="W149" s="27">
        <f t="shared" si="237"/>
        <v>0</v>
      </c>
      <c r="X149" s="27">
        <f t="shared" si="237"/>
        <v>91</v>
      </c>
      <c r="Y149" s="27">
        <f t="shared" si="237"/>
        <v>0</v>
      </c>
      <c r="Z149" s="27">
        <f t="shared" si="237"/>
        <v>0</v>
      </c>
      <c r="AA149" s="27">
        <f t="shared" si="237"/>
        <v>0</v>
      </c>
      <c r="AB149" s="27">
        <f t="shared" si="237"/>
        <v>0</v>
      </c>
      <c r="AC149" s="27">
        <f t="shared" si="237"/>
        <v>0</v>
      </c>
      <c r="AD149" s="27">
        <f t="shared" si="237"/>
        <v>91</v>
      </c>
      <c r="AE149" s="27">
        <f t="shared" si="237"/>
        <v>0</v>
      </c>
      <c r="AF149" s="27">
        <f t="shared" si="238"/>
        <v>0</v>
      </c>
      <c r="AG149" s="27">
        <f t="shared" si="238"/>
        <v>0</v>
      </c>
      <c r="AH149" s="27">
        <f t="shared" si="238"/>
        <v>0</v>
      </c>
      <c r="AI149" s="27">
        <f t="shared" si="238"/>
        <v>0</v>
      </c>
      <c r="AJ149" s="27">
        <f t="shared" si="238"/>
        <v>91</v>
      </c>
      <c r="AK149" s="27">
        <f t="shared" si="238"/>
        <v>0</v>
      </c>
      <c r="AL149" s="27">
        <f t="shared" si="238"/>
        <v>0</v>
      </c>
      <c r="AM149" s="27">
        <f t="shared" si="238"/>
        <v>0</v>
      </c>
      <c r="AN149" s="27">
        <f t="shared" si="238"/>
        <v>0</v>
      </c>
      <c r="AO149" s="27">
        <f t="shared" si="238"/>
        <v>0</v>
      </c>
      <c r="AP149" s="27">
        <f t="shared" si="238"/>
        <v>91</v>
      </c>
      <c r="AQ149" s="27">
        <f t="shared" si="238"/>
        <v>0</v>
      </c>
      <c r="AR149" s="27">
        <f t="shared" si="239"/>
        <v>0</v>
      </c>
      <c r="AS149" s="27">
        <f t="shared" si="239"/>
        <v>0</v>
      </c>
      <c r="AT149" s="27">
        <f t="shared" si="239"/>
        <v>0</v>
      </c>
      <c r="AU149" s="27">
        <f t="shared" si="239"/>
        <v>0</v>
      </c>
      <c r="AV149" s="27">
        <f t="shared" si="239"/>
        <v>91</v>
      </c>
      <c r="AW149" s="27">
        <f t="shared" si="239"/>
        <v>0</v>
      </c>
    </row>
    <row r="150" spans="1:49" ht="36" customHeight="1">
      <c r="A150" s="72" t="s">
        <v>170</v>
      </c>
      <c r="B150" s="36" t="s">
        <v>50</v>
      </c>
      <c r="C150" s="36" t="s">
        <v>73</v>
      </c>
      <c r="D150" s="36" t="s">
        <v>253</v>
      </c>
      <c r="E150" s="36" t="s">
        <v>169</v>
      </c>
      <c r="F150" s="27">
        <v>91</v>
      </c>
      <c r="G150" s="27"/>
      <c r="H150" s="27"/>
      <c r="I150" s="27"/>
      <c r="J150" s="27"/>
      <c r="K150" s="27"/>
      <c r="L150" s="27">
        <f>F150+H150+I150+J150+K150</f>
        <v>91</v>
      </c>
      <c r="M150" s="27">
        <f>G150+K150</f>
        <v>0</v>
      </c>
      <c r="N150" s="27"/>
      <c r="O150" s="27"/>
      <c r="P150" s="27"/>
      <c r="Q150" s="27"/>
      <c r="R150" s="27">
        <f>L150+N150+O150+P150+Q150</f>
        <v>91</v>
      </c>
      <c r="S150" s="27">
        <f>M150+Q150</f>
        <v>0</v>
      </c>
      <c r="T150" s="27"/>
      <c r="U150" s="27"/>
      <c r="V150" s="27"/>
      <c r="W150" s="27"/>
      <c r="X150" s="27">
        <f>R150+T150+U150+V150+W150</f>
        <v>91</v>
      </c>
      <c r="Y150" s="27">
        <f>S150+W150</f>
        <v>0</v>
      </c>
      <c r="Z150" s="27"/>
      <c r="AA150" s="27"/>
      <c r="AB150" s="27"/>
      <c r="AC150" s="27"/>
      <c r="AD150" s="27">
        <f>X150+Z150+AA150+AB150+AC150</f>
        <v>91</v>
      </c>
      <c r="AE150" s="27">
        <f>Y150+AC150</f>
        <v>0</v>
      </c>
      <c r="AF150" s="27"/>
      <c r="AG150" s="27"/>
      <c r="AH150" s="27"/>
      <c r="AI150" s="27"/>
      <c r="AJ150" s="27">
        <f>AD150+AF150+AG150+AH150+AI150</f>
        <v>91</v>
      </c>
      <c r="AK150" s="27">
        <f>AE150+AI150</f>
        <v>0</v>
      </c>
      <c r="AL150" s="27"/>
      <c r="AM150" s="27"/>
      <c r="AN150" s="27"/>
      <c r="AO150" s="27"/>
      <c r="AP150" s="27">
        <f>AJ150+AL150+AM150+AN150+AO150</f>
        <v>91</v>
      </c>
      <c r="AQ150" s="27">
        <f>AK150+AO150</f>
        <v>0</v>
      </c>
      <c r="AR150" s="27"/>
      <c r="AS150" s="27"/>
      <c r="AT150" s="27"/>
      <c r="AU150" s="27"/>
      <c r="AV150" s="27">
        <f>AP150+AR150+AS150+AT150+AU150</f>
        <v>91</v>
      </c>
      <c r="AW150" s="27">
        <f>AQ150+AU150</f>
        <v>0</v>
      </c>
    </row>
    <row r="151" spans="1:49" ht="51">
      <c r="A151" s="33" t="s">
        <v>461</v>
      </c>
      <c r="B151" s="25" t="s">
        <v>50</v>
      </c>
      <c r="C151" s="25" t="s">
        <v>73</v>
      </c>
      <c r="D151" s="26" t="s">
        <v>241</v>
      </c>
      <c r="E151" s="25"/>
      <c r="F151" s="27">
        <f>F152+F163+F210</f>
        <v>178002</v>
      </c>
      <c r="G151" s="27">
        <f>G152+G163+G210</f>
        <v>0</v>
      </c>
      <c r="H151" s="27">
        <f>H152+H163+H210+H179</f>
        <v>4008</v>
      </c>
      <c r="I151" s="27">
        <f t="shared" ref="I151:M151" si="240">I152+I163+I210+I179</f>
        <v>0</v>
      </c>
      <c r="J151" s="27">
        <f t="shared" si="240"/>
        <v>0</v>
      </c>
      <c r="K151" s="27">
        <f t="shared" si="240"/>
        <v>5406</v>
      </c>
      <c r="L151" s="27">
        <f t="shared" si="240"/>
        <v>187416</v>
      </c>
      <c r="M151" s="27">
        <f t="shared" si="240"/>
        <v>5406</v>
      </c>
      <c r="N151" s="27">
        <f>N152+N163+N210+N179</f>
        <v>0</v>
      </c>
      <c r="O151" s="27">
        <f t="shared" ref="O151:S151" si="241">O152+O163+O210+O179</f>
        <v>0</v>
      </c>
      <c r="P151" s="27">
        <f t="shared" si="241"/>
        <v>0</v>
      </c>
      <c r="Q151" s="27">
        <f t="shared" si="241"/>
        <v>0</v>
      </c>
      <c r="R151" s="27">
        <f t="shared" si="241"/>
        <v>187416</v>
      </c>
      <c r="S151" s="27">
        <f t="shared" si="241"/>
        <v>5406</v>
      </c>
      <c r="T151" s="27">
        <f>T152+T163+T210+T179</f>
        <v>0</v>
      </c>
      <c r="U151" s="27">
        <f t="shared" ref="U151:Y151" si="242">U152+U163+U210+U179</f>
        <v>0</v>
      </c>
      <c r="V151" s="27">
        <f t="shared" si="242"/>
        <v>0</v>
      </c>
      <c r="W151" s="27">
        <f t="shared" si="242"/>
        <v>0</v>
      </c>
      <c r="X151" s="27">
        <f t="shared" si="242"/>
        <v>187416</v>
      </c>
      <c r="Y151" s="27">
        <f t="shared" si="242"/>
        <v>5406</v>
      </c>
      <c r="Z151" s="27">
        <f>Z152+Z163+Z210+Z179</f>
        <v>0</v>
      </c>
      <c r="AA151" s="27">
        <f t="shared" ref="AA151:AE151" si="243">AA152+AA163+AA210+AA179</f>
        <v>0</v>
      </c>
      <c r="AB151" s="27">
        <f t="shared" si="243"/>
        <v>0</v>
      </c>
      <c r="AC151" s="27">
        <f t="shared" si="243"/>
        <v>0</v>
      </c>
      <c r="AD151" s="27">
        <f t="shared" si="243"/>
        <v>187416</v>
      </c>
      <c r="AE151" s="27">
        <f t="shared" si="243"/>
        <v>5406</v>
      </c>
      <c r="AF151" s="27">
        <f>AF152+AF163+AF210+AF179</f>
        <v>0</v>
      </c>
      <c r="AG151" s="27">
        <f t="shared" ref="AG151:AK151" si="244">AG152+AG163+AG210+AG179</f>
        <v>0</v>
      </c>
      <c r="AH151" s="27">
        <f t="shared" si="244"/>
        <v>0</v>
      </c>
      <c r="AI151" s="27">
        <f t="shared" si="244"/>
        <v>0</v>
      </c>
      <c r="AJ151" s="27">
        <f t="shared" si="244"/>
        <v>187416</v>
      </c>
      <c r="AK151" s="27">
        <f t="shared" si="244"/>
        <v>5406</v>
      </c>
      <c r="AL151" s="27">
        <f>AL152+AL163+AL210+AL179</f>
        <v>0</v>
      </c>
      <c r="AM151" s="27">
        <f t="shared" ref="AM151:AQ151" si="245">AM152+AM163+AM210+AM179</f>
        <v>0</v>
      </c>
      <c r="AN151" s="27">
        <f t="shared" si="245"/>
        <v>-120</v>
      </c>
      <c r="AO151" s="27">
        <f t="shared" si="245"/>
        <v>0</v>
      </c>
      <c r="AP151" s="27">
        <f t="shared" si="245"/>
        <v>187296</v>
      </c>
      <c r="AQ151" s="27">
        <f t="shared" si="245"/>
        <v>5406</v>
      </c>
      <c r="AR151" s="27">
        <f>AR152+AR163+AR210+AR179</f>
        <v>1224</v>
      </c>
      <c r="AS151" s="27">
        <f t="shared" ref="AS151:AW151" si="246">AS152+AS163+AS210+AS179</f>
        <v>0</v>
      </c>
      <c r="AT151" s="27">
        <f t="shared" si="246"/>
        <v>0</v>
      </c>
      <c r="AU151" s="27">
        <f t="shared" si="246"/>
        <v>0</v>
      </c>
      <c r="AV151" s="27">
        <f t="shared" si="246"/>
        <v>188520</v>
      </c>
      <c r="AW151" s="27">
        <f t="shared" si="246"/>
        <v>5406</v>
      </c>
    </row>
    <row r="152" spans="1:49" ht="21.75" customHeight="1">
      <c r="A152" s="33" t="s">
        <v>78</v>
      </c>
      <c r="B152" s="25" t="s">
        <v>50</v>
      </c>
      <c r="C152" s="25" t="s">
        <v>73</v>
      </c>
      <c r="D152" s="26" t="s">
        <v>567</v>
      </c>
      <c r="E152" s="25"/>
      <c r="F152" s="27">
        <f t="shared" ref="F152:G152" si="247">F153+F160</f>
        <v>14114</v>
      </c>
      <c r="G152" s="27">
        <f t="shared" si="247"/>
        <v>0</v>
      </c>
      <c r="H152" s="27">
        <f t="shared" ref="H152:M152" si="248">H153+H160</f>
        <v>0</v>
      </c>
      <c r="I152" s="27">
        <f t="shared" si="248"/>
        <v>0</v>
      </c>
      <c r="J152" s="27">
        <f t="shared" si="248"/>
        <v>0</v>
      </c>
      <c r="K152" s="27">
        <f t="shared" si="248"/>
        <v>0</v>
      </c>
      <c r="L152" s="27">
        <f t="shared" si="248"/>
        <v>14114</v>
      </c>
      <c r="M152" s="27">
        <f t="shared" si="248"/>
        <v>0</v>
      </c>
      <c r="N152" s="27">
        <f t="shared" ref="N152:S152" si="249">N153+N160</f>
        <v>0</v>
      </c>
      <c r="O152" s="27">
        <f t="shared" si="249"/>
        <v>0</v>
      </c>
      <c r="P152" s="27">
        <f t="shared" si="249"/>
        <v>0</v>
      </c>
      <c r="Q152" s="27">
        <f t="shared" si="249"/>
        <v>0</v>
      </c>
      <c r="R152" s="27">
        <f t="shared" si="249"/>
        <v>14114</v>
      </c>
      <c r="S152" s="27">
        <f t="shared" si="249"/>
        <v>0</v>
      </c>
      <c r="T152" s="27">
        <f t="shared" ref="T152:Y152" si="250">T153+T160</f>
        <v>0</v>
      </c>
      <c r="U152" s="27">
        <f t="shared" si="250"/>
        <v>0</v>
      </c>
      <c r="V152" s="27">
        <f t="shared" si="250"/>
        <v>0</v>
      </c>
      <c r="W152" s="27">
        <f t="shared" si="250"/>
        <v>0</v>
      </c>
      <c r="X152" s="27">
        <f t="shared" si="250"/>
        <v>14114</v>
      </c>
      <c r="Y152" s="27">
        <f t="shared" si="250"/>
        <v>0</v>
      </c>
      <c r="Z152" s="27">
        <f t="shared" ref="Z152:AE152" si="251">Z153+Z160</f>
        <v>0</v>
      </c>
      <c r="AA152" s="27">
        <f t="shared" si="251"/>
        <v>0</v>
      </c>
      <c r="AB152" s="27">
        <f t="shared" si="251"/>
        <v>0</v>
      </c>
      <c r="AC152" s="27">
        <f t="shared" si="251"/>
        <v>0</v>
      </c>
      <c r="AD152" s="27">
        <f t="shared" si="251"/>
        <v>14114</v>
      </c>
      <c r="AE152" s="27">
        <f t="shared" si="251"/>
        <v>0</v>
      </c>
      <c r="AF152" s="27">
        <f t="shared" ref="AF152:AK152" si="252">AF153+AF160</f>
        <v>0</v>
      </c>
      <c r="AG152" s="27">
        <f t="shared" si="252"/>
        <v>0</v>
      </c>
      <c r="AH152" s="27">
        <f t="shared" si="252"/>
        <v>0</v>
      </c>
      <c r="AI152" s="27">
        <f t="shared" si="252"/>
        <v>0</v>
      </c>
      <c r="AJ152" s="27">
        <f t="shared" si="252"/>
        <v>14114</v>
      </c>
      <c r="AK152" s="27">
        <f t="shared" si="252"/>
        <v>0</v>
      </c>
      <c r="AL152" s="27">
        <f t="shared" ref="AL152:AQ152" si="253">AL153+AL160</f>
        <v>0</v>
      </c>
      <c r="AM152" s="27">
        <f t="shared" si="253"/>
        <v>0</v>
      </c>
      <c r="AN152" s="27">
        <f t="shared" si="253"/>
        <v>0</v>
      </c>
      <c r="AO152" s="27">
        <f t="shared" si="253"/>
        <v>0</v>
      </c>
      <c r="AP152" s="27">
        <f t="shared" si="253"/>
        <v>14114</v>
      </c>
      <c r="AQ152" s="27">
        <f t="shared" si="253"/>
        <v>0</v>
      </c>
      <c r="AR152" s="27">
        <f t="shared" ref="AR152:AW152" si="254">AR153+AR160</f>
        <v>0</v>
      </c>
      <c r="AS152" s="27">
        <f t="shared" si="254"/>
        <v>0</v>
      </c>
      <c r="AT152" s="27">
        <f t="shared" si="254"/>
        <v>0</v>
      </c>
      <c r="AU152" s="27">
        <f t="shared" si="254"/>
        <v>0</v>
      </c>
      <c r="AV152" s="27">
        <f t="shared" si="254"/>
        <v>14114</v>
      </c>
      <c r="AW152" s="27">
        <f t="shared" si="254"/>
        <v>0</v>
      </c>
    </row>
    <row r="153" spans="1:49" ht="33">
      <c r="A153" s="33" t="s">
        <v>96</v>
      </c>
      <c r="B153" s="25" t="s">
        <v>50</v>
      </c>
      <c r="C153" s="25" t="s">
        <v>73</v>
      </c>
      <c r="D153" s="26" t="s">
        <v>568</v>
      </c>
      <c r="E153" s="25"/>
      <c r="F153" s="27">
        <f t="shared" ref="F153:G153" si="255">F154+F156+F158</f>
        <v>11388</v>
      </c>
      <c r="G153" s="27">
        <f t="shared" si="255"/>
        <v>0</v>
      </c>
      <c r="H153" s="27">
        <f t="shared" ref="H153:M153" si="256">H154+H156+H158</f>
        <v>0</v>
      </c>
      <c r="I153" s="27">
        <f t="shared" si="256"/>
        <v>0</v>
      </c>
      <c r="J153" s="27">
        <f t="shared" si="256"/>
        <v>0</v>
      </c>
      <c r="K153" s="27">
        <f t="shared" si="256"/>
        <v>0</v>
      </c>
      <c r="L153" s="27">
        <f t="shared" si="256"/>
        <v>11388</v>
      </c>
      <c r="M153" s="27">
        <f t="shared" si="256"/>
        <v>0</v>
      </c>
      <c r="N153" s="27">
        <f t="shared" ref="N153:S153" si="257">N154+N156+N158</f>
        <v>0</v>
      </c>
      <c r="O153" s="27">
        <f t="shared" si="257"/>
        <v>0</v>
      </c>
      <c r="P153" s="27">
        <f t="shared" si="257"/>
        <v>0</v>
      </c>
      <c r="Q153" s="27">
        <f t="shared" si="257"/>
        <v>0</v>
      </c>
      <c r="R153" s="27">
        <f t="shared" si="257"/>
        <v>11388</v>
      </c>
      <c r="S153" s="27">
        <f t="shared" si="257"/>
        <v>0</v>
      </c>
      <c r="T153" s="27">
        <f t="shared" ref="T153:Y153" si="258">T154+T156+T158</f>
        <v>0</v>
      </c>
      <c r="U153" s="27">
        <f t="shared" si="258"/>
        <v>0</v>
      </c>
      <c r="V153" s="27">
        <f t="shared" si="258"/>
        <v>0</v>
      </c>
      <c r="W153" s="27">
        <f t="shared" si="258"/>
        <v>0</v>
      </c>
      <c r="X153" s="27">
        <f t="shared" si="258"/>
        <v>11388</v>
      </c>
      <c r="Y153" s="27">
        <f t="shared" si="258"/>
        <v>0</v>
      </c>
      <c r="Z153" s="27">
        <f t="shared" ref="Z153:AE153" si="259">Z154+Z156+Z158</f>
        <v>0</v>
      </c>
      <c r="AA153" s="27">
        <f t="shared" si="259"/>
        <v>0</v>
      </c>
      <c r="AB153" s="27">
        <f t="shared" si="259"/>
        <v>0</v>
      </c>
      <c r="AC153" s="27">
        <f t="shared" si="259"/>
        <v>0</v>
      </c>
      <c r="AD153" s="27">
        <f t="shared" si="259"/>
        <v>11388</v>
      </c>
      <c r="AE153" s="27">
        <f t="shared" si="259"/>
        <v>0</v>
      </c>
      <c r="AF153" s="27">
        <f t="shared" ref="AF153:AK153" si="260">AF154+AF156+AF158</f>
        <v>0</v>
      </c>
      <c r="AG153" s="27">
        <f t="shared" si="260"/>
        <v>0</v>
      </c>
      <c r="AH153" s="27">
        <f t="shared" si="260"/>
        <v>0</v>
      </c>
      <c r="AI153" s="27">
        <f t="shared" si="260"/>
        <v>0</v>
      </c>
      <c r="AJ153" s="27">
        <f t="shared" si="260"/>
        <v>11388</v>
      </c>
      <c r="AK153" s="27">
        <f t="shared" si="260"/>
        <v>0</v>
      </c>
      <c r="AL153" s="27">
        <f t="shared" ref="AL153:AQ153" si="261">AL154+AL156+AL158</f>
        <v>0</v>
      </c>
      <c r="AM153" s="27">
        <f t="shared" si="261"/>
        <v>0</v>
      </c>
      <c r="AN153" s="27">
        <f t="shared" si="261"/>
        <v>0</v>
      </c>
      <c r="AO153" s="27">
        <f t="shared" si="261"/>
        <v>0</v>
      </c>
      <c r="AP153" s="27">
        <f t="shared" si="261"/>
        <v>11388</v>
      </c>
      <c r="AQ153" s="27">
        <f t="shared" si="261"/>
        <v>0</v>
      </c>
      <c r="AR153" s="27">
        <f t="shared" ref="AR153:AW153" si="262">AR154+AR156+AR158</f>
        <v>0</v>
      </c>
      <c r="AS153" s="27">
        <f t="shared" si="262"/>
        <v>0</v>
      </c>
      <c r="AT153" s="27">
        <f t="shared" si="262"/>
        <v>0</v>
      </c>
      <c r="AU153" s="27">
        <f t="shared" si="262"/>
        <v>0</v>
      </c>
      <c r="AV153" s="27">
        <f t="shared" si="262"/>
        <v>11388</v>
      </c>
      <c r="AW153" s="27">
        <f t="shared" si="262"/>
        <v>0</v>
      </c>
    </row>
    <row r="154" spans="1:49" ht="33">
      <c r="A154" s="33" t="s">
        <v>437</v>
      </c>
      <c r="B154" s="25" t="s">
        <v>50</v>
      </c>
      <c r="C154" s="25" t="s">
        <v>73</v>
      </c>
      <c r="D154" s="26" t="s">
        <v>568</v>
      </c>
      <c r="E154" s="25" t="s">
        <v>80</v>
      </c>
      <c r="F154" s="27">
        <f t="shared" ref="F154:AW154" si="263">F155</f>
        <v>2435</v>
      </c>
      <c r="G154" s="27">
        <f t="shared" si="263"/>
        <v>0</v>
      </c>
      <c r="H154" s="27">
        <f t="shared" si="263"/>
        <v>0</v>
      </c>
      <c r="I154" s="27">
        <f t="shared" si="263"/>
        <v>0</v>
      </c>
      <c r="J154" s="27">
        <f t="shared" si="263"/>
        <v>0</v>
      </c>
      <c r="K154" s="27">
        <f t="shared" si="263"/>
        <v>0</v>
      </c>
      <c r="L154" s="27">
        <f t="shared" si="263"/>
        <v>2435</v>
      </c>
      <c r="M154" s="27">
        <f t="shared" si="263"/>
        <v>0</v>
      </c>
      <c r="N154" s="27">
        <f t="shared" si="263"/>
        <v>0</v>
      </c>
      <c r="O154" s="27">
        <f t="shared" si="263"/>
        <v>0</v>
      </c>
      <c r="P154" s="27">
        <f t="shared" si="263"/>
        <v>0</v>
      </c>
      <c r="Q154" s="27">
        <f t="shared" si="263"/>
        <v>0</v>
      </c>
      <c r="R154" s="27">
        <f t="shared" si="263"/>
        <v>2435</v>
      </c>
      <c r="S154" s="27">
        <f t="shared" si="263"/>
        <v>0</v>
      </c>
      <c r="T154" s="27">
        <f t="shared" si="263"/>
        <v>0</v>
      </c>
      <c r="U154" s="27">
        <f t="shared" si="263"/>
        <v>0</v>
      </c>
      <c r="V154" s="27">
        <f t="shared" si="263"/>
        <v>0</v>
      </c>
      <c r="W154" s="27">
        <f t="shared" si="263"/>
        <v>0</v>
      </c>
      <c r="X154" s="27">
        <f t="shared" si="263"/>
        <v>2435</v>
      </c>
      <c r="Y154" s="27">
        <f t="shared" si="263"/>
        <v>0</v>
      </c>
      <c r="Z154" s="27">
        <f t="shared" si="263"/>
        <v>0</v>
      </c>
      <c r="AA154" s="27">
        <f t="shared" si="263"/>
        <v>0</v>
      </c>
      <c r="AB154" s="27">
        <f t="shared" si="263"/>
        <v>0</v>
      </c>
      <c r="AC154" s="27">
        <f t="shared" si="263"/>
        <v>0</v>
      </c>
      <c r="AD154" s="27">
        <f t="shared" si="263"/>
        <v>2435</v>
      </c>
      <c r="AE154" s="27">
        <f t="shared" si="263"/>
        <v>0</v>
      </c>
      <c r="AF154" s="27">
        <f t="shared" si="263"/>
        <v>0</v>
      </c>
      <c r="AG154" s="27">
        <f t="shared" si="263"/>
        <v>0</v>
      </c>
      <c r="AH154" s="27">
        <f t="shared" si="263"/>
        <v>0</v>
      </c>
      <c r="AI154" s="27">
        <f t="shared" si="263"/>
        <v>0</v>
      </c>
      <c r="AJ154" s="27">
        <f t="shared" si="263"/>
        <v>2435</v>
      </c>
      <c r="AK154" s="27">
        <f t="shared" si="263"/>
        <v>0</v>
      </c>
      <c r="AL154" s="27">
        <f t="shared" si="263"/>
        <v>0</v>
      </c>
      <c r="AM154" s="27">
        <f t="shared" si="263"/>
        <v>0</v>
      </c>
      <c r="AN154" s="27">
        <f t="shared" si="263"/>
        <v>0</v>
      </c>
      <c r="AO154" s="27">
        <f t="shared" si="263"/>
        <v>0</v>
      </c>
      <c r="AP154" s="27">
        <f t="shared" si="263"/>
        <v>2435</v>
      </c>
      <c r="AQ154" s="27">
        <f t="shared" si="263"/>
        <v>0</v>
      </c>
      <c r="AR154" s="27">
        <f t="shared" si="263"/>
        <v>0</v>
      </c>
      <c r="AS154" s="27">
        <f t="shared" si="263"/>
        <v>0</v>
      </c>
      <c r="AT154" s="27">
        <f t="shared" si="263"/>
        <v>0</v>
      </c>
      <c r="AU154" s="27">
        <f t="shared" si="263"/>
        <v>0</v>
      </c>
      <c r="AV154" s="27">
        <f t="shared" si="263"/>
        <v>2435</v>
      </c>
      <c r="AW154" s="27">
        <f t="shared" si="263"/>
        <v>0</v>
      </c>
    </row>
    <row r="155" spans="1:49" ht="34.5" customHeight="1">
      <c r="A155" s="72" t="s">
        <v>170</v>
      </c>
      <c r="B155" s="25" t="s">
        <v>50</v>
      </c>
      <c r="C155" s="25" t="s">
        <v>73</v>
      </c>
      <c r="D155" s="26" t="s">
        <v>568</v>
      </c>
      <c r="E155" s="25" t="s">
        <v>169</v>
      </c>
      <c r="F155" s="27">
        <f>1017+240+1178</f>
        <v>2435</v>
      </c>
      <c r="G155" s="27"/>
      <c r="H155" s="27"/>
      <c r="I155" s="27"/>
      <c r="J155" s="27"/>
      <c r="K155" s="27"/>
      <c r="L155" s="27">
        <f>F155+H155+I155+J155+K155</f>
        <v>2435</v>
      </c>
      <c r="M155" s="27">
        <f>G155+K155</f>
        <v>0</v>
      </c>
      <c r="N155" s="27"/>
      <c r="O155" s="27"/>
      <c r="P155" s="27"/>
      <c r="Q155" s="27"/>
      <c r="R155" s="27">
        <f>L155+N155+O155+P155+Q155</f>
        <v>2435</v>
      </c>
      <c r="S155" s="27">
        <f>M155+Q155</f>
        <v>0</v>
      </c>
      <c r="T155" s="27"/>
      <c r="U155" s="27"/>
      <c r="V155" s="27"/>
      <c r="W155" s="27"/>
      <c r="X155" s="27">
        <f>R155+T155+U155+V155+W155</f>
        <v>2435</v>
      </c>
      <c r="Y155" s="27">
        <f>S155+W155</f>
        <v>0</v>
      </c>
      <c r="Z155" s="27"/>
      <c r="AA155" s="27"/>
      <c r="AB155" s="27"/>
      <c r="AC155" s="27"/>
      <c r="AD155" s="27">
        <f>X155+Z155+AA155+AB155+AC155</f>
        <v>2435</v>
      </c>
      <c r="AE155" s="27">
        <f>Y155+AC155</f>
        <v>0</v>
      </c>
      <c r="AF155" s="27"/>
      <c r="AG155" s="27"/>
      <c r="AH155" s="27"/>
      <c r="AI155" s="27"/>
      <c r="AJ155" s="27">
        <f>AD155+AF155+AG155+AH155+AI155</f>
        <v>2435</v>
      </c>
      <c r="AK155" s="27">
        <f>AE155+AI155</f>
        <v>0</v>
      </c>
      <c r="AL155" s="27"/>
      <c r="AM155" s="27"/>
      <c r="AN155" s="27"/>
      <c r="AO155" s="27"/>
      <c r="AP155" s="27">
        <f>AJ155+AL155+AM155+AN155+AO155</f>
        <v>2435</v>
      </c>
      <c r="AQ155" s="27">
        <f>AK155+AO155</f>
        <v>0</v>
      </c>
      <c r="AR155" s="27"/>
      <c r="AS155" s="27"/>
      <c r="AT155" s="27"/>
      <c r="AU155" s="27"/>
      <c r="AV155" s="27">
        <f>AP155+AR155+AS155+AT155+AU155</f>
        <v>2435</v>
      </c>
      <c r="AW155" s="27">
        <f>AQ155+AU155</f>
        <v>0</v>
      </c>
    </row>
    <row r="156" spans="1:49" ht="18.75" customHeight="1">
      <c r="A156" s="72" t="s">
        <v>102</v>
      </c>
      <c r="B156" s="25" t="s">
        <v>50</v>
      </c>
      <c r="C156" s="25" t="s">
        <v>73</v>
      </c>
      <c r="D156" s="26" t="s">
        <v>568</v>
      </c>
      <c r="E156" s="25" t="s">
        <v>91</v>
      </c>
      <c r="F156" s="27">
        <f t="shared" ref="F156:AW156" si="264">F157</f>
        <v>124</v>
      </c>
      <c r="G156" s="27">
        <f t="shared" si="264"/>
        <v>0</v>
      </c>
      <c r="H156" s="27">
        <f t="shared" si="264"/>
        <v>0</v>
      </c>
      <c r="I156" s="27">
        <f t="shared" si="264"/>
        <v>0</v>
      </c>
      <c r="J156" s="27">
        <f t="shared" si="264"/>
        <v>0</v>
      </c>
      <c r="K156" s="27">
        <f t="shared" si="264"/>
        <v>0</v>
      </c>
      <c r="L156" s="27">
        <f t="shared" si="264"/>
        <v>124</v>
      </c>
      <c r="M156" s="27">
        <f t="shared" si="264"/>
        <v>0</v>
      </c>
      <c r="N156" s="27">
        <f t="shared" si="264"/>
        <v>0</v>
      </c>
      <c r="O156" s="27">
        <f t="shared" si="264"/>
        <v>0</v>
      </c>
      <c r="P156" s="27">
        <f t="shared" si="264"/>
        <v>0</v>
      </c>
      <c r="Q156" s="27">
        <f t="shared" si="264"/>
        <v>0</v>
      </c>
      <c r="R156" s="27">
        <f t="shared" si="264"/>
        <v>124</v>
      </c>
      <c r="S156" s="27">
        <f t="shared" si="264"/>
        <v>0</v>
      </c>
      <c r="T156" s="27">
        <f t="shared" si="264"/>
        <v>0</v>
      </c>
      <c r="U156" s="27">
        <f t="shared" si="264"/>
        <v>0</v>
      </c>
      <c r="V156" s="27">
        <f t="shared" si="264"/>
        <v>0</v>
      </c>
      <c r="W156" s="27">
        <f t="shared" si="264"/>
        <v>0</v>
      </c>
      <c r="X156" s="27">
        <f t="shared" si="264"/>
        <v>124</v>
      </c>
      <c r="Y156" s="27">
        <f t="shared" si="264"/>
        <v>0</v>
      </c>
      <c r="Z156" s="27">
        <f t="shared" si="264"/>
        <v>0</v>
      </c>
      <c r="AA156" s="27">
        <f t="shared" si="264"/>
        <v>0</v>
      </c>
      <c r="AB156" s="27">
        <f t="shared" si="264"/>
        <v>0</v>
      </c>
      <c r="AC156" s="27">
        <f t="shared" si="264"/>
        <v>0</v>
      </c>
      <c r="AD156" s="27">
        <f t="shared" si="264"/>
        <v>124</v>
      </c>
      <c r="AE156" s="27">
        <f t="shared" si="264"/>
        <v>0</v>
      </c>
      <c r="AF156" s="27">
        <f t="shared" si="264"/>
        <v>0</v>
      </c>
      <c r="AG156" s="27">
        <f t="shared" si="264"/>
        <v>0</v>
      </c>
      <c r="AH156" s="27">
        <f t="shared" si="264"/>
        <v>0</v>
      </c>
      <c r="AI156" s="27">
        <f t="shared" si="264"/>
        <v>0</v>
      </c>
      <c r="AJ156" s="27">
        <f t="shared" si="264"/>
        <v>124</v>
      </c>
      <c r="AK156" s="27">
        <f t="shared" si="264"/>
        <v>0</v>
      </c>
      <c r="AL156" s="27">
        <f t="shared" si="264"/>
        <v>0</v>
      </c>
      <c r="AM156" s="27">
        <f t="shared" si="264"/>
        <v>0</v>
      </c>
      <c r="AN156" s="27">
        <f t="shared" si="264"/>
        <v>0</v>
      </c>
      <c r="AO156" s="27">
        <f t="shared" si="264"/>
        <v>0</v>
      </c>
      <c r="AP156" s="27">
        <f t="shared" si="264"/>
        <v>124</v>
      </c>
      <c r="AQ156" s="27">
        <f t="shared" si="264"/>
        <v>0</v>
      </c>
      <c r="AR156" s="27">
        <f t="shared" si="264"/>
        <v>0</v>
      </c>
      <c r="AS156" s="27">
        <f t="shared" si="264"/>
        <v>0</v>
      </c>
      <c r="AT156" s="27">
        <f t="shared" si="264"/>
        <v>0</v>
      </c>
      <c r="AU156" s="27">
        <f t="shared" si="264"/>
        <v>0</v>
      </c>
      <c r="AV156" s="27">
        <f t="shared" si="264"/>
        <v>124</v>
      </c>
      <c r="AW156" s="27">
        <f t="shared" si="264"/>
        <v>0</v>
      </c>
    </row>
    <row r="157" spans="1:49" ht="16.5">
      <c r="A157" s="72" t="s">
        <v>182</v>
      </c>
      <c r="B157" s="25" t="s">
        <v>50</v>
      </c>
      <c r="C157" s="25" t="s">
        <v>73</v>
      </c>
      <c r="D157" s="26" t="s">
        <v>568</v>
      </c>
      <c r="E157" s="25" t="s">
        <v>181</v>
      </c>
      <c r="F157" s="27">
        <v>124</v>
      </c>
      <c r="G157" s="27"/>
      <c r="H157" s="27"/>
      <c r="I157" s="27"/>
      <c r="J157" s="27"/>
      <c r="K157" s="27"/>
      <c r="L157" s="27">
        <f>F157+H157+I157+J157+K157</f>
        <v>124</v>
      </c>
      <c r="M157" s="27">
        <f>G157+K157</f>
        <v>0</v>
      </c>
      <c r="N157" s="27"/>
      <c r="O157" s="27"/>
      <c r="P157" s="27"/>
      <c r="Q157" s="27"/>
      <c r="R157" s="27">
        <f>L157+N157+O157+P157+Q157</f>
        <v>124</v>
      </c>
      <c r="S157" s="27">
        <f>M157+Q157</f>
        <v>0</v>
      </c>
      <c r="T157" s="27"/>
      <c r="U157" s="27"/>
      <c r="V157" s="27"/>
      <c r="W157" s="27"/>
      <c r="X157" s="27">
        <f>R157+T157+U157+V157+W157</f>
        <v>124</v>
      </c>
      <c r="Y157" s="27">
        <f>S157+W157</f>
        <v>0</v>
      </c>
      <c r="Z157" s="27"/>
      <c r="AA157" s="27"/>
      <c r="AB157" s="27"/>
      <c r="AC157" s="27"/>
      <c r="AD157" s="27">
        <f>X157+Z157+AA157+AB157+AC157</f>
        <v>124</v>
      </c>
      <c r="AE157" s="27">
        <f>Y157+AC157</f>
        <v>0</v>
      </c>
      <c r="AF157" s="27"/>
      <c r="AG157" s="27"/>
      <c r="AH157" s="27"/>
      <c r="AI157" s="27"/>
      <c r="AJ157" s="27">
        <f>AD157+AF157+AG157+AH157+AI157</f>
        <v>124</v>
      </c>
      <c r="AK157" s="27">
        <f>AE157+AI157</f>
        <v>0</v>
      </c>
      <c r="AL157" s="27"/>
      <c r="AM157" s="27"/>
      <c r="AN157" s="27"/>
      <c r="AO157" s="27"/>
      <c r="AP157" s="27">
        <f>AJ157+AL157+AM157+AN157+AO157</f>
        <v>124</v>
      </c>
      <c r="AQ157" s="27">
        <f>AK157+AO157</f>
        <v>0</v>
      </c>
      <c r="AR157" s="27"/>
      <c r="AS157" s="27"/>
      <c r="AT157" s="27"/>
      <c r="AU157" s="27"/>
      <c r="AV157" s="27">
        <f>AP157+AR157+AS157+AT157+AU157</f>
        <v>124</v>
      </c>
      <c r="AW157" s="27">
        <f>AQ157+AU157</f>
        <v>0</v>
      </c>
    </row>
    <row r="158" spans="1:49" ht="16.5">
      <c r="A158" s="33" t="s">
        <v>99</v>
      </c>
      <c r="B158" s="25" t="s">
        <v>50</v>
      </c>
      <c r="C158" s="25" t="s">
        <v>73</v>
      </c>
      <c r="D158" s="26" t="s">
        <v>568</v>
      </c>
      <c r="E158" s="25" t="s">
        <v>100</v>
      </c>
      <c r="F158" s="27">
        <f t="shared" ref="F158:AW158" si="265">F159</f>
        <v>8829</v>
      </c>
      <c r="G158" s="27">
        <f t="shared" si="265"/>
        <v>0</v>
      </c>
      <c r="H158" s="27">
        <f t="shared" si="265"/>
        <v>0</v>
      </c>
      <c r="I158" s="27">
        <f t="shared" si="265"/>
        <v>0</v>
      </c>
      <c r="J158" s="27">
        <f t="shared" si="265"/>
        <v>0</v>
      </c>
      <c r="K158" s="27">
        <f t="shared" si="265"/>
        <v>0</v>
      </c>
      <c r="L158" s="27">
        <f t="shared" si="265"/>
        <v>8829</v>
      </c>
      <c r="M158" s="27">
        <f t="shared" si="265"/>
        <v>0</v>
      </c>
      <c r="N158" s="27">
        <f t="shared" si="265"/>
        <v>0</v>
      </c>
      <c r="O158" s="27">
        <f t="shared" si="265"/>
        <v>0</v>
      </c>
      <c r="P158" s="27">
        <f t="shared" si="265"/>
        <v>0</v>
      </c>
      <c r="Q158" s="27">
        <f t="shared" si="265"/>
        <v>0</v>
      </c>
      <c r="R158" s="27">
        <f t="shared" si="265"/>
        <v>8829</v>
      </c>
      <c r="S158" s="27">
        <f t="shared" si="265"/>
        <v>0</v>
      </c>
      <c r="T158" s="27">
        <f t="shared" si="265"/>
        <v>0</v>
      </c>
      <c r="U158" s="27">
        <f t="shared" si="265"/>
        <v>0</v>
      </c>
      <c r="V158" s="27">
        <f t="shared" si="265"/>
        <v>0</v>
      </c>
      <c r="W158" s="27">
        <f t="shared" si="265"/>
        <v>0</v>
      </c>
      <c r="X158" s="27">
        <f t="shared" si="265"/>
        <v>8829</v>
      </c>
      <c r="Y158" s="27">
        <f t="shared" si="265"/>
        <v>0</v>
      </c>
      <c r="Z158" s="27">
        <f t="shared" si="265"/>
        <v>0</v>
      </c>
      <c r="AA158" s="27">
        <f t="shared" si="265"/>
        <v>0</v>
      </c>
      <c r="AB158" s="27">
        <f t="shared" si="265"/>
        <v>0</v>
      </c>
      <c r="AC158" s="27">
        <f t="shared" si="265"/>
        <v>0</v>
      </c>
      <c r="AD158" s="27">
        <f t="shared" si="265"/>
        <v>8829</v>
      </c>
      <c r="AE158" s="27">
        <f t="shared" si="265"/>
        <v>0</v>
      </c>
      <c r="AF158" s="27">
        <f t="shared" si="265"/>
        <v>0</v>
      </c>
      <c r="AG158" s="27">
        <f t="shared" si="265"/>
        <v>0</v>
      </c>
      <c r="AH158" s="27">
        <f t="shared" si="265"/>
        <v>0</v>
      </c>
      <c r="AI158" s="27">
        <f t="shared" si="265"/>
        <v>0</v>
      </c>
      <c r="AJ158" s="27">
        <f t="shared" si="265"/>
        <v>8829</v>
      </c>
      <c r="AK158" s="27">
        <f t="shared" si="265"/>
        <v>0</v>
      </c>
      <c r="AL158" s="27">
        <f t="shared" si="265"/>
        <v>0</v>
      </c>
      <c r="AM158" s="27">
        <f t="shared" si="265"/>
        <v>0</v>
      </c>
      <c r="AN158" s="27">
        <f t="shared" si="265"/>
        <v>0</v>
      </c>
      <c r="AO158" s="27">
        <f t="shared" si="265"/>
        <v>0</v>
      </c>
      <c r="AP158" s="27">
        <f t="shared" si="265"/>
        <v>8829</v>
      </c>
      <c r="AQ158" s="27">
        <f t="shared" si="265"/>
        <v>0</v>
      </c>
      <c r="AR158" s="27">
        <f t="shared" si="265"/>
        <v>0</v>
      </c>
      <c r="AS158" s="27">
        <f t="shared" si="265"/>
        <v>0</v>
      </c>
      <c r="AT158" s="27">
        <f t="shared" si="265"/>
        <v>0</v>
      </c>
      <c r="AU158" s="27">
        <f t="shared" si="265"/>
        <v>0</v>
      </c>
      <c r="AV158" s="27">
        <f t="shared" si="265"/>
        <v>8829</v>
      </c>
      <c r="AW158" s="27">
        <f t="shared" si="265"/>
        <v>0</v>
      </c>
    </row>
    <row r="159" spans="1:49" ht="16.5">
      <c r="A159" s="33" t="s">
        <v>172</v>
      </c>
      <c r="B159" s="25" t="s">
        <v>50</v>
      </c>
      <c r="C159" s="25" t="s">
        <v>73</v>
      </c>
      <c r="D159" s="26" t="s">
        <v>568</v>
      </c>
      <c r="E159" s="25" t="s">
        <v>171</v>
      </c>
      <c r="F159" s="27">
        <f>1496+7333</f>
        <v>8829</v>
      </c>
      <c r="G159" s="27"/>
      <c r="H159" s="27"/>
      <c r="I159" s="27"/>
      <c r="J159" s="27"/>
      <c r="K159" s="27"/>
      <c r="L159" s="27">
        <f>F159+H159+I159+J159+K159</f>
        <v>8829</v>
      </c>
      <c r="M159" s="27">
        <f>G159+K159</f>
        <v>0</v>
      </c>
      <c r="N159" s="27"/>
      <c r="O159" s="27"/>
      <c r="P159" s="27"/>
      <c r="Q159" s="27"/>
      <c r="R159" s="27">
        <f>L159+N159+O159+P159+Q159</f>
        <v>8829</v>
      </c>
      <c r="S159" s="27">
        <f>M159+Q159</f>
        <v>0</v>
      </c>
      <c r="T159" s="27"/>
      <c r="U159" s="27"/>
      <c r="V159" s="27"/>
      <c r="W159" s="27"/>
      <c r="X159" s="27">
        <f>R159+T159+U159+V159+W159</f>
        <v>8829</v>
      </c>
      <c r="Y159" s="27">
        <f>S159+W159</f>
        <v>0</v>
      </c>
      <c r="Z159" s="27"/>
      <c r="AA159" s="27"/>
      <c r="AB159" s="27"/>
      <c r="AC159" s="27"/>
      <c r="AD159" s="27">
        <f>X159+Z159+AA159+AB159+AC159</f>
        <v>8829</v>
      </c>
      <c r="AE159" s="27">
        <f>Y159+AC159</f>
        <v>0</v>
      </c>
      <c r="AF159" s="27"/>
      <c r="AG159" s="27"/>
      <c r="AH159" s="27"/>
      <c r="AI159" s="27"/>
      <c r="AJ159" s="27">
        <f>AD159+AF159+AG159+AH159+AI159</f>
        <v>8829</v>
      </c>
      <c r="AK159" s="27">
        <f>AE159+AI159</f>
        <v>0</v>
      </c>
      <c r="AL159" s="27"/>
      <c r="AM159" s="27"/>
      <c r="AN159" s="27"/>
      <c r="AO159" s="27"/>
      <c r="AP159" s="27">
        <f>AJ159+AL159+AM159+AN159+AO159</f>
        <v>8829</v>
      </c>
      <c r="AQ159" s="27">
        <f>AK159+AO159</f>
        <v>0</v>
      </c>
      <c r="AR159" s="27"/>
      <c r="AS159" s="27"/>
      <c r="AT159" s="27"/>
      <c r="AU159" s="27"/>
      <c r="AV159" s="27">
        <f>AP159+AR159+AS159+AT159+AU159</f>
        <v>8829</v>
      </c>
      <c r="AW159" s="27">
        <f>AQ159+AU159</f>
        <v>0</v>
      </c>
    </row>
    <row r="160" spans="1:49" ht="49.5">
      <c r="A160" s="79" t="s">
        <v>97</v>
      </c>
      <c r="B160" s="25" t="s">
        <v>50</v>
      </c>
      <c r="C160" s="25" t="s">
        <v>73</v>
      </c>
      <c r="D160" s="26" t="s">
        <v>569</v>
      </c>
      <c r="E160" s="25"/>
      <c r="F160" s="27">
        <f t="shared" ref="F160:U161" si="266">F161</f>
        <v>2726</v>
      </c>
      <c r="G160" s="27">
        <f t="shared" si="266"/>
        <v>0</v>
      </c>
      <c r="H160" s="27">
        <f t="shared" si="266"/>
        <v>0</v>
      </c>
      <c r="I160" s="27">
        <f t="shared" si="266"/>
        <v>0</v>
      </c>
      <c r="J160" s="27">
        <f t="shared" si="266"/>
        <v>0</v>
      </c>
      <c r="K160" s="27">
        <f t="shared" si="266"/>
        <v>0</v>
      </c>
      <c r="L160" s="27">
        <f t="shared" si="266"/>
        <v>2726</v>
      </c>
      <c r="M160" s="27">
        <f t="shared" si="266"/>
        <v>0</v>
      </c>
      <c r="N160" s="27">
        <f t="shared" si="266"/>
        <v>0</v>
      </c>
      <c r="O160" s="27">
        <f t="shared" si="266"/>
        <v>0</v>
      </c>
      <c r="P160" s="27">
        <f t="shared" si="266"/>
        <v>0</v>
      </c>
      <c r="Q160" s="27">
        <f t="shared" si="266"/>
        <v>0</v>
      </c>
      <c r="R160" s="27">
        <f t="shared" si="266"/>
        <v>2726</v>
      </c>
      <c r="S160" s="27">
        <f t="shared" si="266"/>
        <v>0</v>
      </c>
      <c r="T160" s="27">
        <f t="shared" si="266"/>
        <v>0</v>
      </c>
      <c r="U160" s="27">
        <f t="shared" si="266"/>
        <v>0</v>
      </c>
      <c r="V160" s="27">
        <f t="shared" ref="T160:AI161" si="267">V161</f>
        <v>0</v>
      </c>
      <c r="W160" s="27">
        <f t="shared" si="267"/>
        <v>0</v>
      </c>
      <c r="X160" s="27">
        <f t="shared" si="267"/>
        <v>2726</v>
      </c>
      <c r="Y160" s="27">
        <f t="shared" si="267"/>
        <v>0</v>
      </c>
      <c r="Z160" s="27">
        <f t="shared" si="267"/>
        <v>0</v>
      </c>
      <c r="AA160" s="27">
        <f t="shared" si="267"/>
        <v>0</v>
      </c>
      <c r="AB160" s="27">
        <f t="shared" si="267"/>
        <v>0</v>
      </c>
      <c r="AC160" s="27">
        <f t="shared" si="267"/>
        <v>0</v>
      </c>
      <c r="AD160" s="27">
        <f t="shared" si="267"/>
        <v>2726</v>
      </c>
      <c r="AE160" s="27">
        <f t="shared" si="267"/>
        <v>0</v>
      </c>
      <c r="AF160" s="27">
        <f t="shared" si="267"/>
        <v>0</v>
      </c>
      <c r="AG160" s="27">
        <f t="shared" si="267"/>
        <v>0</v>
      </c>
      <c r="AH160" s="27">
        <f t="shared" si="267"/>
        <v>0</v>
      </c>
      <c r="AI160" s="27">
        <f t="shared" si="267"/>
        <v>0</v>
      </c>
      <c r="AJ160" s="27">
        <f t="shared" ref="AF160:AU161" si="268">AJ161</f>
        <v>2726</v>
      </c>
      <c r="AK160" s="27">
        <f t="shared" si="268"/>
        <v>0</v>
      </c>
      <c r="AL160" s="27">
        <f t="shared" si="268"/>
        <v>0</v>
      </c>
      <c r="AM160" s="27">
        <f t="shared" si="268"/>
        <v>0</v>
      </c>
      <c r="AN160" s="27">
        <f t="shared" si="268"/>
        <v>0</v>
      </c>
      <c r="AO160" s="27">
        <f t="shared" si="268"/>
        <v>0</v>
      </c>
      <c r="AP160" s="27">
        <f t="shared" si="268"/>
        <v>2726</v>
      </c>
      <c r="AQ160" s="27">
        <f t="shared" si="268"/>
        <v>0</v>
      </c>
      <c r="AR160" s="27">
        <f t="shared" si="268"/>
        <v>0</v>
      </c>
      <c r="AS160" s="27">
        <f t="shared" si="268"/>
        <v>0</v>
      </c>
      <c r="AT160" s="27">
        <f t="shared" si="268"/>
        <v>0</v>
      </c>
      <c r="AU160" s="27">
        <f t="shared" si="268"/>
        <v>0</v>
      </c>
      <c r="AV160" s="27">
        <f t="shared" ref="AR160:AW161" si="269">AV161</f>
        <v>2726</v>
      </c>
      <c r="AW160" s="27">
        <f t="shared" si="269"/>
        <v>0</v>
      </c>
    </row>
    <row r="161" spans="1:49" ht="33">
      <c r="A161" s="33" t="s">
        <v>437</v>
      </c>
      <c r="B161" s="25" t="s">
        <v>50</v>
      </c>
      <c r="C161" s="25" t="s">
        <v>73</v>
      </c>
      <c r="D161" s="26" t="s">
        <v>569</v>
      </c>
      <c r="E161" s="25" t="s">
        <v>80</v>
      </c>
      <c r="F161" s="27">
        <f t="shared" si="266"/>
        <v>2726</v>
      </c>
      <c r="G161" s="27">
        <f t="shared" si="266"/>
        <v>0</v>
      </c>
      <c r="H161" s="27">
        <f t="shared" si="266"/>
        <v>0</v>
      </c>
      <c r="I161" s="27">
        <f t="shared" si="266"/>
        <v>0</v>
      </c>
      <c r="J161" s="27">
        <f t="shared" si="266"/>
        <v>0</v>
      </c>
      <c r="K161" s="27">
        <f t="shared" si="266"/>
        <v>0</v>
      </c>
      <c r="L161" s="27">
        <f t="shared" si="266"/>
        <v>2726</v>
      </c>
      <c r="M161" s="27">
        <f t="shared" si="266"/>
        <v>0</v>
      </c>
      <c r="N161" s="27">
        <f t="shared" si="266"/>
        <v>0</v>
      </c>
      <c r="O161" s="27">
        <f t="shared" si="266"/>
        <v>0</v>
      </c>
      <c r="P161" s="27">
        <f t="shared" si="266"/>
        <v>0</v>
      </c>
      <c r="Q161" s="27">
        <f t="shared" si="266"/>
        <v>0</v>
      </c>
      <c r="R161" s="27">
        <f t="shared" si="266"/>
        <v>2726</v>
      </c>
      <c r="S161" s="27">
        <f t="shared" si="266"/>
        <v>0</v>
      </c>
      <c r="T161" s="27">
        <f t="shared" si="267"/>
        <v>0</v>
      </c>
      <c r="U161" s="27">
        <f t="shared" si="267"/>
        <v>0</v>
      </c>
      <c r="V161" s="27">
        <f t="shared" si="267"/>
        <v>0</v>
      </c>
      <c r="W161" s="27">
        <f t="shared" si="267"/>
        <v>0</v>
      </c>
      <c r="X161" s="27">
        <f t="shared" si="267"/>
        <v>2726</v>
      </c>
      <c r="Y161" s="27">
        <f t="shared" si="267"/>
        <v>0</v>
      </c>
      <c r="Z161" s="27">
        <f t="shared" si="267"/>
        <v>0</v>
      </c>
      <c r="AA161" s="27">
        <f t="shared" si="267"/>
        <v>0</v>
      </c>
      <c r="AB161" s="27">
        <f t="shared" si="267"/>
        <v>0</v>
      </c>
      <c r="AC161" s="27">
        <f t="shared" si="267"/>
        <v>0</v>
      </c>
      <c r="AD161" s="27">
        <f t="shared" si="267"/>
        <v>2726</v>
      </c>
      <c r="AE161" s="27">
        <f t="shared" si="267"/>
        <v>0</v>
      </c>
      <c r="AF161" s="27">
        <f t="shared" si="268"/>
        <v>0</v>
      </c>
      <c r="AG161" s="27">
        <f t="shared" si="268"/>
        <v>0</v>
      </c>
      <c r="AH161" s="27">
        <f t="shared" si="268"/>
        <v>0</v>
      </c>
      <c r="AI161" s="27">
        <f t="shared" si="268"/>
        <v>0</v>
      </c>
      <c r="AJ161" s="27">
        <f t="shared" si="268"/>
        <v>2726</v>
      </c>
      <c r="AK161" s="27">
        <f t="shared" si="268"/>
        <v>0</v>
      </c>
      <c r="AL161" s="27">
        <f t="shared" si="268"/>
        <v>0</v>
      </c>
      <c r="AM161" s="27">
        <f t="shared" si="268"/>
        <v>0</v>
      </c>
      <c r="AN161" s="27">
        <f t="shared" si="268"/>
        <v>0</v>
      </c>
      <c r="AO161" s="27">
        <f t="shared" si="268"/>
        <v>0</v>
      </c>
      <c r="AP161" s="27">
        <f t="shared" si="268"/>
        <v>2726</v>
      </c>
      <c r="AQ161" s="27">
        <f t="shared" si="268"/>
        <v>0</v>
      </c>
      <c r="AR161" s="27">
        <f t="shared" si="269"/>
        <v>0</v>
      </c>
      <c r="AS161" s="27">
        <f t="shared" si="269"/>
        <v>0</v>
      </c>
      <c r="AT161" s="27">
        <f t="shared" si="269"/>
        <v>0</v>
      </c>
      <c r="AU161" s="27">
        <f t="shared" si="269"/>
        <v>0</v>
      </c>
      <c r="AV161" s="27">
        <f t="shared" si="269"/>
        <v>2726</v>
      </c>
      <c r="AW161" s="27">
        <f t="shared" si="269"/>
        <v>0</v>
      </c>
    </row>
    <row r="162" spans="1:49" ht="36.75" customHeight="1">
      <c r="A162" s="72" t="s">
        <v>170</v>
      </c>
      <c r="B162" s="25" t="s">
        <v>50</v>
      </c>
      <c r="C162" s="25" t="s">
        <v>73</v>
      </c>
      <c r="D162" s="26" t="s">
        <v>569</v>
      </c>
      <c r="E162" s="25" t="s">
        <v>169</v>
      </c>
      <c r="F162" s="27">
        <v>2726</v>
      </c>
      <c r="G162" s="27"/>
      <c r="H162" s="27"/>
      <c r="I162" s="27"/>
      <c r="J162" s="27"/>
      <c r="K162" s="27"/>
      <c r="L162" s="27">
        <f>F162+H162+I162+J162+K162</f>
        <v>2726</v>
      </c>
      <c r="M162" s="27">
        <f>G162+K162</f>
        <v>0</v>
      </c>
      <c r="N162" s="27"/>
      <c r="O162" s="27"/>
      <c r="P162" s="27"/>
      <c r="Q162" s="27"/>
      <c r="R162" s="27">
        <f>L162+N162+O162+P162+Q162</f>
        <v>2726</v>
      </c>
      <c r="S162" s="27">
        <f>M162+Q162</f>
        <v>0</v>
      </c>
      <c r="T162" s="27"/>
      <c r="U162" s="27"/>
      <c r="V162" s="27"/>
      <c r="W162" s="27"/>
      <c r="X162" s="27">
        <f>R162+T162+U162+V162+W162</f>
        <v>2726</v>
      </c>
      <c r="Y162" s="27">
        <f>S162+W162</f>
        <v>0</v>
      </c>
      <c r="Z162" s="27"/>
      <c r="AA162" s="27"/>
      <c r="AB162" s="27"/>
      <c r="AC162" s="27"/>
      <c r="AD162" s="27">
        <f>X162+Z162+AA162+AB162+AC162</f>
        <v>2726</v>
      </c>
      <c r="AE162" s="27">
        <f>Y162+AC162</f>
        <v>0</v>
      </c>
      <c r="AF162" s="27"/>
      <c r="AG162" s="27"/>
      <c r="AH162" s="27"/>
      <c r="AI162" s="27"/>
      <c r="AJ162" s="27">
        <f>AD162+AF162+AG162+AH162+AI162</f>
        <v>2726</v>
      </c>
      <c r="AK162" s="27">
        <f>AE162+AI162</f>
        <v>0</v>
      </c>
      <c r="AL162" s="27"/>
      <c r="AM162" s="27"/>
      <c r="AN162" s="27"/>
      <c r="AO162" s="27"/>
      <c r="AP162" s="27">
        <f>AJ162+AL162+AM162+AN162+AO162</f>
        <v>2726</v>
      </c>
      <c r="AQ162" s="27">
        <f>AK162+AO162</f>
        <v>0</v>
      </c>
      <c r="AR162" s="27"/>
      <c r="AS162" s="27"/>
      <c r="AT162" s="27"/>
      <c r="AU162" s="27"/>
      <c r="AV162" s="27">
        <f>AP162+AR162+AS162+AT162+AU162</f>
        <v>2726</v>
      </c>
      <c r="AW162" s="27">
        <f>AQ162+AU162</f>
        <v>0</v>
      </c>
    </row>
    <row r="163" spans="1:49" ht="33">
      <c r="A163" s="33" t="s">
        <v>215</v>
      </c>
      <c r="B163" s="25" t="s">
        <v>50</v>
      </c>
      <c r="C163" s="25" t="s">
        <v>73</v>
      </c>
      <c r="D163" s="28" t="s">
        <v>570</v>
      </c>
      <c r="E163" s="25"/>
      <c r="F163" s="27">
        <f t="shared" ref="F163:G163" si="270">F164+F171</f>
        <v>163043</v>
      </c>
      <c r="G163" s="27">
        <f t="shared" si="270"/>
        <v>0</v>
      </c>
      <c r="H163" s="27">
        <f t="shared" ref="H163:M163" si="271">H164+H171</f>
        <v>4008</v>
      </c>
      <c r="I163" s="27">
        <f t="shared" si="271"/>
        <v>0</v>
      </c>
      <c r="J163" s="27">
        <f t="shared" si="271"/>
        <v>0</v>
      </c>
      <c r="K163" s="27">
        <f t="shared" si="271"/>
        <v>0</v>
      </c>
      <c r="L163" s="27">
        <f t="shared" si="271"/>
        <v>167051</v>
      </c>
      <c r="M163" s="27">
        <f t="shared" si="271"/>
        <v>0</v>
      </c>
      <c r="N163" s="27">
        <f t="shared" ref="N163:S163" si="272">N164+N171</f>
        <v>0</v>
      </c>
      <c r="O163" s="27">
        <f t="shared" si="272"/>
        <v>0</v>
      </c>
      <c r="P163" s="27">
        <f t="shared" si="272"/>
        <v>0</v>
      </c>
      <c r="Q163" s="27">
        <f t="shared" si="272"/>
        <v>0</v>
      </c>
      <c r="R163" s="27">
        <f t="shared" si="272"/>
        <v>167051</v>
      </c>
      <c r="S163" s="27">
        <f t="shared" si="272"/>
        <v>0</v>
      </c>
      <c r="T163" s="27">
        <f t="shared" ref="T163:Y163" si="273">T164+T171</f>
        <v>0</v>
      </c>
      <c r="U163" s="27">
        <f t="shared" si="273"/>
        <v>0</v>
      </c>
      <c r="V163" s="27">
        <f t="shared" si="273"/>
        <v>0</v>
      </c>
      <c r="W163" s="27">
        <f t="shared" si="273"/>
        <v>0</v>
      </c>
      <c r="X163" s="27">
        <f t="shared" si="273"/>
        <v>167051</v>
      </c>
      <c r="Y163" s="27">
        <f t="shared" si="273"/>
        <v>0</v>
      </c>
      <c r="Z163" s="27">
        <f t="shared" ref="Z163:AE163" si="274">Z164+Z171</f>
        <v>0</v>
      </c>
      <c r="AA163" s="27">
        <f t="shared" si="274"/>
        <v>0</v>
      </c>
      <c r="AB163" s="27">
        <f t="shared" si="274"/>
        <v>0</v>
      </c>
      <c r="AC163" s="27">
        <f t="shared" si="274"/>
        <v>0</v>
      </c>
      <c r="AD163" s="27">
        <f t="shared" si="274"/>
        <v>167051</v>
      </c>
      <c r="AE163" s="27">
        <f t="shared" si="274"/>
        <v>0</v>
      </c>
      <c r="AF163" s="27">
        <f t="shared" ref="AF163:AK163" si="275">AF164+AF171</f>
        <v>0</v>
      </c>
      <c r="AG163" s="27">
        <f t="shared" si="275"/>
        <v>0</v>
      </c>
      <c r="AH163" s="27">
        <f t="shared" si="275"/>
        <v>0</v>
      </c>
      <c r="AI163" s="27">
        <f t="shared" si="275"/>
        <v>0</v>
      </c>
      <c r="AJ163" s="27">
        <f t="shared" si="275"/>
        <v>167051</v>
      </c>
      <c r="AK163" s="27">
        <f t="shared" si="275"/>
        <v>0</v>
      </c>
      <c r="AL163" s="27">
        <f t="shared" ref="AL163:AQ163" si="276">AL164+AL171</f>
        <v>0</v>
      </c>
      <c r="AM163" s="27">
        <f t="shared" si="276"/>
        <v>0</v>
      </c>
      <c r="AN163" s="27">
        <f t="shared" si="276"/>
        <v>-120</v>
      </c>
      <c r="AO163" s="27">
        <f t="shared" si="276"/>
        <v>0</v>
      </c>
      <c r="AP163" s="27">
        <f t="shared" si="276"/>
        <v>166931</v>
      </c>
      <c r="AQ163" s="27">
        <f t="shared" si="276"/>
        <v>0</v>
      </c>
      <c r="AR163" s="27">
        <f t="shared" ref="AR163:AW163" si="277">AR164+AR171</f>
        <v>1224</v>
      </c>
      <c r="AS163" s="27">
        <f t="shared" si="277"/>
        <v>0</v>
      </c>
      <c r="AT163" s="27">
        <f t="shared" si="277"/>
        <v>0</v>
      </c>
      <c r="AU163" s="27">
        <f t="shared" si="277"/>
        <v>0</v>
      </c>
      <c r="AV163" s="27">
        <f t="shared" si="277"/>
        <v>168155</v>
      </c>
      <c r="AW163" s="27">
        <f t="shared" si="277"/>
        <v>0</v>
      </c>
    </row>
    <row r="164" spans="1:49" ht="33">
      <c r="A164" s="33" t="s">
        <v>115</v>
      </c>
      <c r="B164" s="25" t="s">
        <v>50</v>
      </c>
      <c r="C164" s="25" t="s">
        <v>73</v>
      </c>
      <c r="D164" s="28" t="s">
        <v>571</v>
      </c>
      <c r="E164" s="25"/>
      <c r="F164" s="27">
        <f t="shared" ref="F164:G164" si="278">F165+F167+F169</f>
        <v>18930</v>
      </c>
      <c r="G164" s="27">
        <f t="shared" si="278"/>
        <v>0</v>
      </c>
      <c r="H164" s="27">
        <f t="shared" ref="H164:M164" si="279">H165+H167+H169</f>
        <v>0</v>
      </c>
      <c r="I164" s="27">
        <f t="shared" si="279"/>
        <v>0</v>
      </c>
      <c r="J164" s="27">
        <f t="shared" si="279"/>
        <v>0</v>
      </c>
      <c r="K164" s="27">
        <f t="shared" si="279"/>
        <v>0</v>
      </c>
      <c r="L164" s="27">
        <f t="shared" si="279"/>
        <v>18930</v>
      </c>
      <c r="M164" s="27">
        <f t="shared" si="279"/>
        <v>0</v>
      </c>
      <c r="N164" s="27">
        <f t="shared" ref="N164:S164" si="280">N165+N167+N169</f>
        <v>0</v>
      </c>
      <c r="O164" s="27">
        <f t="shared" si="280"/>
        <v>0</v>
      </c>
      <c r="P164" s="27">
        <f t="shared" si="280"/>
        <v>0</v>
      </c>
      <c r="Q164" s="27">
        <f t="shared" si="280"/>
        <v>0</v>
      </c>
      <c r="R164" s="27">
        <f t="shared" si="280"/>
        <v>18930</v>
      </c>
      <c r="S164" s="27">
        <f t="shared" si="280"/>
        <v>0</v>
      </c>
      <c r="T164" s="27">
        <f t="shared" ref="T164:Y164" si="281">T165+T167+T169</f>
        <v>0</v>
      </c>
      <c r="U164" s="27">
        <f t="shared" si="281"/>
        <v>0</v>
      </c>
      <c r="V164" s="27">
        <f t="shared" si="281"/>
        <v>0</v>
      </c>
      <c r="W164" s="27">
        <f t="shared" si="281"/>
        <v>0</v>
      </c>
      <c r="X164" s="27">
        <f t="shared" si="281"/>
        <v>18930</v>
      </c>
      <c r="Y164" s="27">
        <f t="shared" si="281"/>
        <v>0</v>
      </c>
      <c r="Z164" s="27">
        <f t="shared" ref="Z164:AE164" si="282">Z165+Z167+Z169</f>
        <v>0</v>
      </c>
      <c r="AA164" s="27">
        <f t="shared" si="282"/>
        <v>0</v>
      </c>
      <c r="AB164" s="27">
        <f t="shared" si="282"/>
        <v>0</v>
      </c>
      <c r="AC164" s="27">
        <f t="shared" si="282"/>
        <v>0</v>
      </c>
      <c r="AD164" s="27">
        <f t="shared" si="282"/>
        <v>18930</v>
      </c>
      <c r="AE164" s="27">
        <f t="shared" si="282"/>
        <v>0</v>
      </c>
      <c r="AF164" s="27">
        <f t="shared" ref="AF164:AK164" si="283">AF165+AF167+AF169</f>
        <v>0</v>
      </c>
      <c r="AG164" s="27">
        <f t="shared" si="283"/>
        <v>0</v>
      </c>
      <c r="AH164" s="27">
        <f t="shared" si="283"/>
        <v>0</v>
      </c>
      <c r="AI164" s="27">
        <f t="shared" si="283"/>
        <v>0</v>
      </c>
      <c r="AJ164" s="27">
        <f t="shared" si="283"/>
        <v>18930</v>
      </c>
      <c r="AK164" s="27">
        <f t="shared" si="283"/>
        <v>0</v>
      </c>
      <c r="AL164" s="27">
        <f t="shared" ref="AL164:AQ164" si="284">AL165+AL167+AL169</f>
        <v>0</v>
      </c>
      <c r="AM164" s="27">
        <f t="shared" si="284"/>
        <v>0</v>
      </c>
      <c r="AN164" s="27">
        <f t="shared" si="284"/>
        <v>0</v>
      </c>
      <c r="AO164" s="27">
        <f t="shared" si="284"/>
        <v>0</v>
      </c>
      <c r="AP164" s="27">
        <f t="shared" si="284"/>
        <v>18930</v>
      </c>
      <c r="AQ164" s="27">
        <f t="shared" si="284"/>
        <v>0</v>
      </c>
      <c r="AR164" s="27">
        <f t="shared" ref="AR164:AW164" si="285">AR165+AR167+AR169</f>
        <v>0</v>
      </c>
      <c r="AS164" s="27">
        <f t="shared" si="285"/>
        <v>0</v>
      </c>
      <c r="AT164" s="27">
        <f t="shared" si="285"/>
        <v>0</v>
      </c>
      <c r="AU164" s="27">
        <f t="shared" si="285"/>
        <v>0</v>
      </c>
      <c r="AV164" s="27">
        <f t="shared" si="285"/>
        <v>18930</v>
      </c>
      <c r="AW164" s="27">
        <f t="shared" si="285"/>
        <v>0</v>
      </c>
    </row>
    <row r="165" spans="1:49" ht="82.5">
      <c r="A165" s="33" t="s">
        <v>466</v>
      </c>
      <c r="B165" s="25" t="s">
        <v>50</v>
      </c>
      <c r="C165" s="25" t="s">
        <v>73</v>
      </c>
      <c r="D165" s="28" t="s">
        <v>571</v>
      </c>
      <c r="E165" s="25" t="s">
        <v>105</v>
      </c>
      <c r="F165" s="27">
        <f t="shared" ref="F165:AW165" si="286">F166</f>
        <v>16545</v>
      </c>
      <c r="G165" s="27">
        <f t="shared" si="286"/>
        <v>0</v>
      </c>
      <c r="H165" s="27">
        <f t="shared" si="286"/>
        <v>0</v>
      </c>
      <c r="I165" s="27">
        <f t="shared" si="286"/>
        <v>0</v>
      </c>
      <c r="J165" s="27">
        <f t="shared" si="286"/>
        <v>0</v>
      </c>
      <c r="K165" s="27">
        <f t="shared" si="286"/>
        <v>0</v>
      </c>
      <c r="L165" s="27">
        <f t="shared" si="286"/>
        <v>16545</v>
      </c>
      <c r="M165" s="27">
        <f t="shared" si="286"/>
        <v>0</v>
      </c>
      <c r="N165" s="27">
        <f t="shared" si="286"/>
        <v>0</v>
      </c>
      <c r="O165" s="27">
        <f t="shared" si="286"/>
        <v>0</v>
      </c>
      <c r="P165" s="27">
        <f t="shared" si="286"/>
        <v>0</v>
      </c>
      <c r="Q165" s="27">
        <f t="shared" si="286"/>
        <v>0</v>
      </c>
      <c r="R165" s="27">
        <f t="shared" si="286"/>
        <v>16545</v>
      </c>
      <c r="S165" s="27">
        <f t="shared" si="286"/>
        <v>0</v>
      </c>
      <c r="T165" s="27">
        <f t="shared" si="286"/>
        <v>0</v>
      </c>
      <c r="U165" s="27">
        <f t="shared" si="286"/>
        <v>0</v>
      </c>
      <c r="V165" s="27">
        <f t="shared" si="286"/>
        <v>0</v>
      </c>
      <c r="W165" s="27">
        <f t="shared" si="286"/>
        <v>0</v>
      </c>
      <c r="X165" s="27">
        <f t="shared" si="286"/>
        <v>16545</v>
      </c>
      <c r="Y165" s="27">
        <f t="shared" si="286"/>
        <v>0</v>
      </c>
      <c r="Z165" s="27">
        <f t="shared" si="286"/>
        <v>0</v>
      </c>
      <c r="AA165" s="27">
        <f t="shared" si="286"/>
        <v>0</v>
      </c>
      <c r="AB165" s="27">
        <f t="shared" si="286"/>
        <v>0</v>
      </c>
      <c r="AC165" s="27">
        <f t="shared" si="286"/>
        <v>0</v>
      </c>
      <c r="AD165" s="27">
        <f t="shared" si="286"/>
        <v>16545</v>
      </c>
      <c r="AE165" s="27">
        <f t="shared" si="286"/>
        <v>0</v>
      </c>
      <c r="AF165" s="27">
        <f t="shared" si="286"/>
        <v>0</v>
      </c>
      <c r="AG165" s="27">
        <f t="shared" si="286"/>
        <v>0</v>
      </c>
      <c r="AH165" s="27">
        <f t="shared" si="286"/>
        <v>0</v>
      </c>
      <c r="AI165" s="27">
        <f t="shared" si="286"/>
        <v>0</v>
      </c>
      <c r="AJ165" s="27">
        <f t="shared" si="286"/>
        <v>16545</v>
      </c>
      <c r="AK165" s="27">
        <f t="shared" si="286"/>
        <v>0</v>
      </c>
      <c r="AL165" s="27">
        <f t="shared" si="286"/>
        <v>0</v>
      </c>
      <c r="AM165" s="27">
        <f t="shared" si="286"/>
        <v>0</v>
      </c>
      <c r="AN165" s="27">
        <f t="shared" si="286"/>
        <v>0</v>
      </c>
      <c r="AO165" s="27">
        <f t="shared" si="286"/>
        <v>0</v>
      </c>
      <c r="AP165" s="27">
        <f t="shared" si="286"/>
        <v>16545</v>
      </c>
      <c r="AQ165" s="27">
        <f t="shared" si="286"/>
        <v>0</v>
      </c>
      <c r="AR165" s="27">
        <f t="shared" si="286"/>
        <v>0</v>
      </c>
      <c r="AS165" s="27">
        <f t="shared" si="286"/>
        <v>0</v>
      </c>
      <c r="AT165" s="27">
        <f t="shared" si="286"/>
        <v>0</v>
      </c>
      <c r="AU165" s="27">
        <f t="shared" si="286"/>
        <v>0</v>
      </c>
      <c r="AV165" s="27">
        <f t="shared" si="286"/>
        <v>16545</v>
      </c>
      <c r="AW165" s="27">
        <f t="shared" si="286"/>
        <v>0</v>
      </c>
    </row>
    <row r="166" spans="1:49" ht="19.5" customHeight="1">
      <c r="A166" s="73" t="s">
        <v>180</v>
      </c>
      <c r="B166" s="25" t="s">
        <v>50</v>
      </c>
      <c r="C166" s="25" t="s">
        <v>73</v>
      </c>
      <c r="D166" s="28" t="s">
        <v>571</v>
      </c>
      <c r="E166" s="25" t="s">
        <v>179</v>
      </c>
      <c r="F166" s="27">
        <f>14298+2247</f>
        <v>16545</v>
      </c>
      <c r="G166" s="27"/>
      <c r="H166" s="27"/>
      <c r="I166" s="27"/>
      <c r="J166" s="27"/>
      <c r="K166" s="27"/>
      <c r="L166" s="27">
        <f>F166+H166+I166+J166+K166</f>
        <v>16545</v>
      </c>
      <c r="M166" s="27">
        <f>G166+K166</f>
        <v>0</v>
      </c>
      <c r="N166" s="27"/>
      <c r="O166" s="27"/>
      <c r="P166" s="27"/>
      <c r="Q166" s="27"/>
      <c r="R166" s="27">
        <f>L166+N166+O166+P166+Q166</f>
        <v>16545</v>
      </c>
      <c r="S166" s="27">
        <f>M166+Q166</f>
        <v>0</v>
      </c>
      <c r="T166" s="27"/>
      <c r="U166" s="27"/>
      <c r="V166" s="27"/>
      <c r="W166" s="27"/>
      <c r="X166" s="27">
        <f>R166+T166+U166+V166+W166</f>
        <v>16545</v>
      </c>
      <c r="Y166" s="27">
        <f>S166+W166</f>
        <v>0</v>
      </c>
      <c r="Z166" s="27"/>
      <c r="AA166" s="27"/>
      <c r="AB166" s="27"/>
      <c r="AC166" s="27"/>
      <c r="AD166" s="27">
        <f>X166+Z166+AA166+AB166+AC166</f>
        <v>16545</v>
      </c>
      <c r="AE166" s="27">
        <f>Y166+AC166</f>
        <v>0</v>
      </c>
      <c r="AF166" s="27"/>
      <c r="AG166" s="27"/>
      <c r="AH166" s="27"/>
      <c r="AI166" s="27"/>
      <c r="AJ166" s="27">
        <f>AD166+AF166+AG166+AH166+AI166</f>
        <v>16545</v>
      </c>
      <c r="AK166" s="27">
        <f>AE166+AI166</f>
        <v>0</v>
      </c>
      <c r="AL166" s="27"/>
      <c r="AM166" s="27"/>
      <c r="AN166" s="27"/>
      <c r="AO166" s="27"/>
      <c r="AP166" s="27">
        <f>AJ166+AL166+AM166+AN166+AO166</f>
        <v>16545</v>
      </c>
      <c r="AQ166" s="27">
        <f>AK166+AO166</f>
        <v>0</v>
      </c>
      <c r="AR166" s="27"/>
      <c r="AS166" s="27"/>
      <c r="AT166" s="27"/>
      <c r="AU166" s="27"/>
      <c r="AV166" s="27">
        <f>AP166+AR166+AS166+AT166+AU166</f>
        <v>16545</v>
      </c>
      <c r="AW166" s="27">
        <f>AQ166+AU166</f>
        <v>0</v>
      </c>
    </row>
    <row r="167" spans="1:49" ht="33">
      <c r="A167" s="33" t="s">
        <v>437</v>
      </c>
      <c r="B167" s="25" t="s">
        <v>50</v>
      </c>
      <c r="C167" s="25" t="s">
        <v>73</v>
      </c>
      <c r="D167" s="28" t="s">
        <v>571</v>
      </c>
      <c r="E167" s="25" t="s">
        <v>80</v>
      </c>
      <c r="F167" s="27">
        <f t="shared" ref="F167:AW167" si="287">F168</f>
        <v>2378</v>
      </c>
      <c r="G167" s="27">
        <f t="shared" si="287"/>
        <v>0</v>
      </c>
      <c r="H167" s="27">
        <f t="shared" si="287"/>
        <v>0</v>
      </c>
      <c r="I167" s="27">
        <f t="shared" si="287"/>
        <v>0</v>
      </c>
      <c r="J167" s="27">
        <f t="shared" si="287"/>
        <v>0</v>
      </c>
      <c r="K167" s="27">
        <f t="shared" si="287"/>
        <v>0</v>
      </c>
      <c r="L167" s="27">
        <f t="shared" si="287"/>
        <v>2378</v>
      </c>
      <c r="M167" s="27">
        <f t="shared" si="287"/>
        <v>0</v>
      </c>
      <c r="N167" s="27">
        <f t="shared" si="287"/>
        <v>0</v>
      </c>
      <c r="O167" s="27">
        <f t="shared" si="287"/>
        <v>0</v>
      </c>
      <c r="P167" s="27">
        <f t="shared" si="287"/>
        <v>0</v>
      </c>
      <c r="Q167" s="27">
        <f t="shared" si="287"/>
        <v>0</v>
      </c>
      <c r="R167" s="27">
        <f t="shared" si="287"/>
        <v>2378</v>
      </c>
      <c r="S167" s="27">
        <f t="shared" si="287"/>
        <v>0</v>
      </c>
      <c r="T167" s="27">
        <f t="shared" si="287"/>
        <v>0</v>
      </c>
      <c r="U167" s="27">
        <f t="shared" si="287"/>
        <v>0</v>
      </c>
      <c r="V167" s="27">
        <f t="shared" si="287"/>
        <v>0</v>
      </c>
      <c r="W167" s="27">
        <f t="shared" si="287"/>
        <v>0</v>
      </c>
      <c r="X167" s="27">
        <f t="shared" si="287"/>
        <v>2378</v>
      </c>
      <c r="Y167" s="27">
        <f t="shared" si="287"/>
        <v>0</v>
      </c>
      <c r="Z167" s="27">
        <f t="shared" si="287"/>
        <v>0</v>
      </c>
      <c r="AA167" s="27">
        <f t="shared" si="287"/>
        <v>0</v>
      </c>
      <c r="AB167" s="27">
        <f t="shared" si="287"/>
        <v>0</v>
      </c>
      <c r="AC167" s="27">
        <f t="shared" si="287"/>
        <v>0</v>
      </c>
      <c r="AD167" s="27">
        <f t="shared" si="287"/>
        <v>2378</v>
      </c>
      <c r="AE167" s="27">
        <f t="shared" si="287"/>
        <v>0</v>
      </c>
      <c r="AF167" s="27">
        <f t="shared" si="287"/>
        <v>0</v>
      </c>
      <c r="AG167" s="27">
        <f t="shared" si="287"/>
        <v>0</v>
      </c>
      <c r="AH167" s="27">
        <f t="shared" si="287"/>
        <v>0</v>
      </c>
      <c r="AI167" s="27">
        <f t="shared" si="287"/>
        <v>0</v>
      </c>
      <c r="AJ167" s="27">
        <f t="shared" si="287"/>
        <v>2378</v>
      </c>
      <c r="AK167" s="27">
        <f t="shared" si="287"/>
        <v>0</v>
      </c>
      <c r="AL167" s="27">
        <f t="shared" si="287"/>
        <v>0</v>
      </c>
      <c r="AM167" s="27">
        <f t="shared" si="287"/>
        <v>0</v>
      </c>
      <c r="AN167" s="27">
        <f t="shared" si="287"/>
        <v>0</v>
      </c>
      <c r="AO167" s="27">
        <f t="shared" si="287"/>
        <v>0</v>
      </c>
      <c r="AP167" s="27">
        <f t="shared" si="287"/>
        <v>2378</v>
      </c>
      <c r="AQ167" s="27">
        <f t="shared" si="287"/>
        <v>0</v>
      </c>
      <c r="AR167" s="27">
        <f t="shared" si="287"/>
        <v>0</v>
      </c>
      <c r="AS167" s="27">
        <f t="shared" si="287"/>
        <v>0</v>
      </c>
      <c r="AT167" s="27">
        <f t="shared" si="287"/>
        <v>0</v>
      </c>
      <c r="AU167" s="27">
        <f t="shared" si="287"/>
        <v>0</v>
      </c>
      <c r="AV167" s="27">
        <f t="shared" si="287"/>
        <v>2378</v>
      </c>
      <c r="AW167" s="27">
        <f t="shared" si="287"/>
        <v>0</v>
      </c>
    </row>
    <row r="168" spans="1:49" ht="38.25" customHeight="1">
      <c r="A168" s="72" t="s">
        <v>170</v>
      </c>
      <c r="B168" s="25" t="s">
        <v>50</v>
      </c>
      <c r="C168" s="25" t="s">
        <v>73</v>
      </c>
      <c r="D168" s="28" t="s">
        <v>571</v>
      </c>
      <c r="E168" s="25" t="s">
        <v>169</v>
      </c>
      <c r="F168" s="27">
        <v>2378</v>
      </c>
      <c r="G168" s="27"/>
      <c r="H168" s="27"/>
      <c r="I168" s="27"/>
      <c r="J168" s="27"/>
      <c r="K168" s="27"/>
      <c r="L168" s="27">
        <f>F168+H168+I168+J168+K168</f>
        <v>2378</v>
      </c>
      <c r="M168" s="27">
        <f>G168+K168</f>
        <v>0</v>
      </c>
      <c r="N168" s="27"/>
      <c r="O168" s="27"/>
      <c r="P168" s="27"/>
      <c r="Q168" s="27"/>
      <c r="R168" s="27">
        <f>L168+N168+O168+P168+Q168</f>
        <v>2378</v>
      </c>
      <c r="S168" s="27">
        <f>M168+Q168</f>
        <v>0</v>
      </c>
      <c r="T168" s="27"/>
      <c r="U168" s="27"/>
      <c r="V168" s="27"/>
      <c r="W168" s="27"/>
      <c r="X168" s="27">
        <f>R168+T168+U168+V168+W168</f>
        <v>2378</v>
      </c>
      <c r="Y168" s="27">
        <f>S168+W168</f>
        <v>0</v>
      </c>
      <c r="Z168" s="27"/>
      <c r="AA168" s="27"/>
      <c r="AB168" s="27"/>
      <c r="AC168" s="27"/>
      <c r="AD168" s="27">
        <f>X168+Z168+AA168+AB168+AC168</f>
        <v>2378</v>
      </c>
      <c r="AE168" s="27">
        <f>Y168+AC168</f>
        <v>0</v>
      </c>
      <c r="AF168" s="27"/>
      <c r="AG168" s="27"/>
      <c r="AH168" s="27"/>
      <c r="AI168" s="27"/>
      <c r="AJ168" s="27">
        <f>AD168+AF168+AG168+AH168+AI168</f>
        <v>2378</v>
      </c>
      <c r="AK168" s="27">
        <f>AE168+AI168</f>
        <v>0</v>
      </c>
      <c r="AL168" s="27"/>
      <c r="AM168" s="27"/>
      <c r="AN168" s="27"/>
      <c r="AO168" s="27"/>
      <c r="AP168" s="27">
        <f>AJ168+AL168+AM168+AN168+AO168</f>
        <v>2378</v>
      </c>
      <c r="AQ168" s="27">
        <f>AK168+AO168</f>
        <v>0</v>
      </c>
      <c r="AR168" s="27"/>
      <c r="AS168" s="27"/>
      <c r="AT168" s="27"/>
      <c r="AU168" s="27"/>
      <c r="AV168" s="27">
        <f>AP168+AR168+AS168+AT168+AU168</f>
        <v>2378</v>
      </c>
      <c r="AW168" s="27">
        <f>AQ168+AU168</f>
        <v>0</v>
      </c>
    </row>
    <row r="169" spans="1:49" ht="16.5">
      <c r="A169" s="33" t="s">
        <v>99</v>
      </c>
      <c r="B169" s="25" t="s">
        <v>50</v>
      </c>
      <c r="C169" s="25" t="s">
        <v>73</v>
      </c>
      <c r="D169" s="28" t="s">
        <v>571</v>
      </c>
      <c r="E169" s="25" t="s">
        <v>100</v>
      </c>
      <c r="F169" s="27">
        <f t="shared" ref="F169:AW169" si="288">F170</f>
        <v>7</v>
      </c>
      <c r="G169" s="27">
        <f t="shared" si="288"/>
        <v>0</v>
      </c>
      <c r="H169" s="27">
        <f t="shared" si="288"/>
        <v>0</v>
      </c>
      <c r="I169" s="27">
        <f t="shared" si="288"/>
        <v>0</v>
      </c>
      <c r="J169" s="27">
        <f t="shared" si="288"/>
        <v>0</v>
      </c>
      <c r="K169" s="27">
        <f t="shared" si="288"/>
        <v>0</v>
      </c>
      <c r="L169" s="27">
        <f t="shared" si="288"/>
        <v>7</v>
      </c>
      <c r="M169" s="27">
        <f t="shared" si="288"/>
        <v>0</v>
      </c>
      <c r="N169" s="27">
        <f t="shared" si="288"/>
        <v>0</v>
      </c>
      <c r="O169" s="27">
        <f t="shared" si="288"/>
        <v>0</v>
      </c>
      <c r="P169" s="27">
        <f t="shared" si="288"/>
        <v>0</v>
      </c>
      <c r="Q169" s="27">
        <f t="shared" si="288"/>
        <v>0</v>
      </c>
      <c r="R169" s="27">
        <f t="shared" si="288"/>
        <v>7</v>
      </c>
      <c r="S169" s="27">
        <f t="shared" si="288"/>
        <v>0</v>
      </c>
      <c r="T169" s="27">
        <f t="shared" si="288"/>
        <v>0</v>
      </c>
      <c r="U169" s="27">
        <f t="shared" si="288"/>
        <v>0</v>
      </c>
      <c r="V169" s="27">
        <f t="shared" si="288"/>
        <v>0</v>
      </c>
      <c r="W169" s="27">
        <f t="shared" si="288"/>
        <v>0</v>
      </c>
      <c r="X169" s="27">
        <f t="shared" si="288"/>
        <v>7</v>
      </c>
      <c r="Y169" s="27">
        <f t="shared" si="288"/>
        <v>0</v>
      </c>
      <c r="Z169" s="27">
        <f t="shared" si="288"/>
        <v>0</v>
      </c>
      <c r="AA169" s="27">
        <f t="shared" si="288"/>
        <v>0</v>
      </c>
      <c r="AB169" s="27">
        <f t="shared" si="288"/>
        <v>0</v>
      </c>
      <c r="AC169" s="27">
        <f t="shared" si="288"/>
        <v>0</v>
      </c>
      <c r="AD169" s="27">
        <f t="shared" si="288"/>
        <v>7</v>
      </c>
      <c r="AE169" s="27">
        <f t="shared" si="288"/>
        <v>0</v>
      </c>
      <c r="AF169" s="27">
        <f t="shared" si="288"/>
        <v>0</v>
      </c>
      <c r="AG169" s="27">
        <f t="shared" si="288"/>
        <v>0</v>
      </c>
      <c r="AH169" s="27">
        <f t="shared" si="288"/>
        <v>0</v>
      </c>
      <c r="AI169" s="27">
        <f t="shared" si="288"/>
        <v>0</v>
      </c>
      <c r="AJ169" s="27">
        <f t="shared" si="288"/>
        <v>7</v>
      </c>
      <c r="AK169" s="27">
        <f t="shared" si="288"/>
        <v>0</v>
      </c>
      <c r="AL169" s="27">
        <f t="shared" si="288"/>
        <v>0</v>
      </c>
      <c r="AM169" s="27">
        <f t="shared" si="288"/>
        <v>0</v>
      </c>
      <c r="AN169" s="27">
        <f t="shared" si="288"/>
        <v>0</v>
      </c>
      <c r="AO169" s="27">
        <f t="shared" si="288"/>
        <v>0</v>
      </c>
      <c r="AP169" s="27">
        <f t="shared" si="288"/>
        <v>7</v>
      </c>
      <c r="AQ169" s="27">
        <f t="shared" si="288"/>
        <v>0</v>
      </c>
      <c r="AR169" s="27">
        <f t="shared" si="288"/>
        <v>0</v>
      </c>
      <c r="AS169" s="27">
        <f t="shared" si="288"/>
        <v>0</v>
      </c>
      <c r="AT169" s="27">
        <f t="shared" si="288"/>
        <v>0</v>
      </c>
      <c r="AU169" s="27">
        <f t="shared" si="288"/>
        <v>0</v>
      </c>
      <c r="AV169" s="27">
        <f t="shared" si="288"/>
        <v>7</v>
      </c>
      <c r="AW169" s="27">
        <f t="shared" si="288"/>
        <v>0</v>
      </c>
    </row>
    <row r="170" spans="1:49" ht="16.5">
      <c r="A170" s="33" t="s">
        <v>172</v>
      </c>
      <c r="B170" s="25" t="s">
        <v>50</v>
      </c>
      <c r="C170" s="25" t="s">
        <v>73</v>
      </c>
      <c r="D170" s="28" t="s">
        <v>571</v>
      </c>
      <c r="E170" s="25" t="s">
        <v>171</v>
      </c>
      <c r="F170" s="27">
        <v>7</v>
      </c>
      <c r="G170" s="27"/>
      <c r="H170" s="27"/>
      <c r="I170" s="27"/>
      <c r="J170" s="27"/>
      <c r="K170" s="27"/>
      <c r="L170" s="27">
        <f>F170+H170+I170+J170+K170</f>
        <v>7</v>
      </c>
      <c r="M170" s="27">
        <f>G170+K170</f>
        <v>0</v>
      </c>
      <c r="N170" s="27"/>
      <c r="O170" s="27"/>
      <c r="P170" s="27"/>
      <c r="Q170" s="27"/>
      <c r="R170" s="27">
        <f>L170+N170+O170+P170+Q170</f>
        <v>7</v>
      </c>
      <c r="S170" s="27">
        <f>M170+Q170</f>
        <v>0</v>
      </c>
      <c r="T170" s="27"/>
      <c r="U170" s="27"/>
      <c r="V170" s="27"/>
      <c r="W170" s="27"/>
      <c r="X170" s="27">
        <f>R170+T170+U170+V170+W170</f>
        <v>7</v>
      </c>
      <c r="Y170" s="27">
        <f>S170+W170</f>
        <v>0</v>
      </c>
      <c r="Z170" s="27"/>
      <c r="AA170" s="27"/>
      <c r="AB170" s="27"/>
      <c r="AC170" s="27"/>
      <c r="AD170" s="27">
        <f>X170+Z170+AA170+AB170+AC170</f>
        <v>7</v>
      </c>
      <c r="AE170" s="27">
        <f>Y170+AC170</f>
        <v>0</v>
      </c>
      <c r="AF170" s="27"/>
      <c r="AG170" s="27"/>
      <c r="AH170" s="27"/>
      <c r="AI170" s="27"/>
      <c r="AJ170" s="27">
        <f>AD170+AF170+AG170+AH170+AI170</f>
        <v>7</v>
      </c>
      <c r="AK170" s="27">
        <f>AE170+AI170</f>
        <v>0</v>
      </c>
      <c r="AL170" s="27"/>
      <c r="AM170" s="27"/>
      <c r="AN170" s="27"/>
      <c r="AO170" s="27"/>
      <c r="AP170" s="27">
        <f>AJ170+AL170+AM170+AN170+AO170</f>
        <v>7</v>
      </c>
      <c r="AQ170" s="27">
        <f>AK170+AO170</f>
        <v>0</v>
      </c>
      <c r="AR170" s="27"/>
      <c r="AS170" s="27"/>
      <c r="AT170" s="27"/>
      <c r="AU170" s="27"/>
      <c r="AV170" s="27">
        <f>AP170+AR170+AS170+AT170+AU170</f>
        <v>7</v>
      </c>
      <c r="AW170" s="27">
        <f>AQ170+AU170</f>
        <v>0</v>
      </c>
    </row>
    <row r="171" spans="1:49" ht="33">
      <c r="A171" s="33" t="s">
        <v>116</v>
      </c>
      <c r="B171" s="25" t="s">
        <v>50</v>
      </c>
      <c r="C171" s="25" t="s">
        <v>73</v>
      </c>
      <c r="D171" s="28" t="s">
        <v>572</v>
      </c>
      <c r="E171" s="25"/>
      <c r="F171" s="27">
        <f t="shared" ref="F171:G171" si="289">F172+F174+F176</f>
        <v>144113</v>
      </c>
      <c r="G171" s="27">
        <f t="shared" si="289"/>
        <v>0</v>
      </c>
      <c r="H171" s="27">
        <f t="shared" ref="H171:M171" si="290">H172+H174+H176</f>
        <v>4008</v>
      </c>
      <c r="I171" s="27">
        <f t="shared" si="290"/>
        <v>0</v>
      </c>
      <c r="J171" s="27">
        <f t="shared" si="290"/>
        <v>0</v>
      </c>
      <c r="K171" s="27">
        <f t="shared" si="290"/>
        <v>0</v>
      </c>
      <c r="L171" s="27">
        <f t="shared" si="290"/>
        <v>148121</v>
      </c>
      <c r="M171" s="27">
        <f t="shared" si="290"/>
        <v>0</v>
      </c>
      <c r="N171" s="27">
        <f t="shared" ref="N171:S171" si="291">N172+N174+N176</f>
        <v>0</v>
      </c>
      <c r="O171" s="27">
        <f t="shared" si="291"/>
        <v>0</v>
      </c>
      <c r="P171" s="27">
        <f t="shared" si="291"/>
        <v>0</v>
      </c>
      <c r="Q171" s="27">
        <f t="shared" si="291"/>
        <v>0</v>
      </c>
      <c r="R171" s="27">
        <f t="shared" si="291"/>
        <v>148121</v>
      </c>
      <c r="S171" s="27">
        <f t="shared" si="291"/>
        <v>0</v>
      </c>
      <c r="T171" s="27">
        <f t="shared" ref="T171:Y171" si="292">T172+T174+T176</f>
        <v>0</v>
      </c>
      <c r="U171" s="27">
        <f t="shared" si="292"/>
        <v>0</v>
      </c>
      <c r="V171" s="27">
        <f t="shared" si="292"/>
        <v>0</v>
      </c>
      <c r="W171" s="27">
        <f t="shared" si="292"/>
        <v>0</v>
      </c>
      <c r="X171" s="27">
        <f t="shared" si="292"/>
        <v>148121</v>
      </c>
      <c r="Y171" s="27">
        <f t="shared" si="292"/>
        <v>0</v>
      </c>
      <c r="Z171" s="27">
        <f t="shared" ref="Z171:AE171" si="293">Z172+Z174+Z176</f>
        <v>0</v>
      </c>
      <c r="AA171" s="27">
        <f t="shared" si="293"/>
        <v>0</v>
      </c>
      <c r="AB171" s="27">
        <f t="shared" si="293"/>
        <v>0</v>
      </c>
      <c r="AC171" s="27">
        <f t="shared" si="293"/>
        <v>0</v>
      </c>
      <c r="AD171" s="27">
        <f t="shared" si="293"/>
        <v>148121</v>
      </c>
      <c r="AE171" s="27">
        <f t="shared" si="293"/>
        <v>0</v>
      </c>
      <c r="AF171" s="27">
        <f t="shared" ref="AF171:AK171" si="294">AF172+AF174+AF176</f>
        <v>0</v>
      </c>
      <c r="AG171" s="27">
        <f t="shared" si="294"/>
        <v>0</v>
      </c>
      <c r="AH171" s="27">
        <f t="shared" si="294"/>
        <v>0</v>
      </c>
      <c r="AI171" s="27">
        <f t="shared" si="294"/>
        <v>0</v>
      </c>
      <c r="AJ171" s="27">
        <f t="shared" si="294"/>
        <v>148121</v>
      </c>
      <c r="AK171" s="27">
        <f t="shared" si="294"/>
        <v>0</v>
      </c>
      <c r="AL171" s="27">
        <f t="shared" ref="AL171:AQ171" si="295">AL172+AL174+AL176</f>
        <v>0</v>
      </c>
      <c r="AM171" s="27">
        <f t="shared" si="295"/>
        <v>0</v>
      </c>
      <c r="AN171" s="27">
        <f t="shared" si="295"/>
        <v>-120</v>
      </c>
      <c r="AO171" s="27">
        <f t="shared" si="295"/>
        <v>0</v>
      </c>
      <c r="AP171" s="27">
        <f t="shared" si="295"/>
        <v>148001</v>
      </c>
      <c r="AQ171" s="27">
        <f t="shared" si="295"/>
        <v>0</v>
      </c>
      <c r="AR171" s="27">
        <f t="shared" ref="AR171:AW171" si="296">AR172+AR174+AR176</f>
        <v>1224</v>
      </c>
      <c r="AS171" s="27">
        <f t="shared" si="296"/>
        <v>0</v>
      </c>
      <c r="AT171" s="27">
        <f t="shared" si="296"/>
        <v>0</v>
      </c>
      <c r="AU171" s="27">
        <f t="shared" si="296"/>
        <v>0</v>
      </c>
      <c r="AV171" s="27">
        <f t="shared" si="296"/>
        <v>149225</v>
      </c>
      <c r="AW171" s="27">
        <f t="shared" si="296"/>
        <v>0</v>
      </c>
    </row>
    <row r="172" spans="1:49" ht="82.5">
      <c r="A172" s="33" t="s">
        <v>466</v>
      </c>
      <c r="B172" s="25" t="s">
        <v>50</v>
      </c>
      <c r="C172" s="25" t="s">
        <v>73</v>
      </c>
      <c r="D172" s="28" t="s">
        <v>572</v>
      </c>
      <c r="E172" s="25" t="s">
        <v>105</v>
      </c>
      <c r="F172" s="27">
        <f t="shared" ref="F172:AW172" si="297">F173</f>
        <v>100313</v>
      </c>
      <c r="G172" s="27">
        <f t="shared" si="297"/>
        <v>0</v>
      </c>
      <c r="H172" s="27">
        <f t="shared" si="297"/>
        <v>4008</v>
      </c>
      <c r="I172" s="27">
        <f t="shared" si="297"/>
        <v>0</v>
      </c>
      <c r="J172" s="27">
        <f t="shared" si="297"/>
        <v>0</v>
      </c>
      <c r="K172" s="27">
        <f t="shared" si="297"/>
        <v>0</v>
      </c>
      <c r="L172" s="27">
        <f t="shared" si="297"/>
        <v>104321</v>
      </c>
      <c r="M172" s="27">
        <f t="shared" si="297"/>
        <v>0</v>
      </c>
      <c r="N172" s="27">
        <f t="shared" si="297"/>
        <v>0</v>
      </c>
      <c r="O172" s="27">
        <f t="shared" si="297"/>
        <v>0</v>
      </c>
      <c r="P172" s="27">
        <f t="shared" si="297"/>
        <v>0</v>
      </c>
      <c r="Q172" s="27">
        <f t="shared" si="297"/>
        <v>0</v>
      </c>
      <c r="R172" s="27">
        <f t="shared" si="297"/>
        <v>104321</v>
      </c>
      <c r="S172" s="27">
        <f t="shared" si="297"/>
        <v>0</v>
      </c>
      <c r="T172" s="27">
        <f t="shared" si="297"/>
        <v>0</v>
      </c>
      <c r="U172" s="27">
        <f t="shared" si="297"/>
        <v>0</v>
      </c>
      <c r="V172" s="27">
        <f t="shared" si="297"/>
        <v>0</v>
      </c>
      <c r="W172" s="27">
        <f t="shared" si="297"/>
        <v>0</v>
      </c>
      <c r="X172" s="27">
        <f t="shared" si="297"/>
        <v>104321</v>
      </c>
      <c r="Y172" s="27">
        <f t="shared" si="297"/>
        <v>0</v>
      </c>
      <c r="Z172" s="27">
        <f t="shared" si="297"/>
        <v>0</v>
      </c>
      <c r="AA172" s="27">
        <f t="shared" si="297"/>
        <v>0</v>
      </c>
      <c r="AB172" s="27">
        <f t="shared" si="297"/>
        <v>0</v>
      </c>
      <c r="AC172" s="27">
        <f t="shared" si="297"/>
        <v>0</v>
      </c>
      <c r="AD172" s="27">
        <f t="shared" si="297"/>
        <v>104321</v>
      </c>
      <c r="AE172" s="27">
        <f t="shared" si="297"/>
        <v>0</v>
      </c>
      <c r="AF172" s="27">
        <f t="shared" si="297"/>
        <v>0</v>
      </c>
      <c r="AG172" s="27">
        <f t="shared" si="297"/>
        <v>-2223</v>
      </c>
      <c r="AH172" s="27">
        <f t="shared" si="297"/>
        <v>0</v>
      </c>
      <c r="AI172" s="27">
        <f t="shared" si="297"/>
        <v>0</v>
      </c>
      <c r="AJ172" s="27">
        <f t="shared" si="297"/>
        <v>102098</v>
      </c>
      <c r="AK172" s="27">
        <f t="shared" si="297"/>
        <v>0</v>
      </c>
      <c r="AL172" s="27">
        <f t="shared" si="297"/>
        <v>0</v>
      </c>
      <c r="AM172" s="27">
        <f t="shared" si="297"/>
        <v>0</v>
      </c>
      <c r="AN172" s="27">
        <f t="shared" si="297"/>
        <v>0</v>
      </c>
      <c r="AO172" s="27">
        <f t="shared" si="297"/>
        <v>0</v>
      </c>
      <c r="AP172" s="27">
        <f t="shared" si="297"/>
        <v>102098</v>
      </c>
      <c r="AQ172" s="27">
        <f t="shared" si="297"/>
        <v>0</v>
      </c>
      <c r="AR172" s="27">
        <f t="shared" si="297"/>
        <v>0</v>
      </c>
      <c r="AS172" s="27">
        <f t="shared" si="297"/>
        <v>0</v>
      </c>
      <c r="AT172" s="27">
        <f t="shared" si="297"/>
        <v>0</v>
      </c>
      <c r="AU172" s="27">
        <f t="shared" si="297"/>
        <v>0</v>
      </c>
      <c r="AV172" s="27">
        <f t="shared" si="297"/>
        <v>102098</v>
      </c>
      <c r="AW172" s="27">
        <f t="shared" si="297"/>
        <v>0</v>
      </c>
    </row>
    <row r="173" spans="1:49" ht="18.75" customHeight="1">
      <c r="A173" s="73" t="s">
        <v>180</v>
      </c>
      <c r="B173" s="25" t="s">
        <v>50</v>
      </c>
      <c r="C173" s="25" t="s">
        <v>73</v>
      </c>
      <c r="D173" s="28" t="s">
        <v>572</v>
      </c>
      <c r="E173" s="25" t="s">
        <v>179</v>
      </c>
      <c r="F173" s="27">
        <v>100313</v>
      </c>
      <c r="G173" s="27"/>
      <c r="H173" s="27">
        <v>4008</v>
      </c>
      <c r="I173" s="27"/>
      <c r="J173" s="27"/>
      <c r="K173" s="27"/>
      <c r="L173" s="27">
        <f>F173+H173+I173+J173+K173</f>
        <v>104321</v>
      </c>
      <c r="M173" s="27">
        <f>G173+K173</f>
        <v>0</v>
      </c>
      <c r="N173" s="27"/>
      <c r="O173" s="27"/>
      <c r="P173" s="27"/>
      <c r="Q173" s="27"/>
      <c r="R173" s="27">
        <f>L173+N173+O173+P173+Q173</f>
        <v>104321</v>
      </c>
      <c r="S173" s="27">
        <f>M173+Q173</f>
        <v>0</v>
      </c>
      <c r="T173" s="27"/>
      <c r="U173" s="27"/>
      <c r="V173" s="27"/>
      <c r="W173" s="27"/>
      <c r="X173" s="27">
        <f>R173+T173+U173+V173+W173</f>
        <v>104321</v>
      </c>
      <c r="Y173" s="27">
        <f>S173+W173</f>
        <v>0</v>
      </c>
      <c r="Z173" s="27"/>
      <c r="AA173" s="27"/>
      <c r="AB173" s="27"/>
      <c r="AC173" s="27"/>
      <c r="AD173" s="27">
        <f>X173+Z173+AA173+AB173+AC173</f>
        <v>104321</v>
      </c>
      <c r="AE173" s="27">
        <f>Y173+AC173</f>
        <v>0</v>
      </c>
      <c r="AF173" s="27"/>
      <c r="AG173" s="27">
        <v>-2223</v>
      </c>
      <c r="AH173" s="27"/>
      <c r="AI173" s="27"/>
      <c r="AJ173" s="27">
        <f>AD173+AF173+AG173+AH173+AI173</f>
        <v>102098</v>
      </c>
      <c r="AK173" s="27">
        <f>AE173+AI173</f>
        <v>0</v>
      </c>
      <c r="AL173" s="27"/>
      <c r="AM173" s="27"/>
      <c r="AN173" s="27"/>
      <c r="AO173" s="27"/>
      <c r="AP173" s="27">
        <f>AJ173+AL173+AM173+AN173+AO173</f>
        <v>102098</v>
      </c>
      <c r="AQ173" s="27">
        <f>AK173+AO173</f>
        <v>0</v>
      </c>
      <c r="AR173" s="27"/>
      <c r="AS173" s="27"/>
      <c r="AT173" s="27"/>
      <c r="AU173" s="27"/>
      <c r="AV173" s="27">
        <f>AP173+AR173+AS173+AT173+AU173</f>
        <v>102098</v>
      </c>
      <c r="AW173" s="27">
        <f>AQ173+AU173</f>
        <v>0</v>
      </c>
    </row>
    <row r="174" spans="1:49" ht="33">
      <c r="A174" s="33" t="s">
        <v>437</v>
      </c>
      <c r="B174" s="25" t="s">
        <v>50</v>
      </c>
      <c r="C174" s="25" t="s">
        <v>73</v>
      </c>
      <c r="D174" s="28" t="s">
        <v>572</v>
      </c>
      <c r="E174" s="25" t="s">
        <v>80</v>
      </c>
      <c r="F174" s="27">
        <f t="shared" ref="F174:AW174" si="298">F175</f>
        <v>43305</v>
      </c>
      <c r="G174" s="27">
        <f t="shared" si="298"/>
        <v>0</v>
      </c>
      <c r="H174" s="27">
        <f t="shared" si="298"/>
        <v>0</v>
      </c>
      <c r="I174" s="27">
        <f t="shared" si="298"/>
        <v>0</v>
      </c>
      <c r="J174" s="27">
        <f t="shared" si="298"/>
        <v>0</v>
      </c>
      <c r="K174" s="27">
        <f t="shared" si="298"/>
        <v>0</v>
      </c>
      <c r="L174" s="27">
        <f t="shared" si="298"/>
        <v>43305</v>
      </c>
      <c r="M174" s="27">
        <f t="shared" si="298"/>
        <v>0</v>
      </c>
      <c r="N174" s="27">
        <f t="shared" si="298"/>
        <v>0</v>
      </c>
      <c r="O174" s="27">
        <f t="shared" si="298"/>
        <v>0</v>
      </c>
      <c r="P174" s="27">
        <f t="shared" si="298"/>
        <v>0</v>
      </c>
      <c r="Q174" s="27">
        <f t="shared" si="298"/>
        <v>0</v>
      </c>
      <c r="R174" s="27">
        <f t="shared" si="298"/>
        <v>43305</v>
      </c>
      <c r="S174" s="27">
        <f t="shared" si="298"/>
        <v>0</v>
      </c>
      <c r="T174" s="27">
        <f t="shared" si="298"/>
        <v>0</v>
      </c>
      <c r="U174" s="27">
        <f t="shared" si="298"/>
        <v>0</v>
      </c>
      <c r="V174" s="27">
        <f t="shared" si="298"/>
        <v>0</v>
      </c>
      <c r="W174" s="27">
        <f t="shared" si="298"/>
        <v>0</v>
      </c>
      <c r="X174" s="27">
        <f t="shared" si="298"/>
        <v>43305</v>
      </c>
      <c r="Y174" s="27">
        <f t="shared" si="298"/>
        <v>0</v>
      </c>
      <c r="Z174" s="27">
        <f t="shared" si="298"/>
        <v>0</v>
      </c>
      <c r="AA174" s="27">
        <f t="shared" si="298"/>
        <v>0</v>
      </c>
      <c r="AB174" s="27">
        <f t="shared" si="298"/>
        <v>0</v>
      </c>
      <c r="AC174" s="27">
        <f t="shared" si="298"/>
        <v>0</v>
      </c>
      <c r="AD174" s="27">
        <f t="shared" si="298"/>
        <v>43305</v>
      </c>
      <c r="AE174" s="27">
        <f t="shared" si="298"/>
        <v>0</v>
      </c>
      <c r="AF174" s="27">
        <f t="shared" si="298"/>
        <v>0</v>
      </c>
      <c r="AG174" s="27">
        <f t="shared" si="298"/>
        <v>2223</v>
      </c>
      <c r="AH174" s="27">
        <f t="shared" si="298"/>
        <v>0</v>
      </c>
      <c r="AI174" s="27">
        <f t="shared" si="298"/>
        <v>0</v>
      </c>
      <c r="AJ174" s="27">
        <f t="shared" si="298"/>
        <v>45528</v>
      </c>
      <c r="AK174" s="27">
        <f t="shared" si="298"/>
        <v>0</v>
      </c>
      <c r="AL174" s="92">
        <f t="shared" si="298"/>
        <v>0</v>
      </c>
      <c r="AM174" s="92">
        <f t="shared" si="298"/>
        <v>0</v>
      </c>
      <c r="AN174" s="92">
        <f t="shared" si="298"/>
        <v>-120</v>
      </c>
      <c r="AO174" s="92">
        <f t="shared" si="298"/>
        <v>0</v>
      </c>
      <c r="AP174" s="27">
        <f t="shared" si="298"/>
        <v>45408</v>
      </c>
      <c r="AQ174" s="27">
        <f t="shared" si="298"/>
        <v>0</v>
      </c>
      <c r="AR174" s="27">
        <f t="shared" si="298"/>
        <v>1224</v>
      </c>
      <c r="AS174" s="27">
        <f t="shared" si="298"/>
        <v>0</v>
      </c>
      <c r="AT174" s="27">
        <f t="shared" si="298"/>
        <v>0</v>
      </c>
      <c r="AU174" s="27">
        <f t="shared" si="298"/>
        <v>0</v>
      </c>
      <c r="AV174" s="27">
        <f t="shared" si="298"/>
        <v>46632</v>
      </c>
      <c r="AW174" s="27">
        <f t="shared" si="298"/>
        <v>0</v>
      </c>
    </row>
    <row r="175" spans="1:49" ht="36" customHeight="1">
      <c r="A175" s="72" t="s">
        <v>170</v>
      </c>
      <c r="B175" s="25" t="s">
        <v>50</v>
      </c>
      <c r="C175" s="25" t="s">
        <v>73</v>
      </c>
      <c r="D175" s="28" t="s">
        <v>572</v>
      </c>
      <c r="E175" s="25" t="s">
        <v>169</v>
      </c>
      <c r="F175" s="27">
        <v>43305</v>
      </c>
      <c r="G175" s="27"/>
      <c r="H175" s="27"/>
      <c r="I175" s="27"/>
      <c r="J175" s="27"/>
      <c r="K175" s="27"/>
      <c r="L175" s="27">
        <f>F175+H175+I175+J175+K175</f>
        <v>43305</v>
      </c>
      <c r="M175" s="27">
        <f>G175+K175</f>
        <v>0</v>
      </c>
      <c r="N175" s="27"/>
      <c r="O175" s="27"/>
      <c r="P175" s="27"/>
      <c r="Q175" s="27"/>
      <c r="R175" s="27">
        <f>L175+N175+O175+P175+Q175</f>
        <v>43305</v>
      </c>
      <c r="S175" s="27">
        <f>M175+Q175</f>
        <v>0</v>
      </c>
      <c r="T175" s="27"/>
      <c r="U175" s="27"/>
      <c r="V175" s="27"/>
      <c r="W175" s="27"/>
      <c r="X175" s="27">
        <f>R175+T175+U175+V175+W175</f>
        <v>43305</v>
      </c>
      <c r="Y175" s="27">
        <f>S175+W175</f>
        <v>0</v>
      </c>
      <c r="Z175" s="27"/>
      <c r="AA175" s="27"/>
      <c r="AB175" s="27"/>
      <c r="AC175" s="27"/>
      <c r="AD175" s="27">
        <f>X175+Z175+AA175+AB175+AC175</f>
        <v>43305</v>
      </c>
      <c r="AE175" s="27">
        <f>Y175+AC175</f>
        <v>0</v>
      </c>
      <c r="AF175" s="27"/>
      <c r="AG175" s="27">
        <v>2223</v>
      </c>
      <c r="AH175" s="27"/>
      <c r="AI175" s="27"/>
      <c r="AJ175" s="27">
        <f>AD175+AF175+AG175+AH175+AI175</f>
        <v>45528</v>
      </c>
      <c r="AK175" s="27">
        <f>AE175+AI175</f>
        <v>0</v>
      </c>
      <c r="AL175" s="92"/>
      <c r="AM175" s="92"/>
      <c r="AN175" s="92">
        <v>-120</v>
      </c>
      <c r="AO175" s="92"/>
      <c r="AP175" s="27">
        <f>AJ175+AL175+AM175+AN175+AO175</f>
        <v>45408</v>
      </c>
      <c r="AQ175" s="27">
        <f>AK175+AO175</f>
        <v>0</v>
      </c>
      <c r="AR175" s="27">
        <v>1224</v>
      </c>
      <c r="AS175" s="27"/>
      <c r="AT175" s="27"/>
      <c r="AU175" s="27"/>
      <c r="AV175" s="27">
        <f>AP175+AR175+AS175+AT175+AU175</f>
        <v>46632</v>
      </c>
      <c r="AW175" s="27">
        <f>AQ175+AU175</f>
        <v>0</v>
      </c>
    </row>
    <row r="176" spans="1:49" ht="16.5">
      <c r="A176" s="33" t="s">
        <v>99</v>
      </c>
      <c r="B176" s="25" t="s">
        <v>50</v>
      </c>
      <c r="C176" s="25" t="s">
        <v>73</v>
      </c>
      <c r="D176" s="28" t="s">
        <v>572</v>
      </c>
      <c r="E176" s="25" t="s">
        <v>100</v>
      </c>
      <c r="F176" s="27">
        <f t="shared" ref="F176:G176" si="299">F177+F178</f>
        <v>495</v>
      </c>
      <c r="G176" s="27">
        <f t="shared" si="299"/>
        <v>0</v>
      </c>
      <c r="H176" s="27">
        <f t="shared" ref="H176:M176" si="300">H177+H178</f>
        <v>0</v>
      </c>
      <c r="I176" s="27">
        <f t="shared" si="300"/>
        <v>0</v>
      </c>
      <c r="J176" s="27">
        <f t="shared" si="300"/>
        <v>0</v>
      </c>
      <c r="K176" s="27">
        <f t="shared" si="300"/>
        <v>0</v>
      </c>
      <c r="L176" s="27">
        <f t="shared" si="300"/>
        <v>495</v>
      </c>
      <c r="M176" s="27">
        <f t="shared" si="300"/>
        <v>0</v>
      </c>
      <c r="N176" s="27">
        <f t="shared" ref="N176:S176" si="301">N177+N178</f>
        <v>0</v>
      </c>
      <c r="O176" s="27">
        <f t="shared" si="301"/>
        <v>0</v>
      </c>
      <c r="P176" s="27">
        <f t="shared" si="301"/>
        <v>0</v>
      </c>
      <c r="Q176" s="27">
        <f t="shared" si="301"/>
        <v>0</v>
      </c>
      <c r="R176" s="27">
        <f t="shared" si="301"/>
        <v>495</v>
      </c>
      <c r="S176" s="27">
        <f t="shared" si="301"/>
        <v>0</v>
      </c>
      <c r="T176" s="27">
        <f t="shared" ref="T176:Y176" si="302">T177+T178</f>
        <v>0</v>
      </c>
      <c r="U176" s="27">
        <f t="shared" si="302"/>
        <v>0</v>
      </c>
      <c r="V176" s="27">
        <f t="shared" si="302"/>
        <v>0</v>
      </c>
      <c r="W176" s="27">
        <f t="shared" si="302"/>
        <v>0</v>
      </c>
      <c r="X176" s="27">
        <f t="shared" si="302"/>
        <v>495</v>
      </c>
      <c r="Y176" s="27">
        <f t="shared" si="302"/>
        <v>0</v>
      </c>
      <c r="Z176" s="27">
        <f t="shared" ref="Z176:AE176" si="303">Z177+Z178</f>
        <v>0</v>
      </c>
      <c r="AA176" s="27">
        <f t="shared" si="303"/>
        <v>0</v>
      </c>
      <c r="AB176" s="27">
        <f t="shared" si="303"/>
        <v>0</v>
      </c>
      <c r="AC176" s="27">
        <f t="shared" si="303"/>
        <v>0</v>
      </c>
      <c r="AD176" s="27">
        <f t="shared" si="303"/>
        <v>495</v>
      </c>
      <c r="AE176" s="27">
        <f t="shared" si="303"/>
        <v>0</v>
      </c>
      <c r="AF176" s="27">
        <f t="shared" ref="AF176:AK176" si="304">AF177+AF178</f>
        <v>0</v>
      </c>
      <c r="AG176" s="27">
        <f t="shared" si="304"/>
        <v>0</v>
      </c>
      <c r="AH176" s="27">
        <f t="shared" si="304"/>
        <v>0</v>
      </c>
      <c r="AI176" s="27">
        <f t="shared" si="304"/>
        <v>0</v>
      </c>
      <c r="AJ176" s="27">
        <f t="shared" si="304"/>
        <v>495</v>
      </c>
      <c r="AK176" s="27">
        <f t="shared" si="304"/>
        <v>0</v>
      </c>
      <c r="AL176" s="27">
        <f t="shared" ref="AL176:AQ176" si="305">AL177+AL178</f>
        <v>0</v>
      </c>
      <c r="AM176" s="27">
        <f t="shared" si="305"/>
        <v>0</v>
      </c>
      <c r="AN176" s="27">
        <f t="shared" si="305"/>
        <v>0</v>
      </c>
      <c r="AO176" s="27">
        <f t="shared" si="305"/>
        <v>0</v>
      </c>
      <c r="AP176" s="27">
        <f t="shared" si="305"/>
        <v>495</v>
      </c>
      <c r="AQ176" s="27">
        <f t="shared" si="305"/>
        <v>0</v>
      </c>
      <c r="AR176" s="27">
        <f t="shared" ref="AR176:AW176" si="306">AR177+AR178</f>
        <v>0</v>
      </c>
      <c r="AS176" s="27">
        <f t="shared" si="306"/>
        <v>0</v>
      </c>
      <c r="AT176" s="27">
        <f t="shared" si="306"/>
        <v>0</v>
      </c>
      <c r="AU176" s="27">
        <f t="shared" si="306"/>
        <v>0</v>
      </c>
      <c r="AV176" s="27">
        <f t="shared" si="306"/>
        <v>495</v>
      </c>
      <c r="AW176" s="27">
        <f t="shared" si="306"/>
        <v>0</v>
      </c>
    </row>
    <row r="177" spans="1:49" ht="16.5" hidden="1">
      <c r="A177" s="96" t="s">
        <v>185</v>
      </c>
      <c r="B177" s="97" t="s">
        <v>50</v>
      </c>
      <c r="C177" s="97" t="s">
        <v>73</v>
      </c>
      <c r="D177" s="138" t="s">
        <v>572</v>
      </c>
      <c r="E177" s="97" t="s">
        <v>184</v>
      </c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27"/>
      <c r="AG177" s="27"/>
      <c r="AH177" s="27"/>
      <c r="AI177" s="27"/>
      <c r="AJ177" s="95"/>
      <c r="AK177" s="95"/>
      <c r="AL177" s="27"/>
      <c r="AM177" s="27"/>
      <c r="AN177" s="27"/>
      <c r="AO177" s="27"/>
      <c r="AP177" s="95"/>
      <c r="AQ177" s="95"/>
      <c r="AR177" s="27"/>
      <c r="AS177" s="27"/>
      <c r="AT177" s="27"/>
      <c r="AU177" s="27"/>
      <c r="AV177" s="95"/>
      <c r="AW177" s="95"/>
    </row>
    <row r="178" spans="1:49" ht="16.5">
      <c r="A178" s="33" t="s">
        <v>172</v>
      </c>
      <c r="B178" s="25" t="s">
        <v>50</v>
      </c>
      <c r="C178" s="25" t="s">
        <v>73</v>
      </c>
      <c r="D178" s="28" t="s">
        <v>572</v>
      </c>
      <c r="E178" s="25" t="s">
        <v>171</v>
      </c>
      <c r="F178" s="27">
        <v>495</v>
      </c>
      <c r="G178" s="27"/>
      <c r="H178" s="27"/>
      <c r="I178" s="27"/>
      <c r="J178" s="27"/>
      <c r="K178" s="27"/>
      <c r="L178" s="27">
        <f>F178+H178+I178+J178+K178</f>
        <v>495</v>
      </c>
      <c r="M178" s="27">
        <f>G178+K178</f>
        <v>0</v>
      </c>
      <c r="N178" s="27"/>
      <c r="O178" s="27"/>
      <c r="P178" s="27"/>
      <c r="Q178" s="27"/>
      <c r="R178" s="27">
        <f>L178+N178+O178+P178+Q178</f>
        <v>495</v>
      </c>
      <c r="S178" s="27">
        <f>M178+Q178</f>
        <v>0</v>
      </c>
      <c r="T178" s="27"/>
      <c r="U178" s="27"/>
      <c r="V178" s="27"/>
      <c r="W178" s="27"/>
      <c r="X178" s="27">
        <f>R178+T178+U178+V178+W178</f>
        <v>495</v>
      </c>
      <c r="Y178" s="27">
        <f>S178+W178</f>
        <v>0</v>
      </c>
      <c r="Z178" s="27"/>
      <c r="AA178" s="27"/>
      <c r="AB178" s="27"/>
      <c r="AC178" s="27"/>
      <c r="AD178" s="27">
        <f>X178+Z178+AA178+AB178+AC178</f>
        <v>495</v>
      </c>
      <c r="AE178" s="27">
        <f>Y178+AC178</f>
        <v>0</v>
      </c>
      <c r="AF178" s="27"/>
      <c r="AG178" s="27"/>
      <c r="AH178" s="27"/>
      <c r="AI178" s="27"/>
      <c r="AJ178" s="27">
        <f>AD178+AF178+AG178+AH178+AI178</f>
        <v>495</v>
      </c>
      <c r="AK178" s="27">
        <f>AE178+AI178</f>
        <v>0</v>
      </c>
      <c r="AL178" s="27"/>
      <c r="AM178" s="27"/>
      <c r="AN178" s="27"/>
      <c r="AO178" s="27"/>
      <c r="AP178" s="27">
        <f>AJ178+AL178+AM178+AN178+AO178</f>
        <v>495</v>
      </c>
      <c r="AQ178" s="27">
        <f>AK178+AO178</f>
        <v>0</v>
      </c>
      <c r="AR178" s="27"/>
      <c r="AS178" s="27"/>
      <c r="AT178" s="27"/>
      <c r="AU178" s="27"/>
      <c r="AV178" s="27">
        <f>AP178+AR178+AS178+AT178+AU178</f>
        <v>495</v>
      </c>
      <c r="AW178" s="27">
        <f>AQ178+AU178</f>
        <v>0</v>
      </c>
    </row>
    <row r="179" spans="1:49" ht="16.5">
      <c r="A179" s="33" t="s">
        <v>593</v>
      </c>
      <c r="B179" s="25" t="s">
        <v>50</v>
      </c>
      <c r="C179" s="25" t="s">
        <v>73</v>
      </c>
      <c r="D179" s="28" t="s">
        <v>597</v>
      </c>
      <c r="E179" s="25"/>
      <c r="F179" s="27"/>
      <c r="G179" s="27"/>
      <c r="H179" s="27">
        <f>H193+H180+H183+H188+H196+H203</f>
        <v>0</v>
      </c>
      <c r="I179" s="27">
        <f t="shared" ref="I179:M179" si="307">I193+I180+I183+I188+I196+I203</f>
        <v>0</v>
      </c>
      <c r="J179" s="27">
        <f t="shared" si="307"/>
        <v>0</v>
      </c>
      <c r="K179" s="27">
        <f t="shared" si="307"/>
        <v>5406</v>
      </c>
      <c r="L179" s="27">
        <f t="shared" si="307"/>
        <v>5406</v>
      </c>
      <c r="M179" s="27">
        <f t="shared" si="307"/>
        <v>5406</v>
      </c>
      <c r="N179" s="27">
        <f>N193+N180+N183+N188+N196+N203</f>
        <v>0</v>
      </c>
      <c r="O179" s="27">
        <f t="shared" ref="O179:S179" si="308">O193+O180+O183+O188+O196+O203</f>
        <v>0</v>
      </c>
      <c r="P179" s="27">
        <f t="shared" si="308"/>
        <v>0</v>
      </c>
      <c r="Q179" s="27">
        <f t="shared" si="308"/>
        <v>0</v>
      </c>
      <c r="R179" s="27">
        <f t="shared" si="308"/>
        <v>5406</v>
      </c>
      <c r="S179" s="27">
        <f t="shared" si="308"/>
        <v>5406</v>
      </c>
      <c r="T179" s="27">
        <f>T193+T180+T183+T188+T196+T203</f>
        <v>0</v>
      </c>
      <c r="U179" s="27">
        <f t="shared" ref="U179:Y179" si="309">U193+U180+U183+U188+U196+U203</f>
        <v>0</v>
      </c>
      <c r="V179" s="27">
        <f t="shared" si="309"/>
        <v>0</v>
      </c>
      <c r="W179" s="27">
        <f t="shared" si="309"/>
        <v>0</v>
      </c>
      <c r="X179" s="27">
        <f t="shared" si="309"/>
        <v>5406</v>
      </c>
      <c r="Y179" s="27">
        <f t="shared" si="309"/>
        <v>5406</v>
      </c>
      <c r="Z179" s="27">
        <f>Z193+Z180+Z183+Z188+Z196+Z203</f>
        <v>0</v>
      </c>
      <c r="AA179" s="27">
        <f t="shared" ref="AA179:AE179" si="310">AA193+AA180+AA183+AA188+AA196+AA203</f>
        <v>0</v>
      </c>
      <c r="AB179" s="27">
        <f t="shared" si="310"/>
        <v>0</v>
      </c>
      <c r="AC179" s="27">
        <f t="shared" si="310"/>
        <v>0</v>
      </c>
      <c r="AD179" s="27">
        <f t="shared" si="310"/>
        <v>5406</v>
      </c>
      <c r="AE179" s="27">
        <f t="shared" si="310"/>
        <v>5406</v>
      </c>
      <c r="AF179" s="27">
        <f>AF193+AF180+AF183+AF188+AF196+AF203</f>
        <v>0</v>
      </c>
      <c r="AG179" s="27">
        <f t="shared" ref="AG179:AK179" si="311">AG193+AG180+AG183+AG188+AG196+AG203</f>
        <v>0</v>
      </c>
      <c r="AH179" s="27">
        <f t="shared" si="311"/>
        <v>0</v>
      </c>
      <c r="AI179" s="27">
        <f t="shared" si="311"/>
        <v>0</v>
      </c>
      <c r="AJ179" s="27">
        <f t="shared" si="311"/>
        <v>5406</v>
      </c>
      <c r="AK179" s="27">
        <f t="shared" si="311"/>
        <v>5406</v>
      </c>
      <c r="AL179" s="27">
        <f>AL193+AL180+AL183+AL188+AL196+AL203</f>
        <v>0</v>
      </c>
      <c r="AM179" s="27">
        <f t="shared" ref="AM179:AQ179" si="312">AM193+AM180+AM183+AM188+AM196+AM203</f>
        <v>0</v>
      </c>
      <c r="AN179" s="27">
        <f t="shared" si="312"/>
        <v>0</v>
      </c>
      <c r="AO179" s="27">
        <f t="shared" si="312"/>
        <v>0</v>
      </c>
      <c r="AP179" s="27">
        <f t="shared" si="312"/>
        <v>5406</v>
      </c>
      <c r="AQ179" s="27">
        <f t="shared" si="312"/>
        <v>5406</v>
      </c>
      <c r="AR179" s="27">
        <f>AR193+AR180+AR183+AR188+AR196+AR203</f>
        <v>0</v>
      </c>
      <c r="AS179" s="27">
        <f t="shared" ref="AS179:AW179" si="313">AS193+AS180+AS183+AS188+AS196+AS203</f>
        <v>0</v>
      </c>
      <c r="AT179" s="27">
        <f t="shared" si="313"/>
        <v>0</v>
      </c>
      <c r="AU179" s="27">
        <f t="shared" si="313"/>
        <v>0</v>
      </c>
      <c r="AV179" s="27">
        <f t="shared" si="313"/>
        <v>5406</v>
      </c>
      <c r="AW179" s="27">
        <f t="shared" si="313"/>
        <v>5406</v>
      </c>
    </row>
    <row r="180" spans="1:49" ht="33">
      <c r="A180" s="33" t="s">
        <v>598</v>
      </c>
      <c r="B180" s="25" t="s">
        <v>50</v>
      </c>
      <c r="C180" s="25" t="s">
        <v>73</v>
      </c>
      <c r="D180" s="28" t="s">
        <v>600</v>
      </c>
      <c r="E180" s="25"/>
      <c r="F180" s="27"/>
      <c r="G180" s="27"/>
      <c r="H180" s="92">
        <f>H181</f>
        <v>0</v>
      </c>
      <c r="I180" s="92">
        <f t="shared" ref="I180:X181" si="314">I181</f>
        <v>0</v>
      </c>
      <c r="J180" s="92">
        <f t="shared" si="314"/>
        <v>0</v>
      </c>
      <c r="K180" s="92">
        <f t="shared" si="314"/>
        <v>44</v>
      </c>
      <c r="L180" s="27">
        <f t="shared" si="314"/>
        <v>44</v>
      </c>
      <c r="M180" s="27">
        <f t="shared" si="314"/>
        <v>44</v>
      </c>
      <c r="N180" s="27">
        <f>N181</f>
        <v>0</v>
      </c>
      <c r="O180" s="27">
        <f t="shared" si="314"/>
        <v>0</v>
      </c>
      <c r="P180" s="27">
        <f t="shared" si="314"/>
        <v>0</v>
      </c>
      <c r="Q180" s="27">
        <f t="shared" si="314"/>
        <v>0</v>
      </c>
      <c r="R180" s="27">
        <f t="shared" si="314"/>
        <v>44</v>
      </c>
      <c r="S180" s="27">
        <f t="shared" si="314"/>
        <v>44</v>
      </c>
      <c r="T180" s="27">
        <f>T181</f>
        <v>0</v>
      </c>
      <c r="U180" s="27">
        <f t="shared" si="314"/>
        <v>0</v>
      </c>
      <c r="V180" s="27">
        <f t="shared" si="314"/>
        <v>0</v>
      </c>
      <c r="W180" s="27">
        <f t="shared" si="314"/>
        <v>0</v>
      </c>
      <c r="X180" s="27">
        <f t="shared" si="314"/>
        <v>44</v>
      </c>
      <c r="Y180" s="27">
        <f t="shared" ref="U180:Y181" si="315">Y181</f>
        <v>44</v>
      </c>
      <c r="Z180" s="27">
        <f>Z181</f>
        <v>0</v>
      </c>
      <c r="AA180" s="27">
        <f t="shared" ref="AA180:AP181" si="316">AA181</f>
        <v>0</v>
      </c>
      <c r="AB180" s="27">
        <f t="shared" si="316"/>
        <v>0</v>
      </c>
      <c r="AC180" s="27">
        <f t="shared" si="316"/>
        <v>0</v>
      </c>
      <c r="AD180" s="27">
        <f t="shared" si="316"/>
        <v>44</v>
      </c>
      <c r="AE180" s="27">
        <f t="shared" si="316"/>
        <v>44</v>
      </c>
      <c r="AF180" s="27">
        <f>AF181</f>
        <v>0</v>
      </c>
      <c r="AG180" s="27">
        <f t="shared" si="316"/>
        <v>0</v>
      </c>
      <c r="AH180" s="27">
        <f t="shared" si="316"/>
        <v>0</v>
      </c>
      <c r="AI180" s="27">
        <f t="shared" si="316"/>
        <v>0</v>
      </c>
      <c r="AJ180" s="27">
        <f t="shared" si="316"/>
        <v>44</v>
      </c>
      <c r="AK180" s="27">
        <f t="shared" si="316"/>
        <v>44</v>
      </c>
      <c r="AL180" s="27">
        <f>AL181</f>
        <v>0</v>
      </c>
      <c r="AM180" s="27">
        <f t="shared" si="316"/>
        <v>0</v>
      </c>
      <c r="AN180" s="27">
        <f t="shared" si="316"/>
        <v>0</v>
      </c>
      <c r="AO180" s="27">
        <f t="shared" si="316"/>
        <v>0</v>
      </c>
      <c r="AP180" s="27">
        <f t="shared" si="316"/>
        <v>44</v>
      </c>
      <c r="AQ180" s="27">
        <f t="shared" ref="AM180:AQ181" si="317">AQ181</f>
        <v>44</v>
      </c>
      <c r="AR180" s="27">
        <f>AR181</f>
        <v>0</v>
      </c>
      <c r="AS180" s="27">
        <f t="shared" ref="AS180:AW181" si="318">AS181</f>
        <v>0</v>
      </c>
      <c r="AT180" s="27">
        <f t="shared" si="318"/>
        <v>0</v>
      </c>
      <c r="AU180" s="27">
        <f t="shared" si="318"/>
        <v>0</v>
      </c>
      <c r="AV180" s="27">
        <f t="shared" si="318"/>
        <v>44</v>
      </c>
      <c r="AW180" s="27">
        <f t="shared" si="318"/>
        <v>44</v>
      </c>
    </row>
    <row r="181" spans="1:49" ht="33">
      <c r="A181" s="33" t="s">
        <v>595</v>
      </c>
      <c r="B181" s="25" t="s">
        <v>50</v>
      </c>
      <c r="C181" s="25" t="s">
        <v>73</v>
      </c>
      <c r="D181" s="28" t="s">
        <v>600</v>
      </c>
      <c r="E181" s="25" t="s">
        <v>80</v>
      </c>
      <c r="F181" s="27"/>
      <c r="G181" s="27"/>
      <c r="H181" s="92">
        <f>H182</f>
        <v>0</v>
      </c>
      <c r="I181" s="92">
        <f t="shared" si="314"/>
        <v>0</v>
      </c>
      <c r="J181" s="92">
        <f t="shared" si="314"/>
        <v>0</v>
      </c>
      <c r="K181" s="92">
        <f t="shared" si="314"/>
        <v>44</v>
      </c>
      <c r="L181" s="27">
        <f t="shared" si="314"/>
        <v>44</v>
      </c>
      <c r="M181" s="27">
        <f t="shared" si="314"/>
        <v>44</v>
      </c>
      <c r="N181" s="27">
        <f>N182</f>
        <v>0</v>
      </c>
      <c r="O181" s="27">
        <f t="shared" si="314"/>
        <v>0</v>
      </c>
      <c r="P181" s="27">
        <f t="shared" si="314"/>
        <v>0</v>
      </c>
      <c r="Q181" s="27">
        <f t="shared" si="314"/>
        <v>0</v>
      </c>
      <c r="R181" s="27">
        <f t="shared" si="314"/>
        <v>44</v>
      </c>
      <c r="S181" s="27">
        <f t="shared" si="314"/>
        <v>44</v>
      </c>
      <c r="T181" s="27">
        <f>T182</f>
        <v>0</v>
      </c>
      <c r="U181" s="27">
        <f t="shared" si="315"/>
        <v>0</v>
      </c>
      <c r="V181" s="27">
        <f t="shared" si="315"/>
        <v>0</v>
      </c>
      <c r="W181" s="27">
        <f t="shared" si="315"/>
        <v>0</v>
      </c>
      <c r="X181" s="27">
        <f t="shared" si="315"/>
        <v>44</v>
      </c>
      <c r="Y181" s="27">
        <f t="shared" si="315"/>
        <v>44</v>
      </c>
      <c r="Z181" s="27">
        <f>Z182</f>
        <v>0</v>
      </c>
      <c r="AA181" s="27">
        <f t="shared" si="316"/>
        <v>0</v>
      </c>
      <c r="AB181" s="27">
        <f t="shared" si="316"/>
        <v>0</v>
      </c>
      <c r="AC181" s="27">
        <f t="shared" si="316"/>
        <v>0</v>
      </c>
      <c r="AD181" s="27">
        <f t="shared" si="316"/>
        <v>44</v>
      </c>
      <c r="AE181" s="27">
        <f t="shared" si="316"/>
        <v>44</v>
      </c>
      <c r="AF181" s="27">
        <f>AF182</f>
        <v>0</v>
      </c>
      <c r="AG181" s="27">
        <f t="shared" si="316"/>
        <v>0</v>
      </c>
      <c r="AH181" s="27">
        <f t="shared" si="316"/>
        <v>0</v>
      </c>
      <c r="AI181" s="27">
        <f t="shared" si="316"/>
        <v>0</v>
      </c>
      <c r="AJ181" s="27">
        <f t="shared" si="316"/>
        <v>44</v>
      </c>
      <c r="AK181" s="27">
        <f t="shared" si="316"/>
        <v>44</v>
      </c>
      <c r="AL181" s="27">
        <f>AL182</f>
        <v>0</v>
      </c>
      <c r="AM181" s="27">
        <f t="shared" si="317"/>
        <v>0</v>
      </c>
      <c r="AN181" s="27">
        <f t="shared" si="317"/>
        <v>0</v>
      </c>
      <c r="AO181" s="27">
        <f t="shared" si="317"/>
        <v>0</v>
      </c>
      <c r="AP181" s="27">
        <f t="shared" si="317"/>
        <v>44</v>
      </c>
      <c r="AQ181" s="27">
        <f t="shared" si="317"/>
        <v>44</v>
      </c>
      <c r="AR181" s="27">
        <f>AR182</f>
        <v>0</v>
      </c>
      <c r="AS181" s="27">
        <f t="shared" si="318"/>
        <v>0</v>
      </c>
      <c r="AT181" s="27">
        <f t="shared" si="318"/>
        <v>0</v>
      </c>
      <c r="AU181" s="27">
        <f t="shared" si="318"/>
        <v>0</v>
      </c>
      <c r="AV181" s="27">
        <f t="shared" si="318"/>
        <v>44</v>
      </c>
      <c r="AW181" s="27">
        <f t="shared" si="318"/>
        <v>44</v>
      </c>
    </row>
    <row r="182" spans="1:49" ht="34.5" customHeight="1">
      <c r="A182" s="33" t="s">
        <v>170</v>
      </c>
      <c r="B182" s="25" t="s">
        <v>50</v>
      </c>
      <c r="C182" s="25" t="s">
        <v>73</v>
      </c>
      <c r="D182" s="28" t="s">
        <v>600</v>
      </c>
      <c r="E182" s="25" t="s">
        <v>169</v>
      </c>
      <c r="F182" s="27"/>
      <c r="G182" s="27"/>
      <c r="H182" s="92"/>
      <c r="I182" s="92"/>
      <c r="J182" s="92"/>
      <c r="K182" s="92">
        <v>44</v>
      </c>
      <c r="L182" s="27">
        <f>F182+H182+I182+J182+K182</f>
        <v>44</v>
      </c>
      <c r="M182" s="27">
        <f>G182+K182</f>
        <v>44</v>
      </c>
      <c r="N182" s="27"/>
      <c r="O182" s="27"/>
      <c r="P182" s="27"/>
      <c r="Q182" s="27"/>
      <c r="R182" s="27">
        <f>L182+N182+O182+P182+Q182</f>
        <v>44</v>
      </c>
      <c r="S182" s="27">
        <f>M182+Q182</f>
        <v>44</v>
      </c>
      <c r="T182" s="27"/>
      <c r="U182" s="27"/>
      <c r="V182" s="27"/>
      <c r="W182" s="27"/>
      <c r="X182" s="27">
        <f>R182+T182+U182+V182+W182</f>
        <v>44</v>
      </c>
      <c r="Y182" s="27">
        <f>S182+W182</f>
        <v>44</v>
      </c>
      <c r="Z182" s="27"/>
      <c r="AA182" s="27"/>
      <c r="AB182" s="27"/>
      <c r="AC182" s="27"/>
      <c r="AD182" s="27">
        <f>X182+Z182+AA182+AB182+AC182</f>
        <v>44</v>
      </c>
      <c r="AE182" s="27">
        <f>Y182+AC182</f>
        <v>44</v>
      </c>
      <c r="AF182" s="27"/>
      <c r="AG182" s="27"/>
      <c r="AH182" s="27"/>
      <c r="AI182" s="27"/>
      <c r="AJ182" s="27">
        <f>AD182+AF182+AG182+AH182+AI182</f>
        <v>44</v>
      </c>
      <c r="AK182" s="27">
        <f>AE182+AI182</f>
        <v>44</v>
      </c>
      <c r="AL182" s="27"/>
      <c r="AM182" s="27"/>
      <c r="AN182" s="27"/>
      <c r="AO182" s="27"/>
      <c r="AP182" s="27">
        <f>AJ182+AL182+AM182+AN182+AO182</f>
        <v>44</v>
      </c>
      <c r="AQ182" s="27">
        <f>AK182+AO182</f>
        <v>44</v>
      </c>
      <c r="AR182" s="27"/>
      <c r="AS182" s="27"/>
      <c r="AT182" s="27"/>
      <c r="AU182" s="27"/>
      <c r="AV182" s="27">
        <f>AP182+AR182+AS182+AT182+AU182</f>
        <v>44</v>
      </c>
      <c r="AW182" s="27">
        <f>AQ182+AU182</f>
        <v>44</v>
      </c>
    </row>
    <row r="183" spans="1:49" ht="33">
      <c r="A183" s="33" t="s">
        <v>601</v>
      </c>
      <c r="B183" s="25" t="s">
        <v>50</v>
      </c>
      <c r="C183" s="25" t="s">
        <v>73</v>
      </c>
      <c r="D183" s="28" t="s">
        <v>602</v>
      </c>
      <c r="E183" s="25"/>
      <c r="F183" s="27"/>
      <c r="G183" s="27"/>
      <c r="H183" s="92">
        <f>H184+H186</f>
        <v>0</v>
      </c>
      <c r="I183" s="92">
        <f t="shared" ref="I183:M183" si="319">I184+I186</f>
        <v>0</v>
      </c>
      <c r="J183" s="92">
        <f t="shared" si="319"/>
        <v>0</v>
      </c>
      <c r="K183" s="92">
        <f t="shared" si="319"/>
        <v>151</v>
      </c>
      <c r="L183" s="27">
        <f t="shared" si="319"/>
        <v>151</v>
      </c>
      <c r="M183" s="27">
        <f t="shared" si="319"/>
        <v>151</v>
      </c>
      <c r="N183" s="27">
        <f>N184+N186</f>
        <v>0</v>
      </c>
      <c r="O183" s="27">
        <f t="shared" ref="O183:S183" si="320">O184+O186</f>
        <v>0</v>
      </c>
      <c r="P183" s="27">
        <f t="shared" si="320"/>
        <v>0</v>
      </c>
      <c r="Q183" s="27">
        <f t="shared" si="320"/>
        <v>0</v>
      </c>
      <c r="R183" s="27">
        <f t="shared" si="320"/>
        <v>151</v>
      </c>
      <c r="S183" s="27">
        <f t="shared" si="320"/>
        <v>151</v>
      </c>
      <c r="T183" s="27">
        <f>T184+T186</f>
        <v>0</v>
      </c>
      <c r="U183" s="27">
        <f t="shared" ref="U183:Y183" si="321">U184+U186</f>
        <v>0</v>
      </c>
      <c r="V183" s="27">
        <f t="shared" si="321"/>
        <v>0</v>
      </c>
      <c r="W183" s="27">
        <f t="shared" si="321"/>
        <v>0</v>
      </c>
      <c r="X183" s="27">
        <f t="shared" si="321"/>
        <v>151</v>
      </c>
      <c r="Y183" s="27">
        <f t="shared" si="321"/>
        <v>151</v>
      </c>
      <c r="Z183" s="27">
        <f>Z184+Z186</f>
        <v>0</v>
      </c>
      <c r="AA183" s="27">
        <f t="shared" ref="AA183:AE183" si="322">AA184+AA186</f>
        <v>0</v>
      </c>
      <c r="AB183" s="27">
        <f t="shared" si="322"/>
        <v>0</v>
      </c>
      <c r="AC183" s="27">
        <f t="shared" si="322"/>
        <v>0</v>
      </c>
      <c r="AD183" s="27">
        <f t="shared" si="322"/>
        <v>151</v>
      </c>
      <c r="AE183" s="27">
        <f t="shared" si="322"/>
        <v>151</v>
      </c>
      <c r="AF183" s="27">
        <f>AF184+AF186</f>
        <v>0</v>
      </c>
      <c r="AG183" s="27">
        <f t="shared" ref="AG183:AK183" si="323">AG184+AG186</f>
        <v>0</v>
      </c>
      <c r="AH183" s="27">
        <f t="shared" si="323"/>
        <v>0</v>
      </c>
      <c r="AI183" s="27">
        <f t="shared" si="323"/>
        <v>0</v>
      </c>
      <c r="AJ183" s="27">
        <f t="shared" si="323"/>
        <v>151</v>
      </c>
      <c r="AK183" s="27">
        <f t="shared" si="323"/>
        <v>151</v>
      </c>
      <c r="AL183" s="27">
        <f>AL184+AL186</f>
        <v>0</v>
      </c>
      <c r="AM183" s="27">
        <f t="shared" ref="AM183:AQ183" si="324">AM184+AM186</f>
        <v>0</v>
      </c>
      <c r="AN183" s="27">
        <f t="shared" si="324"/>
        <v>0</v>
      </c>
      <c r="AO183" s="27">
        <f t="shared" si="324"/>
        <v>0</v>
      </c>
      <c r="AP183" s="27">
        <f t="shared" si="324"/>
        <v>151</v>
      </c>
      <c r="AQ183" s="27">
        <f t="shared" si="324"/>
        <v>151</v>
      </c>
      <c r="AR183" s="27">
        <f>AR184+AR186</f>
        <v>0</v>
      </c>
      <c r="AS183" s="27">
        <f t="shared" ref="AS183:AW183" si="325">AS184+AS186</f>
        <v>0</v>
      </c>
      <c r="AT183" s="27">
        <f t="shared" si="325"/>
        <v>0</v>
      </c>
      <c r="AU183" s="27">
        <f t="shared" si="325"/>
        <v>0</v>
      </c>
      <c r="AV183" s="27">
        <f t="shared" si="325"/>
        <v>151</v>
      </c>
      <c r="AW183" s="27">
        <f t="shared" si="325"/>
        <v>151</v>
      </c>
    </row>
    <row r="184" spans="1:49" ht="33">
      <c r="A184" s="33" t="s">
        <v>595</v>
      </c>
      <c r="B184" s="25" t="s">
        <v>50</v>
      </c>
      <c r="C184" s="25" t="s">
        <v>73</v>
      </c>
      <c r="D184" s="28" t="s">
        <v>602</v>
      </c>
      <c r="E184" s="25" t="s">
        <v>80</v>
      </c>
      <c r="F184" s="27"/>
      <c r="G184" s="27"/>
      <c r="H184" s="92">
        <f>H185</f>
        <v>0</v>
      </c>
      <c r="I184" s="92">
        <f t="shared" ref="I184:AW184" si="326">I185</f>
        <v>0</v>
      </c>
      <c r="J184" s="92">
        <f t="shared" si="326"/>
        <v>0</v>
      </c>
      <c r="K184" s="92">
        <f t="shared" si="326"/>
        <v>145</v>
      </c>
      <c r="L184" s="27">
        <f t="shared" si="326"/>
        <v>145</v>
      </c>
      <c r="M184" s="27">
        <f t="shared" si="326"/>
        <v>145</v>
      </c>
      <c r="N184" s="27">
        <f>N185</f>
        <v>0</v>
      </c>
      <c r="O184" s="27">
        <f t="shared" si="326"/>
        <v>0</v>
      </c>
      <c r="P184" s="27">
        <f t="shared" si="326"/>
        <v>0</v>
      </c>
      <c r="Q184" s="27">
        <f t="shared" si="326"/>
        <v>0</v>
      </c>
      <c r="R184" s="27">
        <f t="shared" si="326"/>
        <v>145</v>
      </c>
      <c r="S184" s="27">
        <f t="shared" si="326"/>
        <v>145</v>
      </c>
      <c r="T184" s="27">
        <f>T185</f>
        <v>0</v>
      </c>
      <c r="U184" s="27">
        <f t="shared" si="326"/>
        <v>0</v>
      </c>
      <c r="V184" s="27">
        <f t="shared" si="326"/>
        <v>0</v>
      </c>
      <c r="W184" s="27">
        <f t="shared" si="326"/>
        <v>0</v>
      </c>
      <c r="X184" s="27">
        <f t="shared" si="326"/>
        <v>145</v>
      </c>
      <c r="Y184" s="27">
        <f t="shared" si="326"/>
        <v>145</v>
      </c>
      <c r="Z184" s="27">
        <f>Z185</f>
        <v>0</v>
      </c>
      <c r="AA184" s="27">
        <f t="shared" si="326"/>
        <v>0</v>
      </c>
      <c r="AB184" s="27">
        <f t="shared" si="326"/>
        <v>0</v>
      </c>
      <c r="AC184" s="27">
        <f t="shared" si="326"/>
        <v>0</v>
      </c>
      <c r="AD184" s="27">
        <f t="shared" si="326"/>
        <v>145</v>
      </c>
      <c r="AE184" s="27">
        <f t="shared" si="326"/>
        <v>145</v>
      </c>
      <c r="AF184" s="27">
        <f>AF185</f>
        <v>0</v>
      </c>
      <c r="AG184" s="27">
        <f t="shared" si="326"/>
        <v>0</v>
      </c>
      <c r="AH184" s="27">
        <f t="shared" si="326"/>
        <v>0</v>
      </c>
      <c r="AI184" s="27">
        <f t="shared" si="326"/>
        <v>0</v>
      </c>
      <c r="AJ184" s="27">
        <f t="shared" si="326"/>
        <v>145</v>
      </c>
      <c r="AK184" s="27">
        <f t="shared" si="326"/>
        <v>145</v>
      </c>
      <c r="AL184" s="27">
        <f>AL185</f>
        <v>0</v>
      </c>
      <c r="AM184" s="27">
        <f t="shared" si="326"/>
        <v>0</v>
      </c>
      <c r="AN184" s="27">
        <f t="shared" si="326"/>
        <v>0</v>
      </c>
      <c r="AO184" s="27">
        <f t="shared" si="326"/>
        <v>0</v>
      </c>
      <c r="AP184" s="27">
        <f t="shared" si="326"/>
        <v>145</v>
      </c>
      <c r="AQ184" s="27">
        <f t="shared" si="326"/>
        <v>145</v>
      </c>
      <c r="AR184" s="27">
        <f>AR185</f>
        <v>0</v>
      </c>
      <c r="AS184" s="27">
        <f t="shared" si="326"/>
        <v>0</v>
      </c>
      <c r="AT184" s="27">
        <f t="shared" si="326"/>
        <v>0</v>
      </c>
      <c r="AU184" s="27">
        <f t="shared" si="326"/>
        <v>0</v>
      </c>
      <c r="AV184" s="27">
        <f t="shared" si="326"/>
        <v>145</v>
      </c>
      <c r="AW184" s="27">
        <f t="shared" si="326"/>
        <v>145</v>
      </c>
    </row>
    <row r="185" spans="1:49" ht="33.75" customHeight="1">
      <c r="A185" s="33" t="s">
        <v>170</v>
      </c>
      <c r="B185" s="25" t="s">
        <v>50</v>
      </c>
      <c r="C185" s="25" t="s">
        <v>73</v>
      </c>
      <c r="D185" s="28" t="s">
        <v>602</v>
      </c>
      <c r="E185" s="25" t="s">
        <v>169</v>
      </c>
      <c r="F185" s="27"/>
      <c r="G185" s="27"/>
      <c r="H185" s="92"/>
      <c r="I185" s="92"/>
      <c r="J185" s="92"/>
      <c r="K185" s="92">
        <v>145</v>
      </c>
      <c r="L185" s="27">
        <f>F185+H185+I185+J185+K185</f>
        <v>145</v>
      </c>
      <c r="M185" s="27">
        <f>G185+K185</f>
        <v>145</v>
      </c>
      <c r="N185" s="27"/>
      <c r="O185" s="27"/>
      <c r="P185" s="27"/>
      <c r="Q185" s="27"/>
      <c r="R185" s="27">
        <f>L185+N185+O185+P185+Q185</f>
        <v>145</v>
      </c>
      <c r="S185" s="27">
        <f>M185+Q185</f>
        <v>145</v>
      </c>
      <c r="T185" s="27"/>
      <c r="U185" s="27"/>
      <c r="V185" s="27"/>
      <c r="W185" s="27"/>
      <c r="X185" s="27">
        <f>R185+T185+U185+V185+W185</f>
        <v>145</v>
      </c>
      <c r="Y185" s="27">
        <f>S185+W185</f>
        <v>145</v>
      </c>
      <c r="Z185" s="27"/>
      <c r="AA185" s="27"/>
      <c r="AB185" s="27"/>
      <c r="AC185" s="27"/>
      <c r="AD185" s="27">
        <f>X185+Z185+AA185+AB185+AC185</f>
        <v>145</v>
      </c>
      <c r="AE185" s="27">
        <f>Y185+AC185</f>
        <v>145</v>
      </c>
      <c r="AF185" s="27"/>
      <c r="AG185" s="27"/>
      <c r="AH185" s="27"/>
      <c r="AI185" s="27"/>
      <c r="AJ185" s="27">
        <f>AD185+AF185+AG185+AH185+AI185</f>
        <v>145</v>
      </c>
      <c r="AK185" s="27">
        <f>AE185+AI185</f>
        <v>145</v>
      </c>
      <c r="AL185" s="27"/>
      <c r="AM185" s="27"/>
      <c r="AN185" s="27"/>
      <c r="AO185" s="27"/>
      <c r="AP185" s="27">
        <f>AJ185+AL185+AM185+AN185+AO185</f>
        <v>145</v>
      </c>
      <c r="AQ185" s="27">
        <f>AK185+AO185</f>
        <v>145</v>
      </c>
      <c r="AR185" s="27"/>
      <c r="AS185" s="27"/>
      <c r="AT185" s="27"/>
      <c r="AU185" s="27"/>
      <c r="AV185" s="27">
        <f>AP185+AR185+AS185+AT185+AU185</f>
        <v>145</v>
      </c>
      <c r="AW185" s="27">
        <f>AQ185+AU185</f>
        <v>145</v>
      </c>
    </row>
    <row r="186" spans="1:49" ht="16.5">
      <c r="A186" s="33" t="s">
        <v>99</v>
      </c>
      <c r="B186" s="25" t="s">
        <v>50</v>
      </c>
      <c r="C186" s="25" t="s">
        <v>73</v>
      </c>
      <c r="D186" s="28" t="s">
        <v>602</v>
      </c>
      <c r="E186" s="25" t="s">
        <v>100</v>
      </c>
      <c r="F186" s="27"/>
      <c r="G186" s="27"/>
      <c r="H186" s="92">
        <f>H187</f>
        <v>0</v>
      </c>
      <c r="I186" s="92">
        <f t="shared" ref="I186:AW186" si="327">I187</f>
        <v>0</v>
      </c>
      <c r="J186" s="92">
        <f t="shared" si="327"/>
        <v>0</v>
      </c>
      <c r="K186" s="92">
        <f t="shared" si="327"/>
        <v>6</v>
      </c>
      <c r="L186" s="27">
        <f t="shared" si="327"/>
        <v>6</v>
      </c>
      <c r="M186" s="27">
        <f t="shared" si="327"/>
        <v>6</v>
      </c>
      <c r="N186" s="27">
        <f>N187</f>
        <v>0</v>
      </c>
      <c r="O186" s="27">
        <f t="shared" si="327"/>
        <v>0</v>
      </c>
      <c r="P186" s="27">
        <f t="shared" si="327"/>
        <v>0</v>
      </c>
      <c r="Q186" s="27">
        <f t="shared" si="327"/>
        <v>0</v>
      </c>
      <c r="R186" s="27">
        <f t="shared" si="327"/>
        <v>6</v>
      </c>
      <c r="S186" s="27">
        <f t="shared" si="327"/>
        <v>6</v>
      </c>
      <c r="T186" s="27">
        <f>T187</f>
        <v>0</v>
      </c>
      <c r="U186" s="27">
        <f t="shared" si="327"/>
        <v>0</v>
      </c>
      <c r="V186" s="27">
        <f t="shared" si="327"/>
        <v>0</v>
      </c>
      <c r="W186" s="27">
        <f t="shared" si="327"/>
        <v>0</v>
      </c>
      <c r="X186" s="27">
        <f t="shared" si="327"/>
        <v>6</v>
      </c>
      <c r="Y186" s="27">
        <f t="shared" si="327"/>
        <v>6</v>
      </c>
      <c r="Z186" s="27">
        <f>Z187</f>
        <v>0</v>
      </c>
      <c r="AA186" s="27">
        <f t="shared" si="327"/>
        <v>0</v>
      </c>
      <c r="AB186" s="27">
        <f t="shared" si="327"/>
        <v>0</v>
      </c>
      <c r="AC186" s="27">
        <f t="shared" si="327"/>
        <v>0</v>
      </c>
      <c r="AD186" s="27">
        <f t="shared" si="327"/>
        <v>6</v>
      </c>
      <c r="AE186" s="27">
        <f t="shared" si="327"/>
        <v>6</v>
      </c>
      <c r="AF186" s="27">
        <f>AF187</f>
        <v>0</v>
      </c>
      <c r="AG186" s="27">
        <f t="shared" si="327"/>
        <v>0</v>
      </c>
      <c r="AH186" s="27">
        <f t="shared" si="327"/>
        <v>0</v>
      </c>
      <c r="AI186" s="27">
        <f t="shared" si="327"/>
        <v>0</v>
      </c>
      <c r="AJ186" s="27">
        <f t="shared" si="327"/>
        <v>6</v>
      </c>
      <c r="AK186" s="27">
        <f t="shared" si="327"/>
        <v>6</v>
      </c>
      <c r="AL186" s="27">
        <f>AL187</f>
        <v>0</v>
      </c>
      <c r="AM186" s="27">
        <f t="shared" si="327"/>
        <v>0</v>
      </c>
      <c r="AN186" s="27">
        <f t="shared" si="327"/>
        <v>0</v>
      </c>
      <c r="AO186" s="27">
        <f t="shared" si="327"/>
        <v>0</v>
      </c>
      <c r="AP186" s="27">
        <f t="shared" si="327"/>
        <v>6</v>
      </c>
      <c r="AQ186" s="27">
        <f t="shared" si="327"/>
        <v>6</v>
      </c>
      <c r="AR186" s="27">
        <f>AR187</f>
        <v>0</v>
      </c>
      <c r="AS186" s="27">
        <f t="shared" si="327"/>
        <v>0</v>
      </c>
      <c r="AT186" s="27">
        <f t="shared" si="327"/>
        <v>0</v>
      </c>
      <c r="AU186" s="27">
        <f t="shared" si="327"/>
        <v>0</v>
      </c>
      <c r="AV186" s="27">
        <f t="shared" si="327"/>
        <v>6</v>
      </c>
      <c r="AW186" s="27">
        <f t="shared" si="327"/>
        <v>6</v>
      </c>
    </row>
    <row r="187" spans="1:49" ht="16.5">
      <c r="A187" s="33" t="s">
        <v>172</v>
      </c>
      <c r="B187" s="25" t="s">
        <v>50</v>
      </c>
      <c r="C187" s="25" t="s">
        <v>73</v>
      </c>
      <c r="D187" s="28" t="s">
        <v>602</v>
      </c>
      <c r="E187" s="25" t="s">
        <v>171</v>
      </c>
      <c r="F187" s="27"/>
      <c r="G187" s="27"/>
      <c r="H187" s="92"/>
      <c r="I187" s="92"/>
      <c r="J187" s="92"/>
      <c r="K187" s="92">
        <v>6</v>
      </c>
      <c r="L187" s="27">
        <f>F187+H187+I187+J187+K187</f>
        <v>6</v>
      </c>
      <c r="M187" s="27">
        <f>G187+K187</f>
        <v>6</v>
      </c>
      <c r="N187" s="27"/>
      <c r="O187" s="27"/>
      <c r="P187" s="27"/>
      <c r="Q187" s="27"/>
      <c r="R187" s="27">
        <f>L187+N187+O187+P187+Q187</f>
        <v>6</v>
      </c>
      <c r="S187" s="27">
        <f>M187+Q187</f>
        <v>6</v>
      </c>
      <c r="T187" s="27"/>
      <c r="U187" s="27"/>
      <c r="V187" s="27"/>
      <c r="W187" s="27"/>
      <c r="X187" s="27">
        <f>R187+T187+U187+V187+W187</f>
        <v>6</v>
      </c>
      <c r="Y187" s="27">
        <f>S187+W187</f>
        <v>6</v>
      </c>
      <c r="Z187" s="27"/>
      <c r="AA187" s="27"/>
      <c r="AB187" s="27"/>
      <c r="AC187" s="27"/>
      <c r="AD187" s="27">
        <f>X187+Z187+AA187+AB187+AC187</f>
        <v>6</v>
      </c>
      <c r="AE187" s="27">
        <f>Y187+AC187</f>
        <v>6</v>
      </c>
      <c r="AF187" s="27"/>
      <c r="AG187" s="27"/>
      <c r="AH187" s="27"/>
      <c r="AI187" s="27"/>
      <c r="AJ187" s="27">
        <f>AD187+AF187+AG187+AH187+AI187</f>
        <v>6</v>
      </c>
      <c r="AK187" s="27">
        <f>AE187+AI187</f>
        <v>6</v>
      </c>
      <c r="AL187" s="27"/>
      <c r="AM187" s="27"/>
      <c r="AN187" s="27"/>
      <c r="AO187" s="27"/>
      <c r="AP187" s="27">
        <f>AJ187+AL187+AM187+AN187+AO187</f>
        <v>6</v>
      </c>
      <c r="AQ187" s="27">
        <f>AK187+AO187</f>
        <v>6</v>
      </c>
      <c r="AR187" s="27"/>
      <c r="AS187" s="27"/>
      <c r="AT187" s="27"/>
      <c r="AU187" s="27"/>
      <c r="AV187" s="27">
        <f>AP187+AR187+AS187+AT187+AU187</f>
        <v>6</v>
      </c>
      <c r="AW187" s="27">
        <f>AQ187+AU187</f>
        <v>6</v>
      </c>
    </row>
    <row r="188" spans="1:49" ht="33">
      <c r="A188" s="33" t="s">
        <v>603</v>
      </c>
      <c r="B188" s="25" t="s">
        <v>50</v>
      </c>
      <c r="C188" s="25" t="s">
        <v>73</v>
      </c>
      <c r="D188" s="28" t="s">
        <v>606</v>
      </c>
      <c r="E188" s="25"/>
      <c r="F188" s="27"/>
      <c r="G188" s="27"/>
      <c r="H188" s="92">
        <f>H189+H191</f>
        <v>0</v>
      </c>
      <c r="I188" s="92">
        <f t="shared" ref="I188:M188" si="328">I189+I191</f>
        <v>0</v>
      </c>
      <c r="J188" s="92">
        <f t="shared" si="328"/>
        <v>0</v>
      </c>
      <c r="K188" s="92">
        <f t="shared" si="328"/>
        <v>117</v>
      </c>
      <c r="L188" s="27">
        <f t="shared" si="328"/>
        <v>117</v>
      </c>
      <c r="M188" s="27">
        <f t="shared" si="328"/>
        <v>117</v>
      </c>
      <c r="N188" s="27">
        <f>N189+N191</f>
        <v>0</v>
      </c>
      <c r="O188" s="27">
        <f t="shared" ref="O188:S188" si="329">O189+O191</f>
        <v>0</v>
      </c>
      <c r="P188" s="27">
        <f t="shared" si="329"/>
        <v>0</v>
      </c>
      <c r="Q188" s="27">
        <f t="shared" si="329"/>
        <v>0</v>
      </c>
      <c r="R188" s="27">
        <f t="shared" si="329"/>
        <v>117</v>
      </c>
      <c r="S188" s="27">
        <f t="shared" si="329"/>
        <v>117</v>
      </c>
      <c r="T188" s="27">
        <f>T189+T191</f>
        <v>0</v>
      </c>
      <c r="U188" s="27">
        <f t="shared" ref="U188:Y188" si="330">U189+U191</f>
        <v>0</v>
      </c>
      <c r="V188" s="27">
        <f t="shared" si="330"/>
        <v>0</v>
      </c>
      <c r="W188" s="27">
        <f t="shared" si="330"/>
        <v>0</v>
      </c>
      <c r="X188" s="27">
        <f t="shared" si="330"/>
        <v>117</v>
      </c>
      <c r="Y188" s="27">
        <f t="shared" si="330"/>
        <v>117</v>
      </c>
      <c r="Z188" s="27">
        <f>Z189+Z191</f>
        <v>0</v>
      </c>
      <c r="AA188" s="27">
        <f t="shared" ref="AA188:AE188" si="331">AA189+AA191</f>
        <v>0</v>
      </c>
      <c r="AB188" s="27">
        <f t="shared" si="331"/>
        <v>0</v>
      </c>
      <c r="AC188" s="27">
        <f t="shared" si="331"/>
        <v>0</v>
      </c>
      <c r="AD188" s="27">
        <f t="shared" si="331"/>
        <v>117</v>
      </c>
      <c r="AE188" s="27">
        <f t="shared" si="331"/>
        <v>117</v>
      </c>
      <c r="AF188" s="27">
        <f>AF189+AF191</f>
        <v>0</v>
      </c>
      <c r="AG188" s="27">
        <f t="shared" ref="AG188:AK188" si="332">AG189+AG191</f>
        <v>0</v>
      </c>
      <c r="AH188" s="27">
        <f t="shared" si="332"/>
        <v>0</v>
      </c>
      <c r="AI188" s="27">
        <f t="shared" si="332"/>
        <v>0</v>
      </c>
      <c r="AJ188" s="27">
        <f t="shared" si="332"/>
        <v>117</v>
      </c>
      <c r="AK188" s="27">
        <f t="shared" si="332"/>
        <v>117</v>
      </c>
      <c r="AL188" s="27">
        <f>AL189+AL191</f>
        <v>0</v>
      </c>
      <c r="AM188" s="27">
        <f t="shared" ref="AM188:AQ188" si="333">AM189+AM191</f>
        <v>0</v>
      </c>
      <c r="AN188" s="27">
        <f t="shared" si="333"/>
        <v>0</v>
      </c>
      <c r="AO188" s="27">
        <f t="shared" si="333"/>
        <v>0</v>
      </c>
      <c r="AP188" s="27">
        <f t="shared" si="333"/>
        <v>117</v>
      </c>
      <c r="AQ188" s="27">
        <f t="shared" si="333"/>
        <v>117</v>
      </c>
      <c r="AR188" s="27">
        <f>AR189+AR191</f>
        <v>0</v>
      </c>
      <c r="AS188" s="27">
        <f t="shared" ref="AS188:AW188" si="334">AS189+AS191</f>
        <v>0</v>
      </c>
      <c r="AT188" s="27">
        <f t="shared" si="334"/>
        <v>0</v>
      </c>
      <c r="AU188" s="27">
        <f t="shared" si="334"/>
        <v>0</v>
      </c>
      <c r="AV188" s="27">
        <f t="shared" si="334"/>
        <v>117</v>
      </c>
      <c r="AW188" s="27">
        <f t="shared" si="334"/>
        <v>117</v>
      </c>
    </row>
    <row r="189" spans="1:49" ht="82.5">
      <c r="A189" s="33" t="s">
        <v>599</v>
      </c>
      <c r="B189" s="25" t="s">
        <v>50</v>
      </c>
      <c r="C189" s="25" t="s">
        <v>73</v>
      </c>
      <c r="D189" s="28" t="s">
        <v>606</v>
      </c>
      <c r="E189" s="25" t="s">
        <v>105</v>
      </c>
      <c r="F189" s="27"/>
      <c r="G189" s="27"/>
      <c r="H189" s="92">
        <f>H190</f>
        <v>0</v>
      </c>
      <c r="I189" s="92">
        <f t="shared" ref="I189:AW189" si="335">I190</f>
        <v>0</v>
      </c>
      <c r="J189" s="92">
        <f t="shared" si="335"/>
        <v>0</v>
      </c>
      <c r="K189" s="92">
        <f t="shared" si="335"/>
        <v>78</v>
      </c>
      <c r="L189" s="27">
        <f t="shared" si="335"/>
        <v>78</v>
      </c>
      <c r="M189" s="27">
        <f t="shared" si="335"/>
        <v>78</v>
      </c>
      <c r="N189" s="27">
        <f>N190</f>
        <v>0</v>
      </c>
      <c r="O189" s="27">
        <f t="shared" si="335"/>
        <v>0</v>
      </c>
      <c r="P189" s="27">
        <f t="shared" si="335"/>
        <v>0</v>
      </c>
      <c r="Q189" s="27">
        <f t="shared" si="335"/>
        <v>0</v>
      </c>
      <c r="R189" s="27">
        <f t="shared" si="335"/>
        <v>78</v>
      </c>
      <c r="S189" s="27">
        <f t="shared" si="335"/>
        <v>78</v>
      </c>
      <c r="T189" s="27">
        <f>T190</f>
        <v>0</v>
      </c>
      <c r="U189" s="27">
        <f t="shared" si="335"/>
        <v>0</v>
      </c>
      <c r="V189" s="27">
        <f t="shared" si="335"/>
        <v>0</v>
      </c>
      <c r="W189" s="27">
        <f t="shared" si="335"/>
        <v>0</v>
      </c>
      <c r="X189" s="27">
        <f t="shared" si="335"/>
        <v>78</v>
      </c>
      <c r="Y189" s="27">
        <f t="shared" si="335"/>
        <v>78</v>
      </c>
      <c r="Z189" s="27">
        <f>Z190</f>
        <v>0</v>
      </c>
      <c r="AA189" s="27">
        <f t="shared" si="335"/>
        <v>0</v>
      </c>
      <c r="AB189" s="27">
        <f t="shared" si="335"/>
        <v>0</v>
      </c>
      <c r="AC189" s="27">
        <f t="shared" si="335"/>
        <v>0</v>
      </c>
      <c r="AD189" s="27">
        <f t="shared" si="335"/>
        <v>78</v>
      </c>
      <c r="AE189" s="27">
        <f t="shared" si="335"/>
        <v>78</v>
      </c>
      <c r="AF189" s="27">
        <f>AF190</f>
        <v>0</v>
      </c>
      <c r="AG189" s="27">
        <f t="shared" si="335"/>
        <v>0</v>
      </c>
      <c r="AH189" s="27">
        <f t="shared" si="335"/>
        <v>0</v>
      </c>
      <c r="AI189" s="27">
        <f t="shared" si="335"/>
        <v>0</v>
      </c>
      <c r="AJ189" s="27">
        <f t="shared" si="335"/>
        <v>78</v>
      </c>
      <c r="AK189" s="27">
        <f t="shared" si="335"/>
        <v>78</v>
      </c>
      <c r="AL189" s="27">
        <f>AL190</f>
        <v>0</v>
      </c>
      <c r="AM189" s="27">
        <f t="shared" si="335"/>
        <v>0</v>
      </c>
      <c r="AN189" s="27">
        <f t="shared" si="335"/>
        <v>0</v>
      </c>
      <c r="AO189" s="27">
        <f t="shared" si="335"/>
        <v>0</v>
      </c>
      <c r="AP189" s="27">
        <f t="shared" si="335"/>
        <v>78</v>
      </c>
      <c r="AQ189" s="27">
        <f t="shared" si="335"/>
        <v>78</v>
      </c>
      <c r="AR189" s="27">
        <f>AR190</f>
        <v>0</v>
      </c>
      <c r="AS189" s="27">
        <f t="shared" si="335"/>
        <v>0</v>
      </c>
      <c r="AT189" s="27">
        <f t="shared" si="335"/>
        <v>0</v>
      </c>
      <c r="AU189" s="27">
        <f t="shared" si="335"/>
        <v>0</v>
      </c>
      <c r="AV189" s="27">
        <f t="shared" si="335"/>
        <v>78</v>
      </c>
      <c r="AW189" s="27">
        <f t="shared" si="335"/>
        <v>78</v>
      </c>
    </row>
    <row r="190" spans="1:49" ht="18.75" customHeight="1">
      <c r="A190" s="33" t="s">
        <v>180</v>
      </c>
      <c r="B190" s="25" t="s">
        <v>50</v>
      </c>
      <c r="C190" s="25" t="s">
        <v>73</v>
      </c>
      <c r="D190" s="28" t="s">
        <v>606</v>
      </c>
      <c r="E190" s="25" t="s">
        <v>179</v>
      </c>
      <c r="F190" s="27"/>
      <c r="G190" s="27"/>
      <c r="H190" s="92"/>
      <c r="I190" s="92"/>
      <c r="J190" s="92"/>
      <c r="K190" s="92">
        <v>78</v>
      </c>
      <c r="L190" s="27">
        <f>F190+H190+I190+J190+K190</f>
        <v>78</v>
      </c>
      <c r="M190" s="27">
        <f>G190+K190</f>
        <v>78</v>
      </c>
      <c r="N190" s="27"/>
      <c r="O190" s="27"/>
      <c r="P190" s="27"/>
      <c r="Q190" s="27"/>
      <c r="R190" s="27">
        <f>L190+N190+O190+P190+Q190</f>
        <v>78</v>
      </c>
      <c r="S190" s="27">
        <f>M190+Q190</f>
        <v>78</v>
      </c>
      <c r="T190" s="27"/>
      <c r="U190" s="27"/>
      <c r="V190" s="27"/>
      <c r="W190" s="27"/>
      <c r="X190" s="27">
        <f>R190+T190+U190+V190+W190</f>
        <v>78</v>
      </c>
      <c r="Y190" s="27">
        <f>S190+W190</f>
        <v>78</v>
      </c>
      <c r="Z190" s="27"/>
      <c r="AA190" s="27"/>
      <c r="AB190" s="27"/>
      <c r="AC190" s="27"/>
      <c r="AD190" s="27">
        <f>X190+Z190+AA190+AB190+AC190</f>
        <v>78</v>
      </c>
      <c r="AE190" s="27">
        <f>Y190+AC190</f>
        <v>78</v>
      </c>
      <c r="AF190" s="27"/>
      <c r="AG190" s="27"/>
      <c r="AH190" s="27"/>
      <c r="AI190" s="27"/>
      <c r="AJ190" s="27">
        <f>AD190+AF190+AG190+AH190+AI190</f>
        <v>78</v>
      </c>
      <c r="AK190" s="27">
        <f>AE190+AI190</f>
        <v>78</v>
      </c>
      <c r="AL190" s="27"/>
      <c r="AM190" s="27"/>
      <c r="AN190" s="27"/>
      <c r="AO190" s="27"/>
      <c r="AP190" s="27">
        <f>AJ190+AL190+AM190+AN190+AO190</f>
        <v>78</v>
      </c>
      <c r="AQ190" s="27">
        <f>AK190+AO190</f>
        <v>78</v>
      </c>
      <c r="AR190" s="27"/>
      <c r="AS190" s="27"/>
      <c r="AT190" s="27"/>
      <c r="AU190" s="27"/>
      <c r="AV190" s="27">
        <f>AP190+AR190+AS190+AT190+AU190</f>
        <v>78</v>
      </c>
      <c r="AW190" s="27">
        <f>AQ190+AU190</f>
        <v>78</v>
      </c>
    </row>
    <row r="191" spans="1:49" ht="33">
      <c r="A191" s="33" t="s">
        <v>595</v>
      </c>
      <c r="B191" s="25" t="s">
        <v>50</v>
      </c>
      <c r="C191" s="25" t="s">
        <v>73</v>
      </c>
      <c r="D191" s="28" t="s">
        <v>606</v>
      </c>
      <c r="E191" s="25" t="s">
        <v>80</v>
      </c>
      <c r="F191" s="27"/>
      <c r="G191" s="27"/>
      <c r="H191" s="92">
        <f>H192</f>
        <v>0</v>
      </c>
      <c r="I191" s="92">
        <f t="shared" ref="I191:AW191" si="336">I192</f>
        <v>0</v>
      </c>
      <c r="J191" s="92">
        <f t="shared" si="336"/>
        <v>0</v>
      </c>
      <c r="K191" s="92">
        <f t="shared" si="336"/>
        <v>39</v>
      </c>
      <c r="L191" s="27">
        <f t="shared" si="336"/>
        <v>39</v>
      </c>
      <c r="M191" s="27">
        <f t="shared" si="336"/>
        <v>39</v>
      </c>
      <c r="N191" s="27">
        <f>N192</f>
        <v>0</v>
      </c>
      <c r="O191" s="27">
        <f t="shared" si="336"/>
        <v>0</v>
      </c>
      <c r="P191" s="27">
        <f t="shared" si="336"/>
        <v>0</v>
      </c>
      <c r="Q191" s="27">
        <f t="shared" si="336"/>
        <v>0</v>
      </c>
      <c r="R191" s="27">
        <f t="shared" si="336"/>
        <v>39</v>
      </c>
      <c r="S191" s="27">
        <f t="shared" si="336"/>
        <v>39</v>
      </c>
      <c r="T191" s="27">
        <f>T192</f>
        <v>0</v>
      </c>
      <c r="U191" s="27">
        <f t="shared" si="336"/>
        <v>0</v>
      </c>
      <c r="V191" s="27">
        <f t="shared" si="336"/>
        <v>0</v>
      </c>
      <c r="W191" s="27">
        <f t="shared" si="336"/>
        <v>0</v>
      </c>
      <c r="X191" s="27">
        <f t="shared" si="336"/>
        <v>39</v>
      </c>
      <c r="Y191" s="27">
        <f t="shared" si="336"/>
        <v>39</v>
      </c>
      <c r="Z191" s="27">
        <f>Z192</f>
        <v>0</v>
      </c>
      <c r="AA191" s="27">
        <f t="shared" si="336"/>
        <v>0</v>
      </c>
      <c r="AB191" s="27">
        <f t="shared" si="336"/>
        <v>0</v>
      </c>
      <c r="AC191" s="27">
        <f t="shared" si="336"/>
        <v>0</v>
      </c>
      <c r="AD191" s="27">
        <f t="shared" si="336"/>
        <v>39</v>
      </c>
      <c r="AE191" s="27">
        <f t="shared" si="336"/>
        <v>39</v>
      </c>
      <c r="AF191" s="27">
        <f>AF192</f>
        <v>0</v>
      </c>
      <c r="AG191" s="27">
        <f t="shared" si="336"/>
        <v>0</v>
      </c>
      <c r="AH191" s="27">
        <f t="shared" si="336"/>
        <v>0</v>
      </c>
      <c r="AI191" s="27">
        <f t="shared" si="336"/>
        <v>0</v>
      </c>
      <c r="AJ191" s="27">
        <f t="shared" si="336"/>
        <v>39</v>
      </c>
      <c r="AK191" s="27">
        <f t="shared" si="336"/>
        <v>39</v>
      </c>
      <c r="AL191" s="27">
        <f>AL192</f>
        <v>0</v>
      </c>
      <c r="AM191" s="27">
        <f t="shared" si="336"/>
        <v>0</v>
      </c>
      <c r="AN191" s="27">
        <f t="shared" si="336"/>
        <v>0</v>
      </c>
      <c r="AO191" s="27">
        <f t="shared" si="336"/>
        <v>0</v>
      </c>
      <c r="AP191" s="27">
        <f t="shared" si="336"/>
        <v>39</v>
      </c>
      <c r="AQ191" s="27">
        <f t="shared" si="336"/>
        <v>39</v>
      </c>
      <c r="AR191" s="27">
        <f>AR192</f>
        <v>0</v>
      </c>
      <c r="AS191" s="27">
        <f t="shared" si="336"/>
        <v>0</v>
      </c>
      <c r="AT191" s="27">
        <f t="shared" si="336"/>
        <v>0</v>
      </c>
      <c r="AU191" s="27">
        <f t="shared" si="336"/>
        <v>0</v>
      </c>
      <c r="AV191" s="27">
        <f t="shared" si="336"/>
        <v>39</v>
      </c>
      <c r="AW191" s="27">
        <f t="shared" si="336"/>
        <v>39</v>
      </c>
    </row>
    <row r="192" spans="1:49" ht="37.5" customHeight="1">
      <c r="A192" s="33" t="s">
        <v>170</v>
      </c>
      <c r="B192" s="25" t="s">
        <v>50</v>
      </c>
      <c r="C192" s="25" t="s">
        <v>73</v>
      </c>
      <c r="D192" s="28" t="s">
        <v>606</v>
      </c>
      <c r="E192" s="25" t="s">
        <v>169</v>
      </c>
      <c r="F192" s="27"/>
      <c r="G192" s="27"/>
      <c r="H192" s="92"/>
      <c r="I192" s="92"/>
      <c r="J192" s="92"/>
      <c r="K192" s="92">
        <v>39</v>
      </c>
      <c r="L192" s="27">
        <f>F192+H192+I192+J192+K192</f>
        <v>39</v>
      </c>
      <c r="M192" s="27">
        <f>G192+K192</f>
        <v>39</v>
      </c>
      <c r="N192" s="27"/>
      <c r="O192" s="27"/>
      <c r="P192" s="27"/>
      <c r="Q192" s="27"/>
      <c r="R192" s="27">
        <f>L192+N192+O192+P192+Q192</f>
        <v>39</v>
      </c>
      <c r="S192" s="27">
        <f>M192+Q192</f>
        <v>39</v>
      </c>
      <c r="T192" s="27"/>
      <c r="U192" s="27"/>
      <c r="V192" s="27"/>
      <c r="W192" s="27"/>
      <c r="X192" s="27">
        <f>R192+T192+U192+V192+W192</f>
        <v>39</v>
      </c>
      <c r="Y192" s="27">
        <f>S192+W192</f>
        <v>39</v>
      </c>
      <c r="Z192" s="27"/>
      <c r="AA192" s="27"/>
      <c r="AB192" s="27"/>
      <c r="AC192" s="27"/>
      <c r="AD192" s="27">
        <f>X192+Z192+AA192+AB192+AC192</f>
        <v>39</v>
      </c>
      <c r="AE192" s="27">
        <f>Y192+AC192</f>
        <v>39</v>
      </c>
      <c r="AF192" s="27"/>
      <c r="AG192" s="27"/>
      <c r="AH192" s="27"/>
      <c r="AI192" s="27"/>
      <c r="AJ192" s="27">
        <f>AD192+AF192+AG192+AH192+AI192</f>
        <v>39</v>
      </c>
      <c r="AK192" s="27">
        <f>AE192+AI192</f>
        <v>39</v>
      </c>
      <c r="AL192" s="27"/>
      <c r="AM192" s="27"/>
      <c r="AN192" s="27"/>
      <c r="AO192" s="27"/>
      <c r="AP192" s="27">
        <f>AJ192+AL192+AM192+AN192+AO192</f>
        <v>39</v>
      </c>
      <c r="AQ192" s="27">
        <f>AK192+AO192</f>
        <v>39</v>
      </c>
      <c r="AR192" s="27"/>
      <c r="AS192" s="27"/>
      <c r="AT192" s="27"/>
      <c r="AU192" s="27"/>
      <c r="AV192" s="27">
        <f>AP192+AR192+AS192+AT192+AU192</f>
        <v>39</v>
      </c>
      <c r="AW192" s="27">
        <f>AQ192+AU192</f>
        <v>39</v>
      </c>
    </row>
    <row r="193" spans="1:49" ht="16.5">
      <c r="A193" s="33" t="s">
        <v>594</v>
      </c>
      <c r="B193" s="25" t="s">
        <v>50</v>
      </c>
      <c r="C193" s="25" t="s">
        <v>73</v>
      </c>
      <c r="D193" s="28" t="s">
        <v>596</v>
      </c>
      <c r="E193" s="25"/>
      <c r="F193" s="27"/>
      <c r="G193" s="27"/>
      <c r="H193" s="27">
        <f>H194</f>
        <v>0</v>
      </c>
      <c r="I193" s="27">
        <f t="shared" ref="I193:X194" si="337">I194</f>
        <v>0</v>
      </c>
      <c r="J193" s="27">
        <f t="shared" si="337"/>
        <v>0</v>
      </c>
      <c r="K193" s="92">
        <f t="shared" si="337"/>
        <v>6</v>
      </c>
      <c r="L193" s="27">
        <f t="shared" si="337"/>
        <v>6</v>
      </c>
      <c r="M193" s="27">
        <f t="shared" si="337"/>
        <v>6</v>
      </c>
      <c r="N193" s="27">
        <f>N194</f>
        <v>0</v>
      </c>
      <c r="O193" s="27">
        <f t="shared" si="337"/>
        <v>0</v>
      </c>
      <c r="P193" s="27">
        <f t="shared" si="337"/>
        <v>0</v>
      </c>
      <c r="Q193" s="27">
        <f t="shared" si="337"/>
        <v>0</v>
      </c>
      <c r="R193" s="27">
        <f t="shared" si="337"/>
        <v>6</v>
      </c>
      <c r="S193" s="27">
        <f t="shared" si="337"/>
        <v>6</v>
      </c>
      <c r="T193" s="27">
        <f>T194</f>
        <v>0</v>
      </c>
      <c r="U193" s="27">
        <f t="shared" si="337"/>
        <v>0</v>
      </c>
      <c r="V193" s="27">
        <f t="shared" si="337"/>
        <v>0</v>
      </c>
      <c r="W193" s="27">
        <f t="shared" si="337"/>
        <v>0</v>
      </c>
      <c r="X193" s="27">
        <f t="shared" si="337"/>
        <v>6</v>
      </c>
      <c r="Y193" s="27">
        <f t="shared" ref="U193:Y194" si="338">Y194</f>
        <v>6</v>
      </c>
      <c r="Z193" s="27">
        <f>Z194</f>
        <v>0</v>
      </c>
      <c r="AA193" s="27">
        <f t="shared" ref="AA193:AP194" si="339">AA194</f>
        <v>0</v>
      </c>
      <c r="AB193" s="27">
        <f t="shared" si="339"/>
        <v>0</v>
      </c>
      <c r="AC193" s="27">
        <f t="shared" si="339"/>
        <v>0</v>
      </c>
      <c r="AD193" s="27">
        <f t="shared" si="339"/>
        <v>6</v>
      </c>
      <c r="AE193" s="27">
        <f t="shared" si="339"/>
        <v>6</v>
      </c>
      <c r="AF193" s="27">
        <f>AF194</f>
        <v>0</v>
      </c>
      <c r="AG193" s="27">
        <f t="shared" si="339"/>
        <v>0</v>
      </c>
      <c r="AH193" s="27">
        <f t="shared" si="339"/>
        <v>0</v>
      </c>
      <c r="AI193" s="27">
        <f t="shared" si="339"/>
        <v>0</v>
      </c>
      <c r="AJ193" s="27">
        <f t="shared" si="339"/>
        <v>6</v>
      </c>
      <c r="AK193" s="27">
        <f t="shared" si="339"/>
        <v>6</v>
      </c>
      <c r="AL193" s="27">
        <f>AL194</f>
        <v>0</v>
      </c>
      <c r="AM193" s="27">
        <f t="shared" si="339"/>
        <v>0</v>
      </c>
      <c r="AN193" s="27">
        <f t="shared" si="339"/>
        <v>0</v>
      </c>
      <c r="AO193" s="27">
        <f t="shared" si="339"/>
        <v>0</v>
      </c>
      <c r="AP193" s="27">
        <f t="shared" si="339"/>
        <v>6</v>
      </c>
      <c r="AQ193" s="27">
        <f t="shared" ref="AM193:AQ194" si="340">AQ194</f>
        <v>6</v>
      </c>
      <c r="AR193" s="27">
        <f>AR194</f>
        <v>0</v>
      </c>
      <c r="AS193" s="27">
        <f t="shared" ref="AS193:AW194" si="341">AS194</f>
        <v>0</v>
      </c>
      <c r="AT193" s="27">
        <f t="shared" si="341"/>
        <v>0</v>
      </c>
      <c r="AU193" s="27">
        <f t="shared" si="341"/>
        <v>0</v>
      </c>
      <c r="AV193" s="27">
        <f t="shared" si="341"/>
        <v>6</v>
      </c>
      <c r="AW193" s="27">
        <f t="shared" si="341"/>
        <v>6</v>
      </c>
    </row>
    <row r="194" spans="1:49" ht="33">
      <c r="A194" s="33" t="s">
        <v>595</v>
      </c>
      <c r="B194" s="25" t="s">
        <v>50</v>
      </c>
      <c r="C194" s="25" t="s">
        <v>73</v>
      </c>
      <c r="D194" s="28" t="s">
        <v>596</v>
      </c>
      <c r="E194" s="25" t="s">
        <v>80</v>
      </c>
      <c r="F194" s="27"/>
      <c r="G194" s="27"/>
      <c r="H194" s="27">
        <f>H195</f>
        <v>0</v>
      </c>
      <c r="I194" s="27">
        <f t="shared" si="337"/>
        <v>0</v>
      </c>
      <c r="J194" s="27">
        <f t="shared" si="337"/>
        <v>0</v>
      </c>
      <c r="K194" s="92">
        <f t="shared" si="337"/>
        <v>6</v>
      </c>
      <c r="L194" s="27">
        <f t="shared" si="337"/>
        <v>6</v>
      </c>
      <c r="M194" s="27">
        <f t="shared" si="337"/>
        <v>6</v>
      </c>
      <c r="N194" s="27">
        <f>N195</f>
        <v>0</v>
      </c>
      <c r="O194" s="27">
        <f t="shared" si="337"/>
        <v>0</v>
      </c>
      <c r="P194" s="27">
        <f t="shared" si="337"/>
        <v>0</v>
      </c>
      <c r="Q194" s="27">
        <f t="shared" si="337"/>
        <v>0</v>
      </c>
      <c r="R194" s="27">
        <f t="shared" si="337"/>
        <v>6</v>
      </c>
      <c r="S194" s="27">
        <f t="shared" si="337"/>
        <v>6</v>
      </c>
      <c r="T194" s="27">
        <f>T195</f>
        <v>0</v>
      </c>
      <c r="U194" s="27">
        <f t="shared" si="338"/>
        <v>0</v>
      </c>
      <c r="V194" s="27">
        <f t="shared" si="338"/>
        <v>0</v>
      </c>
      <c r="W194" s="27">
        <f t="shared" si="338"/>
        <v>0</v>
      </c>
      <c r="X194" s="27">
        <f t="shared" si="338"/>
        <v>6</v>
      </c>
      <c r="Y194" s="27">
        <f t="shared" si="338"/>
        <v>6</v>
      </c>
      <c r="Z194" s="27">
        <f>Z195</f>
        <v>0</v>
      </c>
      <c r="AA194" s="27">
        <f t="shared" si="339"/>
        <v>0</v>
      </c>
      <c r="AB194" s="27">
        <f t="shared" si="339"/>
        <v>0</v>
      </c>
      <c r="AC194" s="27">
        <f t="shared" si="339"/>
        <v>0</v>
      </c>
      <c r="AD194" s="27">
        <f t="shared" si="339"/>
        <v>6</v>
      </c>
      <c r="AE194" s="27">
        <f t="shared" si="339"/>
        <v>6</v>
      </c>
      <c r="AF194" s="27">
        <f>AF195</f>
        <v>0</v>
      </c>
      <c r="AG194" s="27">
        <f t="shared" si="339"/>
        <v>0</v>
      </c>
      <c r="AH194" s="27">
        <f t="shared" si="339"/>
        <v>0</v>
      </c>
      <c r="AI194" s="27">
        <f t="shared" si="339"/>
        <v>0</v>
      </c>
      <c r="AJ194" s="27">
        <f t="shared" si="339"/>
        <v>6</v>
      </c>
      <c r="AK194" s="27">
        <f t="shared" si="339"/>
        <v>6</v>
      </c>
      <c r="AL194" s="27">
        <f>AL195</f>
        <v>0</v>
      </c>
      <c r="AM194" s="27">
        <f t="shared" si="340"/>
        <v>0</v>
      </c>
      <c r="AN194" s="27">
        <f t="shared" si="340"/>
        <v>0</v>
      </c>
      <c r="AO194" s="27">
        <f t="shared" si="340"/>
        <v>0</v>
      </c>
      <c r="AP194" s="27">
        <f t="shared" si="340"/>
        <v>6</v>
      </c>
      <c r="AQ194" s="27">
        <f t="shared" si="340"/>
        <v>6</v>
      </c>
      <c r="AR194" s="27">
        <f>AR195</f>
        <v>0</v>
      </c>
      <c r="AS194" s="27">
        <f t="shared" si="341"/>
        <v>0</v>
      </c>
      <c r="AT194" s="27">
        <f t="shared" si="341"/>
        <v>0</v>
      </c>
      <c r="AU194" s="27">
        <f t="shared" si="341"/>
        <v>0</v>
      </c>
      <c r="AV194" s="27">
        <f t="shared" si="341"/>
        <v>6</v>
      </c>
      <c r="AW194" s="27">
        <f t="shared" si="341"/>
        <v>6</v>
      </c>
    </row>
    <row r="195" spans="1:49" ht="49.5">
      <c r="A195" s="33" t="s">
        <v>170</v>
      </c>
      <c r="B195" s="25" t="s">
        <v>50</v>
      </c>
      <c r="C195" s="25" t="s">
        <v>73</v>
      </c>
      <c r="D195" s="28" t="s">
        <v>596</v>
      </c>
      <c r="E195" s="25" t="s">
        <v>169</v>
      </c>
      <c r="F195" s="27"/>
      <c r="G195" s="27"/>
      <c r="H195" s="27"/>
      <c r="I195" s="27"/>
      <c r="J195" s="27"/>
      <c r="K195" s="92">
        <v>6</v>
      </c>
      <c r="L195" s="27">
        <f>F195+H195+I195+J195+K195</f>
        <v>6</v>
      </c>
      <c r="M195" s="27">
        <f>G195+K195</f>
        <v>6</v>
      </c>
      <c r="N195" s="27"/>
      <c r="O195" s="27"/>
      <c r="P195" s="27"/>
      <c r="Q195" s="27"/>
      <c r="R195" s="27">
        <f>L195+N195+O195+P195+Q195</f>
        <v>6</v>
      </c>
      <c r="S195" s="27">
        <f>M195+Q195</f>
        <v>6</v>
      </c>
      <c r="T195" s="27"/>
      <c r="U195" s="27"/>
      <c r="V195" s="27"/>
      <c r="W195" s="27"/>
      <c r="X195" s="27">
        <f>R195+T195+U195+V195+W195</f>
        <v>6</v>
      </c>
      <c r="Y195" s="27">
        <f>S195+W195</f>
        <v>6</v>
      </c>
      <c r="Z195" s="27"/>
      <c r="AA195" s="27"/>
      <c r="AB195" s="27"/>
      <c r="AC195" s="27"/>
      <c r="AD195" s="27">
        <f>X195+Z195+AA195+AB195+AC195</f>
        <v>6</v>
      </c>
      <c r="AE195" s="27">
        <f>Y195+AC195</f>
        <v>6</v>
      </c>
      <c r="AF195" s="27"/>
      <c r="AG195" s="27"/>
      <c r="AH195" s="27"/>
      <c r="AI195" s="27"/>
      <c r="AJ195" s="27">
        <f>AD195+AF195+AG195+AH195+AI195</f>
        <v>6</v>
      </c>
      <c r="AK195" s="27">
        <f>AE195+AI195</f>
        <v>6</v>
      </c>
      <c r="AL195" s="27"/>
      <c r="AM195" s="27"/>
      <c r="AN195" s="27"/>
      <c r="AO195" s="27"/>
      <c r="AP195" s="27">
        <f>AJ195+AL195+AM195+AN195+AO195</f>
        <v>6</v>
      </c>
      <c r="AQ195" s="27">
        <f>AK195+AO195</f>
        <v>6</v>
      </c>
      <c r="AR195" s="27"/>
      <c r="AS195" s="27"/>
      <c r="AT195" s="27"/>
      <c r="AU195" s="27"/>
      <c r="AV195" s="27">
        <f>AP195+AR195+AS195+AT195+AU195</f>
        <v>6</v>
      </c>
      <c r="AW195" s="27">
        <f>AQ195+AU195</f>
        <v>6</v>
      </c>
    </row>
    <row r="196" spans="1:49" ht="66">
      <c r="A196" s="33" t="s">
        <v>605</v>
      </c>
      <c r="B196" s="25" t="s">
        <v>50</v>
      </c>
      <c r="C196" s="25" t="s">
        <v>73</v>
      </c>
      <c r="D196" s="28" t="s">
        <v>608</v>
      </c>
      <c r="E196" s="25"/>
      <c r="F196" s="27"/>
      <c r="G196" s="27"/>
      <c r="H196" s="92">
        <f>H197+H199+H201</f>
        <v>0</v>
      </c>
      <c r="I196" s="92">
        <f t="shared" ref="I196:M196" si="342">I197+I199+I201</f>
        <v>0</v>
      </c>
      <c r="J196" s="92">
        <f t="shared" si="342"/>
        <v>0</v>
      </c>
      <c r="K196" s="92">
        <f t="shared" si="342"/>
        <v>4613</v>
      </c>
      <c r="L196" s="27">
        <f t="shared" si="342"/>
        <v>4613</v>
      </c>
      <c r="M196" s="27">
        <f t="shared" si="342"/>
        <v>4613</v>
      </c>
      <c r="N196" s="27">
        <f>N197+N199+N201</f>
        <v>0</v>
      </c>
      <c r="O196" s="27">
        <f t="shared" ref="O196:S196" si="343">O197+O199+O201</f>
        <v>0</v>
      </c>
      <c r="P196" s="27">
        <f t="shared" si="343"/>
        <v>0</v>
      </c>
      <c r="Q196" s="27">
        <f t="shared" si="343"/>
        <v>0</v>
      </c>
      <c r="R196" s="27">
        <f t="shared" si="343"/>
        <v>4613</v>
      </c>
      <c r="S196" s="27">
        <f t="shared" si="343"/>
        <v>4613</v>
      </c>
      <c r="T196" s="27">
        <f>T197+T199+T201</f>
        <v>0</v>
      </c>
      <c r="U196" s="27">
        <f t="shared" ref="U196:Y196" si="344">U197+U199+U201</f>
        <v>0</v>
      </c>
      <c r="V196" s="27">
        <f t="shared" si="344"/>
        <v>0</v>
      </c>
      <c r="W196" s="27">
        <f t="shared" si="344"/>
        <v>0</v>
      </c>
      <c r="X196" s="27">
        <f t="shared" si="344"/>
        <v>4613</v>
      </c>
      <c r="Y196" s="27">
        <f t="shared" si="344"/>
        <v>4613</v>
      </c>
      <c r="Z196" s="27">
        <f>Z197+Z199+Z201</f>
        <v>0</v>
      </c>
      <c r="AA196" s="27">
        <f t="shared" ref="AA196:AE196" si="345">AA197+AA199+AA201</f>
        <v>0</v>
      </c>
      <c r="AB196" s="27">
        <f t="shared" si="345"/>
        <v>0</v>
      </c>
      <c r="AC196" s="27">
        <f t="shared" si="345"/>
        <v>0</v>
      </c>
      <c r="AD196" s="27">
        <f t="shared" si="345"/>
        <v>4613</v>
      </c>
      <c r="AE196" s="27">
        <f t="shared" si="345"/>
        <v>4613</v>
      </c>
      <c r="AF196" s="27">
        <f>AF197+AF199+AF201</f>
        <v>0</v>
      </c>
      <c r="AG196" s="27">
        <f t="shared" ref="AG196:AK196" si="346">AG197+AG199+AG201</f>
        <v>0</v>
      </c>
      <c r="AH196" s="27">
        <f t="shared" si="346"/>
        <v>0</v>
      </c>
      <c r="AI196" s="27">
        <f t="shared" si="346"/>
        <v>0</v>
      </c>
      <c r="AJ196" s="27">
        <f t="shared" si="346"/>
        <v>4613</v>
      </c>
      <c r="AK196" s="27">
        <f t="shared" si="346"/>
        <v>4613</v>
      </c>
      <c r="AL196" s="27">
        <f>AL197+AL199+AL201</f>
        <v>0</v>
      </c>
      <c r="AM196" s="27">
        <f t="shared" ref="AM196:AQ196" si="347">AM197+AM199+AM201</f>
        <v>0</v>
      </c>
      <c r="AN196" s="27">
        <f t="shared" si="347"/>
        <v>0</v>
      </c>
      <c r="AO196" s="27">
        <f t="shared" si="347"/>
        <v>0</v>
      </c>
      <c r="AP196" s="27">
        <f t="shared" si="347"/>
        <v>4613</v>
      </c>
      <c r="AQ196" s="27">
        <f t="shared" si="347"/>
        <v>4613</v>
      </c>
      <c r="AR196" s="27">
        <f>AR197+AR199+AR201</f>
        <v>0</v>
      </c>
      <c r="AS196" s="27">
        <f t="shared" ref="AS196:AW196" si="348">AS197+AS199+AS201</f>
        <v>0</v>
      </c>
      <c r="AT196" s="27">
        <f t="shared" si="348"/>
        <v>0</v>
      </c>
      <c r="AU196" s="27">
        <f t="shared" si="348"/>
        <v>0</v>
      </c>
      <c r="AV196" s="27">
        <f t="shared" si="348"/>
        <v>4613</v>
      </c>
      <c r="AW196" s="27">
        <f t="shared" si="348"/>
        <v>4613</v>
      </c>
    </row>
    <row r="197" spans="1:49" ht="82.5">
      <c r="A197" s="33" t="s">
        <v>599</v>
      </c>
      <c r="B197" s="25" t="s">
        <v>50</v>
      </c>
      <c r="C197" s="25" t="s">
        <v>73</v>
      </c>
      <c r="D197" s="28" t="s">
        <v>608</v>
      </c>
      <c r="E197" s="25" t="s">
        <v>105</v>
      </c>
      <c r="F197" s="27"/>
      <c r="G197" s="27"/>
      <c r="H197" s="92">
        <f>H198</f>
        <v>0</v>
      </c>
      <c r="I197" s="92">
        <f t="shared" ref="I197:AW197" si="349">I198</f>
        <v>0</v>
      </c>
      <c r="J197" s="92">
        <f t="shared" si="349"/>
        <v>0</v>
      </c>
      <c r="K197" s="92">
        <f t="shared" si="349"/>
        <v>1605</v>
      </c>
      <c r="L197" s="27">
        <f t="shared" si="349"/>
        <v>1605</v>
      </c>
      <c r="M197" s="27">
        <f t="shared" si="349"/>
        <v>1605</v>
      </c>
      <c r="N197" s="27">
        <f>N198</f>
        <v>0</v>
      </c>
      <c r="O197" s="27">
        <f t="shared" si="349"/>
        <v>0</v>
      </c>
      <c r="P197" s="27">
        <f t="shared" si="349"/>
        <v>0</v>
      </c>
      <c r="Q197" s="27">
        <f t="shared" si="349"/>
        <v>0</v>
      </c>
      <c r="R197" s="27">
        <f t="shared" si="349"/>
        <v>1605</v>
      </c>
      <c r="S197" s="27">
        <f t="shared" si="349"/>
        <v>1605</v>
      </c>
      <c r="T197" s="27">
        <f>T198</f>
        <v>0</v>
      </c>
      <c r="U197" s="27">
        <f t="shared" si="349"/>
        <v>0</v>
      </c>
      <c r="V197" s="27">
        <f t="shared" si="349"/>
        <v>0</v>
      </c>
      <c r="W197" s="27">
        <f t="shared" si="349"/>
        <v>0</v>
      </c>
      <c r="X197" s="27">
        <f t="shared" si="349"/>
        <v>1605</v>
      </c>
      <c r="Y197" s="27">
        <f t="shared" si="349"/>
        <v>1605</v>
      </c>
      <c r="Z197" s="27">
        <f>Z198</f>
        <v>0</v>
      </c>
      <c r="AA197" s="27">
        <f t="shared" si="349"/>
        <v>0</v>
      </c>
      <c r="AB197" s="27">
        <f t="shared" si="349"/>
        <v>0</v>
      </c>
      <c r="AC197" s="27">
        <f t="shared" si="349"/>
        <v>0</v>
      </c>
      <c r="AD197" s="27">
        <f t="shared" si="349"/>
        <v>1605</v>
      </c>
      <c r="AE197" s="27">
        <f t="shared" si="349"/>
        <v>1605</v>
      </c>
      <c r="AF197" s="27">
        <f>AF198</f>
        <v>0</v>
      </c>
      <c r="AG197" s="27">
        <f t="shared" si="349"/>
        <v>0</v>
      </c>
      <c r="AH197" s="27">
        <f t="shared" si="349"/>
        <v>0</v>
      </c>
      <c r="AI197" s="27">
        <f t="shared" si="349"/>
        <v>0</v>
      </c>
      <c r="AJ197" s="27">
        <f t="shared" si="349"/>
        <v>1605</v>
      </c>
      <c r="AK197" s="27">
        <f t="shared" si="349"/>
        <v>1605</v>
      </c>
      <c r="AL197" s="27">
        <f>AL198</f>
        <v>0</v>
      </c>
      <c r="AM197" s="27">
        <f t="shared" si="349"/>
        <v>0</v>
      </c>
      <c r="AN197" s="27">
        <f t="shared" si="349"/>
        <v>0</v>
      </c>
      <c r="AO197" s="27">
        <f t="shared" si="349"/>
        <v>0</v>
      </c>
      <c r="AP197" s="27">
        <f t="shared" si="349"/>
        <v>1605</v>
      </c>
      <c r="AQ197" s="27">
        <f t="shared" si="349"/>
        <v>1605</v>
      </c>
      <c r="AR197" s="27">
        <f>AR198</f>
        <v>0</v>
      </c>
      <c r="AS197" s="27">
        <f t="shared" si="349"/>
        <v>0</v>
      </c>
      <c r="AT197" s="27">
        <f t="shared" si="349"/>
        <v>0</v>
      </c>
      <c r="AU197" s="27">
        <f t="shared" si="349"/>
        <v>0</v>
      </c>
      <c r="AV197" s="27">
        <f t="shared" si="349"/>
        <v>1605</v>
      </c>
      <c r="AW197" s="27">
        <f t="shared" si="349"/>
        <v>1605</v>
      </c>
    </row>
    <row r="198" spans="1:49" ht="21" customHeight="1">
      <c r="A198" s="33" t="s">
        <v>180</v>
      </c>
      <c r="B198" s="25" t="s">
        <v>50</v>
      </c>
      <c r="C198" s="25" t="s">
        <v>73</v>
      </c>
      <c r="D198" s="28" t="s">
        <v>608</v>
      </c>
      <c r="E198" s="25" t="s">
        <v>179</v>
      </c>
      <c r="F198" s="27"/>
      <c r="G198" s="27"/>
      <c r="H198" s="92"/>
      <c r="I198" s="92"/>
      <c r="J198" s="92"/>
      <c r="K198" s="92">
        <f>1772-167</f>
        <v>1605</v>
      </c>
      <c r="L198" s="27">
        <f>F198+H198+I198+J198+K198</f>
        <v>1605</v>
      </c>
      <c r="M198" s="27">
        <f>G198+K198</f>
        <v>1605</v>
      </c>
      <c r="N198" s="27"/>
      <c r="O198" s="27"/>
      <c r="P198" s="27"/>
      <c r="Q198" s="27"/>
      <c r="R198" s="27">
        <f>L198+N198+O198+P198+Q198</f>
        <v>1605</v>
      </c>
      <c r="S198" s="27">
        <f>M198+Q198</f>
        <v>1605</v>
      </c>
      <c r="T198" s="27"/>
      <c r="U198" s="27"/>
      <c r="V198" s="27"/>
      <c r="W198" s="27"/>
      <c r="X198" s="27">
        <f>R198+T198+U198+V198+W198</f>
        <v>1605</v>
      </c>
      <c r="Y198" s="27">
        <f>S198+W198</f>
        <v>1605</v>
      </c>
      <c r="Z198" s="27"/>
      <c r="AA198" s="27"/>
      <c r="AB198" s="27"/>
      <c r="AC198" s="27"/>
      <c r="AD198" s="27">
        <f>X198+Z198+AA198+AB198+AC198</f>
        <v>1605</v>
      </c>
      <c r="AE198" s="27">
        <f>Y198+AC198</f>
        <v>1605</v>
      </c>
      <c r="AF198" s="27"/>
      <c r="AG198" s="27"/>
      <c r="AH198" s="27"/>
      <c r="AI198" s="27"/>
      <c r="AJ198" s="27">
        <f>AD198+AF198+AG198+AH198+AI198</f>
        <v>1605</v>
      </c>
      <c r="AK198" s="27">
        <f>AE198+AI198</f>
        <v>1605</v>
      </c>
      <c r="AL198" s="27"/>
      <c r="AM198" s="27"/>
      <c r="AN198" s="27"/>
      <c r="AO198" s="27"/>
      <c r="AP198" s="27">
        <f>AJ198+AL198+AM198+AN198+AO198</f>
        <v>1605</v>
      </c>
      <c r="AQ198" s="27">
        <f>AK198+AO198</f>
        <v>1605</v>
      </c>
      <c r="AR198" s="27"/>
      <c r="AS198" s="27"/>
      <c r="AT198" s="27"/>
      <c r="AU198" s="27"/>
      <c r="AV198" s="27">
        <f>AP198+AR198+AS198+AT198+AU198</f>
        <v>1605</v>
      </c>
      <c r="AW198" s="27">
        <f>AQ198+AU198</f>
        <v>1605</v>
      </c>
    </row>
    <row r="199" spans="1:49" ht="33">
      <c r="A199" s="33" t="s">
        <v>595</v>
      </c>
      <c r="B199" s="25" t="s">
        <v>50</v>
      </c>
      <c r="C199" s="25" t="s">
        <v>73</v>
      </c>
      <c r="D199" s="28" t="s">
        <v>608</v>
      </c>
      <c r="E199" s="25" t="s">
        <v>80</v>
      </c>
      <c r="F199" s="27"/>
      <c r="G199" s="27"/>
      <c r="H199" s="92">
        <f>H200</f>
        <v>0</v>
      </c>
      <c r="I199" s="92">
        <f t="shared" ref="I199:AW199" si="350">I200</f>
        <v>0</v>
      </c>
      <c r="J199" s="92">
        <f t="shared" si="350"/>
        <v>0</v>
      </c>
      <c r="K199" s="92">
        <f t="shared" si="350"/>
        <v>2994</v>
      </c>
      <c r="L199" s="27">
        <f t="shared" si="350"/>
        <v>2994</v>
      </c>
      <c r="M199" s="27">
        <f t="shared" si="350"/>
        <v>2994</v>
      </c>
      <c r="N199" s="27">
        <f>N200</f>
        <v>0</v>
      </c>
      <c r="O199" s="27">
        <f t="shared" si="350"/>
        <v>0</v>
      </c>
      <c r="P199" s="27">
        <f t="shared" si="350"/>
        <v>0</v>
      </c>
      <c r="Q199" s="27">
        <f t="shared" si="350"/>
        <v>0</v>
      </c>
      <c r="R199" s="27">
        <f t="shared" si="350"/>
        <v>2994</v>
      </c>
      <c r="S199" s="27">
        <f t="shared" si="350"/>
        <v>2994</v>
      </c>
      <c r="T199" s="27">
        <f>T200</f>
        <v>0</v>
      </c>
      <c r="U199" s="27">
        <f t="shared" si="350"/>
        <v>0</v>
      </c>
      <c r="V199" s="27">
        <f t="shared" si="350"/>
        <v>0</v>
      </c>
      <c r="W199" s="27">
        <f t="shared" si="350"/>
        <v>0</v>
      </c>
      <c r="X199" s="27">
        <f t="shared" si="350"/>
        <v>2994</v>
      </c>
      <c r="Y199" s="27">
        <f t="shared" si="350"/>
        <v>2994</v>
      </c>
      <c r="Z199" s="27">
        <f>Z200</f>
        <v>0</v>
      </c>
      <c r="AA199" s="27">
        <f t="shared" si="350"/>
        <v>0</v>
      </c>
      <c r="AB199" s="27">
        <f t="shared" si="350"/>
        <v>0</v>
      </c>
      <c r="AC199" s="27">
        <f t="shared" si="350"/>
        <v>0</v>
      </c>
      <c r="AD199" s="27">
        <f t="shared" si="350"/>
        <v>2994</v>
      </c>
      <c r="AE199" s="27">
        <f t="shared" si="350"/>
        <v>2994</v>
      </c>
      <c r="AF199" s="27">
        <f>AF200</f>
        <v>0</v>
      </c>
      <c r="AG199" s="27">
        <f t="shared" si="350"/>
        <v>0</v>
      </c>
      <c r="AH199" s="27">
        <f t="shared" si="350"/>
        <v>0</v>
      </c>
      <c r="AI199" s="27">
        <f t="shared" si="350"/>
        <v>0</v>
      </c>
      <c r="AJ199" s="27">
        <f t="shared" si="350"/>
        <v>2994</v>
      </c>
      <c r="AK199" s="27">
        <f t="shared" si="350"/>
        <v>2994</v>
      </c>
      <c r="AL199" s="27">
        <f>AL200</f>
        <v>0</v>
      </c>
      <c r="AM199" s="27">
        <f t="shared" si="350"/>
        <v>0</v>
      </c>
      <c r="AN199" s="27">
        <f t="shared" si="350"/>
        <v>0</v>
      </c>
      <c r="AO199" s="27">
        <f t="shared" si="350"/>
        <v>0</v>
      </c>
      <c r="AP199" s="27">
        <f t="shared" si="350"/>
        <v>2994</v>
      </c>
      <c r="AQ199" s="27">
        <f t="shared" si="350"/>
        <v>2994</v>
      </c>
      <c r="AR199" s="27">
        <f>AR200</f>
        <v>0</v>
      </c>
      <c r="AS199" s="27">
        <f t="shared" si="350"/>
        <v>0</v>
      </c>
      <c r="AT199" s="27">
        <f t="shared" si="350"/>
        <v>0</v>
      </c>
      <c r="AU199" s="27">
        <f t="shared" si="350"/>
        <v>0</v>
      </c>
      <c r="AV199" s="27">
        <f t="shared" si="350"/>
        <v>2994</v>
      </c>
      <c r="AW199" s="27">
        <f t="shared" si="350"/>
        <v>2994</v>
      </c>
    </row>
    <row r="200" spans="1:49" ht="32.25" customHeight="1">
      <c r="A200" s="33" t="s">
        <v>170</v>
      </c>
      <c r="B200" s="25" t="s">
        <v>50</v>
      </c>
      <c r="C200" s="25" t="s">
        <v>73</v>
      </c>
      <c r="D200" s="28" t="s">
        <v>608</v>
      </c>
      <c r="E200" s="25" t="s">
        <v>169</v>
      </c>
      <c r="F200" s="27"/>
      <c r="G200" s="27"/>
      <c r="H200" s="92"/>
      <c r="I200" s="92"/>
      <c r="J200" s="92"/>
      <c r="K200" s="92">
        <f>2827+167</f>
        <v>2994</v>
      </c>
      <c r="L200" s="27">
        <f>F200+H200+I200+J200+K200</f>
        <v>2994</v>
      </c>
      <c r="M200" s="27">
        <f>G200+K200</f>
        <v>2994</v>
      </c>
      <c r="N200" s="27"/>
      <c r="O200" s="27"/>
      <c r="P200" s="27"/>
      <c r="Q200" s="27"/>
      <c r="R200" s="27">
        <f>L200+N200+O200+P200+Q200</f>
        <v>2994</v>
      </c>
      <c r="S200" s="27">
        <f>M200+Q200</f>
        <v>2994</v>
      </c>
      <c r="T200" s="27"/>
      <c r="U200" s="27"/>
      <c r="V200" s="27"/>
      <c r="W200" s="27"/>
      <c r="X200" s="27">
        <f>R200+T200+U200+V200+W200</f>
        <v>2994</v>
      </c>
      <c r="Y200" s="27">
        <f>S200+W200</f>
        <v>2994</v>
      </c>
      <c r="Z200" s="27"/>
      <c r="AA200" s="27"/>
      <c r="AB200" s="27"/>
      <c r="AC200" s="27"/>
      <c r="AD200" s="27">
        <f>X200+Z200+AA200+AB200+AC200</f>
        <v>2994</v>
      </c>
      <c r="AE200" s="27">
        <f>Y200+AC200</f>
        <v>2994</v>
      </c>
      <c r="AF200" s="27"/>
      <c r="AG200" s="27"/>
      <c r="AH200" s="27"/>
      <c r="AI200" s="27"/>
      <c r="AJ200" s="27">
        <f>AD200+AF200+AG200+AH200+AI200</f>
        <v>2994</v>
      </c>
      <c r="AK200" s="27">
        <f>AE200+AI200</f>
        <v>2994</v>
      </c>
      <c r="AL200" s="27"/>
      <c r="AM200" s="27"/>
      <c r="AN200" s="27"/>
      <c r="AO200" s="27"/>
      <c r="AP200" s="27">
        <f>AJ200+AL200+AM200+AN200+AO200</f>
        <v>2994</v>
      </c>
      <c r="AQ200" s="27">
        <f>AK200+AO200</f>
        <v>2994</v>
      </c>
      <c r="AR200" s="27"/>
      <c r="AS200" s="27"/>
      <c r="AT200" s="27"/>
      <c r="AU200" s="27"/>
      <c r="AV200" s="27">
        <f>AP200+AR200+AS200+AT200+AU200</f>
        <v>2994</v>
      </c>
      <c r="AW200" s="27">
        <f>AQ200+AU200</f>
        <v>2994</v>
      </c>
    </row>
    <row r="201" spans="1:49" ht="16.5">
      <c r="A201" s="33" t="s">
        <v>99</v>
      </c>
      <c r="B201" s="25" t="s">
        <v>50</v>
      </c>
      <c r="C201" s="25" t="s">
        <v>73</v>
      </c>
      <c r="D201" s="28" t="s">
        <v>608</v>
      </c>
      <c r="E201" s="25" t="s">
        <v>100</v>
      </c>
      <c r="F201" s="27"/>
      <c r="G201" s="27"/>
      <c r="H201" s="92">
        <f>H202</f>
        <v>0</v>
      </c>
      <c r="I201" s="92">
        <f t="shared" ref="I201:AW201" si="351">I202</f>
        <v>0</v>
      </c>
      <c r="J201" s="92">
        <f t="shared" si="351"/>
        <v>0</v>
      </c>
      <c r="K201" s="92">
        <f t="shared" si="351"/>
        <v>14</v>
      </c>
      <c r="L201" s="27">
        <f t="shared" si="351"/>
        <v>14</v>
      </c>
      <c r="M201" s="27">
        <f t="shared" si="351"/>
        <v>14</v>
      </c>
      <c r="N201" s="27">
        <f>N202</f>
        <v>0</v>
      </c>
      <c r="O201" s="27">
        <f t="shared" si="351"/>
        <v>0</v>
      </c>
      <c r="P201" s="27">
        <f t="shared" si="351"/>
        <v>0</v>
      </c>
      <c r="Q201" s="27">
        <f t="shared" si="351"/>
        <v>0</v>
      </c>
      <c r="R201" s="27">
        <f t="shared" si="351"/>
        <v>14</v>
      </c>
      <c r="S201" s="27">
        <f t="shared" si="351"/>
        <v>14</v>
      </c>
      <c r="T201" s="27">
        <f>T202</f>
        <v>0</v>
      </c>
      <c r="U201" s="27">
        <f t="shared" si="351"/>
        <v>0</v>
      </c>
      <c r="V201" s="27">
        <f t="shared" si="351"/>
        <v>0</v>
      </c>
      <c r="W201" s="27">
        <f t="shared" si="351"/>
        <v>0</v>
      </c>
      <c r="X201" s="27">
        <f t="shared" si="351"/>
        <v>14</v>
      </c>
      <c r="Y201" s="27">
        <f t="shared" si="351"/>
        <v>14</v>
      </c>
      <c r="Z201" s="27">
        <f>Z202</f>
        <v>0</v>
      </c>
      <c r="AA201" s="27">
        <f t="shared" si="351"/>
        <v>0</v>
      </c>
      <c r="AB201" s="27">
        <f t="shared" si="351"/>
        <v>0</v>
      </c>
      <c r="AC201" s="27">
        <f t="shared" si="351"/>
        <v>0</v>
      </c>
      <c r="AD201" s="27">
        <f t="shared" si="351"/>
        <v>14</v>
      </c>
      <c r="AE201" s="27">
        <f t="shared" si="351"/>
        <v>14</v>
      </c>
      <c r="AF201" s="27">
        <f>AF202</f>
        <v>0</v>
      </c>
      <c r="AG201" s="27">
        <f t="shared" si="351"/>
        <v>0</v>
      </c>
      <c r="AH201" s="27">
        <f t="shared" si="351"/>
        <v>0</v>
      </c>
      <c r="AI201" s="27">
        <f t="shared" si="351"/>
        <v>0</v>
      </c>
      <c r="AJ201" s="27">
        <f t="shared" si="351"/>
        <v>14</v>
      </c>
      <c r="AK201" s="27">
        <f t="shared" si="351"/>
        <v>14</v>
      </c>
      <c r="AL201" s="27">
        <f>AL202</f>
        <v>0</v>
      </c>
      <c r="AM201" s="27">
        <f t="shared" si="351"/>
        <v>0</v>
      </c>
      <c r="AN201" s="27">
        <f t="shared" si="351"/>
        <v>0</v>
      </c>
      <c r="AO201" s="27">
        <f t="shared" si="351"/>
        <v>0</v>
      </c>
      <c r="AP201" s="27">
        <f t="shared" si="351"/>
        <v>14</v>
      </c>
      <c r="AQ201" s="27">
        <f t="shared" si="351"/>
        <v>14</v>
      </c>
      <c r="AR201" s="27">
        <f>AR202</f>
        <v>0</v>
      </c>
      <c r="AS201" s="27">
        <f t="shared" si="351"/>
        <v>0</v>
      </c>
      <c r="AT201" s="27">
        <f t="shared" si="351"/>
        <v>0</v>
      </c>
      <c r="AU201" s="27">
        <f t="shared" si="351"/>
        <v>0</v>
      </c>
      <c r="AV201" s="27">
        <f t="shared" si="351"/>
        <v>14</v>
      </c>
      <c r="AW201" s="27">
        <f t="shared" si="351"/>
        <v>14</v>
      </c>
    </row>
    <row r="202" spans="1:49" ht="16.5">
      <c r="A202" s="33" t="s">
        <v>172</v>
      </c>
      <c r="B202" s="25" t="s">
        <v>50</v>
      </c>
      <c r="C202" s="25" t="s">
        <v>73</v>
      </c>
      <c r="D202" s="28" t="s">
        <v>608</v>
      </c>
      <c r="E202" s="25" t="s">
        <v>171</v>
      </c>
      <c r="F202" s="27"/>
      <c r="G202" s="27"/>
      <c r="H202" s="92"/>
      <c r="I202" s="92"/>
      <c r="J202" s="92"/>
      <c r="K202" s="92">
        <v>14</v>
      </c>
      <c r="L202" s="27">
        <f>F202+H202+I202+J202+K202</f>
        <v>14</v>
      </c>
      <c r="M202" s="27">
        <f>G202+K202</f>
        <v>14</v>
      </c>
      <c r="N202" s="27"/>
      <c r="O202" s="27"/>
      <c r="P202" s="27"/>
      <c r="Q202" s="27"/>
      <c r="R202" s="27">
        <f>L202+N202+O202+P202+Q202</f>
        <v>14</v>
      </c>
      <c r="S202" s="27">
        <f>M202+Q202</f>
        <v>14</v>
      </c>
      <c r="T202" s="27"/>
      <c r="U202" s="27"/>
      <c r="V202" s="27"/>
      <c r="W202" s="27"/>
      <c r="X202" s="27">
        <f>R202+T202+U202+V202+W202</f>
        <v>14</v>
      </c>
      <c r="Y202" s="27">
        <f>S202+W202</f>
        <v>14</v>
      </c>
      <c r="Z202" s="27"/>
      <c r="AA202" s="27"/>
      <c r="AB202" s="27"/>
      <c r="AC202" s="27"/>
      <c r="AD202" s="27">
        <f>X202+Z202+AA202+AB202+AC202</f>
        <v>14</v>
      </c>
      <c r="AE202" s="27">
        <f>Y202+AC202</f>
        <v>14</v>
      </c>
      <c r="AF202" s="27"/>
      <c r="AG202" s="27"/>
      <c r="AH202" s="27"/>
      <c r="AI202" s="27"/>
      <c r="AJ202" s="27">
        <f>AD202+AF202+AG202+AH202+AI202</f>
        <v>14</v>
      </c>
      <c r="AK202" s="27">
        <f>AE202+AI202</f>
        <v>14</v>
      </c>
      <c r="AL202" s="27"/>
      <c r="AM202" s="27"/>
      <c r="AN202" s="27"/>
      <c r="AO202" s="27"/>
      <c r="AP202" s="27">
        <f>AJ202+AL202+AM202+AN202+AO202</f>
        <v>14</v>
      </c>
      <c r="AQ202" s="27">
        <f>AK202+AO202</f>
        <v>14</v>
      </c>
      <c r="AR202" s="27"/>
      <c r="AS202" s="27"/>
      <c r="AT202" s="27"/>
      <c r="AU202" s="27"/>
      <c r="AV202" s="27">
        <f>AP202+AR202+AS202+AT202+AU202</f>
        <v>14</v>
      </c>
      <c r="AW202" s="27">
        <f>AQ202+AU202</f>
        <v>14</v>
      </c>
    </row>
    <row r="203" spans="1:49" ht="49.5">
      <c r="A203" s="33" t="s">
        <v>609</v>
      </c>
      <c r="B203" s="25" t="s">
        <v>50</v>
      </c>
      <c r="C203" s="25" t="s">
        <v>73</v>
      </c>
      <c r="D203" s="28" t="s">
        <v>610</v>
      </c>
      <c r="E203" s="25"/>
      <c r="F203" s="27"/>
      <c r="G203" s="27"/>
      <c r="H203" s="92">
        <f>H204+H206+H208</f>
        <v>0</v>
      </c>
      <c r="I203" s="92">
        <f t="shared" ref="I203:M203" si="352">I204+I206+I208</f>
        <v>0</v>
      </c>
      <c r="J203" s="92">
        <f t="shared" si="352"/>
        <v>0</v>
      </c>
      <c r="K203" s="92">
        <f t="shared" si="352"/>
        <v>475</v>
      </c>
      <c r="L203" s="27">
        <f t="shared" si="352"/>
        <v>475</v>
      </c>
      <c r="M203" s="27">
        <f t="shared" si="352"/>
        <v>475</v>
      </c>
      <c r="N203" s="27">
        <f>N204+N206+N208</f>
        <v>0</v>
      </c>
      <c r="O203" s="27">
        <f t="shared" ref="O203:S203" si="353">O204+O206+O208</f>
        <v>0</v>
      </c>
      <c r="P203" s="27">
        <f t="shared" si="353"/>
        <v>0</v>
      </c>
      <c r="Q203" s="27">
        <f t="shared" si="353"/>
        <v>0</v>
      </c>
      <c r="R203" s="27">
        <f t="shared" si="353"/>
        <v>475</v>
      </c>
      <c r="S203" s="27">
        <f t="shared" si="353"/>
        <v>475</v>
      </c>
      <c r="T203" s="27">
        <f>T204+T206+T208</f>
        <v>0</v>
      </c>
      <c r="U203" s="27">
        <f t="shared" ref="U203:Y203" si="354">U204+U206+U208</f>
        <v>0</v>
      </c>
      <c r="V203" s="27">
        <f t="shared" si="354"/>
        <v>0</v>
      </c>
      <c r="W203" s="27">
        <f t="shared" si="354"/>
        <v>0</v>
      </c>
      <c r="X203" s="27">
        <f t="shared" si="354"/>
        <v>475</v>
      </c>
      <c r="Y203" s="27">
        <f t="shared" si="354"/>
        <v>475</v>
      </c>
      <c r="Z203" s="27">
        <f>Z204+Z206+Z208</f>
        <v>0</v>
      </c>
      <c r="AA203" s="27">
        <f t="shared" ref="AA203:AE203" si="355">AA204+AA206+AA208</f>
        <v>0</v>
      </c>
      <c r="AB203" s="27">
        <f t="shared" si="355"/>
        <v>0</v>
      </c>
      <c r="AC203" s="27">
        <f t="shared" si="355"/>
        <v>0</v>
      </c>
      <c r="AD203" s="27">
        <f t="shared" si="355"/>
        <v>475</v>
      </c>
      <c r="AE203" s="27">
        <f t="shared" si="355"/>
        <v>475</v>
      </c>
      <c r="AF203" s="27">
        <f>AF204+AF206+AF208</f>
        <v>0</v>
      </c>
      <c r="AG203" s="27">
        <f t="shared" ref="AG203:AK203" si="356">AG204+AG206+AG208</f>
        <v>0</v>
      </c>
      <c r="AH203" s="27">
        <f t="shared" si="356"/>
        <v>0</v>
      </c>
      <c r="AI203" s="27">
        <f t="shared" si="356"/>
        <v>0</v>
      </c>
      <c r="AJ203" s="27">
        <f t="shared" si="356"/>
        <v>475</v>
      </c>
      <c r="AK203" s="27">
        <f t="shared" si="356"/>
        <v>475</v>
      </c>
      <c r="AL203" s="27">
        <f>AL204+AL206+AL208</f>
        <v>0</v>
      </c>
      <c r="AM203" s="27">
        <f t="shared" ref="AM203:AQ203" si="357">AM204+AM206+AM208</f>
        <v>0</v>
      </c>
      <c r="AN203" s="27">
        <f t="shared" si="357"/>
        <v>0</v>
      </c>
      <c r="AO203" s="27">
        <f t="shared" si="357"/>
        <v>0</v>
      </c>
      <c r="AP203" s="27">
        <f t="shared" si="357"/>
        <v>475</v>
      </c>
      <c r="AQ203" s="27">
        <f t="shared" si="357"/>
        <v>475</v>
      </c>
      <c r="AR203" s="27">
        <f>AR204+AR206+AR208</f>
        <v>0</v>
      </c>
      <c r="AS203" s="27">
        <f t="shared" ref="AS203:AW203" si="358">AS204+AS206+AS208</f>
        <v>0</v>
      </c>
      <c r="AT203" s="27">
        <f t="shared" si="358"/>
        <v>0</v>
      </c>
      <c r="AU203" s="27">
        <f t="shared" si="358"/>
        <v>0</v>
      </c>
      <c r="AV203" s="27">
        <f t="shared" si="358"/>
        <v>475</v>
      </c>
      <c r="AW203" s="27">
        <f t="shared" si="358"/>
        <v>475</v>
      </c>
    </row>
    <row r="204" spans="1:49" ht="82.5">
      <c r="A204" s="33" t="s">
        <v>599</v>
      </c>
      <c r="B204" s="25" t="s">
        <v>50</v>
      </c>
      <c r="C204" s="25" t="s">
        <v>73</v>
      </c>
      <c r="D204" s="28" t="s">
        <v>610</v>
      </c>
      <c r="E204" s="25" t="s">
        <v>105</v>
      </c>
      <c r="F204" s="27"/>
      <c r="G204" s="27"/>
      <c r="H204" s="92">
        <f>H205</f>
        <v>0</v>
      </c>
      <c r="I204" s="92">
        <f t="shared" ref="I204:AW204" si="359">I205</f>
        <v>0</v>
      </c>
      <c r="J204" s="92">
        <f t="shared" si="359"/>
        <v>0</v>
      </c>
      <c r="K204" s="92">
        <f t="shared" si="359"/>
        <v>206</v>
      </c>
      <c r="L204" s="27">
        <f t="shared" si="359"/>
        <v>206</v>
      </c>
      <c r="M204" s="27">
        <f t="shared" si="359"/>
        <v>206</v>
      </c>
      <c r="N204" s="27">
        <f>N205</f>
        <v>0</v>
      </c>
      <c r="O204" s="27">
        <f t="shared" si="359"/>
        <v>0</v>
      </c>
      <c r="P204" s="27">
        <f t="shared" si="359"/>
        <v>0</v>
      </c>
      <c r="Q204" s="27">
        <f t="shared" si="359"/>
        <v>0</v>
      </c>
      <c r="R204" s="27">
        <f t="shared" si="359"/>
        <v>206</v>
      </c>
      <c r="S204" s="27">
        <f t="shared" si="359"/>
        <v>206</v>
      </c>
      <c r="T204" s="27">
        <f>T205</f>
        <v>0</v>
      </c>
      <c r="U204" s="27">
        <f t="shared" si="359"/>
        <v>0</v>
      </c>
      <c r="V204" s="27">
        <f t="shared" si="359"/>
        <v>0</v>
      </c>
      <c r="W204" s="27">
        <f t="shared" si="359"/>
        <v>0</v>
      </c>
      <c r="X204" s="27">
        <f t="shared" si="359"/>
        <v>206</v>
      </c>
      <c r="Y204" s="27">
        <f t="shared" si="359"/>
        <v>206</v>
      </c>
      <c r="Z204" s="27">
        <f>Z205</f>
        <v>0</v>
      </c>
      <c r="AA204" s="27">
        <f t="shared" si="359"/>
        <v>0</v>
      </c>
      <c r="AB204" s="27">
        <f t="shared" si="359"/>
        <v>0</v>
      </c>
      <c r="AC204" s="27">
        <f t="shared" si="359"/>
        <v>0</v>
      </c>
      <c r="AD204" s="27">
        <f t="shared" si="359"/>
        <v>206</v>
      </c>
      <c r="AE204" s="27">
        <f t="shared" si="359"/>
        <v>206</v>
      </c>
      <c r="AF204" s="27">
        <f>AF205</f>
        <v>0</v>
      </c>
      <c r="AG204" s="27">
        <f t="shared" si="359"/>
        <v>0</v>
      </c>
      <c r="AH204" s="27">
        <f t="shared" si="359"/>
        <v>0</v>
      </c>
      <c r="AI204" s="27">
        <f t="shared" si="359"/>
        <v>0</v>
      </c>
      <c r="AJ204" s="27">
        <f t="shared" si="359"/>
        <v>206</v>
      </c>
      <c r="AK204" s="27">
        <f t="shared" si="359"/>
        <v>206</v>
      </c>
      <c r="AL204" s="27">
        <f>AL205</f>
        <v>0</v>
      </c>
      <c r="AM204" s="27">
        <f t="shared" si="359"/>
        <v>0</v>
      </c>
      <c r="AN204" s="27">
        <f t="shared" si="359"/>
        <v>0</v>
      </c>
      <c r="AO204" s="27">
        <f t="shared" si="359"/>
        <v>0</v>
      </c>
      <c r="AP204" s="27">
        <f t="shared" si="359"/>
        <v>206</v>
      </c>
      <c r="AQ204" s="27">
        <f t="shared" si="359"/>
        <v>206</v>
      </c>
      <c r="AR204" s="27">
        <f>AR205</f>
        <v>0</v>
      </c>
      <c r="AS204" s="27">
        <f t="shared" si="359"/>
        <v>0</v>
      </c>
      <c r="AT204" s="27">
        <f t="shared" si="359"/>
        <v>0</v>
      </c>
      <c r="AU204" s="27">
        <f t="shared" si="359"/>
        <v>0</v>
      </c>
      <c r="AV204" s="27">
        <f t="shared" si="359"/>
        <v>206</v>
      </c>
      <c r="AW204" s="27">
        <f t="shared" si="359"/>
        <v>206</v>
      </c>
    </row>
    <row r="205" spans="1:49" ht="21.75" customHeight="1">
      <c r="A205" s="33" t="s">
        <v>180</v>
      </c>
      <c r="B205" s="25" t="s">
        <v>50</v>
      </c>
      <c r="C205" s="25" t="s">
        <v>73</v>
      </c>
      <c r="D205" s="28" t="s">
        <v>610</v>
      </c>
      <c r="E205" s="25" t="s">
        <v>179</v>
      </c>
      <c r="F205" s="27"/>
      <c r="G205" s="27"/>
      <c r="H205" s="92"/>
      <c r="I205" s="92"/>
      <c r="J205" s="92"/>
      <c r="K205" s="92">
        <f>39+167</f>
        <v>206</v>
      </c>
      <c r="L205" s="27">
        <f>F205+H205+I205+J205+K205</f>
        <v>206</v>
      </c>
      <c r="M205" s="27">
        <f>G205+K205</f>
        <v>206</v>
      </c>
      <c r="N205" s="27"/>
      <c r="O205" s="27"/>
      <c r="P205" s="27"/>
      <c r="Q205" s="27"/>
      <c r="R205" s="27">
        <f>L205+N205+O205+P205+Q205</f>
        <v>206</v>
      </c>
      <c r="S205" s="27">
        <f>M205+Q205</f>
        <v>206</v>
      </c>
      <c r="T205" s="27"/>
      <c r="U205" s="27"/>
      <c r="V205" s="27"/>
      <c r="W205" s="27"/>
      <c r="X205" s="27">
        <f>R205+T205+U205+V205+W205</f>
        <v>206</v>
      </c>
      <c r="Y205" s="27">
        <f>S205+W205</f>
        <v>206</v>
      </c>
      <c r="Z205" s="27"/>
      <c r="AA205" s="27"/>
      <c r="AB205" s="27"/>
      <c r="AC205" s="27"/>
      <c r="AD205" s="27">
        <f>X205+Z205+AA205+AB205+AC205</f>
        <v>206</v>
      </c>
      <c r="AE205" s="27">
        <f>Y205+AC205</f>
        <v>206</v>
      </c>
      <c r="AF205" s="27"/>
      <c r="AG205" s="27"/>
      <c r="AH205" s="27"/>
      <c r="AI205" s="27"/>
      <c r="AJ205" s="27">
        <f>AD205+AF205+AG205+AH205+AI205</f>
        <v>206</v>
      </c>
      <c r="AK205" s="27">
        <f>AE205+AI205</f>
        <v>206</v>
      </c>
      <c r="AL205" s="27"/>
      <c r="AM205" s="27"/>
      <c r="AN205" s="27"/>
      <c r="AO205" s="27"/>
      <c r="AP205" s="27">
        <f>AJ205+AL205+AM205+AN205+AO205</f>
        <v>206</v>
      </c>
      <c r="AQ205" s="27">
        <f>AK205+AO205</f>
        <v>206</v>
      </c>
      <c r="AR205" s="27"/>
      <c r="AS205" s="27"/>
      <c r="AT205" s="27"/>
      <c r="AU205" s="27"/>
      <c r="AV205" s="27">
        <f>AP205+AR205+AS205+AT205+AU205</f>
        <v>206</v>
      </c>
      <c r="AW205" s="27">
        <f>AQ205+AU205</f>
        <v>206</v>
      </c>
    </row>
    <row r="206" spans="1:49" ht="33">
      <c r="A206" s="33" t="s">
        <v>595</v>
      </c>
      <c r="B206" s="25" t="s">
        <v>50</v>
      </c>
      <c r="C206" s="25" t="s">
        <v>73</v>
      </c>
      <c r="D206" s="28" t="s">
        <v>610</v>
      </c>
      <c r="E206" s="25" t="s">
        <v>80</v>
      </c>
      <c r="F206" s="27"/>
      <c r="G206" s="27"/>
      <c r="H206" s="92">
        <f>H207</f>
        <v>0</v>
      </c>
      <c r="I206" s="92">
        <f t="shared" ref="I206:AW206" si="360">I207</f>
        <v>0</v>
      </c>
      <c r="J206" s="92">
        <f t="shared" si="360"/>
        <v>0</v>
      </c>
      <c r="K206" s="92">
        <f t="shared" si="360"/>
        <v>267</v>
      </c>
      <c r="L206" s="27">
        <f t="shared" si="360"/>
        <v>267</v>
      </c>
      <c r="M206" s="27">
        <f t="shared" si="360"/>
        <v>267</v>
      </c>
      <c r="N206" s="27">
        <f>N207</f>
        <v>0</v>
      </c>
      <c r="O206" s="27">
        <f t="shared" si="360"/>
        <v>0</v>
      </c>
      <c r="P206" s="27">
        <f t="shared" si="360"/>
        <v>0</v>
      </c>
      <c r="Q206" s="27">
        <f t="shared" si="360"/>
        <v>0</v>
      </c>
      <c r="R206" s="27">
        <f t="shared" si="360"/>
        <v>267</v>
      </c>
      <c r="S206" s="27">
        <f t="shared" si="360"/>
        <v>267</v>
      </c>
      <c r="T206" s="27">
        <f>T207</f>
        <v>0</v>
      </c>
      <c r="U206" s="27">
        <f t="shared" si="360"/>
        <v>0</v>
      </c>
      <c r="V206" s="27">
        <f t="shared" si="360"/>
        <v>0</v>
      </c>
      <c r="W206" s="27">
        <f t="shared" si="360"/>
        <v>0</v>
      </c>
      <c r="X206" s="27">
        <f t="shared" si="360"/>
        <v>267</v>
      </c>
      <c r="Y206" s="27">
        <f t="shared" si="360"/>
        <v>267</v>
      </c>
      <c r="Z206" s="27">
        <f>Z207</f>
        <v>0</v>
      </c>
      <c r="AA206" s="27">
        <f t="shared" si="360"/>
        <v>0</v>
      </c>
      <c r="AB206" s="27">
        <f t="shared" si="360"/>
        <v>0</v>
      </c>
      <c r="AC206" s="27">
        <f t="shared" si="360"/>
        <v>0</v>
      </c>
      <c r="AD206" s="27">
        <f t="shared" si="360"/>
        <v>267</v>
      </c>
      <c r="AE206" s="27">
        <f t="shared" si="360"/>
        <v>267</v>
      </c>
      <c r="AF206" s="27">
        <f>AF207</f>
        <v>0</v>
      </c>
      <c r="AG206" s="27">
        <f t="shared" si="360"/>
        <v>0</v>
      </c>
      <c r="AH206" s="27">
        <f t="shared" si="360"/>
        <v>0</v>
      </c>
      <c r="AI206" s="27">
        <f t="shared" si="360"/>
        <v>0</v>
      </c>
      <c r="AJ206" s="27">
        <f t="shared" si="360"/>
        <v>267</v>
      </c>
      <c r="AK206" s="27">
        <f t="shared" si="360"/>
        <v>267</v>
      </c>
      <c r="AL206" s="27">
        <f>AL207</f>
        <v>0</v>
      </c>
      <c r="AM206" s="27">
        <f t="shared" si="360"/>
        <v>0</v>
      </c>
      <c r="AN206" s="27">
        <f t="shared" si="360"/>
        <v>0</v>
      </c>
      <c r="AO206" s="27">
        <f t="shared" si="360"/>
        <v>0</v>
      </c>
      <c r="AP206" s="27">
        <f t="shared" si="360"/>
        <v>267</v>
      </c>
      <c r="AQ206" s="27">
        <f t="shared" si="360"/>
        <v>267</v>
      </c>
      <c r="AR206" s="27">
        <f>AR207</f>
        <v>0</v>
      </c>
      <c r="AS206" s="27">
        <f t="shared" si="360"/>
        <v>0</v>
      </c>
      <c r="AT206" s="27">
        <f t="shared" si="360"/>
        <v>0</v>
      </c>
      <c r="AU206" s="27">
        <f t="shared" si="360"/>
        <v>0</v>
      </c>
      <c r="AV206" s="27">
        <f t="shared" si="360"/>
        <v>267</v>
      </c>
      <c r="AW206" s="27">
        <f t="shared" si="360"/>
        <v>267</v>
      </c>
    </row>
    <row r="207" spans="1:49" ht="33" customHeight="1">
      <c r="A207" s="33" t="s">
        <v>170</v>
      </c>
      <c r="B207" s="25" t="s">
        <v>50</v>
      </c>
      <c r="C207" s="25" t="s">
        <v>73</v>
      </c>
      <c r="D207" s="28" t="s">
        <v>610</v>
      </c>
      <c r="E207" s="25" t="s">
        <v>169</v>
      </c>
      <c r="F207" s="27"/>
      <c r="G207" s="27"/>
      <c r="H207" s="92"/>
      <c r="I207" s="92"/>
      <c r="J207" s="92"/>
      <c r="K207" s="92">
        <f>434-167</f>
        <v>267</v>
      </c>
      <c r="L207" s="27">
        <f>F207+H207+I207+J207+K207</f>
        <v>267</v>
      </c>
      <c r="M207" s="27">
        <f>G207+K207</f>
        <v>267</v>
      </c>
      <c r="N207" s="27"/>
      <c r="O207" s="27"/>
      <c r="P207" s="27"/>
      <c r="Q207" s="27"/>
      <c r="R207" s="27">
        <f>L207+N207+O207+P207+Q207</f>
        <v>267</v>
      </c>
      <c r="S207" s="27">
        <f>M207+Q207</f>
        <v>267</v>
      </c>
      <c r="T207" s="27"/>
      <c r="U207" s="27"/>
      <c r="V207" s="27"/>
      <c r="W207" s="27"/>
      <c r="X207" s="27">
        <f>R207+T207+U207+V207+W207</f>
        <v>267</v>
      </c>
      <c r="Y207" s="27">
        <f>S207+W207</f>
        <v>267</v>
      </c>
      <c r="Z207" s="27"/>
      <c r="AA207" s="27"/>
      <c r="AB207" s="27"/>
      <c r="AC207" s="27"/>
      <c r="AD207" s="27">
        <f>X207+Z207+AA207+AB207+AC207</f>
        <v>267</v>
      </c>
      <c r="AE207" s="27">
        <f>Y207+AC207</f>
        <v>267</v>
      </c>
      <c r="AF207" s="27"/>
      <c r="AG207" s="27"/>
      <c r="AH207" s="27"/>
      <c r="AI207" s="27"/>
      <c r="AJ207" s="27">
        <f>AD207+AF207+AG207+AH207+AI207</f>
        <v>267</v>
      </c>
      <c r="AK207" s="27">
        <f>AE207+AI207</f>
        <v>267</v>
      </c>
      <c r="AL207" s="27"/>
      <c r="AM207" s="27"/>
      <c r="AN207" s="27"/>
      <c r="AO207" s="27"/>
      <c r="AP207" s="27">
        <f>AJ207+AL207+AM207+AN207+AO207</f>
        <v>267</v>
      </c>
      <c r="AQ207" s="27">
        <f>AK207+AO207</f>
        <v>267</v>
      </c>
      <c r="AR207" s="27"/>
      <c r="AS207" s="27"/>
      <c r="AT207" s="27"/>
      <c r="AU207" s="27"/>
      <c r="AV207" s="27">
        <f>AP207+AR207+AS207+AT207+AU207</f>
        <v>267</v>
      </c>
      <c r="AW207" s="27">
        <f>AQ207+AU207</f>
        <v>267</v>
      </c>
    </row>
    <row r="208" spans="1:49" ht="16.5">
      <c r="A208" s="33" t="s">
        <v>99</v>
      </c>
      <c r="B208" s="25" t="s">
        <v>50</v>
      </c>
      <c r="C208" s="25" t="s">
        <v>73</v>
      </c>
      <c r="D208" s="28" t="s">
        <v>610</v>
      </c>
      <c r="E208" s="25" t="s">
        <v>100</v>
      </c>
      <c r="F208" s="27"/>
      <c r="G208" s="27"/>
      <c r="H208" s="92">
        <f>H209</f>
        <v>0</v>
      </c>
      <c r="I208" s="92">
        <f t="shared" ref="I208:AW208" si="361">I209</f>
        <v>0</v>
      </c>
      <c r="J208" s="92">
        <f t="shared" si="361"/>
        <v>0</v>
      </c>
      <c r="K208" s="92">
        <f t="shared" si="361"/>
        <v>2</v>
      </c>
      <c r="L208" s="27">
        <f t="shared" si="361"/>
        <v>2</v>
      </c>
      <c r="M208" s="27">
        <f t="shared" si="361"/>
        <v>2</v>
      </c>
      <c r="N208" s="27">
        <f>N209</f>
        <v>0</v>
      </c>
      <c r="O208" s="27">
        <f t="shared" si="361"/>
        <v>0</v>
      </c>
      <c r="P208" s="27">
        <f t="shared" si="361"/>
        <v>0</v>
      </c>
      <c r="Q208" s="27">
        <f t="shared" si="361"/>
        <v>0</v>
      </c>
      <c r="R208" s="27">
        <f t="shared" si="361"/>
        <v>2</v>
      </c>
      <c r="S208" s="27">
        <f t="shared" si="361"/>
        <v>2</v>
      </c>
      <c r="T208" s="27">
        <f>T209</f>
        <v>0</v>
      </c>
      <c r="U208" s="27">
        <f t="shared" si="361"/>
        <v>0</v>
      </c>
      <c r="V208" s="27">
        <f t="shared" si="361"/>
        <v>0</v>
      </c>
      <c r="W208" s="27">
        <f t="shared" si="361"/>
        <v>0</v>
      </c>
      <c r="X208" s="27">
        <f t="shared" si="361"/>
        <v>2</v>
      </c>
      <c r="Y208" s="27">
        <f t="shared" si="361"/>
        <v>2</v>
      </c>
      <c r="Z208" s="27">
        <f>Z209</f>
        <v>0</v>
      </c>
      <c r="AA208" s="27">
        <f t="shared" si="361"/>
        <v>0</v>
      </c>
      <c r="AB208" s="27">
        <f t="shared" si="361"/>
        <v>0</v>
      </c>
      <c r="AC208" s="27">
        <f t="shared" si="361"/>
        <v>0</v>
      </c>
      <c r="AD208" s="27">
        <f t="shared" si="361"/>
        <v>2</v>
      </c>
      <c r="AE208" s="27">
        <f t="shared" si="361"/>
        <v>2</v>
      </c>
      <c r="AF208" s="27">
        <f>AF209</f>
        <v>0</v>
      </c>
      <c r="AG208" s="27">
        <f t="shared" si="361"/>
        <v>0</v>
      </c>
      <c r="AH208" s="27">
        <f t="shared" si="361"/>
        <v>0</v>
      </c>
      <c r="AI208" s="27">
        <f t="shared" si="361"/>
        <v>0</v>
      </c>
      <c r="AJ208" s="27">
        <f t="shared" si="361"/>
        <v>2</v>
      </c>
      <c r="AK208" s="27">
        <f t="shared" si="361"/>
        <v>2</v>
      </c>
      <c r="AL208" s="27">
        <f>AL209</f>
        <v>0</v>
      </c>
      <c r="AM208" s="27">
        <f t="shared" si="361"/>
        <v>0</v>
      </c>
      <c r="AN208" s="27">
        <f t="shared" si="361"/>
        <v>0</v>
      </c>
      <c r="AO208" s="27">
        <f t="shared" si="361"/>
        <v>0</v>
      </c>
      <c r="AP208" s="27">
        <f t="shared" si="361"/>
        <v>2</v>
      </c>
      <c r="AQ208" s="27">
        <f t="shared" si="361"/>
        <v>2</v>
      </c>
      <c r="AR208" s="27">
        <f>AR209</f>
        <v>0</v>
      </c>
      <c r="AS208" s="27">
        <f t="shared" si="361"/>
        <v>0</v>
      </c>
      <c r="AT208" s="27">
        <f t="shared" si="361"/>
        <v>0</v>
      </c>
      <c r="AU208" s="27">
        <f t="shared" si="361"/>
        <v>0</v>
      </c>
      <c r="AV208" s="27">
        <f t="shared" si="361"/>
        <v>2</v>
      </c>
      <c r="AW208" s="27">
        <f t="shared" si="361"/>
        <v>2</v>
      </c>
    </row>
    <row r="209" spans="1:49" ht="16.5">
      <c r="A209" s="33" t="s">
        <v>172</v>
      </c>
      <c r="B209" s="25" t="s">
        <v>50</v>
      </c>
      <c r="C209" s="25" t="s">
        <v>73</v>
      </c>
      <c r="D209" s="28" t="s">
        <v>610</v>
      </c>
      <c r="E209" s="25" t="s">
        <v>171</v>
      </c>
      <c r="F209" s="27"/>
      <c r="G209" s="27"/>
      <c r="H209" s="92"/>
      <c r="I209" s="92"/>
      <c r="J209" s="92"/>
      <c r="K209" s="92">
        <v>2</v>
      </c>
      <c r="L209" s="27">
        <f>F209+H209+I209+J209+K209</f>
        <v>2</v>
      </c>
      <c r="M209" s="27">
        <f>G209+K209</f>
        <v>2</v>
      </c>
      <c r="N209" s="27"/>
      <c r="O209" s="27"/>
      <c r="P209" s="27"/>
      <c r="Q209" s="27"/>
      <c r="R209" s="27">
        <f>L209+N209+O209+P209+Q209</f>
        <v>2</v>
      </c>
      <c r="S209" s="27">
        <f>M209+Q209</f>
        <v>2</v>
      </c>
      <c r="T209" s="27"/>
      <c r="U209" s="27"/>
      <c r="V209" s="27"/>
      <c r="W209" s="27"/>
      <c r="X209" s="27">
        <f>R209+T209+U209+V209+W209</f>
        <v>2</v>
      </c>
      <c r="Y209" s="27">
        <f>S209+W209</f>
        <v>2</v>
      </c>
      <c r="Z209" s="27"/>
      <c r="AA209" s="27"/>
      <c r="AB209" s="27"/>
      <c r="AC209" s="27"/>
      <c r="AD209" s="27">
        <f>X209+Z209+AA209+AB209+AC209</f>
        <v>2</v>
      </c>
      <c r="AE209" s="27">
        <f>Y209+AC209</f>
        <v>2</v>
      </c>
      <c r="AF209" s="27"/>
      <c r="AG209" s="27"/>
      <c r="AH209" s="27"/>
      <c r="AI209" s="27"/>
      <c r="AJ209" s="27">
        <f>AD209+AF209+AG209+AH209+AI209</f>
        <v>2</v>
      </c>
      <c r="AK209" s="27">
        <f>AE209+AI209</f>
        <v>2</v>
      </c>
      <c r="AL209" s="27"/>
      <c r="AM209" s="27"/>
      <c r="AN209" s="27"/>
      <c r="AO209" s="27"/>
      <c r="AP209" s="27">
        <f>AJ209+AL209+AM209+AN209+AO209</f>
        <v>2</v>
      </c>
      <c r="AQ209" s="27">
        <f>AK209+AO209</f>
        <v>2</v>
      </c>
      <c r="AR209" s="27"/>
      <c r="AS209" s="27"/>
      <c r="AT209" s="27"/>
      <c r="AU209" s="27"/>
      <c r="AV209" s="27">
        <f>AP209+AR209+AS209+AT209+AU209</f>
        <v>2</v>
      </c>
      <c r="AW209" s="27">
        <f>AQ209+AU209</f>
        <v>2</v>
      </c>
    </row>
    <row r="210" spans="1:49" ht="33">
      <c r="A210" s="33" t="s">
        <v>469</v>
      </c>
      <c r="B210" s="25" t="s">
        <v>50</v>
      </c>
      <c r="C210" s="25" t="s">
        <v>73</v>
      </c>
      <c r="D210" s="28" t="s">
        <v>248</v>
      </c>
      <c r="E210" s="25"/>
      <c r="F210" s="27">
        <f t="shared" ref="F210:U213" si="362">F211</f>
        <v>845</v>
      </c>
      <c r="G210" s="27">
        <f t="shared" si="362"/>
        <v>0</v>
      </c>
      <c r="H210" s="27">
        <f t="shared" si="362"/>
        <v>0</v>
      </c>
      <c r="I210" s="27">
        <f t="shared" si="362"/>
        <v>0</v>
      </c>
      <c r="J210" s="27">
        <f t="shared" si="362"/>
        <v>0</v>
      </c>
      <c r="K210" s="27">
        <f t="shared" si="362"/>
        <v>0</v>
      </c>
      <c r="L210" s="27">
        <f t="shared" si="362"/>
        <v>845</v>
      </c>
      <c r="M210" s="27">
        <f t="shared" si="362"/>
        <v>0</v>
      </c>
      <c r="N210" s="27">
        <f t="shared" si="362"/>
        <v>0</v>
      </c>
      <c r="O210" s="27">
        <f t="shared" si="362"/>
        <v>0</v>
      </c>
      <c r="P210" s="27">
        <f t="shared" si="362"/>
        <v>0</v>
      </c>
      <c r="Q210" s="27">
        <f t="shared" si="362"/>
        <v>0</v>
      </c>
      <c r="R210" s="27">
        <f t="shared" si="362"/>
        <v>845</v>
      </c>
      <c r="S210" s="27">
        <f t="shared" si="362"/>
        <v>0</v>
      </c>
      <c r="T210" s="27">
        <f t="shared" si="362"/>
        <v>0</v>
      </c>
      <c r="U210" s="27">
        <f t="shared" si="362"/>
        <v>0</v>
      </c>
      <c r="V210" s="27">
        <f t="shared" ref="T210:AI213" si="363">V211</f>
        <v>0</v>
      </c>
      <c r="W210" s="27">
        <f t="shared" si="363"/>
        <v>0</v>
      </c>
      <c r="X210" s="27">
        <f t="shared" si="363"/>
        <v>845</v>
      </c>
      <c r="Y210" s="27">
        <f t="shared" si="363"/>
        <v>0</v>
      </c>
      <c r="Z210" s="27">
        <f t="shared" si="363"/>
        <v>0</v>
      </c>
      <c r="AA210" s="27">
        <f t="shared" si="363"/>
        <v>0</v>
      </c>
      <c r="AB210" s="27">
        <f t="shared" si="363"/>
        <v>0</v>
      </c>
      <c r="AC210" s="27">
        <f t="shared" si="363"/>
        <v>0</v>
      </c>
      <c r="AD210" s="27">
        <f t="shared" si="363"/>
        <v>845</v>
      </c>
      <c r="AE210" s="27">
        <f t="shared" si="363"/>
        <v>0</v>
      </c>
      <c r="AF210" s="27">
        <f t="shared" si="363"/>
        <v>0</v>
      </c>
      <c r="AG210" s="27">
        <f t="shared" si="363"/>
        <v>0</v>
      </c>
      <c r="AH210" s="27">
        <f t="shared" si="363"/>
        <v>0</v>
      </c>
      <c r="AI210" s="27">
        <f t="shared" si="363"/>
        <v>0</v>
      </c>
      <c r="AJ210" s="27">
        <f t="shared" ref="AF210:AU213" si="364">AJ211</f>
        <v>845</v>
      </c>
      <c r="AK210" s="27">
        <f t="shared" si="364"/>
        <v>0</v>
      </c>
      <c r="AL210" s="27">
        <f t="shared" si="364"/>
        <v>0</v>
      </c>
      <c r="AM210" s="27">
        <f t="shared" si="364"/>
        <v>0</v>
      </c>
      <c r="AN210" s="27">
        <f t="shared" si="364"/>
        <v>0</v>
      </c>
      <c r="AO210" s="27">
        <f t="shared" si="364"/>
        <v>0</v>
      </c>
      <c r="AP210" s="27">
        <f t="shared" si="364"/>
        <v>845</v>
      </c>
      <c r="AQ210" s="27">
        <f t="shared" si="364"/>
        <v>0</v>
      </c>
      <c r="AR210" s="27">
        <f t="shared" si="364"/>
        <v>0</v>
      </c>
      <c r="AS210" s="27">
        <f t="shared" si="364"/>
        <v>0</v>
      </c>
      <c r="AT210" s="27">
        <f t="shared" si="364"/>
        <v>0</v>
      </c>
      <c r="AU210" s="27">
        <f t="shared" si="364"/>
        <v>0</v>
      </c>
      <c r="AV210" s="27">
        <f t="shared" ref="AR210:AW213" si="365">AV211</f>
        <v>845</v>
      </c>
      <c r="AW210" s="27">
        <f t="shared" si="365"/>
        <v>0</v>
      </c>
    </row>
    <row r="211" spans="1:49" ht="18" customHeight="1">
      <c r="A211" s="33" t="s">
        <v>78</v>
      </c>
      <c r="B211" s="25" t="s">
        <v>50</v>
      </c>
      <c r="C211" s="25" t="s">
        <v>73</v>
      </c>
      <c r="D211" s="28" t="s">
        <v>296</v>
      </c>
      <c r="E211" s="25"/>
      <c r="F211" s="27">
        <f t="shared" si="362"/>
        <v>845</v>
      </c>
      <c r="G211" s="27">
        <f t="shared" si="362"/>
        <v>0</v>
      </c>
      <c r="H211" s="27">
        <f t="shared" si="362"/>
        <v>0</v>
      </c>
      <c r="I211" s="27">
        <f t="shared" si="362"/>
        <v>0</v>
      </c>
      <c r="J211" s="27">
        <f t="shared" si="362"/>
        <v>0</v>
      </c>
      <c r="K211" s="27">
        <f t="shared" si="362"/>
        <v>0</v>
      </c>
      <c r="L211" s="27">
        <f t="shared" si="362"/>
        <v>845</v>
      </c>
      <c r="M211" s="27">
        <f t="shared" si="362"/>
        <v>0</v>
      </c>
      <c r="N211" s="27">
        <f t="shared" si="362"/>
        <v>0</v>
      </c>
      <c r="O211" s="27">
        <f t="shared" si="362"/>
        <v>0</v>
      </c>
      <c r="P211" s="27">
        <f t="shared" si="362"/>
        <v>0</v>
      </c>
      <c r="Q211" s="27">
        <f t="shared" si="362"/>
        <v>0</v>
      </c>
      <c r="R211" s="27">
        <f t="shared" si="362"/>
        <v>845</v>
      </c>
      <c r="S211" s="27">
        <f t="shared" si="362"/>
        <v>0</v>
      </c>
      <c r="T211" s="27">
        <f t="shared" si="363"/>
        <v>0</v>
      </c>
      <c r="U211" s="27">
        <f t="shared" si="363"/>
        <v>0</v>
      </c>
      <c r="V211" s="27">
        <f t="shared" si="363"/>
        <v>0</v>
      </c>
      <c r="W211" s="27">
        <f t="shared" si="363"/>
        <v>0</v>
      </c>
      <c r="X211" s="27">
        <f t="shared" si="363"/>
        <v>845</v>
      </c>
      <c r="Y211" s="27">
        <f t="shared" si="363"/>
        <v>0</v>
      </c>
      <c r="Z211" s="27">
        <f t="shared" si="363"/>
        <v>0</v>
      </c>
      <c r="AA211" s="27">
        <f t="shared" si="363"/>
        <v>0</v>
      </c>
      <c r="AB211" s="27">
        <f t="shared" si="363"/>
        <v>0</v>
      </c>
      <c r="AC211" s="27">
        <f t="shared" si="363"/>
        <v>0</v>
      </c>
      <c r="AD211" s="27">
        <f t="shared" si="363"/>
        <v>845</v>
      </c>
      <c r="AE211" s="27">
        <f t="shared" si="363"/>
        <v>0</v>
      </c>
      <c r="AF211" s="27">
        <f t="shared" si="364"/>
        <v>0</v>
      </c>
      <c r="AG211" s="27">
        <f t="shared" si="364"/>
        <v>0</v>
      </c>
      <c r="AH211" s="27">
        <f t="shared" si="364"/>
        <v>0</v>
      </c>
      <c r="AI211" s="27">
        <f t="shared" si="364"/>
        <v>0</v>
      </c>
      <c r="AJ211" s="27">
        <f t="shared" si="364"/>
        <v>845</v>
      </c>
      <c r="AK211" s="27">
        <f t="shared" si="364"/>
        <v>0</v>
      </c>
      <c r="AL211" s="27">
        <f t="shared" si="364"/>
        <v>0</v>
      </c>
      <c r="AM211" s="27">
        <f t="shared" si="364"/>
        <v>0</v>
      </c>
      <c r="AN211" s="27">
        <f t="shared" si="364"/>
        <v>0</v>
      </c>
      <c r="AO211" s="27">
        <f t="shared" si="364"/>
        <v>0</v>
      </c>
      <c r="AP211" s="27">
        <f t="shared" si="364"/>
        <v>845</v>
      </c>
      <c r="AQ211" s="27">
        <f t="shared" si="364"/>
        <v>0</v>
      </c>
      <c r="AR211" s="27">
        <f t="shared" si="365"/>
        <v>0</v>
      </c>
      <c r="AS211" s="27">
        <f t="shared" si="365"/>
        <v>0</v>
      </c>
      <c r="AT211" s="27">
        <f t="shared" si="365"/>
        <v>0</v>
      </c>
      <c r="AU211" s="27">
        <f t="shared" si="365"/>
        <v>0</v>
      </c>
      <c r="AV211" s="27">
        <f t="shared" si="365"/>
        <v>845</v>
      </c>
      <c r="AW211" s="27">
        <f t="shared" si="365"/>
        <v>0</v>
      </c>
    </row>
    <row r="212" spans="1:49" ht="35.25" customHeight="1">
      <c r="A212" s="33" t="s">
        <v>114</v>
      </c>
      <c r="B212" s="25" t="s">
        <v>50</v>
      </c>
      <c r="C212" s="25" t="s">
        <v>73</v>
      </c>
      <c r="D212" s="28" t="s">
        <v>468</v>
      </c>
      <c r="E212" s="25"/>
      <c r="F212" s="27">
        <f t="shared" ref="F212:G212" si="366">F213+F215</f>
        <v>845</v>
      </c>
      <c r="G212" s="27">
        <f t="shared" si="366"/>
        <v>0</v>
      </c>
      <c r="H212" s="27">
        <f t="shared" ref="H212:M212" si="367">H213+H215</f>
        <v>0</v>
      </c>
      <c r="I212" s="27">
        <f t="shared" si="367"/>
        <v>0</v>
      </c>
      <c r="J212" s="27">
        <f t="shared" si="367"/>
        <v>0</v>
      </c>
      <c r="K212" s="27">
        <f t="shared" si="367"/>
        <v>0</v>
      </c>
      <c r="L212" s="27">
        <f t="shared" si="367"/>
        <v>845</v>
      </c>
      <c r="M212" s="27">
        <f t="shared" si="367"/>
        <v>0</v>
      </c>
      <c r="N212" s="27">
        <f t="shared" ref="N212:S212" si="368">N213+N215</f>
        <v>0</v>
      </c>
      <c r="O212" s="27">
        <f t="shared" si="368"/>
        <v>0</v>
      </c>
      <c r="P212" s="27">
        <f t="shared" si="368"/>
        <v>0</v>
      </c>
      <c r="Q212" s="27">
        <f t="shared" si="368"/>
        <v>0</v>
      </c>
      <c r="R212" s="27">
        <f t="shared" si="368"/>
        <v>845</v>
      </c>
      <c r="S212" s="27">
        <f t="shared" si="368"/>
        <v>0</v>
      </c>
      <c r="T212" s="27">
        <f t="shared" ref="T212:Y212" si="369">T213+T215</f>
        <v>0</v>
      </c>
      <c r="U212" s="27">
        <f t="shared" si="369"/>
        <v>0</v>
      </c>
      <c r="V212" s="27">
        <f t="shared" si="369"/>
        <v>0</v>
      </c>
      <c r="W212" s="27">
        <f t="shared" si="369"/>
        <v>0</v>
      </c>
      <c r="X212" s="27">
        <f t="shared" si="369"/>
        <v>845</v>
      </c>
      <c r="Y212" s="27">
        <f t="shared" si="369"/>
        <v>0</v>
      </c>
      <c r="Z212" s="27">
        <f t="shared" ref="Z212:AE212" si="370">Z213+Z215</f>
        <v>0</v>
      </c>
      <c r="AA212" s="27">
        <f t="shared" si="370"/>
        <v>0</v>
      </c>
      <c r="AB212" s="27">
        <f t="shared" si="370"/>
        <v>0</v>
      </c>
      <c r="AC212" s="27">
        <f t="shared" si="370"/>
        <v>0</v>
      </c>
      <c r="AD212" s="27">
        <f t="shared" si="370"/>
        <v>845</v>
      </c>
      <c r="AE212" s="27">
        <f t="shared" si="370"/>
        <v>0</v>
      </c>
      <c r="AF212" s="27">
        <f t="shared" ref="AF212:AK212" si="371">AF213+AF215</f>
        <v>0</v>
      </c>
      <c r="AG212" s="27">
        <f t="shared" si="371"/>
        <v>0</v>
      </c>
      <c r="AH212" s="27">
        <f t="shared" si="371"/>
        <v>0</v>
      </c>
      <c r="AI212" s="27">
        <f t="shared" si="371"/>
        <v>0</v>
      </c>
      <c r="AJ212" s="27">
        <f t="shared" si="371"/>
        <v>845</v>
      </c>
      <c r="AK212" s="27">
        <f t="shared" si="371"/>
        <v>0</v>
      </c>
      <c r="AL212" s="27">
        <f t="shared" ref="AL212:AQ212" si="372">AL213+AL215</f>
        <v>0</v>
      </c>
      <c r="AM212" s="27">
        <f t="shared" si="372"/>
        <v>0</v>
      </c>
      <c r="AN212" s="27">
        <f t="shared" si="372"/>
        <v>0</v>
      </c>
      <c r="AO212" s="27">
        <f t="shared" si="372"/>
        <v>0</v>
      </c>
      <c r="AP212" s="27">
        <f t="shared" si="372"/>
        <v>845</v>
      </c>
      <c r="AQ212" s="27">
        <f t="shared" si="372"/>
        <v>0</v>
      </c>
      <c r="AR212" s="27">
        <f t="shared" ref="AR212:AW212" si="373">AR213+AR215</f>
        <v>0</v>
      </c>
      <c r="AS212" s="27">
        <f t="shared" si="373"/>
        <v>0</v>
      </c>
      <c r="AT212" s="27">
        <f t="shared" si="373"/>
        <v>0</v>
      </c>
      <c r="AU212" s="27">
        <f t="shared" si="373"/>
        <v>0</v>
      </c>
      <c r="AV212" s="27">
        <f t="shared" si="373"/>
        <v>845</v>
      </c>
      <c r="AW212" s="27">
        <f t="shared" si="373"/>
        <v>0</v>
      </c>
    </row>
    <row r="213" spans="1:49" ht="82.5">
      <c r="A213" s="33" t="s">
        <v>466</v>
      </c>
      <c r="B213" s="25" t="s">
        <v>50</v>
      </c>
      <c r="C213" s="25" t="s">
        <v>73</v>
      </c>
      <c r="D213" s="28" t="s">
        <v>468</v>
      </c>
      <c r="E213" s="25" t="s">
        <v>105</v>
      </c>
      <c r="F213" s="27">
        <f t="shared" si="362"/>
        <v>181</v>
      </c>
      <c r="G213" s="27">
        <f t="shared" si="362"/>
        <v>0</v>
      </c>
      <c r="H213" s="27">
        <f t="shared" si="362"/>
        <v>0</v>
      </c>
      <c r="I213" s="27">
        <f t="shared" si="362"/>
        <v>0</v>
      </c>
      <c r="J213" s="27">
        <f t="shared" si="362"/>
        <v>0</v>
      </c>
      <c r="K213" s="27">
        <f t="shared" si="362"/>
        <v>0</v>
      </c>
      <c r="L213" s="27">
        <f t="shared" si="362"/>
        <v>181</v>
      </c>
      <c r="M213" s="27">
        <f t="shared" si="362"/>
        <v>0</v>
      </c>
      <c r="N213" s="27">
        <f t="shared" si="362"/>
        <v>0</v>
      </c>
      <c r="O213" s="27">
        <f t="shared" si="362"/>
        <v>0</v>
      </c>
      <c r="P213" s="27">
        <f t="shared" si="362"/>
        <v>0</v>
      </c>
      <c r="Q213" s="27">
        <f t="shared" si="362"/>
        <v>0</v>
      </c>
      <c r="R213" s="27">
        <f t="shared" si="362"/>
        <v>181</v>
      </c>
      <c r="S213" s="27">
        <f t="shared" si="362"/>
        <v>0</v>
      </c>
      <c r="T213" s="27">
        <f t="shared" si="363"/>
        <v>0</v>
      </c>
      <c r="U213" s="27">
        <f t="shared" si="363"/>
        <v>0</v>
      </c>
      <c r="V213" s="27">
        <f t="shared" si="363"/>
        <v>0</v>
      </c>
      <c r="W213" s="27">
        <f t="shared" si="363"/>
        <v>0</v>
      </c>
      <c r="X213" s="27">
        <f t="shared" si="363"/>
        <v>181</v>
      </c>
      <c r="Y213" s="27">
        <f t="shared" si="363"/>
        <v>0</v>
      </c>
      <c r="Z213" s="27">
        <f t="shared" si="363"/>
        <v>0</v>
      </c>
      <c r="AA213" s="27">
        <f t="shared" si="363"/>
        <v>0</v>
      </c>
      <c r="AB213" s="27">
        <f t="shared" si="363"/>
        <v>0</v>
      </c>
      <c r="AC213" s="27">
        <f t="shared" si="363"/>
        <v>0</v>
      </c>
      <c r="AD213" s="27">
        <f t="shared" si="363"/>
        <v>181</v>
      </c>
      <c r="AE213" s="27">
        <f t="shared" si="363"/>
        <v>0</v>
      </c>
      <c r="AF213" s="27">
        <f t="shared" si="364"/>
        <v>0</v>
      </c>
      <c r="AG213" s="27">
        <f t="shared" si="364"/>
        <v>0</v>
      </c>
      <c r="AH213" s="27">
        <f t="shared" si="364"/>
        <v>0</v>
      </c>
      <c r="AI213" s="27">
        <f t="shared" si="364"/>
        <v>0</v>
      </c>
      <c r="AJ213" s="27">
        <f t="shared" si="364"/>
        <v>181</v>
      </c>
      <c r="AK213" s="27">
        <f t="shared" si="364"/>
        <v>0</v>
      </c>
      <c r="AL213" s="27">
        <f t="shared" si="364"/>
        <v>0</v>
      </c>
      <c r="AM213" s="27">
        <f t="shared" si="364"/>
        <v>0</v>
      </c>
      <c r="AN213" s="27">
        <f t="shared" si="364"/>
        <v>0</v>
      </c>
      <c r="AO213" s="27">
        <f t="shared" si="364"/>
        <v>0</v>
      </c>
      <c r="AP213" s="27">
        <f t="shared" si="364"/>
        <v>181</v>
      </c>
      <c r="AQ213" s="27">
        <f t="shared" si="364"/>
        <v>0</v>
      </c>
      <c r="AR213" s="27">
        <f t="shared" si="365"/>
        <v>0</v>
      </c>
      <c r="AS213" s="27">
        <f t="shared" si="365"/>
        <v>0</v>
      </c>
      <c r="AT213" s="27">
        <f t="shared" si="365"/>
        <v>0</v>
      </c>
      <c r="AU213" s="27">
        <f t="shared" si="365"/>
        <v>0</v>
      </c>
      <c r="AV213" s="27">
        <f t="shared" si="365"/>
        <v>181</v>
      </c>
      <c r="AW213" s="27">
        <f t="shared" si="365"/>
        <v>0</v>
      </c>
    </row>
    <row r="214" spans="1:49" ht="33">
      <c r="A214" s="73" t="s">
        <v>168</v>
      </c>
      <c r="B214" s="25" t="s">
        <v>50</v>
      </c>
      <c r="C214" s="25" t="s">
        <v>73</v>
      </c>
      <c r="D214" s="28" t="s">
        <v>468</v>
      </c>
      <c r="E214" s="25" t="s">
        <v>167</v>
      </c>
      <c r="F214" s="27">
        <f>181</f>
        <v>181</v>
      </c>
      <c r="G214" s="27"/>
      <c r="H214" s="27"/>
      <c r="I214" s="27"/>
      <c r="J214" s="27"/>
      <c r="K214" s="27"/>
      <c r="L214" s="27">
        <f>F214+H214+I214+J214+K214</f>
        <v>181</v>
      </c>
      <c r="M214" s="27">
        <f>G214+K214</f>
        <v>0</v>
      </c>
      <c r="N214" s="27"/>
      <c r="O214" s="27"/>
      <c r="P214" s="27"/>
      <c r="Q214" s="27"/>
      <c r="R214" s="27">
        <f>L214+N214+O214+P214+Q214</f>
        <v>181</v>
      </c>
      <c r="S214" s="27">
        <f>M214+Q214</f>
        <v>0</v>
      </c>
      <c r="T214" s="27"/>
      <c r="U214" s="27"/>
      <c r="V214" s="27"/>
      <c r="W214" s="27"/>
      <c r="X214" s="27">
        <f>R214+T214+U214+V214+W214</f>
        <v>181</v>
      </c>
      <c r="Y214" s="27">
        <f>S214+W214</f>
        <v>0</v>
      </c>
      <c r="Z214" s="27"/>
      <c r="AA214" s="27"/>
      <c r="AB214" s="27"/>
      <c r="AC214" s="27"/>
      <c r="AD214" s="27">
        <f>X214+Z214+AA214+AB214+AC214</f>
        <v>181</v>
      </c>
      <c r="AE214" s="27">
        <f>Y214+AC214</f>
        <v>0</v>
      </c>
      <c r="AF214" s="27"/>
      <c r="AG214" s="27"/>
      <c r="AH214" s="27"/>
      <c r="AI214" s="27"/>
      <c r="AJ214" s="27">
        <f>AD214+AF214+AG214+AH214+AI214</f>
        <v>181</v>
      </c>
      <c r="AK214" s="27">
        <f>AE214+AI214</f>
        <v>0</v>
      </c>
      <c r="AL214" s="27"/>
      <c r="AM214" s="27"/>
      <c r="AN214" s="27"/>
      <c r="AO214" s="27"/>
      <c r="AP214" s="27">
        <f>AJ214+AL214+AM214+AN214+AO214</f>
        <v>181</v>
      </c>
      <c r="AQ214" s="27">
        <f>AK214+AO214</f>
        <v>0</v>
      </c>
      <c r="AR214" s="27"/>
      <c r="AS214" s="27"/>
      <c r="AT214" s="27"/>
      <c r="AU214" s="27"/>
      <c r="AV214" s="27">
        <f>AP214+AR214+AS214+AT214+AU214</f>
        <v>181</v>
      </c>
      <c r="AW214" s="27">
        <f>AQ214+AU214</f>
        <v>0</v>
      </c>
    </row>
    <row r="215" spans="1:49" ht="33">
      <c r="A215" s="33" t="s">
        <v>437</v>
      </c>
      <c r="B215" s="25" t="s">
        <v>50</v>
      </c>
      <c r="C215" s="25" t="s">
        <v>73</v>
      </c>
      <c r="D215" s="28" t="s">
        <v>468</v>
      </c>
      <c r="E215" s="25" t="s">
        <v>80</v>
      </c>
      <c r="F215" s="27">
        <f t="shared" ref="F215:AW215" si="374">F216</f>
        <v>664</v>
      </c>
      <c r="G215" s="27">
        <f t="shared" si="374"/>
        <v>0</v>
      </c>
      <c r="H215" s="27">
        <f t="shared" si="374"/>
        <v>0</v>
      </c>
      <c r="I215" s="27">
        <f t="shared" si="374"/>
        <v>0</v>
      </c>
      <c r="J215" s="27">
        <f t="shared" si="374"/>
        <v>0</v>
      </c>
      <c r="K215" s="27">
        <f t="shared" si="374"/>
        <v>0</v>
      </c>
      <c r="L215" s="27">
        <f t="shared" si="374"/>
        <v>664</v>
      </c>
      <c r="M215" s="27">
        <f t="shared" si="374"/>
        <v>0</v>
      </c>
      <c r="N215" s="27">
        <f t="shared" si="374"/>
        <v>0</v>
      </c>
      <c r="O215" s="27">
        <f t="shared" si="374"/>
        <v>0</v>
      </c>
      <c r="P215" s="27">
        <f t="shared" si="374"/>
        <v>0</v>
      </c>
      <c r="Q215" s="27">
        <f t="shared" si="374"/>
        <v>0</v>
      </c>
      <c r="R215" s="27">
        <f t="shared" si="374"/>
        <v>664</v>
      </c>
      <c r="S215" s="27">
        <f t="shared" si="374"/>
        <v>0</v>
      </c>
      <c r="T215" s="27">
        <f t="shared" si="374"/>
        <v>0</v>
      </c>
      <c r="U215" s="27">
        <f t="shared" si="374"/>
        <v>0</v>
      </c>
      <c r="V215" s="27">
        <f t="shared" si="374"/>
        <v>0</v>
      </c>
      <c r="W215" s="27">
        <f t="shared" si="374"/>
        <v>0</v>
      </c>
      <c r="X215" s="27">
        <f t="shared" si="374"/>
        <v>664</v>
      </c>
      <c r="Y215" s="27">
        <f t="shared" si="374"/>
        <v>0</v>
      </c>
      <c r="Z215" s="27">
        <f t="shared" si="374"/>
        <v>0</v>
      </c>
      <c r="AA215" s="27">
        <f t="shared" si="374"/>
        <v>0</v>
      </c>
      <c r="AB215" s="27">
        <f t="shared" si="374"/>
        <v>0</v>
      </c>
      <c r="AC215" s="27">
        <f t="shared" si="374"/>
        <v>0</v>
      </c>
      <c r="AD215" s="27">
        <f t="shared" si="374"/>
        <v>664</v>
      </c>
      <c r="AE215" s="27">
        <f t="shared" si="374"/>
        <v>0</v>
      </c>
      <c r="AF215" s="27">
        <f t="shared" si="374"/>
        <v>0</v>
      </c>
      <c r="AG215" s="27">
        <f t="shared" si="374"/>
        <v>0</v>
      </c>
      <c r="AH215" s="27">
        <f t="shared" si="374"/>
        <v>0</v>
      </c>
      <c r="AI215" s="27">
        <f t="shared" si="374"/>
        <v>0</v>
      </c>
      <c r="AJ215" s="27">
        <f t="shared" si="374"/>
        <v>664</v>
      </c>
      <c r="AK215" s="27">
        <f t="shared" si="374"/>
        <v>0</v>
      </c>
      <c r="AL215" s="27">
        <f t="shared" si="374"/>
        <v>0</v>
      </c>
      <c r="AM215" s="27">
        <f t="shared" si="374"/>
        <v>0</v>
      </c>
      <c r="AN215" s="27">
        <f t="shared" si="374"/>
        <v>0</v>
      </c>
      <c r="AO215" s="27">
        <f t="shared" si="374"/>
        <v>0</v>
      </c>
      <c r="AP215" s="27">
        <f t="shared" si="374"/>
        <v>664</v>
      </c>
      <c r="AQ215" s="27">
        <f t="shared" si="374"/>
        <v>0</v>
      </c>
      <c r="AR215" s="27">
        <f t="shared" si="374"/>
        <v>0</v>
      </c>
      <c r="AS215" s="27">
        <f t="shared" si="374"/>
        <v>0</v>
      </c>
      <c r="AT215" s="27">
        <f t="shared" si="374"/>
        <v>0</v>
      </c>
      <c r="AU215" s="27">
        <f t="shared" si="374"/>
        <v>0</v>
      </c>
      <c r="AV215" s="27">
        <f t="shared" si="374"/>
        <v>664</v>
      </c>
      <c r="AW215" s="27">
        <f t="shared" si="374"/>
        <v>0</v>
      </c>
    </row>
    <row r="216" spans="1:49" ht="39" customHeight="1">
      <c r="A216" s="72" t="s">
        <v>170</v>
      </c>
      <c r="B216" s="25" t="s">
        <v>50</v>
      </c>
      <c r="C216" s="25" t="s">
        <v>73</v>
      </c>
      <c r="D216" s="28" t="s">
        <v>468</v>
      </c>
      <c r="E216" s="25" t="s">
        <v>169</v>
      </c>
      <c r="F216" s="27">
        <f>134+530</f>
        <v>664</v>
      </c>
      <c r="G216" s="27"/>
      <c r="H216" s="27"/>
      <c r="I216" s="27"/>
      <c r="J216" s="27"/>
      <c r="K216" s="27"/>
      <c r="L216" s="27">
        <f>F216+H216+I216+J216+K216</f>
        <v>664</v>
      </c>
      <c r="M216" s="27">
        <f>G216+K216</f>
        <v>0</v>
      </c>
      <c r="N216" s="27"/>
      <c r="O216" s="27"/>
      <c r="P216" s="27"/>
      <c r="Q216" s="27"/>
      <c r="R216" s="27">
        <f>L216+N216+O216+P216+Q216</f>
        <v>664</v>
      </c>
      <c r="S216" s="27">
        <f>M216+Q216</f>
        <v>0</v>
      </c>
      <c r="T216" s="27"/>
      <c r="U216" s="27"/>
      <c r="V216" s="27"/>
      <c r="W216" s="27"/>
      <c r="X216" s="27">
        <f>R216+T216+U216+V216+W216</f>
        <v>664</v>
      </c>
      <c r="Y216" s="27">
        <f>S216+W216</f>
        <v>0</v>
      </c>
      <c r="Z216" s="27"/>
      <c r="AA216" s="27"/>
      <c r="AB216" s="27"/>
      <c r="AC216" s="27"/>
      <c r="AD216" s="27">
        <f>X216+Z216+AA216+AB216+AC216</f>
        <v>664</v>
      </c>
      <c r="AE216" s="27">
        <f>Y216+AC216</f>
        <v>0</v>
      </c>
      <c r="AF216" s="27"/>
      <c r="AG216" s="27"/>
      <c r="AH216" s="27"/>
      <c r="AI216" s="27"/>
      <c r="AJ216" s="27">
        <f>AD216+AF216+AG216+AH216+AI216</f>
        <v>664</v>
      </c>
      <c r="AK216" s="27">
        <f>AE216+AI216</f>
        <v>0</v>
      </c>
      <c r="AL216" s="27"/>
      <c r="AM216" s="27"/>
      <c r="AN216" s="27"/>
      <c r="AO216" s="27"/>
      <c r="AP216" s="27">
        <f>AJ216+AL216+AM216+AN216+AO216</f>
        <v>664</v>
      </c>
      <c r="AQ216" s="27">
        <f>AK216+AO216</f>
        <v>0</v>
      </c>
      <c r="AR216" s="27"/>
      <c r="AS216" s="27"/>
      <c r="AT216" s="27"/>
      <c r="AU216" s="27"/>
      <c r="AV216" s="27">
        <f>AP216+AR216+AS216+AT216+AU216</f>
        <v>664</v>
      </c>
      <c r="AW216" s="27">
        <f>AQ216+AU216</f>
        <v>0</v>
      </c>
    </row>
    <row r="217" spans="1:49" ht="51">
      <c r="A217" s="33" t="s">
        <v>504</v>
      </c>
      <c r="B217" s="25" t="s">
        <v>50</v>
      </c>
      <c r="C217" s="25" t="s">
        <v>73</v>
      </c>
      <c r="D217" s="26" t="s">
        <v>501</v>
      </c>
      <c r="E217" s="31"/>
      <c r="F217" s="27">
        <f t="shared" ref="F217:U220" si="375">F218</f>
        <v>3137</v>
      </c>
      <c r="G217" s="18">
        <f t="shared" si="375"/>
        <v>0</v>
      </c>
      <c r="H217" s="27">
        <f t="shared" si="375"/>
        <v>0</v>
      </c>
      <c r="I217" s="18">
        <f t="shared" si="375"/>
        <v>0</v>
      </c>
      <c r="J217" s="27">
        <f t="shared" si="375"/>
        <v>0</v>
      </c>
      <c r="K217" s="18">
        <f t="shared" si="375"/>
        <v>0</v>
      </c>
      <c r="L217" s="27">
        <f t="shared" si="375"/>
        <v>3137</v>
      </c>
      <c r="M217" s="18">
        <f t="shared" si="375"/>
        <v>0</v>
      </c>
      <c r="N217" s="27">
        <f t="shared" si="375"/>
        <v>0</v>
      </c>
      <c r="O217" s="18">
        <f t="shared" si="375"/>
        <v>0</v>
      </c>
      <c r="P217" s="27">
        <f t="shared" si="375"/>
        <v>0</v>
      </c>
      <c r="Q217" s="18">
        <f t="shared" si="375"/>
        <v>0</v>
      </c>
      <c r="R217" s="27">
        <f t="shared" si="375"/>
        <v>3137</v>
      </c>
      <c r="S217" s="18">
        <f t="shared" si="375"/>
        <v>0</v>
      </c>
      <c r="T217" s="27">
        <f t="shared" si="375"/>
        <v>0</v>
      </c>
      <c r="U217" s="18">
        <f t="shared" si="375"/>
        <v>0</v>
      </c>
      <c r="V217" s="27">
        <f t="shared" ref="T217:AI220" si="376">V218</f>
        <v>0</v>
      </c>
      <c r="W217" s="18">
        <f t="shared" si="376"/>
        <v>0</v>
      </c>
      <c r="X217" s="27">
        <f t="shared" si="376"/>
        <v>3137</v>
      </c>
      <c r="Y217" s="18">
        <f t="shared" si="376"/>
        <v>0</v>
      </c>
      <c r="Z217" s="27">
        <f t="shared" si="376"/>
        <v>0</v>
      </c>
      <c r="AA217" s="18">
        <f t="shared" si="376"/>
        <v>0</v>
      </c>
      <c r="AB217" s="27">
        <f t="shared" si="376"/>
        <v>0</v>
      </c>
      <c r="AC217" s="18">
        <f t="shared" si="376"/>
        <v>0</v>
      </c>
      <c r="AD217" s="27">
        <f t="shared" si="376"/>
        <v>3137</v>
      </c>
      <c r="AE217" s="18">
        <f t="shared" si="376"/>
        <v>0</v>
      </c>
      <c r="AF217" s="27">
        <f t="shared" si="376"/>
        <v>0</v>
      </c>
      <c r="AG217" s="18">
        <f t="shared" si="376"/>
        <v>0</v>
      </c>
      <c r="AH217" s="27">
        <f t="shared" si="376"/>
        <v>0</v>
      </c>
      <c r="AI217" s="18">
        <f t="shared" si="376"/>
        <v>0</v>
      </c>
      <c r="AJ217" s="27">
        <f t="shared" ref="AF217:AU220" si="377">AJ218</f>
        <v>3137</v>
      </c>
      <c r="AK217" s="18">
        <f t="shared" si="377"/>
        <v>0</v>
      </c>
      <c r="AL217" s="27">
        <f t="shared" si="377"/>
        <v>0</v>
      </c>
      <c r="AM217" s="18">
        <f t="shared" si="377"/>
        <v>0</v>
      </c>
      <c r="AN217" s="27">
        <f t="shared" si="377"/>
        <v>0</v>
      </c>
      <c r="AO217" s="18">
        <f t="shared" si="377"/>
        <v>0</v>
      </c>
      <c r="AP217" s="27">
        <f t="shared" si="377"/>
        <v>3137</v>
      </c>
      <c r="AQ217" s="18">
        <f t="shared" si="377"/>
        <v>0</v>
      </c>
      <c r="AR217" s="27">
        <f t="shared" si="377"/>
        <v>0</v>
      </c>
      <c r="AS217" s="18">
        <f t="shared" si="377"/>
        <v>0</v>
      </c>
      <c r="AT217" s="27">
        <f t="shared" si="377"/>
        <v>0</v>
      </c>
      <c r="AU217" s="18">
        <f t="shared" si="377"/>
        <v>0</v>
      </c>
      <c r="AV217" s="27">
        <f t="shared" ref="AR217:AW220" si="378">AV218</f>
        <v>3137</v>
      </c>
      <c r="AW217" s="18">
        <f t="shared" si="378"/>
        <v>0</v>
      </c>
    </row>
    <row r="218" spans="1:49" ht="19.5" customHeight="1">
      <c r="A218" s="33" t="s">
        <v>78</v>
      </c>
      <c r="B218" s="25" t="s">
        <v>50</v>
      </c>
      <c r="C218" s="25" t="s">
        <v>73</v>
      </c>
      <c r="D218" s="26" t="s">
        <v>502</v>
      </c>
      <c r="E218" s="31"/>
      <c r="F218" s="27">
        <f t="shared" si="375"/>
        <v>3137</v>
      </c>
      <c r="G218" s="18">
        <f t="shared" si="375"/>
        <v>0</v>
      </c>
      <c r="H218" s="27">
        <f t="shared" si="375"/>
        <v>0</v>
      </c>
      <c r="I218" s="18">
        <f t="shared" si="375"/>
        <v>0</v>
      </c>
      <c r="J218" s="27">
        <f t="shared" si="375"/>
        <v>0</v>
      </c>
      <c r="K218" s="18">
        <f t="shared" si="375"/>
        <v>0</v>
      </c>
      <c r="L218" s="27">
        <f t="shared" si="375"/>
        <v>3137</v>
      </c>
      <c r="M218" s="18">
        <f t="shared" si="375"/>
        <v>0</v>
      </c>
      <c r="N218" s="27">
        <f t="shared" si="375"/>
        <v>0</v>
      </c>
      <c r="O218" s="18">
        <f t="shared" si="375"/>
        <v>0</v>
      </c>
      <c r="P218" s="27">
        <f t="shared" si="375"/>
        <v>0</v>
      </c>
      <c r="Q218" s="18">
        <f t="shared" si="375"/>
        <v>0</v>
      </c>
      <c r="R218" s="27">
        <f t="shared" si="375"/>
        <v>3137</v>
      </c>
      <c r="S218" s="18">
        <f t="shared" si="375"/>
        <v>0</v>
      </c>
      <c r="T218" s="27">
        <f t="shared" si="376"/>
        <v>0</v>
      </c>
      <c r="U218" s="18">
        <f t="shared" si="376"/>
        <v>0</v>
      </c>
      <c r="V218" s="27">
        <f t="shared" si="376"/>
        <v>0</v>
      </c>
      <c r="W218" s="18">
        <f t="shared" si="376"/>
        <v>0</v>
      </c>
      <c r="X218" s="27">
        <f t="shared" si="376"/>
        <v>3137</v>
      </c>
      <c r="Y218" s="18">
        <f t="shared" si="376"/>
        <v>0</v>
      </c>
      <c r="Z218" s="27">
        <f t="shared" si="376"/>
        <v>0</v>
      </c>
      <c r="AA218" s="18">
        <f t="shared" si="376"/>
        <v>0</v>
      </c>
      <c r="AB218" s="27">
        <f t="shared" si="376"/>
        <v>0</v>
      </c>
      <c r="AC218" s="18">
        <f t="shared" si="376"/>
        <v>0</v>
      </c>
      <c r="AD218" s="27">
        <f t="shared" si="376"/>
        <v>3137</v>
      </c>
      <c r="AE218" s="18">
        <f t="shared" si="376"/>
        <v>0</v>
      </c>
      <c r="AF218" s="27">
        <f t="shared" si="377"/>
        <v>0</v>
      </c>
      <c r="AG218" s="18">
        <f t="shared" si="377"/>
        <v>0</v>
      </c>
      <c r="AH218" s="27">
        <f t="shared" si="377"/>
        <v>0</v>
      </c>
      <c r="AI218" s="18">
        <f t="shared" si="377"/>
        <v>0</v>
      </c>
      <c r="AJ218" s="27">
        <f t="shared" si="377"/>
        <v>3137</v>
      </c>
      <c r="AK218" s="18">
        <f t="shared" si="377"/>
        <v>0</v>
      </c>
      <c r="AL218" s="27">
        <f t="shared" si="377"/>
        <v>0</v>
      </c>
      <c r="AM218" s="18">
        <f t="shared" si="377"/>
        <v>0</v>
      </c>
      <c r="AN218" s="27">
        <f t="shared" si="377"/>
        <v>0</v>
      </c>
      <c r="AO218" s="18">
        <f t="shared" si="377"/>
        <v>0</v>
      </c>
      <c r="AP218" s="27">
        <f t="shared" si="377"/>
        <v>3137</v>
      </c>
      <c r="AQ218" s="18">
        <f t="shared" si="377"/>
        <v>0</v>
      </c>
      <c r="AR218" s="27">
        <f t="shared" si="378"/>
        <v>0</v>
      </c>
      <c r="AS218" s="18">
        <f t="shared" si="378"/>
        <v>0</v>
      </c>
      <c r="AT218" s="27">
        <f t="shared" si="378"/>
        <v>0</v>
      </c>
      <c r="AU218" s="18">
        <f t="shared" si="378"/>
        <v>0</v>
      </c>
      <c r="AV218" s="27">
        <f t="shared" si="378"/>
        <v>3137</v>
      </c>
      <c r="AW218" s="18">
        <f t="shared" si="378"/>
        <v>0</v>
      </c>
    </row>
    <row r="219" spans="1:49" ht="33">
      <c r="A219" s="33" t="s">
        <v>96</v>
      </c>
      <c r="B219" s="25" t="s">
        <v>50</v>
      </c>
      <c r="C219" s="25" t="s">
        <v>73</v>
      </c>
      <c r="D219" s="26" t="s">
        <v>503</v>
      </c>
      <c r="E219" s="31"/>
      <c r="F219" s="27">
        <f t="shared" si="375"/>
        <v>3137</v>
      </c>
      <c r="G219" s="18">
        <f t="shared" si="375"/>
        <v>0</v>
      </c>
      <c r="H219" s="27">
        <f t="shared" si="375"/>
        <v>0</v>
      </c>
      <c r="I219" s="18">
        <f t="shared" si="375"/>
        <v>0</v>
      </c>
      <c r="J219" s="27">
        <f t="shared" si="375"/>
        <v>0</v>
      </c>
      <c r="K219" s="18">
        <f t="shared" si="375"/>
        <v>0</v>
      </c>
      <c r="L219" s="27">
        <f t="shared" si="375"/>
        <v>3137</v>
      </c>
      <c r="M219" s="18">
        <f t="shared" si="375"/>
        <v>0</v>
      </c>
      <c r="N219" s="27">
        <f t="shared" si="375"/>
        <v>0</v>
      </c>
      <c r="O219" s="18">
        <f t="shared" si="375"/>
        <v>0</v>
      </c>
      <c r="P219" s="27">
        <f t="shared" si="375"/>
        <v>0</v>
      </c>
      <c r="Q219" s="18">
        <f t="shared" si="375"/>
        <v>0</v>
      </c>
      <c r="R219" s="27">
        <f t="shared" si="375"/>
        <v>3137</v>
      </c>
      <c r="S219" s="18">
        <f t="shared" si="375"/>
        <v>0</v>
      </c>
      <c r="T219" s="27">
        <f t="shared" si="376"/>
        <v>0</v>
      </c>
      <c r="U219" s="18">
        <f t="shared" si="376"/>
        <v>0</v>
      </c>
      <c r="V219" s="27">
        <f t="shared" si="376"/>
        <v>0</v>
      </c>
      <c r="W219" s="18">
        <f t="shared" si="376"/>
        <v>0</v>
      </c>
      <c r="X219" s="27">
        <f t="shared" si="376"/>
        <v>3137</v>
      </c>
      <c r="Y219" s="18">
        <f t="shared" si="376"/>
        <v>0</v>
      </c>
      <c r="Z219" s="27">
        <f t="shared" si="376"/>
        <v>0</v>
      </c>
      <c r="AA219" s="18">
        <f t="shared" si="376"/>
        <v>0</v>
      </c>
      <c r="AB219" s="27">
        <f t="shared" si="376"/>
        <v>0</v>
      </c>
      <c r="AC219" s="18">
        <f t="shared" si="376"/>
        <v>0</v>
      </c>
      <c r="AD219" s="27">
        <f t="shared" si="376"/>
        <v>3137</v>
      </c>
      <c r="AE219" s="18">
        <f t="shared" si="376"/>
        <v>0</v>
      </c>
      <c r="AF219" s="27">
        <f t="shared" si="377"/>
        <v>0</v>
      </c>
      <c r="AG219" s="18">
        <f t="shared" si="377"/>
        <v>0</v>
      </c>
      <c r="AH219" s="27">
        <f t="shared" si="377"/>
        <v>0</v>
      </c>
      <c r="AI219" s="18">
        <f t="shared" si="377"/>
        <v>0</v>
      </c>
      <c r="AJ219" s="27">
        <f t="shared" si="377"/>
        <v>3137</v>
      </c>
      <c r="AK219" s="18">
        <f t="shared" si="377"/>
        <v>0</v>
      </c>
      <c r="AL219" s="27">
        <f t="shared" si="377"/>
        <v>0</v>
      </c>
      <c r="AM219" s="18">
        <f t="shared" si="377"/>
        <v>0</v>
      </c>
      <c r="AN219" s="27">
        <f t="shared" si="377"/>
        <v>0</v>
      </c>
      <c r="AO219" s="18">
        <f t="shared" si="377"/>
        <v>0</v>
      </c>
      <c r="AP219" s="27">
        <f t="shared" si="377"/>
        <v>3137</v>
      </c>
      <c r="AQ219" s="18">
        <f t="shared" si="377"/>
        <v>0</v>
      </c>
      <c r="AR219" s="27">
        <f t="shared" si="378"/>
        <v>0</v>
      </c>
      <c r="AS219" s="18">
        <f t="shared" si="378"/>
        <v>0</v>
      </c>
      <c r="AT219" s="27">
        <f t="shared" si="378"/>
        <v>0</v>
      </c>
      <c r="AU219" s="18">
        <f t="shared" si="378"/>
        <v>0</v>
      </c>
      <c r="AV219" s="27">
        <f t="shared" si="378"/>
        <v>3137</v>
      </c>
      <c r="AW219" s="18">
        <f t="shared" si="378"/>
        <v>0</v>
      </c>
    </row>
    <row r="220" spans="1:49" ht="39" customHeight="1">
      <c r="A220" s="33" t="s">
        <v>437</v>
      </c>
      <c r="B220" s="25" t="s">
        <v>50</v>
      </c>
      <c r="C220" s="25" t="s">
        <v>73</v>
      </c>
      <c r="D220" s="26" t="s">
        <v>503</v>
      </c>
      <c r="E220" s="25" t="s">
        <v>80</v>
      </c>
      <c r="F220" s="27">
        <f t="shared" si="375"/>
        <v>3137</v>
      </c>
      <c r="G220" s="18">
        <f t="shared" si="375"/>
        <v>0</v>
      </c>
      <c r="H220" s="27">
        <f t="shared" si="375"/>
        <v>0</v>
      </c>
      <c r="I220" s="18">
        <f t="shared" si="375"/>
        <v>0</v>
      </c>
      <c r="J220" s="27">
        <f t="shared" si="375"/>
        <v>0</v>
      </c>
      <c r="K220" s="18">
        <f t="shared" si="375"/>
        <v>0</v>
      </c>
      <c r="L220" s="27">
        <f t="shared" si="375"/>
        <v>3137</v>
      </c>
      <c r="M220" s="18">
        <f t="shared" si="375"/>
        <v>0</v>
      </c>
      <c r="N220" s="27">
        <f t="shared" si="375"/>
        <v>0</v>
      </c>
      <c r="O220" s="18">
        <f t="shared" si="375"/>
        <v>0</v>
      </c>
      <c r="P220" s="27">
        <f t="shared" si="375"/>
        <v>0</v>
      </c>
      <c r="Q220" s="18">
        <f t="shared" si="375"/>
        <v>0</v>
      </c>
      <c r="R220" s="27">
        <f t="shared" si="375"/>
        <v>3137</v>
      </c>
      <c r="S220" s="18">
        <f t="shared" si="375"/>
        <v>0</v>
      </c>
      <c r="T220" s="27">
        <f t="shared" si="376"/>
        <v>0</v>
      </c>
      <c r="U220" s="18">
        <f t="shared" si="376"/>
        <v>0</v>
      </c>
      <c r="V220" s="27">
        <f t="shared" si="376"/>
        <v>0</v>
      </c>
      <c r="W220" s="18">
        <f t="shared" si="376"/>
        <v>0</v>
      </c>
      <c r="X220" s="27">
        <f t="shared" si="376"/>
        <v>3137</v>
      </c>
      <c r="Y220" s="18">
        <f t="shared" si="376"/>
        <v>0</v>
      </c>
      <c r="Z220" s="27">
        <f t="shared" si="376"/>
        <v>0</v>
      </c>
      <c r="AA220" s="18">
        <f t="shared" si="376"/>
        <v>0</v>
      </c>
      <c r="AB220" s="27">
        <f t="shared" si="376"/>
        <v>0</v>
      </c>
      <c r="AC220" s="18">
        <f t="shared" si="376"/>
        <v>0</v>
      </c>
      <c r="AD220" s="27">
        <f t="shared" si="376"/>
        <v>3137</v>
      </c>
      <c r="AE220" s="18">
        <f t="shared" si="376"/>
        <v>0</v>
      </c>
      <c r="AF220" s="27">
        <f t="shared" si="377"/>
        <v>0</v>
      </c>
      <c r="AG220" s="18">
        <f t="shared" si="377"/>
        <v>0</v>
      </c>
      <c r="AH220" s="27">
        <f t="shared" si="377"/>
        <v>0</v>
      </c>
      <c r="AI220" s="18">
        <f t="shared" si="377"/>
        <v>0</v>
      </c>
      <c r="AJ220" s="27">
        <f t="shared" si="377"/>
        <v>3137</v>
      </c>
      <c r="AK220" s="18">
        <f t="shared" si="377"/>
        <v>0</v>
      </c>
      <c r="AL220" s="27">
        <f t="shared" si="377"/>
        <v>0</v>
      </c>
      <c r="AM220" s="18">
        <f t="shared" si="377"/>
        <v>0</v>
      </c>
      <c r="AN220" s="27">
        <f t="shared" si="377"/>
        <v>0</v>
      </c>
      <c r="AO220" s="18">
        <f t="shared" si="377"/>
        <v>0</v>
      </c>
      <c r="AP220" s="27">
        <f t="shared" si="377"/>
        <v>3137</v>
      </c>
      <c r="AQ220" s="18">
        <f t="shared" si="377"/>
        <v>0</v>
      </c>
      <c r="AR220" s="27">
        <f t="shared" si="378"/>
        <v>0</v>
      </c>
      <c r="AS220" s="18">
        <f t="shared" si="378"/>
        <v>0</v>
      </c>
      <c r="AT220" s="27">
        <f t="shared" si="378"/>
        <v>0</v>
      </c>
      <c r="AU220" s="18">
        <f t="shared" si="378"/>
        <v>0</v>
      </c>
      <c r="AV220" s="27">
        <f t="shared" si="378"/>
        <v>3137</v>
      </c>
      <c r="AW220" s="18">
        <f t="shared" si="378"/>
        <v>0</v>
      </c>
    </row>
    <row r="221" spans="1:49" ht="36" customHeight="1">
      <c r="A221" s="72" t="s">
        <v>170</v>
      </c>
      <c r="B221" s="25" t="s">
        <v>50</v>
      </c>
      <c r="C221" s="25" t="s">
        <v>73</v>
      </c>
      <c r="D221" s="26" t="s">
        <v>503</v>
      </c>
      <c r="E221" s="25" t="s">
        <v>169</v>
      </c>
      <c r="F221" s="27">
        <v>3137</v>
      </c>
      <c r="G221" s="27"/>
      <c r="H221" s="27"/>
      <c r="I221" s="27"/>
      <c r="J221" s="27"/>
      <c r="K221" s="27"/>
      <c r="L221" s="27">
        <f>F221+H221+I221+J221+K221</f>
        <v>3137</v>
      </c>
      <c r="M221" s="27">
        <f>G221+K221</f>
        <v>0</v>
      </c>
      <c r="N221" s="27"/>
      <c r="O221" s="27"/>
      <c r="P221" s="27"/>
      <c r="Q221" s="27"/>
      <c r="R221" s="27">
        <f>L221+N221+O221+P221+Q221</f>
        <v>3137</v>
      </c>
      <c r="S221" s="27">
        <f>M221+Q221</f>
        <v>0</v>
      </c>
      <c r="T221" s="27"/>
      <c r="U221" s="27"/>
      <c r="V221" s="27"/>
      <c r="W221" s="27"/>
      <c r="X221" s="27">
        <f>R221+T221+U221+V221+W221</f>
        <v>3137</v>
      </c>
      <c r="Y221" s="27">
        <f>S221+W221</f>
        <v>0</v>
      </c>
      <c r="Z221" s="27"/>
      <c r="AA221" s="27"/>
      <c r="AB221" s="27"/>
      <c r="AC221" s="27"/>
      <c r="AD221" s="27">
        <f>X221+Z221+AA221+AB221+AC221</f>
        <v>3137</v>
      </c>
      <c r="AE221" s="27">
        <f>Y221+AC221</f>
        <v>0</v>
      </c>
      <c r="AF221" s="27"/>
      <c r="AG221" s="27"/>
      <c r="AH221" s="27"/>
      <c r="AI221" s="27"/>
      <c r="AJ221" s="27">
        <f>AD221+AF221+AG221+AH221+AI221</f>
        <v>3137</v>
      </c>
      <c r="AK221" s="27">
        <f>AE221+AI221</f>
        <v>0</v>
      </c>
      <c r="AL221" s="27"/>
      <c r="AM221" s="27"/>
      <c r="AN221" s="27"/>
      <c r="AO221" s="27"/>
      <c r="AP221" s="27">
        <f>AJ221+AL221+AM221+AN221+AO221</f>
        <v>3137</v>
      </c>
      <c r="AQ221" s="27">
        <f>AK221+AO221</f>
        <v>0</v>
      </c>
      <c r="AR221" s="27"/>
      <c r="AS221" s="27"/>
      <c r="AT221" s="27"/>
      <c r="AU221" s="27"/>
      <c r="AV221" s="27">
        <f>AP221+AR221+AS221+AT221+AU221</f>
        <v>3137</v>
      </c>
      <c r="AW221" s="27">
        <f>AQ221+AU221</f>
        <v>0</v>
      </c>
    </row>
    <row r="222" spans="1:49" ht="71.25" customHeight="1">
      <c r="A222" s="72" t="s">
        <v>558</v>
      </c>
      <c r="B222" s="25" t="s">
        <v>50</v>
      </c>
      <c r="C222" s="25" t="s">
        <v>73</v>
      </c>
      <c r="D222" s="26" t="s">
        <v>274</v>
      </c>
      <c r="E222" s="25"/>
      <c r="F222" s="27">
        <f t="shared" ref="F222:U223" si="379">F223</f>
        <v>37988</v>
      </c>
      <c r="G222" s="27">
        <f t="shared" si="379"/>
        <v>0</v>
      </c>
      <c r="H222" s="27">
        <f t="shared" si="379"/>
        <v>1306</v>
      </c>
      <c r="I222" s="27">
        <f t="shared" si="379"/>
        <v>0</v>
      </c>
      <c r="J222" s="27">
        <f t="shared" si="379"/>
        <v>0</v>
      </c>
      <c r="K222" s="27">
        <f t="shared" si="379"/>
        <v>0</v>
      </c>
      <c r="L222" s="27">
        <f t="shared" si="379"/>
        <v>39294</v>
      </c>
      <c r="M222" s="27">
        <f t="shared" si="379"/>
        <v>0</v>
      </c>
      <c r="N222" s="27">
        <f t="shared" si="379"/>
        <v>0</v>
      </c>
      <c r="O222" s="27">
        <f t="shared" si="379"/>
        <v>0</v>
      </c>
      <c r="P222" s="27">
        <f t="shared" si="379"/>
        <v>0</v>
      </c>
      <c r="Q222" s="27">
        <f t="shared" si="379"/>
        <v>0</v>
      </c>
      <c r="R222" s="27">
        <f t="shared" si="379"/>
        <v>39294</v>
      </c>
      <c r="S222" s="27">
        <f t="shared" si="379"/>
        <v>0</v>
      </c>
      <c r="T222" s="27">
        <f t="shared" si="379"/>
        <v>0</v>
      </c>
      <c r="U222" s="27">
        <f t="shared" si="379"/>
        <v>0</v>
      </c>
      <c r="V222" s="27">
        <f t="shared" ref="T222:AI223" si="380">V223</f>
        <v>0</v>
      </c>
      <c r="W222" s="27">
        <f t="shared" si="380"/>
        <v>0</v>
      </c>
      <c r="X222" s="27">
        <f t="shared" si="380"/>
        <v>39294</v>
      </c>
      <c r="Y222" s="27">
        <f t="shared" si="380"/>
        <v>0</v>
      </c>
      <c r="Z222" s="27">
        <f t="shared" si="380"/>
        <v>0</v>
      </c>
      <c r="AA222" s="27">
        <f t="shared" si="380"/>
        <v>0</v>
      </c>
      <c r="AB222" s="27">
        <f t="shared" si="380"/>
        <v>0</v>
      </c>
      <c r="AC222" s="27">
        <f t="shared" si="380"/>
        <v>0</v>
      </c>
      <c r="AD222" s="27">
        <f t="shared" si="380"/>
        <v>39294</v>
      </c>
      <c r="AE222" s="27">
        <f t="shared" si="380"/>
        <v>0</v>
      </c>
      <c r="AF222" s="27">
        <f t="shared" si="380"/>
        <v>0</v>
      </c>
      <c r="AG222" s="27">
        <f t="shared" si="380"/>
        <v>0</v>
      </c>
      <c r="AH222" s="27">
        <f t="shared" si="380"/>
        <v>0</v>
      </c>
      <c r="AI222" s="27">
        <f t="shared" si="380"/>
        <v>0</v>
      </c>
      <c r="AJ222" s="27">
        <f t="shared" ref="AF222:AU223" si="381">AJ223</f>
        <v>39294</v>
      </c>
      <c r="AK222" s="27">
        <f t="shared" si="381"/>
        <v>0</v>
      </c>
      <c r="AL222" s="27">
        <f t="shared" si="381"/>
        <v>0</v>
      </c>
      <c r="AM222" s="27">
        <f t="shared" si="381"/>
        <v>0</v>
      </c>
      <c r="AN222" s="27">
        <f t="shared" si="381"/>
        <v>0</v>
      </c>
      <c r="AO222" s="27">
        <f t="shared" si="381"/>
        <v>0</v>
      </c>
      <c r="AP222" s="27">
        <f t="shared" si="381"/>
        <v>39294</v>
      </c>
      <c r="AQ222" s="27">
        <f t="shared" si="381"/>
        <v>0</v>
      </c>
      <c r="AR222" s="27">
        <f t="shared" si="381"/>
        <v>0</v>
      </c>
      <c r="AS222" s="27">
        <f t="shared" si="381"/>
        <v>-33</v>
      </c>
      <c r="AT222" s="27">
        <f t="shared" si="381"/>
        <v>0</v>
      </c>
      <c r="AU222" s="27">
        <f t="shared" si="381"/>
        <v>0</v>
      </c>
      <c r="AV222" s="27">
        <f t="shared" ref="AR222:AW223" si="382">AV223</f>
        <v>39261</v>
      </c>
      <c r="AW222" s="27">
        <f t="shared" si="382"/>
        <v>0</v>
      </c>
    </row>
    <row r="223" spans="1:49" ht="37.5" customHeight="1">
      <c r="A223" s="72" t="s">
        <v>215</v>
      </c>
      <c r="B223" s="25" t="s">
        <v>50</v>
      </c>
      <c r="C223" s="25" t="s">
        <v>73</v>
      </c>
      <c r="D223" s="26" t="s">
        <v>330</v>
      </c>
      <c r="E223" s="25"/>
      <c r="F223" s="27">
        <f t="shared" si="379"/>
        <v>37988</v>
      </c>
      <c r="G223" s="27">
        <f t="shared" si="379"/>
        <v>0</v>
      </c>
      <c r="H223" s="27">
        <f t="shared" si="379"/>
        <v>1306</v>
      </c>
      <c r="I223" s="27">
        <f t="shared" si="379"/>
        <v>0</v>
      </c>
      <c r="J223" s="27">
        <f t="shared" si="379"/>
        <v>0</v>
      </c>
      <c r="K223" s="27">
        <f t="shared" si="379"/>
        <v>0</v>
      </c>
      <c r="L223" s="27">
        <f t="shared" si="379"/>
        <v>39294</v>
      </c>
      <c r="M223" s="27">
        <f t="shared" si="379"/>
        <v>0</v>
      </c>
      <c r="N223" s="27">
        <f t="shared" si="379"/>
        <v>0</v>
      </c>
      <c r="O223" s="27">
        <f t="shared" si="379"/>
        <v>0</v>
      </c>
      <c r="P223" s="27">
        <f t="shared" si="379"/>
        <v>0</v>
      </c>
      <c r="Q223" s="27">
        <f t="shared" si="379"/>
        <v>0</v>
      </c>
      <c r="R223" s="27">
        <f t="shared" si="379"/>
        <v>39294</v>
      </c>
      <c r="S223" s="27">
        <f t="shared" si="379"/>
        <v>0</v>
      </c>
      <c r="T223" s="27">
        <f t="shared" si="380"/>
        <v>0</v>
      </c>
      <c r="U223" s="27">
        <f t="shared" si="380"/>
        <v>0</v>
      </c>
      <c r="V223" s="27">
        <f t="shared" si="380"/>
        <v>0</v>
      </c>
      <c r="W223" s="27">
        <f t="shared" si="380"/>
        <v>0</v>
      </c>
      <c r="X223" s="27">
        <f t="shared" si="380"/>
        <v>39294</v>
      </c>
      <c r="Y223" s="27">
        <f t="shared" si="380"/>
        <v>0</v>
      </c>
      <c r="Z223" s="27">
        <f t="shared" si="380"/>
        <v>0</v>
      </c>
      <c r="AA223" s="27">
        <f t="shared" si="380"/>
        <v>0</v>
      </c>
      <c r="AB223" s="27">
        <f t="shared" si="380"/>
        <v>0</v>
      </c>
      <c r="AC223" s="27">
        <f t="shared" si="380"/>
        <v>0</v>
      </c>
      <c r="AD223" s="27">
        <f t="shared" si="380"/>
        <v>39294</v>
      </c>
      <c r="AE223" s="27">
        <f t="shared" si="380"/>
        <v>0</v>
      </c>
      <c r="AF223" s="27">
        <f t="shared" si="381"/>
        <v>0</v>
      </c>
      <c r="AG223" s="27">
        <f t="shared" si="381"/>
        <v>0</v>
      </c>
      <c r="AH223" s="27">
        <f t="shared" si="381"/>
        <v>0</v>
      </c>
      <c r="AI223" s="27">
        <f t="shared" si="381"/>
        <v>0</v>
      </c>
      <c r="AJ223" s="27">
        <f t="shared" si="381"/>
        <v>39294</v>
      </c>
      <c r="AK223" s="27">
        <f t="shared" si="381"/>
        <v>0</v>
      </c>
      <c r="AL223" s="27">
        <f t="shared" si="381"/>
        <v>0</v>
      </c>
      <c r="AM223" s="27">
        <f t="shared" si="381"/>
        <v>0</v>
      </c>
      <c r="AN223" s="27">
        <f t="shared" si="381"/>
        <v>0</v>
      </c>
      <c r="AO223" s="27">
        <f t="shared" si="381"/>
        <v>0</v>
      </c>
      <c r="AP223" s="27">
        <f t="shared" si="381"/>
        <v>39294</v>
      </c>
      <c r="AQ223" s="27">
        <f t="shared" si="381"/>
        <v>0</v>
      </c>
      <c r="AR223" s="27">
        <f t="shared" si="382"/>
        <v>0</v>
      </c>
      <c r="AS223" s="27">
        <f t="shared" si="382"/>
        <v>-33</v>
      </c>
      <c r="AT223" s="27">
        <f t="shared" si="382"/>
        <v>0</v>
      </c>
      <c r="AU223" s="27">
        <f t="shared" si="382"/>
        <v>0</v>
      </c>
      <c r="AV223" s="27">
        <f t="shared" si="382"/>
        <v>39261</v>
      </c>
      <c r="AW223" s="27">
        <f t="shared" si="382"/>
        <v>0</v>
      </c>
    </row>
    <row r="224" spans="1:49" ht="36" customHeight="1">
      <c r="A224" s="72" t="s">
        <v>140</v>
      </c>
      <c r="B224" s="25" t="s">
        <v>50</v>
      </c>
      <c r="C224" s="25" t="s">
        <v>73</v>
      </c>
      <c r="D224" s="26" t="s">
        <v>331</v>
      </c>
      <c r="E224" s="25"/>
      <c r="F224" s="27">
        <f t="shared" ref="F224:G224" si="383">F225+F227+F229</f>
        <v>37988</v>
      </c>
      <c r="G224" s="27">
        <f t="shared" si="383"/>
        <v>0</v>
      </c>
      <c r="H224" s="27">
        <f t="shared" ref="H224:M224" si="384">H225+H227+H229</f>
        <v>1306</v>
      </c>
      <c r="I224" s="27">
        <f t="shared" si="384"/>
        <v>0</v>
      </c>
      <c r="J224" s="27">
        <f t="shared" si="384"/>
        <v>0</v>
      </c>
      <c r="K224" s="27">
        <f t="shared" si="384"/>
        <v>0</v>
      </c>
      <c r="L224" s="27">
        <f t="shared" si="384"/>
        <v>39294</v>
      </c>
      <c r="M224" s="27">
        <f t="shared" si="384"/>
        <v>0</v>
      </c>
      <c r="N224" s="27">
        <f t="shared" ref="N224:S224" si="385">N225+N227+N229</f>
        <v>0</v>
      </c>
      <c r="O224" s="27">
        <f t="shared" si="385"/>
        <v>0</v>
      </c>
      <c r="P224" s="27">
        <f t="shared" si="385"/>
        <v>0</v>
      </c>
      <c r="Q224" s="27">
        <f t="shared" si="385"/>
        <v>0</v>
      </c>
      <c r="R224" s="27">
        <f t="shared" si="385"/>
        <v>39294</v>
      </c>
      <c r="S224" s="27">
        <f t="shared" si="385"/>
        <v>0</v>
      </c>
      <c r="T224" s="27">
        <f t="shared" ref="T224:Y224" si="386">T225+T227+T229</f>
        <v>0</v>
      </c>
      <c r="U224" s="27">
        <f t="shared" si="386"/>
        <v>0</v>
      </c>
      <c r="V224" s="27">
        <f t="shared" si="386"/>
        <v>0</v>
      </c>
      <c r="W224" s="27">
        <f t="shared" si="386"/>
        <v>0</v>
      </c>
      <c r="X224" s="27">
        <f t="shared" si="386"/>
        <v>39294</v>
      </c>
      <c r="Y224" s="27">
        <f t="shared" si="386"/>
        <v>0</v>
      </c>
      <c r="Z224" s="27">
        <f t="shared" ref="Z224:AE224" si="387">Z225+Z227+Z229</f>
        <v>0</v>
      </c>
      <c r="AA224" s="27">
        <f t="shared" si="387"/>
        <v>0</v>
      </c>
      <c r="AB224" s="27">
        <f t="shared" si="387"/>
        <v>0</v>
      </c>
      <c r="AC224" s="27">
        <f t="shared" si="387"/>
        <v>0</v>
      </c>
      <c r="AD224" s="27">
        <f t="shared" si="387"/>
        <v>39294</v>
      </c>
      <c r="AE224" s="27">
        <f t="shared" si="387"/>
        <v>0</v>
      </c>
      <c r="AF224" s="27">
        <f t="shared" ref="AF224:AK224" si="388">AF225+AF227+AF229</f>
        <v>0</v>
      </c>
      <c r="AG224" s="27">
        <f t="shared" si="388"/>
        <v>0</v>
      </c>
      <c r="AH224" s="27">
        <f t="shared" si="388"/>
        <v>0</v>
      </c>
      <c r="AI224" s="27">
        <f t="shared" si="388"/>
        <v>0</v>
      </c>
      <c r="AJ224" s="27">
        <f t="shared" si="388"/>
        <v>39294</v>
      </c>
      <c r="AK224" s="27">
        <f t="shared" si="388"/>
        <v>0</v>
      </c>
      <c r="AL224" s="27">
        <f t="shared" ref="AL224:AQ224" si="389">AL225+AL227+AL229</f>
        <v>0</v>
      </c>
      <c r="AM224" s="27">
        <f t="shared" si="389"/>
        <v>0</v>
      </c>
      <c r="AN224" s="27">
        <f t="shared" si="389"/>
        <v>0</v>
      </c>
      <c r="AO224" s="27">
        <f t="shared" si="389"/>
        <v>0</v>
      </c>
      <c r="AP224" s="27">
        <f t="shared" si="389"/>
        <v>39294</v>
      </c>
      <c r="AQ224" s="27">
        <f t="shared" si="389"/>
        <v>0</v>
      </c>
      <c r="AR224" s="27">
        <f t="shared" ref="AR224:AW224" si="390">AR225+AR227+AR229</f>
        <v>0</v>
      </c>
      <c r="AS224" s="27">
        <f t="shared" si="390"/>
        <v>-33</v>
      </c>
      <c r="AT224" s="27">
        <f t="shared" si="390"/>
        <v>0</v>
      </c>
      <c r="AU224" s="27">
        <f t="shared" si="390"/>
        <v>0</v>
      </c>
      <c r="AV224" s="27">
        <f t="shared" si="390"/>
        <v>39261</v>
      </c>
      <c r="AW224" s="27">
        <f t="shared" si="390"/>
        <v>0</v>
      </c>
    </row>
    <row r="225" spans="1:49" ht="86.25" customHeight="1">
      <c r="A225" s="33" t="s">
        <v>466</v>
      </c>
      <c r="B225" s="25" t="s">
        <v>50</v>
      </c>
      <c r="C225" s="25" t="s">
        <v>73</v>
      </c>
      <c r="D225" s="26" t="s">
        <v>331</v>
      </c>
      <c r="E225" s="25" t="s">
        <v>105</v>
      </c>
      <c r="F225" s="27">
        <f t="shared" ref="F225:AW225" si="391">F226</f>
        <v>32964</v>
      </c>
      <c r="G225" s="27">
        <f t="shared" si="391"/>
        <v>0</v>
      </c>
      <c r="H225" s="27">
        <f t="shared" si="391"/>
        <v>1306</v>
      </c>
      <c r="I225" s="27">
        <f t="shared" si="391"/>
        <v>0</v>
      </c>
      <c r="J225" s="27">
        <f t="shared" si="391"/>
        <v>0</v>
      </c>
      <c r="K225" s="27">
        <f t="shared" si="391"/>
        <v>0</v>
      </c>
      <c r="L225" s="27">
        <f t="shared" si="391"/>
        <v>34270</v>
      </c>
      <c r="M225" s="27">
        <f t="shared" si="391"/>
        <v>0</v>
      </c>
      <c r="N225" s="27">
        <f t="shared" si="391"/>
        <v>0</v>
      </c>
      <c r="O225" s="27">
        <f t="shared" si="391"/>
        <v>0</v>
      </c>
      <c r="P225" s="27">
        <f t="shared" si="391"/>
        <v>0</v>
      </c>
      <c r="Q225" s="27">
        <f t="shared" si="391"/>
        <v>0</v>
      </c>
      <c r="R225" s="27">
        <f t="shared" si="391"/>
        <v>34270</v>
      </c>
      <c r="S225" s="27">
        <f t="shared" si="391"/>
        <v>0</v>
      </c>
      <c r="T225" s="27">
        <f t="shared" si="391"/>
        <v>0</v>
      </c>
      <c r="U225" s="27">
        <f t="shared" si="391"/>
        <v>0</v>
      </c>
      <c r="V225" s="27">
        <f t="shared" si="391"/>
        <v>0</v>
      </c>
      <c r="W225" s="27">
        <f t="shared" si="391"/>
        <v>0</v>
      </c>
      <c r="X225" s="27">
        <f t="shared" si="391"/>
        <v>34270</v>
      </c>
      <c r="Y225" s="27">
        <f t="shared" si="391"/>
        <v>0</v>
      </c>
      <c r="Z225" s="27">
        <f t="shared" si="391"/>
        <v>0</v>
      </c>
      <c r="AA225" s="27">
        <f t="shared" si="391"/>
        <v>0</v>
      </c>
      <c r="AB225" s="27">
        <f t="shared" si="391"/>
        <v>0</v>
      </c>
      <c r="AC225" s="27">
        <f t="shared" si="391"/>
        <v>0</v>
      </c>
      <c r="AD225" s="27">
        <f t="shared" si="391"/>
        <v>34270</v>
      </c>
      <c r="AE225" s="27">
        <f t="shared" si="391"/>
        <v>0</v>
      </c>
      <c r="AF225" s="27">
        <f t="shared" si="391"/>
        <v>0</v>
      </c>
      <c r="AG225" s="27">
        <f t="shared" si="391"/>
        <v>0</v>
      </c>
      <c r="AH225" s="27">
        <f t="shared" si="391"/>
        <v>0</v>
      </c>
      <c r="AI225" s="27">
        <f t="shared" si="391"/>
        <v>0</v>
      </c>
      <c r="AJ225" s="27">
        <f t="shared" si="391"/>
        <v>34270</v>
      </c>
      <c r="AK225" s="27">
        <f t="shared" si="391"/>
        <v>0</v>
      </c>
      <c r="AL225" s="27">
        <f t="shared" si="391"/>
        <v>0</v>
      </c>
      <c r="AM225" s="27">
        <f t="shared" si="391"/>
        <v>0</v>
      </c>
      <c r="AN225" s="27">
        <f t="shared" si="391"/>
        <v>0</v>
      </c>
      <c r="AO225" s="27">
        <f t="shared" si="391"/>
        <v>0</v>
      </c>
      <c r="AP225" s="27">
        <f t="shared" si="391"/>
        <v>34270</v>
      </c>
      <c r="AQ225" s="27">
        <f t="shared" si="391"/>
        <v>0</v>
      </c>
      <c r="AR225" s="27">
        <f t="shared" si="391"/>
        <v>0</v>
      </c>
      <c r="AS225" s="27">
        <f t="shared" si="391"/>
        <v>0</v>
      </c>
      <c r="AT225" s="27">
        <f t="shared" si="391"/>
        <v>0</v>
      </c>
      <c r="AU225" s="27">
        <f t="shared" si="391"/>
        <v>0</v>
      </c>
      <c r="AV225" s="27">
        <f t="shared" si="391"/>
        <v>34270</v>
      </c>
      <c r="AW225" s="27">
        <f t="shared" si="391"/>
        <v>0</v>
      </c>
    </row>
    <row r="226" spans="1:49" ht="22.5" customHeight="1">
      <c r="A226" s="73" t="s">
        <v>180</v>
      </c>
      <c r="B226" s="25" t="s">
        <v>50</v>
      </c>
      <c r="C226" s="25" t="s">
        <v>73</v>
      </c>
      <c r="D226" s="26" t="s">
        <v>331</v>
      </c>
      <c r="E226" s="25" t="s">
        <v>179</v>
      </c>
      <c r="F226" s="27">
        <f>33168-204</f>
        <v>32964</v>
      </c>
      <c r="G226" s="27"/>
      <c r="H226" s="92">
        <v>1306</v>
      </c>
      <c r="I226" s="27"/>
      <c r="J226" s="27"/>
      <c r="K226" s="27"/>
      <c r="L226" s="27">
        <f>F226+H226+I226+J226+K226</f>
        <v>34270</v>
      </c>
      <c r="M226" s="27">
        <f>G226+K226</f>
        <v>0</v>
      </c>
      <c r="N226" s="27"/>
      <c r="O226" s="27"/>
      <c r="P226" s="27"/>
      <c r="Q226" s="27"/>
      <c r="R226" s="27">
        <f>L226+N226+O226+P226+Q226</f>
        <v>34270</v>
      </c>
      <c r="S226" s="27">
        <f>M226+Q226</f>
        <v>0</v>
      </c>
      <c r="T226" s="27"/>
      <c r="U226" s="27"/>
      <c r="V226" s="27"/>
      <c r="W226" s="27"/>
      <c r="X226" s="27">
        <f>R226+T226+U226+V226+W226</f>
        <v>34270</v>
      </c>
      <c r="Y226" s="27">
        <f>S226+W226</f>
        <v>0</v>
      </c>
      <c r="Z226" s="27"/>
      <c r="AA226" s="27"/>
      <c r="AB226" s="27"/>
      <c r="AC226" s="27"/>
      <c r="AD226" s="27">
        <f>X226+Z226+AA226+AB226+AC226</f>
        <v>34270</v>
      </c>
      <c r="AE226" s="27">
        <f>Y226+AC226</f>
        <v>0</v>
      </c>
      <c r="AF226" s="27"/>
      <c r="AG226" s="27"/>
      <c r="AH226" s="27"/>
      <c r="AI226" s="27"/>
      <c r="AJ226" s="27">
        <f>AD226+AF226+AG226+AH226+AI226</f>
        <v>34270</v>
      </c>
      <c r="AK226" s="27">
        <f>AE226+AI226</f>
        <v>0</v>
      </c>
      <c r="AL226" s="27"/>
      <c r="AM226" s="27"/>
      <c r="AN226" s="27"/>
      <c r="AO226" s="27"/>
      <c r="AP226" s="27">
        <f>AJ226+AL226+AM226+AN226+AO226</f>
        <v>34270</v>
      </c>
      <c r="AQ226" s="27">
        <f>AK226+AO226</f>
        <v>0</v>
      </c>
      <c r="AR226" s="27"/>
      <c r="AS226" s="27"/>
      <c r="AT226" s="27"/>
      <c r="AU226" s="27"/>
      <c r="AV226" s="27">
        <f>AP226+AR226+AS226+AT226+AU226</f>
        <v>34270</v>
      </c>
      <c r="AW226" s="27">
        <f>AQ226+AU226</f>
        <v>0</v>
      </c>
    </row>
    <row r="227" spans="1:49" ht="38.25" customHeight="1">
      <c r="A227" s="33" t="s">
        <v>437</v>
      </c>
      <c r="B227" s="25" t="s">
        <v>50</v>
      </c>
      <c r="C227" s="25" t="s">
        <v>73</v>
      </c>
      <c r="D227" s="26" t="s">
        <v>331</v>
      </c>
      <c r="E227" s="25" t="s">
        <v>80</v>
      </c>
      <c r="F227" s="27">
        <f t="shared" ref="F227:AW227" si="392">F228</f>
        <v>4704</v>
      </c>
      <c r="G227" s="27">
        <f t="shared" si="392"/>
        <v>0</v>
      </c>
      <c r="H227" s="27">
        <f t="shared" si="392"/>
        <v>0</v>
      </c>
      <c r="I227" s="27">
        <f t="shared" si="392"/>
        <v>0</v>
      </c>
      <c r="J227" s="27">
        <f t="shared" si="392"/>
        <v>0</v>
      </c>
      <c r="K227" s="27">
        <f t="shared" si="392"/>
        <v>0</v>
      </c>
      <c r="L227" s="27">
        <f t="shared" si="392"/>
        <v>4704</v>
      </c>
      <c r="M227" s="27">
        <f t="shared" si="392"/>
        <v>0</v>
      </c>
      <c r="N227" s="27">
        <f t="shared" si="392"/>
        <v>0</v>
      </c>
      <c r="O227" s="27">
        <f t="shared" si="392"/>
        <v>109</v>
      </c>
      <c r="P227" s="27">
        <f t="shared" si="392"/>
        <v>0</v>
      </c>
      <c r="Q227" s="27">
        <f t="shared" si="392"/>
        <v>0</v>
      </c>
      <c r="R227" s="27">
        <f t="shared" si="392"/>
        <v>4813</v>
      </c>
      <c r="S227" s="27">
        <f t="shared" si="392"/>
        <v>0</v>
      </c>
      <c r="T227" s="27">
        <f t="shared" si="392"/>
        <v>0</v>
      </c>
      <c r="U227" s="27">
        <f t="shared" si="392"/>
        <v>0</v>
      </c>
      <c r="V227" s="27">
        <f t="shared" si="392"/>
        <v>0</v>
      </c>
      <c r="W227" s="27">
        <f t="shared" si="392"/>
        <v>0</v>
      </c>
      <c r="X227" s="27">
        <f t="shared" si="392"/>
        <v>4813</v>
      </c>
      <c r="Y227" s="27">
        <f t="shared" si="392"/>
        <v>0</v>
      </c>
      <c r="Z227" s="27">
        <f t="shared" si="392"/>
        <v>0</v>
      </c>
      <c r="AA227" s="27">
        <f t="shared" si="392"/>
        <v>0</v>
      </c>
      <c r="AB227" s="27">
        <f t="shared" si="392"/>
        <v>0</v>
      </c>
      <c r="AC227" s="27">
        <f t="shared" si="392"/>
        <v>0</v>
      </c>
      <c r="AD227" s="27">
        <f t="shared" si="392"/>
        <v>4813</v>
      </c>
      <c r="AE227" s="27">
        <f t="shared" si="392"/>
        <v>0</v>
      </c>
      <c r="AF227" s="27">
        <f t="shared" si="392"/>
        <v>0</v>
      </c>
      <c r="AG227" s="27">
        <f t="shared" si="392"/>
        <v>0</v>
      </c>
      <c r="AH227" s="27">
        <f t="shared" si="392"/>
        <v>0</v>
      </c>
      <c r="AI227" s="27">
        <f t="shared" si="392"/>
        <v>0</v>
      </c>
      <c r="AJ227" s="27">
        <f t="shared" si="392"/>
        <v>4813</v>
      </c>
      <c r="AK227" s="27">
        <f t="shared" si="392"/>
        <v>0</v>
      </c>
      <c r="AL227" s="27">
        <f t="shared" si="392"/>
        <v>0</v>
      </c>
      <c r="AM227" s="27">
        <f t="shared" si="392"/>
        <v>0</v>
      </c>
      <c r="AN227" s="27">
        <f t="shared" si="392"/>
        <v>0</v>
      </c>
      <c r="AO227" s="27">
        <f t="shared" si="392"/>
        <v>0</v>
      </c>
      <c r="AP227" s="27">
        <f t="shared" si="392"/>
        <v>4813</v>
      </c>
      <c r="AQ227" s="27">
        <f t="shared" si="392"/>
        <v>0</v>
      </c>
      <c r="AR227" s="27">
        <f t="shared" si="392"/>
        <v>0</v>
      </c>
      <c r="AS227" s="27">
        <f t="shared" si="392"/>
        <v>-33</v>
      </c>
      <c r="AT227" s="27">
        <f t="shared" si="392"/>
        <v>0</v>
      </c>
      <c r="AU227" s="27">
        <f t="shared" si="392"/>
        <v>0</v>
      </c>
      <c r="AV227" s="27">
        <f t="shared" si="392"/>
        <v>4780</v>
      </c>
      <c r="AW227" s="27">
        <f t="shared" si="392"/>
        <v>0</v>
      </c>
    </row>
    <row r="228" spans="1:49" ht="34.5" customHeight="1">
      <c r="A228" s="72" t="s">
        <v>170</v>
      </c>
      <c r="B228" s="25" t="s">
        <v>50</v>
      </c>
      <c r="C228" s="25" t="s">
        <v>73</v>
      </c>
      <c r="D228" s="26" t="s">
        <v>331</v>
      </c>
      <c r="E228" s="25" t="s">
        <v>169</v>
      </c>
      <c r="F228" s="27">
        <f>4609+95</f>
        <v>4704</v>
      </c>
      <c r="G228" s="27"/>
      <c r="H228" s="27"/>
      <c r="I228" s="27"/>
      <c r="J228" s="27"/>
      <c r="K228" s="27"/>
      <c r="L228" s="27">
        <f>F228+H228+I228+J228+K228</f>
        <v>4704</v>
      </c>
      <c r="M228" s="27">
        <f>G228+K228</f>
        <v>0</v>
      </c>
      <c r="N228" s="27"/>
      <c r="O228" s="27">
        <v>109</v>
      </c>
      <c r="P228" s="27"/>
      <c r="Q228" s="27"/>
      <c r="R228" s="27">
        <f>L228+N228+O228+P228+Q228</f>
        <v>4813</v>
      </c>
      <c r="S228" s="27">
        <f>M228+Q228</f>
        <v>0</v>
      </c>
      <c r="T228" s="27"/>
      <c r="U228" s="27"/>
      <c r="V228" s="27"/>
      <c r="W228" s="27"/>
      <c r="X228" s="27">
        <f>R228+T228+U228+V228+W228</f>
        <v>4813</v>
      </c>
      <c r="Y228" s="27">
        <f>S228+W228</f>
        <v>0</v>
      </c>
      <c r="Z228" s="27"/>
      <c r="AA228" s="27"/>
      <c r="AB228" s="27"/>
      <c r="AC228" s="27"/>
      <c r="AD228" s="27">
        <f>X228+Z228+AA228+AB228+AC228</f>
        <v>4813</v>
      </c>
      <c r="AE228" s="27">
        <f>Y228+AC228</f>
        <v>0</v>
      </c>
      <c r="AF228" s="27"/>
      <c r="AG228" s="27"/>
      <c r="AH228" s="27"/>
      <c r="AI228" s="27"/>
      <c r="AJ228" s="27">
        <f>AD228+AF228+AG228+AH228+AI228</f>
        <v>4813</v>
      </c>
      <c r="AK228" s="27">
        <f>AE228+AI228</f>
        <v>0</v>
      </c>
      <c r="AL228" s="27"/>
      <c r="AM228" s="27"/>
      <c r="AN228" s="27"/>
      <c r="AO228" s="27"/>
      <c r="AP228" s="27">
        <f>AJ228+AL228+AM228+AN228+AO228</f>
        <v>4813</v>
      </c>
      <c r="AQ228" s="27">
        <f>AK228+AO228</f>
        <v>0</v>
      </c>
      <c r="AR228" s="27"/>
      <c r="AS228" s="27">
        <v>-33</v>
      </c>
      <c r="AT228" s="27"/>
      <c r="AU228" s="27"/>
      <c r="AV228" s="27">
        <f>AP228+AR228+AS228+AT228+AU228</f>
        <v>4780</v>
      </c>
      <c r="AW228" s="27">
        <f>AQ228+AU228</f>
        <v>0</v>
      </c>
    </row>
    <row r="229" spans="1:49" ht="16.5">
      <c r="A229" s="33" t="s">
        <v>99</v>
      </c>
      <c r="B229" s="25" t="s">
        <v>50</v>
      </c>
      <c r="C229" s="25" t="s">
        <v>73</v>
      </c>
      <c r="D229" s="26" t="s">
        <v>331</v>
      </c>
      <c r="E229" s="25" t="s">
        <v>100</v>
      </c>
      <c r="F229" s="27">
        <f>F230</f>
        <v>320</v>
      </c>
      <c r="G229" s="27">
        <f>G230</f>
        <v>0</v>
      </c>
      <c r="H229" s="27">
        <f t="shared" ref="H229:AW229" si="393">H230</f>
        <v>0</v>
      </c>
      <c r="I229" s="27">
        <f t="shared" si="393"/>
        <v>0</v>
      </c>
      <c r="J229" s="27">
        <f t="shared" si="393"/>
        <v>0</v>
      </c>
      <c r="K229" s="27">
        <f t="shared" si="393"/>
        <v>0</v>
      </c>
      <c r="L229" s="27">
        <f t="shared" si="393"/>
        <v>320</v>
      </c>
      <c r="M229" s="27">
        <f t="shared" si="393"/>
        <v>0</v>
      </c>
      <c r="N229" s="27">
        <f t="shared" si="393"/>
        <v>0</v>
      </c>
      <c r="O229" s="27">
        <f t="shared" si="393"/>
        <v>-109</v>
      </c>
      <c r="P229" s="27">
        <f t="shared" si="393"/>
        <v>0</v>
      </c>
      <c r="Q229" s="27">
        <f t="shared" si="393"/>
        <v>0</v>
      </c>
      <c r="R229" s="27">
        <f t="shared" si="393"/>
        <v>211</v>
      </c>
      <c r="S229" s="27">
        <f t="shared" si="393"/>
        <v>0</v>
      </c>
      <c r="T229" s="27">
        <f t="shared" si="393"/>
        <v>0</v>
      </c>
      <c r="U229" s="27">
        <f t="shared" si="393"/>
        <v>0</v>
      </c>
      <c r="V229" s="27">
        <f t="shared" si="393"/>
        <v>0</v>
      </c>
      <c r="W229" s="27">
        <f t="shared" si="393"/>
        <v>0</v>
      </c>
      <c r="X229" s="27">
        <f t="shared" si="393"/>
        <v>211</v>
      </c>
      <c r="Y229" s="27">
        <f t="shared" si="393"/>
        <v>0</v>
      </c>
      <c r="Z229" s="27">
        <f t="shared" si="393"/>
        <v>0</v>
      </c>
      <c r="AA229" s="27">
        <f t="shared" si="393"/>
        <v>0</v>
      </c>
      <c r="AB229" s="27">
        <f t="shared" si="393"/>
        <v>0</v>
      </c>
      <c r="AC229" s="27">
        <f t="shared" si="393"/>
        <v>0</v>
      </c>
      <c r="AD229" s="27">
        <f t="shared" si="393"/>
        <v>211</v>
      </c>
      <c r="AE229" s="27">
        <f t="shared" si="393"/>
        <v>0</v>
      </c>
      <c r="AF229" s="27">
        <f t="shared" si="393"/>
        <v>0</v>
      </c>
      <c r="AG229" s="27">
        <f t="shared" si="393"/>
        <v>0</v>
      </c>
      <c r="AH229" s="27">
        <f t="shared" si="393"/>
        <v>0</v>
      </c>
      <c r="AI229" s="27">
        <f t="shared" si="393"/>
        <v>0</v>
      </c>
      <c r="AJ229" s="27">
        <f t="shared" si="393"/>
        <v>211</v>
      </c>
      <c r="AK229" s="27">
        <f t="shared" si="393"/>
        <v>0</v>
      </c>
      <c r="AL229" s="27">
        <f t="shared" si="393"/>
        <v>0</v>
      </c>
      <c r="AM229" s="27">
        <f t="shared" si="393"/>
        <v>0</v>
      </c>
      <c r="AN229" s="27">
        <f t="shared" si="393"/>
        <v>0</v>
      </c>
      <c r="AO229" s="27">
        <f t="shared" si="393"/>
        <v>0</v>
      </c>
      <c r="AP229" s="27">
        <f t="shared" si="393"/>
        <v>211</v>
      </c>
      <c r="AQ229" s="27">
        <f t="shared" si="393"/>
        <v>0</v>
      </c>
      <c r="AR229" s="27">
        <f t="shared" si="393"/>
        <v>0</v>
      </c>
      <c r="AS229" s="27">
        <f t="shared" si="393"/>
        <v>0</v>
      </c>
      <c r="AT229" s="27">
        <f t="shared" si="393"/>
        <v>0</v>
      </c>
      <c r="AU229" s="27">
        <f t="shared" si="393"/>
        <v>0</v>
      </c>
      <c r="AV229" s="27">
        <f t="shared" si="393"/>
        <v>211</v>
      </c>
      <c r="AW229" s="27">
        <f t="shared" si="393"/>
        <v>0</v>
      </c>
    </row>
    <row r="230" spans="1:49" ht="16.5">
      <c r="A230" s="33" t="s">
        <v>172</v>
      </c>
      <c r="B230" s="25" t="s">
        <v>50</v>
      </c>
      <c r="C230" s="25" t="s">
        <v>73</v>
      </c>
      <c r="D230" s="26" t="s">
        <v>331</v>
      </c>
      <c r="E230" s="25" t="s">
        <v>171</v>
      </c>
      <c r="F230" s="27">
        <f>211+109</f>
        <v>320</v>
      </c>
      <c r="G230" s="27"/>
      <c r="H230" s="27"/>
      <c r="I230" s="27"/>
      <c r="J230" s="27"/>
      <c r="K230" s="27"/>
      <c r="L230" s="27">
        <f>F230+H230+I230+J230+K230</f>
        <v>320</v>
      </c>
      <c r="M230" s="27">
        <f>G230+K230</f>
        <v>0</v>
      </c>
      <c r="N230" s="27"/>
      <c r="O230" s="27">
        <v>-109</v>
      </c>
      <c r="P230" s="27"/>
      <c r="Q230" s="27"/>
      <c r="R230" s="27">
        <f>L230+N230+O230+P230+Q230</f>
        <v>211</v>
      </c>
      <c r="S230" s="27">
        <f>M230+Q230</f>
        <v>0</v>
      </c>
      <c r="T230" s="27"/>
      <c r="U230" s="27"/>
      <c r="V230" s="27"/>
      <c r="W230" s="27"/>
      <c r="X230" s="27">
        <f>R230+T230+U230+V230+W230</f>
        <v>211</v>
      </c>
      <c r="Y230" s="27">
        <f>S230+W230</f>
        <v>0</v>
      </c>
      <c r="Z230" s="27"/>
      <c r="AA230" s="27"/>
      <c r="AB230" s="27"/>
      <c r="AC230" s="27"/>
      <c r="AD230" s="27">
        <f>X230+Z230+AA230+AB230+AC230</f>
        <v>211</v>
      </c>
      <c r="AE230" s="27">
        <f>Y230+AC230</f>
        <v>0</v>
      </c>
      <c r="AF230" s="27"/>
      <c r="AG230" s="27"/>
      <c r="AH230" s="27"/>
      <c r="AI230" s="27"/>
      <c r="AJ230" s="27">
        <f>AD230+AF230+AG230+AH230+AI230</f>
        <v>211</v>
      </c>
      <c r="AK230" s="27">
        <f>AE230+AI230</f>
        <v>0</v>
      </c>
      <c r="AL230" s="27"/>
      <c r="AM230" s="27"/>
      <c r="AN230" s="27"/>
      <c r="AO230" s="27"/>
      <c r="AP230" s="27">
        <f>AJ230+AL230+AM230+AN230+AO230</f>
        <v>211</v>
      </c>
      <c r="AQ230" s="27">
        <f>AK230+AO230</f>
        <v>0</v>
      </c>
      <c r="AR230" s="27"/>
      <c r="AS230" s="27"/>
      <c r="AT230" s="27"/>
      <c r="AU230" s="27"/>
      <c r="AV230" s="27">
        <f>AP230+AR230+AS230+AT230+AU230</f>
        <v>211</v>
      </c>
      <c r="AW230" s="27">
        <f>AQ230+AU230</f>
        <v>0</v>
      </c>
    </row>
    <row r="231" spans="1:49" ht="18" customHeight="1">
      <c r="A231" s="33" t="s">
        <v>81</v>
      </c>
      <c r="B231" s="36" t="s">
        <v>50</v>
      </c>
      <c r="C231" s="36" t="s">
        <v>73</v>
      </c>
      <c r="D231" s="25" t="s">
        <v>245</v>
      </c>
      <c r="E231" s="36"/>
      <c r="F231" s="27">
        <f>F232</f>
        <v>137442</v>
      </c>
      <c r="G231" s="27">
        <f>G232</f>
        <v>0</v>
      </c>
      <c r="H231" s="27">
        <f t="shared" ref="H231:Y231" si="394">H232</f>
        <v>0</v>
      </c>
      <c r="I231" s="27">
        <f t="shared" si="394"/>
        <v>0</v>
      </c>
      <c r="J231" s="27">
        <f t="shared" si="394"/>
        <v>0</v>
      </c>
      <c r="K231" s="27">
        <f t="shared" si="394"/>
        <v>0</v>
      </c>
      <c r="L231" s="27">
        <f t="shared" si="394"/>
        <v>137442</v>
      </c>
      <c r="M231" s="27">
        <f t="shared" si="394"/>
        <v>0</v>
      </c>
      <c r="N231" s="27">
        <f t="shared" si="394"/>
        <v>21765</v>
      </c>
      <c r="O231" s="27">
        <f t="shared" si="394"/>
        <v>0</v>
      </c>
      <c r="P231" s="27">
        <f t="shared" si="394"/>
        <v>0</v>
      </c>
      <c r="Q231" s="27">
        <f t="shared" si="394"/>
        <v>0</v>
      </c>
      <c r="R231" s="27">
        <f t="shared" si="394"/>
        <v>159207</v>
      </c>
      <c r="S231" s="27">
        <f t="shared" si="394"/>
        <v>0</v>
      </c>
      <c r="T231" s="27">
        <f t="shared" si="394"/>
        <v>0</v>
      </c>
      <c r="U231" s="27">
        <f t="shared" si="394"/>
        <v>0</v>
      </c>
      <c r="V231" s="27">
        <f t="shared" si="394"/>
        <v>0</v>
      </c>
      <c r="W231" s="27">
        <f t="shared" si="394"/>
        <v>0</v>
      </c>
      <c r="X231" s="27">
        <f t="shared" si="394"/>
        <v>159207</v>
      </c>
      <c r="Y231" s="27">
        <f t="shared" si="394"/>
        <v>0</v>
      </c>
      <c r="Z231" s="27">
        <f>Z232+Z248</f>
        <v>1062</v>
      </c>
      <c r="AA231" s="27">
        <f t="shared" ref="AA231:AE231" si="395">AA232+AA248</f>
        <v>0</v>
      </c>
      <c r="AB231" s="27">
        <f t="shared" si="395"/>
        <v>0</v>
      </c>
      <c r="AC231" s="131">
        <f t="shared" si="395"/>
        <v>3553</v>
      </c>
      <c r="AD231" s="27">
        <f t="shared" si="395"/>
        <v>163822</v>
      </c>
      <c r="AE231" s="27">
        <f t="shared" si="395"/>
        <v>3553</v>
      </c>
      <c r="AF231" s="27">
        <f>AF232+AF248</f>
        <v>0</v>
      </c>
      <c r="AG231" s="27">
        <f t="shared" ref="AG231:AK231" si="396">AG232+AG248</f>
        <v>0</v>
      </c>
      <c r="AH231" s="27">
        <f t="shared" si="396"/>
        <v>0</v>
      </c>
      <c r="AI231" s="27">
        <f t="shared" si="396"/>
        <v>0</v>
      </c>
      <c r="AJ231" s="27">
        <f t="shared" si="396"/>
        <v>163822</v>
      </c>
      <c r="AK231" s="27">
        <f t="shared" si="396"/>
        <v>3553</v>
      </c>
      <c r="AL231" s="27">
        <f>AL232+AL248</f>
        <v>27880</v>
      </c>
      <c r="AM231" s="27">
        <f t="shared" ref="AM231:AQ231" si="397">AM232+AM248</f>
        <v>0</v>
      </c>
      <c r="AN231" s="27">
        <f t="shared" si="397"/>
        <v>-558</v>
      </c>
      <c r="AO231" s="27">
        <f t="shared" si="397"/>
        <v>0</v>
      </c>
      <c r="AP231" s="27">
        <f t="shared" si="397"/>
        <v>191144</v>
      </c>
      <c r="AQ231" s="27">
        <f t="shared" si="397"/>
        <v>3553</v>
      </c>
      <c r="AR231" s="27">
        <f>AR232+AR248</f>
        <v>33</v>
      </c>
      <c r="AS231" s="27">
        <f t="shared" ref="AS231:AW231" si="398">AS232+AS248</f>
        <v>-838</v>
      </c>
      <c r="AT231" s="27">
        <f t="shared" si="398"/>
        <v>0</v>
      </c>
      <c r="AU231" s="27">
        <f t="shared" si="398"/>
        <v>0</v>
      </c>
      <c r="AV231" s="27">
        <f t="shared" si="398"/>
        <v>190339</v>
      </c>
      <c r="AW231" s="27">
        <f t="shared" si="398"/>
        <v>3553</v>
      </c>
    </row>
    <row r="232" spans="1:49" ht="21.75" customHeight="1">
      <c r="A232" s="73" t="s">
        <v>78</v>
      </c>
      <c r="B232" s="36" t="s">
        <v>50</v>
      </c>
      <c r="C232" s="36" t="s">
        <v>73</v>
      </c>
      <c r="D232" s="36" t="s">
        <v>246</v>
      </c>
      <c r="E232" s="36"/>
      <c r="F232" s="27">
        <f>F233+F242+F245</f>
        <v>137442</v>
      </c>
      <c r="G232" s="27">
        <f>G233+G242+G245</f>
        <v>0</v>
      </c>
      <c r="H232" s="27">
        <f t="shared" ref="H232:M232" si="399">H233+H242+H245</f>
        <v>0</v>
      </c>
      <c r="I232" s="27">
        <f t="shared" si="399"/>
        <v>0</v>
      </c>
      <c r="J232" s="27">
        <f t="shared" si="399"/>
        <v>0</v>
      </c>
      <c r="K232" s="27">
        <f t="shared" si="399"/>
        <v>0</v>
      </c>
      <c r="L232" s="27">
        <f t="shared" si="399"/>
        <v>137442</v>
      </c>
      <c r="M232" s="27">
        <f t="shared" si="399"/>
        <v>0</v>
      </c>
      <c r="N232" s="27">
        <f t="shared" ref="N232:S232" si="400">N233+N242+N245</f>
        <v>21765</v>
      </c>
      <c r="O232" s="27">
        <f t="shared" si="400"/>
        <v>0</v>
      </c>
      <c r="P232" s="27">
        <f t="shared" si="400"/>
        <v>0</v>
      </c>
      <c r="Q232" s="27">
        <f t="shared" si="400"/>
        <v>0</v>
      </c>
      <c r="R232" s="27">
        <f t="shared" si="400"/>
        <v>159207</v>
      </c>
      <c r="S232" s="27">
        <f t="shared" si="400"/>
        <v>0</v>
      </c>
      <c r="T232" s="27">
        <f t="shared" ref="T232:Y232" si="401">T233+T242+T245</f>
        <v>0</v>
      </c>
      <c r="U232" s="27">
        <f t="shared" si="401"/>
        <v>0</v>
      </c>
      <c r="V232" s="27">
        <f t="shared" si="401"/>
        <v>0</v>
      </c>
      <c r="W232" s="27">
        <f t="shared" si="401"/>
        <v>0</v>
      </c>
      <c r="X232" s="27">
        <f t="shared" si="401"/>
        <v>159207</v>
      </c>
      <c r="Y232" s="27">
        <f t="shared" si="401"/>
        <v>0</v>
      </c>
      <c r="Z232" s="27">
        <f t="shared" ref="Z232:AE232" si="402">Z233+Z242+Z245</f>
        <v>1062</v>
      </c>
      <c r="AA232" s="27">
        <f t="shared" si="402"/>
        <v>0</v>
      </c>
      <c r="AB232" s="27">
        <f t="shared" si="402"/>
        <v>0</v>
      </c>
      <c r="AC232" s="27">
        <f t="shared" si="402"/>
        <v>0</v>
      </c>
      <c r="AD232" s="27">
        <f t="shared" si="402"/>
        <v>160269</v>
      </c>
      <c r="AE232" s="27">
        <f t="shared" si="402"/>
        <v>0</v>
      </c>
      <c r="AF232" s="27">
        <f t="shared" ref="AF232:AK232" si="403">AF233+AF242+AF245</f>
        <v>0</v>
      </c>
      <c r="AG232" s="27">
        <f t="shared" si="403"/>
        <v>0</v>
      </c>
      <c r="AH232" s="27">
        <f t="shared" si="403"/>
        <v>0</v>
      </c>
      <c r="AI232" s="27">
        <f t="shared" si="403"/>
        <v>0</v>
      </c>
      <c r="AJ232" s="27">
        <f t="shared" si="403"/>
        <v>160269</v>
      </c>
      <c r="AK232" s="27">
        <f t="shared" si="403"/>
        <v>0</v>
      </c>
      <c r="AL232" s="27">
        <f t="shared" ref="AL232:AQ232" si="404">AL233+AL242+AL245</f>
        <v>27880</v>
      </c>
      <c r="AM232" s="27">
        <f t="shared" si="404"/>
        <v>0</v>
      </c>
      <c r="AN232" s="27">
        <f t="shared" si="404"/>
        <v>-558</v>
      </c>
      <c r="AO232" s="27">
        <f t="shared" si="404"/>
        <v>0</v>
      </c>
      <c r="AP232" s="27">
        <f t="shared" si="404"/>
        <v>187591</v>
      </c>
      <c r="AQ232" s="27">
        <f t="shared" si="404"/>
        <v>0</v>
      </c>
      <c r="AR232" s="27">
        <f t="shared" ref="AR232:AW232" si="405">AR233+AR242+AR245</f>
        <v>33</v>
      </c>
      <c r="AS232" s="27">
        <f t="shared" si="405"/>
        <v>-838</v>
      </c>
      <c r="AT232" s="27">
        <f t="shared" si="405"/>
        <v>0</v>
      </c>
      <c r="AU232" s="27">
        <f t="shared" si="405"/>
        <v>0</v>
      </c>
      <c r="AV232" s="27">
        <f t="shared" si="405"/>
        <v>186786</v>
      </c>
      <c r="AW232" s="27">
        <f t="shared" si="405"/>
        <v>0</v>
      </c>
    </row>
    <row r="233" spans="1:49" ht="33">
      <c r="A233" s="79" t="s">
        <v>96</v>
      </c>
      <c r="B233" s="36" t="s">
        <v>50</v>
      </c>
      <c r="C233" s="36" t="s">
        <v>73</v>
      </c>
      <c r="D233" s="36" t="s">
        <v>247</v>
      </c>
      <c r="E233" s="25"/>
      <c r="F233" s="27">
        <f>F236+F238+F234</f>
        <v>137251</v>
      </c>
      <c r="G233" s="27">
        <f>G236+G238+G234</f>
        <v>0</v>
      </c>
      <c r="H233" s="27">
        <f t="shared" ref="H233:M233" si="406">H236+H238+H234</f>
        <v>0</v>
      </c>
      <c r="I233" s="27">
        <f t="shared" si="406"/>
        <v>0</v>
      </c>
      <c r="J233" s="27">
        <f t="shared" si="406"/>
        <v>0</v>
      </c>
      <c r="K233" s="27">
        <f t="shared" si="406"/>
        <v>0</v>
      </c>
      <c r="L233" s="27">
        <f t="shared" si="406"/>
        <v>137251</v>
      </c>
      <c r="M233" s="27">
        <f t="shared" si="406"/>
        <v>0</v>
      </c>
      <c r="N233" s="27">
        <f t="shared" ref="N233:S233" si="407">N236+N238+N234</f>
        <v>21765</v>
      </c>
      <c r="O233" s="27">
        <f t="shared" si="407"/>
        <v>0</v>
      </c>
      <c r="P233" s="27">
        <f t="shared" si="407"/>
        <v>0</v>
      </c>
      <c r="Q233" s="27">
        <f t="shared" si="407"/>
        <v>0</v>
      </c>
      <c r="R233" s="27">
        <f t="shared" si="407"/>
        <v>159016</v>
      </c>
      <c r="S233" s="27">
        <f t="shared" si="407"/>
        <v>0</v>
      </c>
      <c r="T233" s="27">
        <f t="shared" ref="T233:Y233" si="408">T236+T238+T234</f>
        <v>0</v>
      </c>
      <c r="U233" s="27">
        <f t="shared" si="408"/>
        <v>0</v>
      </c>
      <c r="V233" s="27">
        <f t="shared" si="408"/>
        <v>0</v>
      </c>
      <c r="W233" s="27">
        <f t="shared" si="408"/>
        <v>0</v>
      </c>
      <c r="X233" s="27">
        <f t="shared" si="408"/>
        <v>159016</v>
      </c>
      <c r="Y233" s="27">
        <f t="shared" si="408"/>
        <v>0</v>
      </c>
      <c r="Z233" s="27">
        <f t="shared" ref="Z233:AE233" si="409">Z236+Z238+Z234</f>
        <v>1062</v>
      </c>
      <c r="AA233" s="27">
        <f t="shared" si="409"/>
        <v>0</v>
      </c>
      <c r="AB233" s="27">
        <f t="shared" si="409"/>
        <v>0</v>
      </c>
      <c r="AC233" s="27">
        <f t="shared" si="409"/>
        <v>0</v>
      </c>
      <c r="AD233" s="27">
        <f t="shared" si="409"/>
        <v>160078</v>
      </c>
      <c r="AE233" s="27">
        <f t="shared" si="409"/>
        <v>0</v>
      </c>
      <c r="AF233" s="27">
        <f t="shared" ref="AF233:AK233" si="410">AF236+AF238+AF234</f>
        <v>0</v>
      </c>
      <c r="AG233" s="27">
        <f t="shared" si="410"/>
        <v>0</v>
      </c>
      <c r="AH233" s="27">
        <f t="shared" si="410"/>
        <v>0</v>
      </c>
      <c r="AI233" s="27">
        <f t="shared" si="410"/>
        <v>0</v>
      </c>
      <c r="AJ233" s="27">
        <f t="shared" si="410"/>
        <v>160078</v>
      </c>
      <c r="AK233" s="27">
        <f t="shared" si="410"/>
        <v>0</v>
      </c>
      <c r="AL233" s="27">
        <f t="shared" ref="AL233:AQ233" si="411">AL236+AL238+AL234</f>
        <v>27880</v>
      </c>
      <c r="AM233" s="27">
        <f t="shared" si="411"/>
        <v>0</v>
      </c>
      <c r="AN233" s="27">
        <f t="shared" si="411"/>
        <v>-558</v>
      </c>
      <c r="AO233" s="27">
        <f t="shared" si="411"/>
        <v>0</v>
      </c>
      <c r="AP233" s="27">
        <f t="shared" si="411"/>
        <v>187400</v>
      </c>
      <c r="AQ233" s="27">
        <f t="shared" si="411"/>
        <v>0</v>
      </c>
      <c r="AR233" s="27">
        <f t="shared" ref="AR233:AW233" si="412">AR236+AR238+AR234</f>
        <v>33</v>
      </c>
      <c r="AS233" s="27">
        <f t="shared" si="412"/>
        <v>-838</v>
      </c>
      <c r="AT233" s="27">
        <f t="shared" si="412"/>
        <v>0</v>
      </c>
      <c r="AU233" s="27">
        <f t="shared" si="412"/>
        <v>0</v>
      </c>
      <c r="AV233" s="27">
        <f t="shared" si="412"/>
        <v>186595</v>
      </c>
      <c r="AW233" s="27">
        <f t="shared" si="412"/>
        <v>0</v>
      </c>
    </row>
    <row r="234" spans="1:49" ht="82.5">
      <c r="A234" s="33" t="s">
        <v>466</v>
      </c>
      <c r="B234" s="36" t="s">
        <v>50</v>
      </c>
      <c r="C234" s="36" t="s">
        <v>73</v>
      </c>
      <c r="D234" s="36" t="s">
        <v>247</v>
      </c>
      <c r="E234" s="25" t="s">
        <v>105</v>
      </c>
      <c r="F234" s="27">
        <f t="shared" ref="F234:AW234" si="413">F235</f>
        <v>25208</v>
      </c>
      <c r="G234" s="27">
        <f t="shared" si="413"/>
        <v>0</v>
      </c>
      <c r="H234" s="27">
        <f t="shared" si="413"/>
        <v>0</v>
      </c>
      <c r="I234" s="27">
        <f t="shared" si="413"/>
        <v>0</v>
      </c>
      <c r="J234" s="27">
        <f t="shared" si="413"/>
        <v>0</v>
      </c>
      <c r="K234" s="27">
        <f t="shared" si="413"/>
        <v>0</v>
      </c>
      <c r="L234" s="27">
        <f t="shared" si="413"/>
        <v>25208</v>
      </c>
      <c r="M234" s="27">
        <f t="shared" si="413"/>
        <v>0</v>
      </c>
      <c r="N234" s="27">
        <f t="shared" si="413"/>
        <v>0</v>
      </c>
      <c r="O234" s="27">
        <f t="shared" si="413"/>
        <v>0</v>
      </c>
      <c r="P234" s="27">
        <f t="shared" si="413"/>
        <v>0</v>
      </c>
      <c r="Q234" s="27">
        <f t="shared" si="413"/>
        <v>0</v>
      </c>
      <c r="R234" s="27">
        <f t="shared" si="413"/>
        <v>25208</v>
      </c>
      <c r="S234" s="27">
        <f t="shared" si="413"/>
        <v>0</v>
      </c>
      <c r="T234" s="27">
        <f t="shared" si="413"/>
        <v>0</v>
      </c>
      <c r="U234" s="27">
        <f t="shared" si="413"/>
        <v>0</v>
      </c>
      <c r="V234" s="27">
        <f t="shared" si="413"/>
        <v>0</v>
      </c>
      <c r="W234" s="27">
        <f t="shared" si="413"/>
        <v>0</v>
      </c>
      <c r="X234" s="27">
        <f t="shared" si="413"/>
        <v>25208</v>
      </c>
      <c r="Y234" s="27">
        <f t="shared" si="413"/>
        <v>0</v>
      </c>
      <c r="Z234" s="27">
        <f t="shared" si="413"/>
        <v>0</v>
      </c>
      <c r="AA234" s="27">
        <f t="shared" si="413"/>
        <v>0</v>
      </c>
      <c r="AB234" s="27">
        <f t="shared" si="413"/>
        <v>0</v>
      </c>
      <c r="AC234" s="27">
        <f t="shared" si="413"/>
        <v>0</v>
      </c>
      <c r="AD234" s="27">
        <f t="shared" si="413"/>
        <v>25208</v>
      </c>
      <c r="AE234" s="27">
        <f t="shared" si="413"/>
        <v>0</v>
      </c>
      <c r="AF234" s="27">
        <f t="shared" si="413"/>
        <v>0</v>
      </c>
      <c r="AG234" s="27">
        <f t="shared" si="413"/>
        <v>0</v>
      </c>
      <c r="AH234" s="27">
        <f t="shared" si="413"/>
        <v>0</v>
      </c>
      <c r="AI234" s="27">
        <f t="shared" si="413"/>
        <v>0</v>
      </c>
      <c r="AJ234" s="27">
        <f t="shared" si="413"/>
        <v>25208</v>
      </c>
      <c r="AK234" s="27">
        <f t="shared" si="413"/>
        <v>0</v>
      </c>
      <c r="AL234" s="27">
        <f t="shared" si="413"/>
        <v>0</v>
      </c>
      <c r="AM234" s="27">
        <f t="shared" si="413"/>
        <v>0</v>
      </c>
      <c r="AN234" s="27">
        <f t="shared" si="413"/>
        <v>0</v>
      </c>
      <c r="AO234" s="27">
        <f t="shared" si="413"/>
        <v>0</v>
      </c>
      <c r="AP234" s="27">
        <f t="shared" si="413"/>
        <v>25208</v>
      </c>
      <c r="AQ234" s="27">
        <f t="shared" si="413"/>
        <v>0</v>
      </c>
      <c r="AR234" s="27">
        <f t="shared" si="413"/>
        <v>0</v>
      </c>
      <c r="AS234" s="27">
        <f t="shared" si="413"/>
        <v>0</v>
      </c>
      <c r="AT234" s="27">
        <f t="shared" si="413"/>
        <v>0</v>
      </c>
      <c r="AU234" s="27">
        <f t="shared" si="413"/>
        <v>0</v>
      </c>
      <c r="AV234" s="27">
        <f t="shared" si="413"/>
        <v>25208</v>
      </c>
      <c r="AW234" s="27">
        <f t="shared" si="413"/>
        <v>0</v>
      </c>
    </row>
    <row r="235" spans="1:49" ht="33">
      <c r="A235" s="73" t="s">
        <v>168</v>
      </c>
      <c r="B235" s="36" t="s">
        <v>50</v>
      </c>
      <c r="C235" s="36" t="s">
        <v>73</v>
      </c>
      <c r="D235" s="36" t="s">
        <v>247</v>
      </c>
      <c r="E235" s="25" t="s">
        <v>167</v>
      </c>
      <c r="F235" s="27">
        <f>24072+1136</f>
        <v>25208</v>
      </c>
      <c r="G235" s="27"/>
      <c r="H235" s="27"/>
      <c r="I235" s="27"/>
      <c r="J235" s="27"/>
      <c r="K235" s="27"/>
      <c r="L235" s="27">
        <f>F235+H235+I235+J235+K235</f>
        <v>25208</v>
      </c>
      <c r="M235" s="27">
        <f>G235+K235</f>
        <v>0</v>
      </c>
      <c r="N235" s="27"/>
      <c r="O235" s="27"/>
      <c r="P235" s="27"/>
      <c r="Q235" s="27"/>
      <c r="R235" s="27">
        <f>L235+N235+O235+P235+Q235</f>
        <v>25208</v>
      </c>
      <c r="S235" s="27">
        <f>M235+Q235</f>
        <v>0</v>
      </c>
      <c r="T235" s="27"/>
      <c r="U235" s="27"/>
      <c r="V235" s="27"/>
      <c r="W235" s="27"/>
      <c r="X235" s="27">
        <f>R235+T235+U235+V235+W235</f>
        <v>25208</v>
      </c>
      <c r="Y235" s="27">
        <f>S235+W235</f>
        <v>0</v>
      </c>
      <c r="Z235" s="27"/>
      <c r="AA235" s="27"/>
      <c r="AB235" s="27"/>
      <c r="AC235" s="27"/>
      <c r="AD235" s="27">
        <f>X235+Z235+AA235+AB235+AC235</f>
        <v>25208</v>
      </c>
      <c r="AE235" s="27">
        <f>Y235+AC235</f>
        <v>0</v>
      </c>
      <c r="AF235" s="27"/>
      <c r="AG235" s="27"/>
      <c r="AH235" s="27"/>
      <c r="AI235" s="27"/>
      <c r="AJ235" s="27">
        <f>AD235+AF235+AG235+AH235+AI235</f>
        <v>25208</v>
      </c>
      <c r="AK235" s="27">
        <f>AE235+AI235</f>
        <v>0</v>
      </c>
      <c r="AL235" s="27"/>
      <c r="AM235" s="27"/>
      <c r="AN235" s="27"/>
      <c r="AO235" s="27"/>
      <c r="AP235" s="27">
        <f>AJ235+AL235+AM235+AN235+AO235</f>
        <v>25208</v>
      </c>
      <c r="AQ235" s="27">
        <f>AK235+AO235</f>
        <v>0</v>
      </c>
      <c r="AR235" s="27"/>
      <c r="AS235" s="27"/>
      <c r="AT235" s="27"/>
      <c r="AU235" s="27"/>
      <c r="AV235" s="27">
        <f>AP235+AR235+AS235+AT235+AU235</f>
        <v>25208</v>
      </c>
      <c r="AW235" s="27">
        <f>AQ235+AU235</f>
        <v>0</v>
      </c>
    </row>
    <row r="236" spans="1:49" ht="33">
      <c r="A236" s="33" t="s">
        <v>437</v>
      </c>
      <c r="B236" s="36" t="s">
        <v>50</v>
      </c>
      <c r="C236" s="36" t="s">
        <v>73</v>
      </c>
      <c r="D236" s="36" t="s">
        <v>247</v>
      </c>
      <c r="E236" s="25" t="s">
        <v>80</v>
      </c>
      <c r="F236" s="27">
        <f t="shared" ref="F236:AW236" si="414">F237</f>
        <v>73887</v>
      </c>
      <c r="G236" s="27">
        <f t="shared" si="414"/>
        <v>0</v>
      </c>
      <c r="H236" s="27">
        <f t="shared" si="414"/>
        <v>0</v>
      </c>
      <c r="I236" s="27">
        <f t="shared" si="414"/>
        <v>0</v>
      </c>
      <c r="J236" s="27">
        <f t="shared" si="414"/>
        <v>0</v>
      </c>
      <c r="K236" s="27">
        <f t="shared" si="414"/>
        <v>0</v>
      </c>
      <c r="L236" s="27">
        <f t="shared" si="414"/>
        <v>73887</v>
      </c>
      <c r="M236" s="27">
        <f t="shared" si="414"/>
        <v>0</v>
      </c>
      <c r="N236" s="27">
        <f t="shared" si="414"/>
        <v>21765</v>
      </c>
      <c r="O236" s="27">
        <f t="shared" si="414"/>
        <v>0</v>
      </c>
      <c r="P236" s="27">
        <f t="shared" si="414"/>
        <v>0</v>
      </c>
      <c r="Q236" s="27">
        <f t="shared" si="414"/>
        <v>0</v>
      </c>
      <c r="R236" s="27">
        <f t="shared" si="414"/>
        <v>95652</v>
      </c>
      <c r="S236" s="27">
        <f t="shared" si="414"/>
        <v>0</v>
      </c>
      <c r="T236" s="27">
        <f t="shared" si="414"/>
        <v>0</v>
      </c>
      <c r="U236" s="27">
        <f t="shared" si="414"/>
        <v>0</v>
      </c>
      <c r="V236" s="27">
        <f t="shared" si="414"/>
        <v>0</v>
      </c>
      <c r="W236" s="27">
        <f t="shared" si="414"/>
        <v>0</v>
      </c>
      <c r="X236" s="27">
        <f t="shared" si="414"/>
        <v>95652</v>
      </c>
      <c r="Y236" s="27">
        <f t="shared" si="414"/>
        <v>0</v>
      </c>
      <c r="Z236" s="131">
        <f t="shared" si="414"/>
        <v>1062</v>
      </c>
      <c r="AA236" s="27">
        <f t="shared" si="414"/>
        <v>-3</v>
      </c>
      <c r="AB236" s="27">
        <f t="shared" si="414"/>
        <v>0</v>
      </c>
      <c r="AC236" s="27">
        <f t="shared" si="414"/>
        <v>0</v>
      </c>
      <c r="AD236" s="27">
        <f t="shared" si="414"/>
        <v>96711</v>
      </c>
      <c r="AE236" s="27">
        <f t="shared" si="414"/>
        <v>0</v>
      </c>
      <c r="AF236" s="27">
        <f t="shared" si="414"/>
        <v>0</v>
      </c>
      <c r="AG236" s="27">
        <f t="shared" si="414"/>
        <v>0</v>
      </c>
      <c r="AH236" s="27">
        <f t="shared" si="414"/>
        <v>0</v>
      </c>
      <c r="AI236" s="27">
        <f t="shared" si="414"/>
        <v>0</v>
      </c>
      <c r="AJ236" s="27">
        <f t="shared" si="414"/>
        <v>96711</v>
      </c>
      <c r="AK236" s="27">
        <f t="shared" si="414"/>
        <v>0</v>
      </c>
      <c r="AL236" s="92">
        <f t="shared" si="414"/>
        <v>0</v>
      </c>
      <c r="AM236" s="92">
        <f t="shared" si="414"/>
        <v>0</v>
      </c>
      <c r="AN236" s="92">
        <f t="shared" si="414"/>
        <v>-558</v>
      </c>
      <c r="AO236" s="92">
        <f t="shared" si="414"/>
        <v>0</v>
      </c>
      <c r="AP236" s="27">
        <f t="shared" si="414"/>
        <v>96153</v>
      </c>
      <c r="AQ236" s="27">
        <f t="shared" si="414"/>
        <v>0</v>
      </c>
      <c r="AR236" s="27">
        <f t="shared" si="414"/>
        <v>33</v>
      </c>
      <c r="AS236" s="27">
        <f t="shared" si="414"/>
        <v>-838</v>
      </c>
      <c r="AT236" s="27">
        <f t="shared" si="414"/>
        <v>0</v>
      </c>
      <c r="AU236" s="27">
        <f t="shared" si="414"/>
        <v>0</v>
      </c>
      <c r="AV236" s="27">
        <f t="shared" si="414"/>
        <v>95348</v>
      </c>
      <c r="AW236" s="27">
        <f t="shared" si="414"/>
        <v>0</v>
      </c>
    </row>
    <row r="237" spans="1:49" ht="34.5" customHeight="1">
      <c r="A237" s="72" t="s">
        <v>170</v>
      </c>
      <c r="B237" s="36" t="s">
        <v>50</v>
      </c>
      <c r="C237" s="36" t="s">
        <v>73</v>
      </c>
      <c r="D237" s="36" t="s">
        <v>247</v>
      </c>
      <c r="E237" s="25" t="s">
        <v>169</v>
      </c>
      <c r="F237" s="27">
        <f>55994+4465+272+5682+6724+750</f>
        <v>73887</v>
      </c>
      <c r="G237" s="27"/>
      <c r="H237" s="27"/>
      <c r="I237" s="27"/>
      <c r="J237" s="27"/>
      <c r="K237" s="27"/>
      <c r="L237" s="27">
        <f>F237+H237+I237+J237+K237</f>
        <v>73887</v>
      </c>
      <c r="M237" s="27">
        <f>G237+K237</f>
        <v>0</v>
      </c>
      <c r="N237" s="27">
        <v>21765</v>
      </c>
      <c r="O237" s="27"/>
      <c r="P237" s="27"/>
      <c r="Q237" s="27"/>
      <c r="R237" s="27">
        <f>L237+N237+O237+P237+Q237</f>
        <v>95652</v>
      </c>
      <c r="S237" s="27">
        <f>M237+Q237</f>
        <v>0</v>
      </c>
      <c r="T237" s="27"/>
      <c r="U237" s="27"/>
      <c r="V237" s="27"/>
      <c r="W237" s="27"/>
      <c r="X237" s="27">
        <f>R237+T237+U237+V237+W237</f>
        <v>95652</v>
      </c>
      <c r="Y237" s="27">
        <f>S237+W237</f>
        <v>0</v>
      </c>
      <c r="Z237" s="131">
        <v>1062</v>
      </c>
      <c r="AA237" s="131">
        <v>-3</v>
      </c>
      <c r="AB237" s="27"/>
      <c r="AC237" s="27"/>
      <c r="AD237" s="27">
        <f>X237+Z237+AA237+AB237+AC237</f>
        <v>96711</v>
      </c>
      <c r="AE237" s="27">
        <f>Y237+AC237</f>
        <v>0</v>
      </c>
      <c r="AF237" s="27"/>
      <c r="AG237" s="27"/>
      <c r="AH237" s="27"/>
      <c r="AI237" s="27"/>
      <c r="AJ237" s="27">
        <f>AD237+AF237+AG237+AH237+AI237</f>
        <v>96711</v>
      </c>
      <c r="AK237" s="27">
        <f>AE237+AI237</f>
        <v>0</v>
      </c>
      <c r="AL237" s="92"/>
      <c r="AM237" s="92"/>
      <c r="AN237" s="92">
        <f>-489-69</f>
        <v>-558</v>
      </c>
      <c r="AO237" s="92"/>
      <c r="AP237" s="27">
        <f>AJ237+AL237+AM237+AN237+AO237</f>
        <v>96153</v>
      </c>
      <c r="AQ237" s="27">
        <f>AK237+AO237</f>
        <v>0</v>
      </c>
      <c r="AR237" s="27">
        <v>33</v>
      </c>
      <c r="AS237" s="27">
        <v>-838</v>
      </c>
      <c r="AT237" s="27"/>
      <c r="AU237" s="27"/>
      <c r="AV237" s="27">
        <f>AP237+AR237+AS237+AT237+AU237</f>
        <v>95348</v>
      </c>
      <c r="AW237" s="27">
        <f>AQ237+AU237</f>
        <v>0</v>
      </c>
    </row>
    <row r="238" spans="1:49" ht="16.5">
      <c r="A238" s="33" t="s">
        <v>99</v>
      </c>
      <c r="B238" s="36" t="s">
        <v>50</v>
      </c>
      <c r="C238" s="36" t="s">
        <v>73</v>
      </c>
      <c r="D238" s="36" t="s">
        <v>247</v>
      </c>
      <c r="E238" s="25" t="s">
        <v>100</v>
      </c>
      <c r="F238" s="27">
        <f t="shared" ref="F238:G238" si="415">F239+F240+F241</f>
        <v>38156</v>
      </c>
      <c r="G238" s="27">
        <f t="shared" si="415"/>
        <v>0</v>
      </c>
      <c r="H238" s="27">
        <f t="shared" ref="H238:M238" si="416">H239+H240+H241</f>
        <v>0</v>
      </c>
      <c r="I238" s="27">
        <f t="shared" si="416"/>
        <v>0</v>
      </c>
      <c r="J238" s="27">
        <f t="shared" si="416"/>
        <v>0</v>
      </c>
      <c r="K238" s="27">
        <f t="shared" si="416"/>
        <v>0</v>
      </c>
      <c r="L238" s="27">
        <f t="shared" si="416"/>
        <v>38156</v>
      </c>
      <c r="M238" s="27">
        <f t="shared" si="416"/>
        <v>0</v>
      </c>
      <c r="N238" s="27">
        <f t="shared" ref="N238:S238" si="417">N239+N240+N241</f>
        <v>0</v>
      </c>
      <c r="O238" s="27">
        <f t="shared" si="417"/>
        <v>0</v>
      </c>
      <c r="P238" s="27">
        <f t="shared" si="417"/>
        <v>0</v>
      </c>
      <c r="Q238" s="27">
        <f t="shared" si="417"/>
        <v>0</v>
      </c>
      <c r="R238" s="27">
        <f t="shared" si="417"/>
        <v>38156</v>
      </c>
      <c r="S238" s="27">
        <f t="shared" si="417"/>
        <v>0</v>
      </c>
      <c r="T238" s="27">
        <f t="shared" ref="T238:Y238" si="418">T239+T240+T241</f>
        <v>0</v>
      </c>
      <c r="U238" s="27">
        <f t="shared" si="418"/>
        <v>0</v>
      </c>
      <c r="V238" s="27">
        <f t="shared" si="418"/>
        <v>0</v>
      </c>
      <c r="W238" s="27">
        <f t="shared" si="418"/>
        <v>0</v>
      </c>
      <c r="X238" s="27">
        <f t="shared" si="418"/>
        <v>38156</v>
      </c>
      <c r="Y238" s="27">
        <f t="shared" si="418"/>
        <v>0</v>
      </c>
      <c r="Z238" s="27">
        <f t="shared" ref="Z238:AE238" si="419">Z239+Z240+Z241</f>
        <v>0</v>
      </c>
      <c r="AA238" s="27">
        <f t="shared" si="419"/>
        <v>3</v>
      </c>
      <c r="AB238" s="27">
        <f t="shared" si="419"/>
        <v>0</v>
      </c>
      <c r="AC238" s="27">
        <f t="shared" si="419"/>
        <v>0</v>
      </c>
      <c r="AD238" s="27">
        <f t="shared" si="419"/>
        <v>38159</v>
      </c>
      <c r="AE238" s="27">
        <f t="shared" si="419"/>
        <v>0</v>
      </c>
      <c r="AF238" s="27">
        <f t="shared" ref="AF238:AK238" si="420">AF239+AF240+AF241</f>
        <v>0</v>
      </c>
      <c r="AG238" s="27">
        <f t="shared" si="420"/>
        <v>0</v>
      </c>
      <c r="AH238" s="27">
        <f t="shared" si="420"/>
        <v>0</v>
      </c>
      <c r="AI238" s="27">
        <f t="shared" si="420"/>
        <v>0</v>
      </c>
      <c r="AJ238" s="27">
        <f t="shared" si="420"/>
        <v>38159</v>
      </c>
      <c r="AK238" s="27">
        <f t="shared" si="420"/>
        <v>0</v>
      </c>
      <c r="AL238" s="27">
        <f t="shared" ref="AL238:AQ238" si="421">AL239+AL240+AL241</f>
        <v>27880</v>
      </c>
      <c r="AM238" s="27">
        <f t="shared" si="421"/>
        <v>0</v>
      </c>
      <c r="AN238" s="27">
        <f t="shared" si="421"/>
        <v>0</v>
      </c>
      <c r="AO238" s="27">
        <f t="shared" si="421"/>
        <v>0</v>
      </c>
      <c r="AP238" s="27">
        <f t="shared" si="421"/>
        <v>66039</v>
      </c>
      <c r="AQ238" s="27">
        <f t="shared" si="421"/>
        <v>0</v>
      </c>
      <c r="AR238" s="27">
        <f t="shared" ref="AR238:AW238" si="422">AR239+AR240+AR241</f>
        <v>0</v>
      </c>
      <c r="AS238" s="27">
        <f t="shared" si="422"/>
        <v>0</v>
      </c>
      <c r="AT238" s="27">
        <f t="shared" si="422"/>
        <v>0</v>
      </c>
      <c r="AU238" s="27">
        <f t="shared" si="422"/>
        <v>0</v>
      </c>
      <c r="AV238" s="27">
        <f t="shared" si="422"/>
        <v>66039</v>
      </c>
      <c r="AW238" s="27">
        <f t="shared" si="422"/>
        <v>0</v>
      </c>
    </row>
    <row r="239" spans="1:49" ht="16.5">
      <c r="A239" s="33" t="s">
        <v>185</v>
      </c>
      <c r="B239" s="36" t="s">
        <v>50</v>
      </c>
      <c r="C239" s="36" t="s">
        <v>73</v>
      </c>
      <c r="D239" s="36" t="s">
        <v>247</v>
      </c>
      <c r="E239" s="25" t="s">
        <v>184</v>
      </c>
      <c r="F239" s="27">
        <f>41453-13847</f>
        <v>27606</v>
      </c>
      <c r="G239" s="27"/>
      <c r="H239" s="27"/>
      <c r="I239" s="27"/>
      <c r="J239" s="27"/>
      <c r="K239" s="27"/>
      <c r="L239" s="27">
        <f>F239+H239+I239+J239+K239</f>
        <v>27606</v>
      </c>
      <c r="M239" s="27">
        <f>G239+K239</f>
        <v>0</v>
      </c>
      <c r="N239" s="27"/>
      <c r="O239" s="27"/>
      <c r="P239" s="27"/>
      <c r="Q239" s="27"/>
      <c r="R239" s="27">
        <f>L239+N239+O239+P239+Q239</f>
        <v>27606</v>
      </c>
      <c r="S239" s="27">
        <f>M239+Q239</f>
        <v>0</v>
      </c>
      <c r="T239" s="27"/>
      <c r="U239" s="27"/>
      <c r="V239" s="27"/>
      <c r="W239" s="27"/>
      <c r="X239" s="27">
        <f>R239+T239+U239+V239+W239</f>
        <v>27606</v>
      </c>
      <c r="Y239" s="27">
        <f>S239+W239</f>
        <v>0</v>
      </c>
      <c r="Z239" s="27"/>
      <c r="AA239" s="131">
        <v>3</v>
      </c>
      <c r="AB239" s="27"/>
      <c r="AC239" s="27"/>
      <c r="AD239" s="27">
        <f>X239+Z239+AA239+AB239+AC239</f>
        <v>27609</v>
      </c>
      <c r="AE239" s="27">
        <f>Y239+AC239</f>
        <v>0</v>
      </c>
      <c r="AF239" s="27"/>
      <c r="AG239" s="27"/>
      <c r="AH239" s="27"/>
      <c r="AI239" s="27"/>
      <c r="AJ239" s="27">
        <f>AD239+AF239+AG239+AH239+AI239</f>
        <v>27609</v>
      </c>
      <c r="AK239" s="27">
        <f>AE239+AI239</f>
        <v>0</v>
      </c>
      <c r="AL239" s="92">
        <v>27880</v>
      </c>
      <c r="AM239" s="92"/>
      <c r="AN239" s="92"/>
      <c r="AO239" s="92"/>
      <c r="AP239" s="27">
        <f>AJ239+AL239+AM239+AN239+AO239</f>
        <v>55489</v>
      </c>
      <c r="AQ239" s="27">
        <f>AK239+AO239</f>
        <v>0</v>
      </c>
      <c r="AR239" s="27"/>
      <c r="AS239" s="27"/>
      <c r="AT239" s="27"/>
      <c r="AU239" s="27"/>
      <c r="AV239" s="27">
        <f>AP239+AR239+AS239+AT239+AU239</f>
        <v>55489</v>
      </c>
      <c r="AW239" s="27">
        <f>AQ239+AU239</f>
        <v>0</v>
      </c>
    </row>
    <row r="240" spans="1:49" ht="66">
      <c r="A240" s="33" t="s">
        <v>191</v>
      </c>
      <c r="B240" s="36" t="s">
        <v>50</v>
      </c>
      <c r="C240" s="36" t="s">
        <v>73</v>
      </c>
      <c r="D240" s="36" t="s">
        <v>247</v>
      </c>
      <c r="E240" s="25" t="s">
        <v>186</v>
      </c>
      <c r="F240" s="27">
        <v>9800</v>
      </c>
      <c r="G240" s="27"/>
      <c r="H240" s="27"/>
      <c r="I240" s="27"/>
      <c r="J240" s="27"/>
      <c r="K240" s="27"/>
      <c r="L240" s="27">
        <f>F240+H240+I240+J240+K240</f>
        <v>9800</v>
      </c>
      <c r="M240" s="27">
        <f>G240+K240</f>
        <v>0</v>
      </c>
      <c r="N240" s="27"/>
      <c r="O240" s="27"/>
      <c r="P240" s="27"/>
      <c r="Q240" s="27"/>
      <c r="R240" s="27">
        <f>L240+N240+O240+P240+Q240</f>
        <v>9800</v>
      </c>
      <c r="S240" s="27">
        <f>M240+Q240</f>
        <v>0</v>
      </c>
      <c r="T240" s="27"/>
      <c r="U240" s="27"/>
      <c r="V240" s="27"/>
      <c r="W240" s="27"/>
      <c r="X240" s="27">
        <f>R240+T240+U240+V240+W240</f>
        <v>9800</v>
      </c>
      <c r="Y240" s="27">
        <f>S240+W240</f>
        <v>0</v>
      </c>
      <c r="Z240" s="27"/>
      <c r="AA240" s="27"/>
      <c r="AB240" s="27"/>
      <c r="AC240" s="27"/>
      <c r="AD240" s="27">
        <f>X240+Z240+AA240+AB240+AC240</f>
        <v>9800</v>
      </c>
      <c r="AE240" s="27">
        <f>Y240+AC240</f>
        <v>0</v>
      </c>
      <c r="AF240" s="27"/>
      <c r="AG240" s="27"/>
      <c r="AH240" s="27"/>
      <c r="AI240" s="27"/>
      <c r="AJ240" s="27">
        <f>AD240+AF240+AG240+AH240+AI240</f>
        <v>9800</v>
      </c>
      <c r="AK240" s="27">
        <f>AE240+AI240</f>
        <v>0</v>
      </c>
      <c r="AL240" s="27"/>
      <c r="AM240" s="27"/>
      <c r="AN240" s="27"/>
      <c r="AO240" s="27"/>
      <c r="AP240" s="27">
        <f>AJ240+AL240+AM240+AN240+AO240</f>
        <v>9800</v>
      </c>
      <c r="AQ240" s="27">
        <f>AK240+AO240</f>
        <v>0</v>
      </c>
      <c r="AR240" s="27"/>
      <c r="AS240" s="27"/>
      <c r="AT240" s="27"/>
      <c r="AU240" s="27"/>
      <c r="AV240" s="27">
        <f>AP240+AR240+AS240+AT240+AU240</f>
        <v>9800</v>
      </c>
      <c r="AW240" s="27">
        <f>AQ240+AU240</f>
        <v>0</v>
      </c>
    </row>
    <row r="241" spans="1:49" ht="16.5">
      <c r="A241" s="33" t="s">
        <v>172</v>
      </c>
      <c r="B241" s="36" t="s">
        <v>50</v>
      </c>
      <c r="C241" s="36" t="s">
        <v>73</v>
      </c>
      <c r="D241" s="36" t="s">
        <v>247</v>
      </c>
      <c r="E241" s="25" t="s">
        <v>171</v>
      </c>
      <c r="F241" s="27">
        <f>750</f>
        <v>750</v>
      </c>
      <c r="G241" s="27"/>
      <c r="H241" s="27"/>
      <c r="I241" s="27"/>
      <c r="J241" s="27"/>
      <c r="K241" s="27"/>
      <c r="L241" s="27">
        <f>F241+H241+I241+J241+K241</f>
        <v>750</v>
      </c>
      <c r="M241" s="27">
        <f>G241+K241</f>
        <v>0</v>
      </c>
      <c r="N241" s="27"/>
      <c r="O241" s="27"/>
      <c r="P241" s="27"/>
      <c r="Q241" s="27"/>
      <c r="R241" s="27">
        <f>L241+N241+O241+P241+Q241</f>
        <v>750</v>
      </c>
      <c r="S241" s="27">
        <f>M241+Q241</f>
        <v>0</v>
      </c>
      <c r="T241" s="27"/>
      <c r="U241" s="27"/>
      <c r="V241" s="27"/>
      <c r="W241" s="27"/>
      <c r="X241" s="27">
        <f>R241+T241+U241+V241+W241</f>
        <v>750</v>
      </c>
      <c r="Y241" s="27">
        <f>S241+W241</f>
        <v>0</v>
      </c>
      <c r="Z241" s="27"/>
      <c r="AA241" s="27"/>
      <c r="AB241" s="27"/>
      <c r="AC241" s="27"/>
      <c r="AD241" s="27">
        <f>X241+Z241+AA241+AB241+AC241</f>
        <v>750</v>
      </c>
      <c r="AE241" s="27">
        <f>Y241+AC241</f>
        <v>0</v>
      </c>
      <c r="AF241" s="27"/>
      <c r="AG241" s="27"/>
      <c r="AH241" s="27"/>
      <c r="AI241" s="27"/>
      <c r="AJ241" s="27">
        <f>AD241+AF241+AG241+AH241+AI241</f>
        <v>750</v>
      </c>
      <c r="AK241" s="27">
        <f>AE241+AI241</f>
        <v>0</v>
      </c>
      <c r="AL241" s="27"/>
      <c r="AM241" s="27"/>
      <c r="AN241" s="27"/>
      <c r="AO241" s="27"/>
      <c r="AP241" s="27">
        <f>AJ241+AL241+AM241+AN241+AO241</f>
        <v>750</v>
      </c>
      <c r="AQ241" s="27">
        <f>AK241+AO241</f>
        <v>0</v>
      </c>
      <c r="AR241" s="27"/>
      <c r="AS241" s="27"/>
      <c r="AT241" s="27"/>
      <c r="AU241" s="27"/>
      <c r="AV241" s="27">
        <f>AP241+AR241+AS241+AT241+AU241</f>
        <v>750</v>
      </c>
      <c r="AW241" s="27">
        <f>AQ241+AU241</f>
        <v>0</v>
      </c>
    </row>
    <row r="242" spans="1:49" ht="33">
      <c r="A242" s="33" t="s">
        <v>491</v>
      </c>
      <c r="B242" s="36" t="s">
        <v>50</v>
      </c>
      <c r="C242" s="36" t="s">
        <v>73</v>
      </c>
      <c r="D242" s="36" t="s">
        <v>490</v>
      </c>
      <c r="E242" s="25"/>
      <c r="F242" s="27">
        <f t="shared" ref="F242:U243" si="423">F243</f>
        <v>191</v>
      </c>
      <c r="G242" s="27">
        <f t="shared" si="423"/>
        <v>0</v>
      </c>
      <c r="H242" s="27">
        <f t="shared" si="423"/>
        <v>0</v>
      </c>
      <c r="I242" s="27">
        <f t="shared" si="423"/>
        <v>0</v>
      </c>
      <c r="J242" s="27">
        <f t="shared" si="423"/>
        <v>0</v>
      </c>
      <c r="K242" s="27">
        <f t="shared" si="423"/>
        <v>0</v>
      </c>
      <c r="L242" s="27">
        <f t="shared" si="423"/>
        <v>191</v>
      </c>
      <c r="M242" s="27">
        <f t="shared" si="423"/>
        <v>0</v>
      </c>
      <c r="N242" s="27">
        <f t="shared" si="423"/>
        <v>0</v>
      </c>
      <c r="O242" s="27">
        <f t="shared" si="423"/>
        <v>0</v>
      </c>
      <c r="P242" s="27">
        <f t="shared" si="423"/>
        <v>0</v>
      </c>
      <c r="Q242" s="27">
        <f t="shared" si="423"/>
        <v>0</v>
      </c>
      <c r="R242" s="27">
        <f t="shared" si="423"/>
        <v>191</v>
      </c>
      <c r="S242" s="27">
        <f t="shared" si="423"/>
        <v>0</v>
      </c>
      <c r="T242" s="27">
        <f t="shared" si="423"/>
        <v>0</v>
      </c>
      <c r="U242" s="27">
        <f t="shared" si="423"/>
        <v>0</v>
      </c>
      <c r="V242" s="27">
        <f t="shared" ref="T242:AI243" si="424">V243</f>
        <v>0</v>
      </c>
      <c r="W242" s="27">
        <f t="shared" si="424"/>
        <v>0</v>
      </c>
      <c r="X242" s="27">
        <f t="shared" si="424"/>
        <v>191</v>
      </c>
      <c r="Y242" s="27">
        <f t="shared" si="424"/>
        <v>0</v>
      </c>
      <c r="Z242" s="27">
        <f t="shared" si="424"/>
        <v>0</v>
      </c>
      <c r="AA242" s="27">
        <f t="shared" si="424"/>
        <v>0</v>
      </c>
      <c r="AB242" s="27">
        <f t="shared" si="424"/>
        <v>0</v>
      </c>
      <c r="AC242" s="27">
        <f t="shared" si="424"/>
        <v>0</v>
      </c>
      <c r="AD242" s="27">
        <f t="shared" si="424"/>
        <v>191</v>
      </c>
      <c r="AE242" s="27">
        <f t="shared" si="424"/>
        <v>0</v>
      </c>
      <c r="AF242" s="27">
        <f t="shared" si="424"/>
        <v>0</v>
      </c>
      <c r="AG242" s="27">
        <f t="shared" si="424"/>
        <v>0</v>
      </c>
      <c r="AH242" s="27">
        <f t="shared" si="424"/>
        <v>0</v>
      </c>
      <c r="AI242" s="27">
        <f t="shared" si="424"/>
        <v>0</v>
      </c>
      <c r="AJ242" s="27">
        <f t="shared" ref="AF242:AU243" si="425">AJ243</f>
        <v>191</v>
      </c>
      <c r="AK242" s="27">
        <f t="shared" si="425"/>
        <v>0</v>
      </c>
      <c r="AL242" s="27">
        <f t="shared" si="425"/>
        <v>0</v>
      </c>
      <c r="AM242" s="27">
        <f t="shared" si="425"/>
        <v>0</v>
      </c>
      <c r="AN242" s="27">
        <f t="shared" si="425"/>
        <v>0</v>
      </c>
      <c r="AO242" s="27">
        <f t="shared" si="425"/>
        <v>0</v>
      </c>
      <c r="AP242" s="27">
        <f t="shared" si="425"/>
        <v>191</v>
      </c>
      <c r="AQ242" s="27">
        <f t="shared" si="425"/>
        <v>0</v>
      </c>
      <c r="AR242" s="27">
        <f t="shared" si="425"/>
        <v>0</v>
      </c>
      <c r="AS242" s="27">
        <f t="shared" si="425"/>
        <v>0</v>
      </c>
      <c r="AT242" s="27">
        <f t="shared" si="425"/>
        <v>0</v>
      </c>
      <c r="AU242" s="27">
        <f t="shared" si="425"/>
        <v>0</v>
      </c>
      <c r="AV242" s="27">
        <f t="shared" ref="AR242:AW243" si="426">AV243</f>
        <v>191</v>
      </c>
      <c r="AW242" s="27">
        <f t="shared" si="426"/>
        <v>0</v>
      </c>
    </row>
    <row r="243" spans="1:49" ht="33">
      <c r="A243" s="33" t="s">
        <v>437</v>
      </c>
      <c r="B243" s="36" t="s">
        <v>50</v>
      </c>
      <c r="C243" s="36" t="s">
        <v>73</v>
      </c>
      <c r="D243" s="36" t="s">
        <v>490</v>
      </c>
      <c r="E243" s="25" t="s">
        <v>80</v>
      </c>
      <c r="F243" s="27">
        <f t="shared" si="423"/>
        <v>191</v>
      </c>
      <c r="G243" s="27">
        <f t="shared" si="423"/>
        <v>0</v>
      </c>
      <c r="H243" s="27">
        <f t="shared" si="423"/>
        <v>0</v>
      </c>
      <c r="I243" s="27">
        <f t="shared" si="423"/>
        <v>0</v>
      </c>
      <c r="J243" s="27">
        <f t="shared" si="423"/>
        <v>0</v>
      </c>
      <c r="K243" s="27">
        <f t="shared" si="423"/>
        <v>0</v>
      </c>
      <c r="L243" s="27">
        <f t="shared" si="423"/>
        <v>191</v>
      </c>
      <c r="M243" s="27">
        <f t="shared" si="423"/>
        <v>0</v>
      </c>
      <c r="N243" s="27">
        <f t="shared" si="423"/>
        <v>0</v>
      </c>
      <c r="O243" s="27">
        <f t="shared" si="423"/>
        <v>0</v>
      </c>
      <c r="P243" s="27">
        <f t="shared" si="423"/>
        <v>0</v>
      </c>
      <c r="Q243" s="27">
        <f t="shared" si="423"/>
        <v>0</v>
      </c>
      <c r="R243" s="27">
        <f t="shared" si="423"/>
        <v>191</v>
      </c>
      <c r="S243" s="27">
        <f t="shared" si="423"/>
        <v>0</v>
      </c>
      <c r="T243" s="27">
        <f t="shared" si="424"/>
        <v>0</v>
      </c>
      <c r="U243" s="27">
        <f t="shared" si="424"/>
        <v>0</v>
      </c>
      <c r="V243" s="27">
        <f t="shared" si="424"/>
        <v>0</v>
      </c>
      <c r="W243" s="27">
        <f t="shared" si="424"/>
        <v>0</v>
      </c>
      <c r="X243" s="27">
        <f t="shared" si="424"/>
        <v>191</v>
      </c>
      <c r="Y243" s="27">
        <f t="shared" si="424"/>
        <v>0</v>
      </c>
      <c r="Z243" s="27">
        <f t="shared" si="424"/>
        <v>0</v>
      </c>
      <c r="AA243" s="27">
        <f t="shared" si="424"/>
        <v>0</v>
      </c>
      <c r="AB243" s="27">
        <f t="shared" si="424"/>
        <v>0</v>
      </c>
      <c r="AC243" s="27">
        <f t="shared" si="424"/>
        <v>0</v>
      </c>
      <c r="AD243" s="27">
        <f t="shared" si="424"/>
        <v>191</v>
      </c>
      <c r="AE243" s="27">
        <f t="shared" si="424"/>
        <v>0</v>
      </c>
      <c r="AF243" s="27">
        <f t="shared" si="425"/>
        <v>0</v>
      </c>
      <c r="AG243" s="27">
        <f t="shared" si="425"/>
        <v>0</v>
      </c>
      <c r="AH243" s="27">
        <f t="shared" si="425"/>
        <v>0</v>
      </c>
      <c r="AI243" s="27">
        <f t="shared" si="425"/>
        <v>0</v>
      </c>
      <c r="AJ243" s="27">
        <f t="shared" si="425"/>
        <v>191</v>
      </c>
      <c r="AK243" s="27">
        <f t="shared" si="425"/>
        <v>0</v>
      </c>
      <c r="AL243" s="27">
        <f t="shared" si="425"/>
        <v>0</v>
      </c>
      <c r="AM243" s="27">
        <f t="shared" si="425"/>
        <v>0</v>
      </c>
      <c r="AN243" s="27">
        <f t="shared" si="425"/>
        <v>0</v>
      </c>
      <c r="AO243" s="27">
        <f t="shared" si="425"/>
        <v>0</v>
      </c>
      <c r="AP243" s="27">
        <f t="shared" si="425"/>
        <v>191</v>
      </c>
      <c r="AQ243" s="27">
        <f t="shared" si="425"/>
        <v>0</v>
      </c>
      <c r="AR243" s="27">
        <f t="shared" si="426"/>
        <v>0</v>
      </c>
      <c r="AS243" s="27">
        <f t="shared" si="426"/>
        <v>0</v>
      </c>
      <c r="AT243" s="27">
        <f t="shared" si="426"/>
        <v>0</v>
      </c>
      <c r="AU243" s="27">
        <f t="shared" si="426"/>
        <v>0</v>
      </c>
      <c r="AV243" s="27">
        <f t="shared" si="426"/>
        <v>191</v>
      </c>
      <c r="AW243" s="27">
        <f t="shared" si="426"/>
        <v>0</v>
      </c>
    </row>
    <row r="244" spans="1:49" ht="32.25" customHeight="1">
      <c r="A244" s="72" t="s">
        <v>170</v>
      </c>
      <c r="B244" s="36" t="s">
        <v>50</v>
      </c>
      <c r="C244" s="36" t="s">
        <v>73</v>
      </c>
      <c r="D244" s="36" t="s">
        <v>490</v>
      </c>
      <c r="E244" s="25" t="s">
        <v>169</v>
      </c>
      <c r="F244" s="27">
        <v>191</v>
      </c>
      <c r="G244" s="27"/>
      <c r="H244" s="27"/>
      <c r="I244" s="27"/>
      <c r="J244" s="27"/>
      <c r="K244" s="27"/>
      <c r="L244" s="27">
        <f>F244+H244+I244+J244+K244</f>
        <v>191</v>
      </c>
      <c r="M244" s="27">
        <f>G244+K244</f>
        <v>0</v>
      </c>
      <c r="N244" s="27"/>
      <c r="O244" s="27"/>
      <c r="P244" s="27"/>
      <c r="Q244" s="27"/>
      <c r="R244" s="27">
        <f>L244+N244+O244+P244+Q244</f>
        <v>191</v>
      </c>
      <c r="S244" s="27">
        <f>M244+Q244</f>
        <v>0</v>
      </c>
      <c r="T244" s="27"/>
      <c r="U244" s="27"/>
      <c r="V244" s="27"/>
      <c r="W244" s="27"/>
      <c r="X244" s="27">
        <f>R244+T244+U244+V244+W244</f>
        <v>191</v>
      </c>
      <c r="Y244" s="27">
        <f>S244+W244</f>
        <v>0</v>
      </c>
      <c r="Z244" s="27"/>
      <c r="AA244" s="27"/>
      <c r="AB244" s="27"/>
      <c r="AC244" s="27"/>
      <c r="AD244" s="27">
        <f>X244+Z244+AA244+AB244+AC244</f>
        <v>191</v>
      </c>
      <c r="AE244" s="27">
        <f>Y244+AC244</f>
        <v>0</v>
      </c>
      <c r="AF244" s="27"/>
      <c r="AG244" s="27"/>
      <c r="AH244" s="27"/>
      <c r="AI244" s="27"/>
      <c r="AJ244" s="27">
        <f>AD244+AF244+AG244+AH244+AI244</f>
        <v>191</v>
      </c>
      <c r="AK244" s="27">
        <f>AE244+AI244</f>
        <v>0</v>
      </c>
      <c r="AL244" s="27"/>
      <c r="AM244" s="27"/>
      <c r="AN244" s="27"/>
      <c r="AO244" s="27"/>
      <c r="AP244" s="27">
        <f>AJ244+AL244+AM244+AN244+AO244</f>
        <v>191</v>
      </c>
      <c r="AQ244" s="27">
        <f>AK244+AO244</f>
        <v>0</v>
      </c>
      <c r="AR244" s="27"/>
      <c r="AS244" s="27"/>
      <c r="AT244" s="27"/>
      <c r="AU244" s="27"/>
      <c r="AV244" s="27">
        <f>AP244+AR244+AS244+AT244+AU244</f>
        <v>191</v>
      </c>
      <c r="AW244" s="27">
        <f>AQ244+AU244</f>
        <v>0</v>
      </c>
    </row>
    <row r="245" spans="1:49" ht="16.5" hidden="1">
      <c r="A245" s="96" t="s">
        <v>472</v>
      </c>
      <c r="B245" s="97" t="s">
        <v>50</v>
      </c>
      <c r="C245" s="97" t="s">
        <v>73</v>
      </c>
      <c r="D245" s="97" t="s">
        <v>471</v>
      </c>
      <c r="E245" s="139"/>
      <c r="F245" s="95">
        <f>F246</f>
        <v>0</v>
      </c>
      <c r="G245" s="95"/>
      <c r="H245" s="95">
        <f t="shared" ref="H245:H246" si="427">H246</f>
        <v>0</v>
      </c>
      <c r="I245" s="95"/>
      <c r="J245" s="95">
        <f t="shared" ref="J245:J246" si="428">J246</f>
        <v>0</v>
      </c>
      <c r="K245" s="95"/>
      <c r="L245" s="95">
        <f t="shared" ref="L245:L246" si="429">L246</f>
        <v>0</v>
      </c>
      <c r="M245" s="95"/>
      <c r="N245" s="95">
        <f t="shared" ref="N245:N246" si="430">N246</f>
        <v>0</v>
      </c>
      <c r="O245" s="95"/>
      <c r="P245" s="95">
        <f t="shared" ref="P245:P246" si="431">P246</f>
        <v>0</v>
      </c>
      <c r="Q245" s="95"/>
      <c r="R245" s="95">
        <f t="shared" ref="R245:R246" si="432">R246</f>
        <v>0</v>
      </c>
      <c r="S245" s="95"/>
      <c r="T245" s="95">
        <f t="shared" ref="T245:T246" si="433">T246</f>
        <v>0</v>
      </c>
      <c r="U245" s="95"/>
      <c r="V245" s="95">
        <f t="shared" ref="V245:V246" si="434">V246</f>
        <v>0</v>
      </c>
      <c r="W245" s="95"/>
      <c r="X245" s="95">
        <f t="shared" ref="X245:X246" si="435">X246</f>
        <v>0</v>
      </c>
      <c r="Y245" s="95"/>
      <c r="Z245" s="95">
        <f t="shared" ref="Z245:Z246" si="436">Z246</f>
        <v>0</v>
      </c>
      <c r="AA245" s="95"/>
      <c r="AB245" s="95">
        <f t="shared" ref="AB245:AB246" si="437">AB246</f>
        <v>0</v>
      </c>
      <c r="AC245" s="95"/>
      <c r="AD245" s="95">
        <f t="shared" ref="AD245:AD246" si="438">AD246</f>
        <v>0</v>
      </c>
      <c r="AE245" s="95"/>
      <c r="AF245" s="27">
        <f t="shared" ref="AF245:AF246" si="439">AF246</f>
        <v>0</v>
      </c>
      <c r="AG245" s="27"/>
      <c r="AH245" s="27">
        <f t="shared" ref="AH245:AH246" si="440">AH246</f>
        <v>0</v>
      </c>
      <c r="AI245" s="27"/>
      <c r="AJ245" s="95">
        <f t="shared" ref="AJ245:AJ246" si="441">AJ246</f>
        <v>0</v>
      </c>
      <c r="AK245" s="95"/>
      <c r="AL245" s="27">
        <f t="shared" ref="AL245:AL246" si="442">AL246</f>
        <v>0</v>
      </c>
      <c r="AM245" s="27"/>
      <c r="AN245" s="27">
        <f t="shared" ref="AN245:AN246" si="443">AN246</f>
        <v>0</v>
      </c>
      <c r="AO245" s="27"/>
      <c r="AP245" s="95">
        <f t="shared" ref="AP245:AP246" si="444">AP246</f>
        <v>0</v>
      </c>
      <c r="AQ245" s="95"/>
      <c r="AR245" s="27">
        <f t="shared" ref="AR245:AR246" si="445">AR246</f>
        <v>0</v>
      </c>
      <c r="AS245" s="27"/>
      <c r="AT245" s="27">
        <f t="shared" ref="AT245:AT246" si="446">AT246</f>
        <v>0</v>
      </c>
      <c r="AU245" s="27"/>
      <c r="AV245" s="95">
        <f t="shared" ref="AV245:AV246" si="447">AV246</f>
        <v>0</v>
      </c>
      <c r="AW245" s="95"/>
    </row>
    <row r="246" spans="1:49" ht="16.5" hidden="1">
      <c r="A246" s="96" t="s">
        <v>99</v>
      </c>
      <c r="B246" s="97" t="s">
        <v>50</v>
      </c>
      <c r="C246" s="97" t="s">
        <v>73</v>
      </c>
      <c r="D246" s="97" t="s">
        <v>471</v>
      </c>
      <c r="E246" s="139">
        <v>800</v>
      </c>
      <c r="F246" s="95">
        <f>F247</f>
        <v>0</v>
      </c>
      <c r="G246" s="95"/>
      <c r="H246" s="95">
        <f t="shared" si="427"/>
        <v>0</v>
      </c>
      <c r="I246" s="95"/>
      <c r="J246" s="95">
        <f t="shared" si="428"/>
        <v>0</v>
      </c>
      <c r="K246" s="95"/>
      <c r="L246" s="95">
        <f t="shared" si="429"/>
        <v>0</v>
      </c>
      <c r="M246" s="95"/>
      <c r="N246" s="95">
        <f t="shared" si="430"/>
        <v>0</v>
      </c>
      <c r="O246" s="95"/>
      <c r="P246" s="95">
        <f t="shared" si="431"/>
        <v>0</v>
      </c>
      <c r="Q246" s="95"/>
      <c r="R246" s="95">
        <f t="shared" si="432"/>
        <v>0</v>
      </c>
      <c r="S246" s="95"/>
      <c r="T246" s="95">
        <f t="shared" si="433"/>
        <v>0</v>
      </c>
      <c r="U246" s="95"/>
      <c r="V246" s="95">
        <f t="shared" si="434"/>
        <v>0</v>
      </c>
      <c r="W246" s="95"/>
      <c r="X246" s="95">
        <f t="shared" si="435"/>
        <v>0</v>
      </c>
      <c r="Y246" s="95"/>
      <c r="Z246" s="95">
        <f t="shared" si="436"/>
        <v>0</v>
      </c>
      <c r="AA246" s="95"/>
      <c r="AB246" s="95">
        <f t="shared" si="437"/>
        <v>0</v>
      </c>
      <c r="AC246" s="95"/>
      <c r="AD246" s="95">
        <f t="shared" si="438"/>
        <v>0</v>
      </c>
      <c r="AE246" s="95"/>
      <c r="AF246" s="27">
        <f t="shared" si="439"/>
        <v>0</v>
      </c>
      <c r="AG246" s="27"/>
      <c r="AH246" s="27">
        <f t="shared" si="440"/>
        <v>0</v>
      </c>
      <c r="AI246" s="27"/>
      <c r="AJ246" s="95">
        <f t="shared" si="441"/>
        <v>0</v>
      </c>
      <c r="AK246" s="95"/>
      <c r="AL246" s="27">
        <f t="shared" si="442"/>
        <v>0</v>
      </c>
      <c r="AM246" s="27"/>
      <c r="AN246" s="27">
        <f t="shared" si="443"/>
        <v>0</v>
      </c>
      <c r="AO246" s="27"/>
      <c r="AP246" s="95">
        <f t="shared" si="444"/>
        <v>0</v>
      </c>
      <c r="AQ246" s="95"/>
      <c r="AR246" s="27">
        <f t="shared" si="445"/>
        <v>0</v>
      </c>
      <c r="AS246" s="27"/>
      <c r="AT246" s="27">
        <f t="shared" si="446"/>
        <v>0</v>
      </c>
      <c r="AU246" s="27"/>
      <c r="AV246" s="95">
        <f t="shared" si="447"/>
        <v>0</v>
      </c>
      <c r="AW246" s="95"/>
    </row>
    <row r="247" spans="1:49" ht="16.5" hidden="1">
      <c r="A247" s="96" t="s">
        <v>174</v>
      </c>
      <c r="B247" s="97" t="s">
        <v>50</v>
      </c>
      <c r="C247" s="97" t="s">
        <v>73</v>
      </c>
      <c r="D247" s="97" t="s">
        <v>471</v>
      </c>
      <c r="E247" s="139">
        <v>870</v>
      </c>
      <c r="F247" s="138">
        <f>14150-14150</f>
        <v>0</v>
      </c>
      <c r="G247" s="95"/>
      <c r="H247" s="138">
        <f t="shared" ref="H247" si="448">14150-14150</f>
        <v>0</v>
      </c>
      <c r="I247" s="95"/>
      <c r="J247" s="138">
        <f t="shared" ref="J247" si="449">14150-14150</f>
        <v>0</v>
      </c>
      <c r="K247" s="95"/>
      <c r="L247" s="138">
        <f t="shared" ref="L247" si="450">14150-14150</f>
        <v>0</v>
      </c>
      <c r="M247" s="95"/>
      <c r="N247" s="138">
        <f t="shared" ref="N247" si="451">14150-14150</f>
        <v>0</v>
      </c>
      <c r="O247" s="95"/>
      <c r="P247" s="138">
        <f t="shared" ref="P247" si="452">14150-14150</f>
        <v>0</v>
      </c>
      <c r="Q247" s="95"/>
      <c r="R247" s="138">
        <f t="shared" ref="R247" si="453">14150-14150</f>
        <v>0</v>
      </c>
      <c r="S247" s="95"/>
      <c r="T247" s="138">
        <f t="shared" ref="T247" si="454">14150-14150</f>
        <v>0</v>
      </c>
      <c r="U247" s="95"/>
      <c r="V247" s="138">
        <f t="shared" ref="V247" si="455">14150-14150</f>
        <v>0</v>
      </c>
      <c r="W247" s="95"/>
      <c r="X247" s="138">
        <f t="shared" ref="X247" si="456">14150-14150</f>
        <v>0</v>
      </c>
      <c r="Y247" s="95"/>
      <c r="Z247" s="138">
        <f t="shared" ref="Z247" si="457">14150-14150</f>
        <v>0</v>
      </c>
      <c r="AA247" s="95"/>
      <c r="AB247" s="138">
        <f t="shared" ref="AB247" si="458">14150-14150</f>
        <v>0</v>
      </c>
      <c r="AC247" s="95"/>
      <c r="AD247" s="138">
        <f t="shared" ref="AD247" si="459">14150-14150</f>
        <v>0</v>
      </c>
      <c r="AE247" s="95"/>
      <c r="AF247" s="28">
        <f t="shared" ref="AF247" si="460">14150-14150</f>
        <v>0</v>
      </c>
      <c r="AG247" s="27"/>
      <c r="AH247" s="28">
        <f t="shared" ref="AH247" si="461">14150-14150</f>
        <v>0</v>
      </c>
      <c r="AI247" s="27"/>
      <c r="AJ247" s="138">
        <f t="shared" ref="AJ247" si="462">14150-14150</f>
        <v>0</v>
      </c>
      <c r="AK247" s="95"/>
      <c r="AL247" s="28">
        <f t="shared" ref="AL247" si="463">14150-14150</f>
        <v>0</v>
      </c>
      <c r="AM247" s="27"/>
      <c r="AN247" s="28">
        <f t="shared" ref="AN247" si="464">14150-14150</f>
        <v>0</v>
      </c>
      <c r="AO247" s="27"/>
      <c r="AP247" s="138">
        <f t="shared" ref="AP247" si="465">14150-14150</f>
        <v>0</v>
      </c>
      <c r="AQ247" s="95"/>
      <c r="AR247" s="28">
        <f t="shared" ref="AR247" si="466">14150-14150</f>
        <v>0</v>
      </c>
      <c r="AS247" s="27"/>
      <c r="AT247" s="28">
        <f t="shared" ref="AT247" si="467">14150-14150</f>
        <v>0</v>
      </c>
      <c r="AU247" s="27"/>
      <c r="AV247" s="138">
        <f t="shared" ref="AV247" si="468">14150-14150</f>
        <v>0</v>
      </c>
      <c r="AW247" s="95"/>
    </row>
    <row r="248" spans="1:49" ht="66">
      <c r="A248" s="33" t="s">
        <v>676</v>
      </c>
      <c r="B248" s="25" t="s">
        <v>50</v>
      </c>
      <c r="C248" s="25" t="s">
        <v>73</v>
      </c>
      <c r="D248" s="25" t="s">
        <v>675</v>
      </c>
      <c r="E248" s="54"/>
      <c r="F248" s="28"/>
      <c r="G248" s="27"/>
      <c r="H248" s="28"/>
      <c r="I248" s="27"/>
      <c r="J248" s="28"/>
      <c r="K248" s="27"/>
      <c r="L248" s="28"/>
      <c r="M248" s="27"/>
      <c r="N248" s="28"/>
      <c r="O248" s="27"/>
      <c r="P248" s="28"/>
      <c r="Q248" s="27"/>
      <c r="R248" s="28"/>
      <c r="S248" s="27"/>
      <c r="T248" s="28"/>
      <c r="U248" s="27"/>
      <c r="V248" s="28"/>
      <c r="W248" s="27"/>
      <c r="X248" s="28"/>
      <c r="Y248" s="27"/>
      <c r="Z248" s="28">
        <f>Z249</f>
        <v>0</v>
      </c>
      <c r="AA248" s="28">
        <f t="shared" ref="AA248:AD249" si="469">AA249</f>
        <v>0</v>
      </c>
      <c r="AB248" s="28">
        <f t="shared" si="469"/>
        <v>0</v>
      </c>
      <c r="AC248" s="28">
        <f t="shared" si="469"/>
        <v>3553</v>
      </c>
      <c r="AD248" s="28">
        <f t="shared" si="469"/>
        <v>3553</v>
      </c>
      <c r="AE248" s="28">
        <f>AE249</f>
        <v>3553</v>
      </c>
      <c r="AF248" s="28">
        <f>AF249</f>
        <v>0</v>
      </c>
      <c r="AG248" s="28">
        <f t="shared" ref="AG248:AJ249" si="470">AG249</f>
        <v>0</v>
      </c>
      <c r="AH248" s="28">
        <f t="shared" si="470"/>
        <v>0</v>
      </c>
      <c r="AI248" s="28">
        <f t="shared" si="470"/>
        <v>0</v>
      </c>
      <c r="AJ248" s="28">
        <f t="shared" si="470"/>
        <v>3553</v>
      </c>
      <c r="AK248" s="28">
        <f>AK249</f>
        <v>3553</v>
      </c>
      <c r="AL248" s="28">
        <f>AL249</f>
        <v>0</v>
      </c>
      <c r="AM248" s="28">
        <f t="shared" ref="AM248:AP249" si="471">AM249</f>
        <v>0</v>
      </c>
      <c r="AN248" s="28">
        <f t="shared" si="471"/>
        <v>0</v>
      </c>
      <c r="AO248" s="28">
        <f t="shared" si="471"/>
        <v>0</v>
      </c>
      <c r="AP248" s="28">
        <f t="shared" si="471"/>
        <v>3553</v>
      </c>
      <c r="AQ248" s="28">
        <f>AQ249</f>
        <v>3553</v>
      </c>
      <c r="AR248" s="28">
        <f>AR249</f>
        <v>0</v>
      </c>
      <c r="AS248" s="28">
        <f t="shared" ref="AS248:AV249" si="472">AS249</f>
        <v>0</v>
      </c>
      <c r="AT248" s="28">
        <f t="shared" si="472"/>
        <v>0</v>
      </c>
      <c r="AU248" s="28">
        <f t="shared" si="472"/>
        <v>0</v>
      </c>
      <c r="AV248" s="28">
        <f t="shared" si="472"/>
        <v>3553</v>
      </c>
      <c r="AW248" s="28">
        <f>AW249</f>
        <v>3553</v>
      </c>
    </row>
    <row r="249" spans="1:49" ht="33">
      <c r="A249" s="33" t="s">
        <v>437</v>
      </c>
      <c r="B249" s="25" t="s">
        <v>50</v>
      </c>
      <c r="C249" s="25" t="s">
        <v>73</v>
      </c>
      <c r="D249" s="25" t="s">
        <v>675</v>
      </c>
      <c r="E249" s="54">
        <v>200</v>
      </c>
      <c r="F249" s="28"/>
      <c r="G249" s="27"/>
      <c r="H249" s="28"/>
      <c r="I249" s="27"/>
      <c r="J249" s="28"/>
      <c r="K249" s="27"/>
      <c r="L249" s="28"/>
      <c r="M249" s="27"/>
      <c r="N249" s="28"/>
      <c r="O249" s="27"/>
      <c r="P249" s="28"/>
      <c r="Q249" s="27"/>
      <c r="R249" s="28"/>
      <c r="S249" s="27"/>
      <c r="T249" s="28"/>
      <c r="U249" s="27"/>
      <c r="V249" s="28"/>
      <c r="W249" s="27"/>
      <c r="X249" s="28"/>
      <c r="Y249" s="27"/>
      <c r="Z249" s="28">
        <f>Z250</f>
        <v>0</v>
      </c>
      <c r="AA249" s="28">
        <f t="shared" si="469"/>
        <v>0</v>
      </c>
      <c r="AB249" s="28">
        <f t="shared" si="469"/>
        <v>0</v>
      </c>
      <c r="AC249" s="28">
        <f t="shared" si="469"/>
        <v>3553</v>
      </c>
      <c r="AD249" s="28">
        <f t="shared" si="469"/>
        <v>3553</v>
      </c>
      <c r="AE249" s="28">
        <f>AE250</f>
        <v>3553</v>
      </c>
      <c r="AF249" s="28">
        <f>AF250</f>
        <v>0</v>
      </c>
      <c r="AG249" s="28">
        <f t="shared" si="470"/>
        <v>0</v>
      </c>
      <c r="AH249" s="28">
        <f t="shared" si="470"/>
        <v>0</v>
      </c>
      <c r="AI249" s="28">
        <f t="shared" si="470"/>
        <v>0</v>
      </c>
      <c r="AJ249" s="28">
        <f t="shared" si="470"/>
        <v>3553</v>
      </c>
      <c r="AK249" s="28">
        <f>AK250</f>
        <v>3553</v>
      </c>
      <c r="AL249" s="28">
        <f>AL250</f>
        <v>0</v>
      </c>
      <c r="AM249" s="28">
        <f t="shared" si="471"/>
        <v>0</v>
      </c>
      <c r="AN249" s="28">
        <f t="shared" si="471"/>
        <v>0</v>
      </c>
      <c r="AO249" s="28">
        <f t="shared" si="471"/>
        <v>0</v>
      </c>
      <c r="AP249" s="28">
        <f t="shared" si="471"/>
        <v>3553</v>
      </c>
      <c r="AQ249" s="28">
        <f>AQ250</f>
        <v>3553</v>
      </c>
      <c r="AR249" s="28">
        <f>AR250</f>
        <v>0</v>
      </c>
      <c r="AS249" s="28">
        <f t="shared" si="472"/>
        <v>0</v>
      </c>
      <c r="AT249" s="28">
        <f t="shared" si="472"/>
        <v>0</v>
      </c>
      <c r="AU249" s="28">
        <f t="shared" si="472"/>
        <v>0</v>
      </c>
      <c r="AV249" s="28">
        <f t="shared" si="472"/>
        <v>3553</v>
      </c>
      <c r="AW249" s="28">
        <f>AW250</f>
        <v>3553</v>
      </c>
    </row>
    <row r="250" spans="1:49" ht="49.5">
      <c r="A250" s="72" t="s">
        <v>170</v>
      </c>
      <c r="B250" s="25" t="s">
        <v>50</v>
      </c>
      <c r="C250" s="25" t="s">
        <v>73</v>
      </c>
      <c r="D250" s="25" t="s">
        <v>675</v>
      </c>
      <c r="E250" s="54">
        <v>240</v>
      </c>
      <c r="F250" s="28"/>
      <c r="G250" s="27"/>
      <c r="H250" s="28"/>
      <c r="I250" s="27"/>
      <c r="J250" s="28"/>
      <c r="K250" s="27"/>
      <c r="L250" s="28"/>
      <c r="M250" s="27"/>
      <c r="N250" s="28"/>
      <c r="O250" s="27"/>
      <c r="P250" s="28"/>
      <c r="Q250" s="27"/>
      <c r="R250" s="28"/>
      <c r="S250" s="27"/>
      <c r="T250" s="28"/>
      <c r="U250" s="27"/>
      <c r="V250" s="28"/>
      <c r="W250" s="27"/>
      <c r="X250" s="28"/>
      <c r="Y250" s="27"/>
      <c r="Z250" s="28"/>
      <c r="AA250" s="27"/>
      <c r="AB250" s="28"/>
      <c r="AC250" s="27">
        <v>3553</v>
      </c>
      <c r="AD250" s="27">
        <f>X250+Z250+AA250+AB250+AC250</f>
        <v>3553</v>
      </c>
      <c r="AE250" s="27">
        <f>Y250+AC250</f>
        <v>3553</v>
      </c>
      <c r="AF250" s="28"/>
      <c r="AG250" s="27"/>
      <c r="AH250" s="28"/>
      <c r="AI250" s="27"/>
      <c r="AJ250" s="27">
        <f>AD250+AF250+AG250+AH250+AI250</f>
        <v>3553</v>
      </c>
      <c r="AK250" s="27">
        <f>AE250+AI250</f>
        <v>3553</v>
      </c>
      <c r="AL250" s="28"/>
      <c r="AM250" s="27"/>
      <c r="AN250" s="28"/>
      <c r="AO250" s="27"/>
      <c r="AP250" s="27">
        <f>AJ250+AL250+AM250+AN250+AO250</f>
        <v>3553</v>
      </c>
      <c r="AQ250" s="27">
        <f>AK250+AO250</f>
        <v>3553</v>
      </c>
      <c r="AR250" s="28"/>
      <c r="AS250" s="27"/>
      <c r="AT250" s="28"/>
      <c r="AU250" s="27"/>
      <c r="AV250" s="27">
        <f>AP250+AR250+AS250+AT250+AU250</f>
        <v>3553</v>
      </c>
      <c r="AW250" s="27">
        <f>AQ250+AU250</f>
        <v>3553</v>
      </c>
    </row>
    <row r="251" spans="1:49" ht="16.5">
      <c r="A251" s="73"/>
      <c r="B251" s="36"/>
      <c r="C251" s="36"/>
      <c r="D251" s="36"/>
      <c r="E251" s="36"/>
      <c r="F251" s="27"/>
      <c r="G251" s="18"/>
      <c r="H251" s="27"/>
      <c r="I251" s="18"/>
      <c r="J251" s="27"/>
      <c r="K251" s="18"/>
      <c r="L251" s="27"/>
      <c r="M251" s="18"/>
      <c r="N251" s="27"/>
      <c r="O251" s="18"/>
      <c r="P251" s="27"/>
      <c r="Q251" s="18"/>
      <c r="R251" s="27"/>
      <c r="S251" s="18"/>
      <c r="T251" s="27"/>
      <c r="U251" s="18"/>
      <c r="V251" s="27"/>
      <c r="W251" s="18"/>
      <c r="X251" s="27"/>
      <c r="Y251" s="18"/>
      <c r="Z251" s="27"/>
      <c r="AA251" s="18"/>
      <c r="AB251" s="27"/>
      <c r="AC251" s="18"/>
      <c r="AD251" s="27"/>
      <c r="AE251" s="18"/>
      <c r="AF251" s="27"/>
      <c r="AG251" s="18"/>
      <c r="AH251" s="27"/>
      <c r="AI251" s="18"/>
      <c r="AJ251" s="27"/>
      <c r="AK251" s="18"/>
      <c r="AL251" s="27"/>
      <c r="AM251" s="18"/>
      <c r="AN251" s="27"/>
      <c r="AO251" s="18"/>
      <c r="AP251" s="27"/>
      <c r="AQ251" s="18"/>
      <c r="AR251" s="27"/>
      <c r="AS251" s="18"/>
      <c r="AT251" s="27"/>
      <c r="AU251" s="18"/>
      <c r="AV251" s="27"/>
      <c r="AW251" s="18"/>
    </row>
    <row r="252" spans="1:49" s="5" customFormat="1" ht="63" customHeight="1">
      <c r="A252" s="74" t="s">
        <v>21</v>
      </c>
      <c r="B252" s="19" t="s">
        <v>22</v>
      </c>
      <c r="C252" s="19"/>
      <c r="D252" s="20"/>
      <c r="E252" s="19"/>
      <c r="F252" s="37">
        <f>F254+F266+F273</f>
        <v>121383</v>
      </c>
      <c r="G252" s="37">
        <f>G254+G266+G273</f>
        <v>0</v>
      </c>
      <c r="H252" s="37">
        <f t="shared" ref="H252:M252" si="473">H254+H266+H273</f>
        <v>4959</v>
      </c>
      <c r="I252" s="37">
        <f t="shared" si="473"/>
        <v>0</v>
      </c>
      <c r="J252" s="37">
        <f t="shared" si="473"/>
        <v>0</v>
      </c>
      <c r="K252" s="37">
        <f t="shared" si="473"/>
        <v>0</v>
      </c>
      <c r="L252" s="37">
        <f t="shared" si="473"/>
        <v>126342</v>
      </c>
      <c r="M252" s="37">
        <f t="shared" si="473"/>
        <v>0</v>
      </c>
      <c r="N252" s="37">
        <f t="shared" ref="N252:S252" si="474">N254+N266+N273</f>
        <v>0</v>
      </c>
      <c r="O252" s="37">
        <f t="shared" si="474"/>
        <v>0</v>
      </c>
      <c r="P252" s="37">
        <f t="shared" si="474"/>
        <v>0</v>
      </c>
      <c r="Q252" s="37">
        <f t="shared" si="474"/>
        <v>0</v>
      </c>
      <c r="R252" s="37">
        <f t="shared" si="474"/>
        <v>126342</v>
      </c>
      <c r="S252" s="37">
        <f t="shared" si="474"/>
        <v>0</v>
      </c>
      <c r="T252" s="37">
        <f t="shared" ref="T252:Y252" si="475">T254+T266+T273</f>
        <v>2012</v>
      </c>
      <c r="U252" s="37">
        <f t="shared" si="475"/>
        <v>0</v>
      </c>
      <c r="V252" s="37">
        <f t="shared" si="475"/>
        <v>0</v>
      </c>
      <c r="W252" s="37">
        <f t="shared" si="475"/>
        <v>0</v>
      </c>
      <c r="X252" s="37">
        <f t="shared" si="475"/>
        <v>128354</v>
      </c>
      <c r="Y252" s="37">
        <f t="shared" si="475"/>
        <v>0</v>
      </c>
      <c r="Z252" s="37">
        <f t="shared" ref="Z252:AE252" si="476">Z254+Z266+Z273</f>
        <v>1852</v>
      </c>
      <c r="AA252" s="37">
        <f t="shared" si="476"/>
        <v>0</v>
      </c>
      <c r="AB252" s="37">
        <f t="shared" si="476"/>
        <v>0</v>
      </c>
      <c r="AC252" s="37">
        <f t="shared" si="476"/>
        <v>0</v>
      </c>
      <c r="AD252" s="37">
        <f t="shared" si="476"/>
        <v>130206</v>
      </c>
      <c r="AE252" s="37">
        <f t="shared" si="476"/>
        <v>0</v>
      </c>
      <c r="AF252" s="37">
        <f t="shared" ref="AF252:AK252" si="477">AF254+AF266+AF273</f>
        <v>0</v>
      </c>
      <c r="AG252" s="37">
        <f t="shared" si="477"/>
        <v>0</v>
      </c>
      <c r="AH252" s="37">
        <f t="shared" si="477"/>
        <v>0</v>
      </c>
      <c r="AI252" s="37">
        <f t="shared" si="477"/>
        <v>0</v>
      </c>
      <c r="AJ252" s="37">
        <f t="shared" si="477"/>
        <v>130206</v>
      </c>
      <c r="AK252" s="37">
        <f t="shared" si="477"/>
        <v>0</v>
      </c>
      <c r="AL252" s="37">
        <f t="shared" ref="AL252:AQ252" si="478">AL254+AL266+AL273</f>
        <v>124</v>
      </c>
      <c r="AM252" s="37">
        <f t="shared" si="478"/>
        <v>0</v>
      </c>
      <c r="AN252" s="37">
        <f t="shared" si="478"/>
        <v>-5</v>
      </c>
      <c r="AO252" s="37">
        <f t="shared" si="478"/>
        <v>0</v>
      </c>
      <c r="AP252" s="37">
        <f t="shared" si="478"/>
        <v>130325</v>
      </c>
      <c r="AQ252" s="37">
        <f t="shared" si="478"/>
        <v>0</v>
      </c>
      <c r="AR252" s="37">
        <f t="shared" ref="AR252:AW252" si="479">AR254+AR266+AR273</f>
        <v>1237</v>
      </c>
      <c r="AS252" s="37">
        <f t="shared" si="479"/>
        <v>0</v>
      </c>
      <c r="AT252" s="37">
        <f t="shared" si="479"/>
        <v>0</v>
      </c>
      <c r="AU252" s="37">
        <f t="shared" si="479"/>
        <v>0</v>
      </c>
      <c r="AV252" s="37">
        <f t="shared" si="479"/>
        <v>131562</v>
      </c>
      <c r="AW252" s="37">
        <f t="shared" si="479"/>
        <v>0</v>
      </c>
    </row>
    <row r="253" spans="1:49" s="5" customFormat="1" ht="20.25">
      <c r="A253" s="74"/>
      <c r="B253" s="19"/>
      <c r="C253" s="19"/>
      <c r="D253" s="20"/>
      <c r="E253" s="19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  <c r="AR253" s="58"/>
      <c r="AS253" s="58"/>
      <c r="AT253" s="58"/>
      <c r="AU253" s="58"/>
      <c r="AV253" s="58"/>
      <c r="AW253" s="58"/>
    </row>
    <row r="254" spans="1:49" ht="75">
      <c r="A254" s="71" t="s">
        <v>68</v>
      </c>
      <c r="B254" s="22" t="s">
        <v>53</v>
      </c>
      <c r="C254" s="22" t="s">
        <v>59</v>
      </c>
      <c r="D254" s="29"/>
      <c r="E254" s="22"/>
      <c r="F254" s="24">
        <f t="shared" ref="F254:U255" si="480">F255</f>
        <v>65075</v>
      </c>
      <c r="G254" s="24">
        <f t="shared" si="480"/>
        <v>0</v>
      </c>
      <c r="H254" s="24">
        <f t="shared" si="480"/>
        <v>2524</v>
      </c>
      <c r="I254" s="24">
        <f t="shared" si="480"/>
        <v>0</v>
      </c>
      <c r="J254" s="24">
        <f t="shared" si="480"/>
        <v>0</v>
      </c>
      <c r="K254" s="24">
        <f t="shared" si="480"/>
        <v>0</v>
      </c>
      <c r="L254" s="24">
        <f t="shared" si="480"/>
        <v>67599</v>
      </c>
      <c r="M254" s="24">
        <f t="shared" si="480"/>
        <v>0</v>
      </c>
      <c r="N254" s="24">
        <f t="shared" si="480"/>
        <v>0</v>
      </c>
      <c r="O254" s="24">
        <f t="shared" si="480"/>
        <v>0</v>
      </c>
      <c r="P254" s="24">
        <f t="shared" si="480"/>
        <v>0</v>
      </c>
      <c r="Q254" s="24">
        <f t="shared" si="480"/>
        <v>0</v>
      </c>
      <c r="R254" s="24">
        <f t="shared" si="480"/>
        <v>67599</v>
      </c>
      <c r="S254" s="24">
        <f t="shared" si="480"/>
        <v>0</v>
      </c>
      <c r="T254" s="24">
        <f t="shared" si="480"/>
        <v>337</v>
      </c>
      <c r="U254" s="24">
        <f t="shared" si="480"/>
        <v>0</v>
      </c>
      <c r="V254" s="24">
        <f t="shared" ref="T254:AI255" si="481">V255</f>
        <v>0</v>
      </c>
      <c r="W254" s="24">
        <f t="shared" si="481"/>
        <v>0</v>
      </c>
      <c r="X254" s="24">
        <f t="shared" si="481"/>
        <v>67936</v>
      </c>
      <c r="Y254" s="24">
        <f t="shared" si="481"/>
        <v>0</v>
      </c>
      <c r="Z254" s="24">
        <f t="shared" si="481"/>
        <v>0</v>
      </c>
      <c r="AA254" s="24">
        <f t="shared" si="481"/>
        <v>0</v>
      </c>
      <c r="AB254" s="24">
        <f t="shared" si="481"/>
        <v>0</v>
      </c>
      <c r="AC254" s="24">
        <f t="shared" si="481"/>
        <v>0</v>
      </c>
      <c r="AD254" s="24">
        <f t="shared" si="481"/>
        <v>67936</v>
      </c>
      <c r="AE254" s="24">
        <f t="shared" si="481"/>
        <v>0</v>
      </c>
      <c r="AF254" s="24">
        <f t="shared" si="481"/>
        <v>0</v>
      </c>
      <c r="AG254" s="24">
        <f t="shared" si="481"/>
        <v>0</v>
      </c>
      <c r="AH254" s="24">
        <f t="shared" si="481"/>
        <v>0</v>
      </c>
      <c r="AI254" s="24">
        <f t="shared" si="481"/>
        <v>0</v>
      </c>
      <c r="AJ254" s="24">
        <f t="shared" ref="AF254:AU255" si="482">AJ255</f>
        <v>67936</v>
      </c>
      <c r="AK254" s="24">
        <f t="shared" si="482"/>
        <v>0</v>
      </c>
      <c r="AL254" s="24">
        <f t="shared" si="482"/>
        <v>124</v>
      </c>
      <c r="AM254" s="24">
        <f t="shared" si="482"/>
        <v>0</v>
      </c>
      <c r="AN254" s="24">
        <f t="shared" si="482"/>
        <v>0</v>
      </c>
      <c r="AO254" s="24">
        <f t="shared" si="482"/>
        <v>0</v>
      </c>
      <c r="AP254" s="24">
        <f t="shared" si="482"/>
        <v>68060</v>
      </c>
      <c r="AQ254" s="24">
        <f t="shared" si="482"/>
        <v>0</v>
      </c>
      <c r="AR254" s="24">
        <f t="shared" si="482"/>
        <v>1237</v>
      </c>
      <c r="AS254" s="24">
        <f t="shared" si="482"/>
        <v>1081</v>
      </c>
      <c r="AT254" s="24">
        <f t="shared" si="482"/>
        <v>0</v>
      </c>
      <c r="AU254" s="24">
        <f t="shared" si="482"/>
        <v>0</v>
      </c>
      <c r="AV254" s="24">
        <f t="shared" ref="AR254:AW255" si="483">AV255</f>
        <v>70378</v>
      </c>
      <c r="AW254" s="24">
        <f t="shared" si="483"/>
        <v>0</v>
      </c>
    </row>
    <row r="255" spans="1:49" ht="102" customHeight="1">
      <c r="A255" s="33" t="s">
        <v>206</v>
      </c>
      <c r="B255" s="25" t="s">
        <v>53</v>
      </c>
      <c r="C255" s="25" t="s">
        <v>59</v>
      </c>
      <c r="D255" s="32" t="s">
        <v>292</v>
      </c>
      <c r="E255" s="22"/>
      <c r="F255" s="27">
        <f>F256</f>
        <v>65075</v>
      </c>
      <c r="G255" s="27">
        <f>G256</f>
        <v>0</v>
      </c>
      <c r="H255" s="27">
        <f t="shared" si="480"/>
        <v>2524</v>
      </c>
      <c r="I255" s="27">
        <f t="shared" si="480"/>
        <v>0</v>
      </c>
      <c r="J255" s="27">
        <f t="shared" si="480"/>
        <v>0</v>
      </c>
      <c r="K255" s="27">
        <f t="shared" si="480"/>
        <v>0</v>
      </c>
      <c r="L255" s="27">
        <f t="shared" si="480"/>
        <v>67599</v>
      </c>
      <c r="M255" s="27">
        <f t="shared" si="480"/>
        <v>0</v>
      </c>
      <c r="N255" s="27">
        <f t="shared" si="480"/>
        <v>0</v>
      </c>
      <c r="O255" s="27">
        <f t="shared" si="480"/>
        <v>0</v>
      </c>
      <c r="P255" s="27">
        <f t="shared" si="480"/>
        <v>0</v>
      </c>
      <c r="Q255" s="27">
        <f t="shared" si="480"/>
        <v>0</v>
      </c>
      <c r="R255" s="27">
        <f t="shared" si="480"/>
        <v>67599</v>
      </c>
      <c r="S255" s="27">
        <f t="shared" si="480"/>
        <v>0</v>
      </c>
      <c r="T255" s="27">
        <f t="shared" si="481"/>
        <v>337</v>
      </c>
      <c r="U255" s="27">
        <f t="shared" si="481"/>
        <v>0</v>
      </c>
      <c r="V255" s="27">
        <f t="shared" si="481"/>
        <v>0</v>
      </c>
      <c r="W255" s="27">
        <f t="shared" si="481"/>
        <v>0</v>
      </c>
      <c r="X255" s="27">
        <f t="shared" si="481"/>
        <v>67936</v>
      </c>
      <c r="Y255" s="27">
        <f t="shared" si="481"/>
        <v>0</v>
      </c>
      <c r="Z255" s="27">
        <f t="shared" si="481"/>
        <v>0</v>
      </c>
      <c r="AA255" s="27">
        <f t="shared" si="481"/>
        <v>0</v>
      </c>
      <c r="AB255" s="27">
        <f t="shared" si="481"/>
        <v>0</v>
      </c>
      <c r="AC255" s="27">
        <f t="shared" si="481"/>
        <v>0</v>
      </c>
      <c r="AD255" s="27">
        <f t="shared" si="481"/>
        <v>67936</v>
      </c>
      <c r="AE255" s="27">
        <f t="shared" si="481"/>
        <v>0</v>
      </c>
      <c r="AF255" s="27">
        <f t="shared" si="482"/>
        <v>0</v>
      </c>
      <c r="AG255" s="27">
        <f t="shared" si="482"/>
        <v>0</v>
      </c>
      <c r="AH255" s="27">
        <f t="shared" si="482"/>
        <v>0</v>
      </c>
      <c r="AI255" s="27">
        <f t="shared" si="482"/>
        <v>0</v>
      </c>
      <c r="AJ255" s="27">
        <f t="shared" si="482"/>
        <v>67936</v>
      </c>
      <c r="AK255" s="27">
        <f t="shared" si="482"/>
        <v>0</v>
      </c>
      <c r="AL255" s="27">
        <f t="shared" si="482"/>
        <v>124</v>
      </c>
      <c r="AM255" s="27">
        <f t="shared" si="482"/>
        <v>0</v>
      </c>
      <c r="AN255" s="27">
        <f t="shared" si="482"/>
        <v>0</v>
      </c>
      <c r="AO255" s="27">
        <f t="shared" si="482"/>
        <v>0</v>
      </c>
      <c r="AP255" s="27">
        <f t="shared" si="482"/>
        <v>68060</v>
      </c>
      <c r="AQ255" s="27">
        <f t="shared" si="482"/>
        <v>0</v>
      </c>
      <c r="AR255" s="27">
        <f t="shared" si="483"/>
        <v>1237</v>
      </c>
      <c r="AS255" s="27">
        <f t="shared" si="483"/>
        <v>1081</v>
      </c>
      <c r="AT255" s="27">
        <f t="shared" si="483"/>
        <v>0</v>
      </c>
      <c r="AU255" s="27">
        <f t="shared" si="483"/>
        <v>0</v>
      </c>
      <c r="AV255" s="27">
        <f t="shared" si="483"/>
        <v>70378</v>
      </c>
      <c r="AW255" s="27">
        <f t="shared" si="483"/>
        <v>0</v>
      </c>
    </row>
    <row r="256" spans="1:49" ht="33">
      <c r="A256" s="33" t="s">
        <v>215</v>
      </c>
      <c r="B256" s="25" t="s">
        <v>53</v>
      </c>
      <c r="C256" s="25" t="s">
        <v>59</v>
      </c>
      <c r="D256" s="32" t="s">
        <v>294</v>
      </c>
      <c r="E256" s="25"/>
      <c r="F256" s="27">
        <f t="shared" ref="F256:AW256" si="484">F257</f>
        <v>65075</v>
      </c>
      <c r="G256" s="27">
        <f t="shared" si="484"/>
        <v>0</v>
      </c>
      <c r="H256" s="27">
        <f t="shared" si="484"/>
        <v>2524</v>
      </c>
      <c r="I256" s="27">
        <f t="shared" si="484"/>
        <v>0</v>
      </c>
      <c r="J256" s="27">
        <f t="shared" si="484"/>
        <v>0</v>
      </c>
      <c r="K256" s="27">
        <f t="shared" si="484"/>
        <v>0</v>
      </c>
      <c r="L256" s="27">
        <f t="shared" si="484"/>
        <v>67599</v>
      </c>
      <c r="M256" s="27">
        <f t="shared" si="484"/>
        <v>0</v>
      </c>
      <c r="N256" s="27">
        <f t="shared" si="484"/>
        <v>0</v>
      </c>
      <c r="O256" s="27">
        <f t="shared" si="484"/>
        <v>0</v>
      </c>
      <c r="P256" s="27">
        <f t="shared" si="484"/>
        <v>0</v>
      </c>
      <c r="Q256" s="27">
        <f t="shared" si="484"/>
        <v>0</v>
      </c>
      <c r="R256" s="27">
        <f t="shared" si="484"/>
        <v>67599</v>
      </c>
      <c r="S256" s="27">
        <f t="shared" si="484"/>
        <v>0</v>
      </c>
      <c r="T256" s="27">
        <f t="shared" si="484"/>
        <v>337</v>
      </c>
      <c r="U256" s="27">
        <f t="shared" si="484"/>
        <v>0</v>
      </c>
      <c r="V256" s="27">
        <f t="shared" si="484"/>
        <v>0</v>
      </c>
      <c r="W256" s="27">
        <f t="shared" si="484"/>
        <v>0</v>
      </c>
      <c r="X256" s="27">
        <f t="shared" si="484"/>
        <v>67936</v>
      </c>
      <c r="Y256" s="27">
        <f t="shared" si="484"/>
        <v>0</v>
      </c>
      <c r="Z256" s="27">
        <f t="shared" si="484"/>
        <v>0</v>
      </c>
      <c r="AA256" s="27">
        <f t="shared" si="484"/>
        <v>0</v>
      </c>
      <c r="AB256" s="27">
        <f t="shared" si="484"/>
        <v>0</v>
      </c>
      <c r="AC256" s="27">
        <f t="shared" si="484"/>
        <v>0</v>
      </c>
      <c r="AD256" s="27">
        <f t="shared" si="484"/>
        <v>67936</v>
      </c>
      <c r="AE256" s="27">
        <f t="shared" si="484"/>
        <v>0</v>
      </c>
      <c r="AF256" s="27">
        <f t="shared" si="484"/>
        <v>0</v>
      </c>
      <c r="AG256" s="27">
        <f t="shared" si="484"/>
        <v>0</v>
      </c>
      <c r="AH256" s="27">
        <f t="shared" si="484"/>
        <v>0</v>
      </c>
      <c r="AI256" s="27">
        <f t="shared" si="484"/>
        <v>0</v>
      </c>
      <c r="AJ256" s="27">
        <f t="shared" si="484"/>
        <v>67936</v>
      </c>
      <c r="AK256" s="27">
        <f t="shared" si="484"/>
        <v>0</v>
      </c>
      <c r="AL256" s="27">
        <f t="shared" si="484"/>
        <v>124</v>
      </c>
      <c r="AM256" s="27">
        <f t="shared" si="484"/>
        <v>0</v>
      </c>
      <c r="AN256" s="27">
        <f t="shared" si="484"/>
        <v>0</v>
      </c>
      <c r="AO256" s="27">
        <f t="shared" si="484"/>
        <v>0</v>
      </c>
      <c r="AP256" s="27">
        <f t="shared" si="484"/>
        <v>68060</v>
      </c>
      <c r="AQ256" s="27">
        <f t="shared" si="484"/>
        <v>0</v>
      </c>
      <c r="AR256" s="27">
        <f t="shared" si="484"/>
        <v>1237</v>
      </c>
      <c r="AS256" s="27">
        <f t="shared" si="484"/>
        <v>1081</v>
      </c>
      <c r="AT256" s="27">
        <f t="shared" si="484"/>
        <v>0</v>
      </c>
      <c r="AU256" s="27">
        <f t="shared" si="484"/>
        <v>0</v>
      </c>
      <c r="AV256" s="27">
        <f t="shared" si="484"/>
        <v>70378</v>
      </c>
      <c r="AW256" s="27">
        <f t="shared" si="484"/>
        <v>0</v>
      </c>
    </row>
    <row r="257" spans="1:49" ht="66">
      <c r="A257" s="33" t="s">
        <v>129</v>
      </c>
      <c r="B257" s="25" t="s">
        <v>53</v>
      </c>
      <c r="C257" s="25" t="s">
        <v>59</v>
      </c>
      <c r="D257" s="32" t="s">
        <v>295</v>
      </c>
      <c r="E257" s="25"/>
      <c r="F257" s="27">
        <f t="shared" ref="F257:G257" si="485">F258+F260+F262</f>
        <v>65075</v>
      </c>
      <c r="G257" s="27">
        <f t="shared" si="485"/>
        <v>0</v>
      </c>
      <c r="H257" s="27">
        <f t="shared" ref="H257:M257" si="486">H258+H260+H262</f>
        <v>2524</v>
      </c>
      <c r="I257" s="27">
        <f t="shared" si="486"/>
        <v>0</v>
      </c>
      <c r="J257" s="27">
        <f t="shared" si="486"/>
        <v>0</v>
      </c>
      <c r="K257" s="27">
        <f t="shared" si="486"/>
        <v>0</v>
      </c>
      <c r="L257" s="27">
        <f t="shared" si="486"/>
        <v>67599</v>
      </c>
      <c r="M257" s="27">
        <f t="shared" si="486"/>
        <v>0</v>
      </c>
      <c r="N257" s="27">
        <f t="shared" ref="N257:S257" si="487">N258+N260+N262</f>
        <v>0</v>
      </c>
      <c r="O257" s="27">
        <f t="shared" si="487"/>
        <v>0</v>
      </c>
      <c r="P257" s="27">
        <f t="shared" si="487"/>
        <v>0</v>
      </c>
      <c r="Q257" s="27">
        <f t="shared" si="487"/>
        <v>0</v>
      </c>
      <c r="R257" s="27">
        <f t="shared" si="487"/>
        <v>67599</v>
      </c>
      <c r="S257" s="27">
        <f t="shared" si="487"/>
        <v>0</v>
      </c>
      <c r="T257" s="27">
        <f t="shared" ref="T257:Y257" si="488">T258+T260+T262</f>
        <v>337</v>
      </c>
      <c r="U257" s="27">
        <f t="shared" si="488"/>
        <v>0</v>
      </c>
      <c r="V257" s="27">
        <f t="shared" si="488"/>
        <v>0</v>
      </c>
      <c r="W257" s="27">
        <f t="shared" si="488"/>
        <v>0</v>
      </c>
      <c r="X257" s="27">
        <f t="shared" si="488"/>
        <v>67936</v>
      </c>
      <c r="Y257" s="27">
        <f t="shared" si="488"/>
        <v>0</v>
      </c>
      <c r="Z257" s="27">
        <f t="shared" ref="Z257:AE257" si="489">Z258+Z260+Z262</f>
        <v>0</v>
      </c>
      <c r="AA257" s="27">
        <f t="shared" si="489"/>
        <v>0</v>
      </c>
      <c r="AB257" s="27">
        <f t="shared" si="489"/>
        <v>0</v>
      </c>
      <c r="AC257" s="27">
        <f t="shared" si="489"/>
        <v>0</v>
      </c>
      <c r="AD257" s="27">
        <f t="shared" si="489"/>
        <v>67936</v>
      </c>
      <c r="AE257" s="27">
        <f t="shared" si="489"/>
        <v>0</v>
      </c>
      <c r="AF257" s="27">
        <f t="shared" ref="AF257:AK257" si="490">AF258+AF260+AF262</f>
        <v>0</v>
      </c>
      <c r="AG257" s="27">
        <f t="shared" si="490"/>
        <v>0</v>
      </c>
      <c r="AH257" s="27">
        <f t="shared" si="490"/>
        <v>0</v>
      </c>
      <c r="AI257" s="27">
        <f t="shared" si="490"/>
        <v>0</v>
      </c>
      <c r="AJ257" s="27">
        <f t="shared" si="490"/>
        <v>67936</v>
      </c>
      <c r="AK257" s="27">
        <f t="shared" si="490"/>
        <v>0</v>
      </c>
      <c r="AL257" s="27">
        <f t="shared" ref="AL257:AQ257" si="491">AL258+AL260+AL262</f>
        <v>124</v>
      </c>
      <c r="AM257" s="27">
        <f t="shared" si="491"/>
        <v>0</v>
      </c>
      <c r="AN257" s="27">
        <f t="shared" si="491"/>
        <v>0</v>
      </c>
      <c r="AO257" s="27">
        <f t="shared" si="491"/>
        <v>0</v>
      </c>
      <c r="AP257" s="27">
        <f t="shared" si="491"/>
        <v>68060</v>
      </c>
      <c r="AQ257" s="27">
        <f t="shared" si="491"/>
        <v>0</v>
      </c>
      <c r="AR257" s="27">
        <f t="shared" ref="AR257:AW257" si="492">AR258+AR260+AR262</f>
        <v>1237</v>
      </c>
      <c r="AS257" s="27">
        <f t="shared" si="492"/>
        <v>1081</v>
      </c>
      <c r="AT257" s="27">
        <f t="shared" si="492"/>
        <v>0</v>
      </c>
      <c r="AU257" s="27">
        <f t="shared" si="492"/>
        <v>0</v>
      </c>
      <c r="AV257" s="27">
        <f t="shared" si="492"/>
        <v>70378</v>
      </c>
      <c r="AW257" s="27">
        <f t="shared" si="492"/>
        <v>0</v>
      </c>
    </row>
    <row r="258" spans="1:49" ht="82.5">
      <c r="A258" s="33" t="s">
        <v>466</v>
      </c>
      <c r="B258" s="25" t="s">
        <v>53</v>
      </c>
      <c r="C258" s="25" t="s">
        <v>59</v>
      </c>
      <c r="D258" s="32" t="s">
        <v>295</v>
      </c>
      <c r="E258" s="25" t="s">
        <v>105</v>
      </c>
      <c r="F258" s="27">
        <f t="shared" ref="F258:AW258" si="493">F259</f>
        <v>53610</v>
      </c>
      <c r="G258" s="27">
        <f t="shared" si="493"/>
        <v>0</v>
      </c>
      <c r="H258" s="27">
        <f t="shared" si="493"/>
        <v>2524</v>
      </c>
      <c r="I258" s="27">
        <f t="shared" si="493"/>
        <v>0</v>
      </c>
      <c r="J258" s="27">
        <f t="shared" si="493"/>
        <v>0</v>
      </c>
      <c r="K258" s="27">
        <f t="shared" si="493"/>
        <v>0</v>
      </c>
      <c r="L258" s="27">
        <f t="shared" si="493"/>
        <v>56134</v>
      </c>
      <c r="M258" s="27">
        <f t="shared" si="493"/>
        <v>0</v>
      </c>
      <c r="N258" s="27">
        <f t="shared" si="493"/>
        <v>0</v>
      </c>
      <c r="O258" s="27">
        <f t="shared" si="493"/>
        <v>0</v>
      </c>
      <c r="P258" s="27">
        <f t="shared" si="493"/>
        <v>0</v>
      </c>
      <c r="Q258" s="27">
        <f t="shared" si="493"/>
        <v>0</v>
      </c>
      <c r="R258" s="27">
        <f t="shared" si="493"/>
        <v>56134</v>
      </c>
      <c r="S258" s="27">
        <f t="shared" si="493"/>
        <v>0</v>
      </c>
      <c r="T258" s="27">
        <f t="shared" si="493"/>
        <v>337</v>
      </c>
      <c r="U258" s="27">
        <f t="shared" si="493"/>
        <v>0</v>
      </c>
      <c r="V258" s="27">
        <f t="shared" si="493"/>
        <v>0</v>
      </c>
      <c r="W258" s="27">
        <f t="shared" si="493"/>
        <v>0</v>
      </c>
      <c r="X258" s="27">
        <f t="shared" si="493"/>
        <v>56471</v>
      </c>
      <c r="Y258" s="27">
        <f t="shared" si="493"/>
        <v>0</v>
      </c>
      <c r="Z258" s="27">
        <f t="shared" si="493"/>
        <v>0</v>
      </c>
      <c r="AA258" s="27">
        <f t="shared" si="493"/>
        <v>0</v>
      </c>
      <c r="AB258" s="27">
        <f t="shared" si="493"/>
        <v>0</v>
      </c>
      <c r="AC258" s="27">
        <f t="shared" si="493"/>
        <v>0</v>
      </c>
      <c r="AD258" s="27">
        <f t="shared" si="493"/>
        <v>56471</v>
      </c>
      <c r="AE258" s="27">
        <f t="shared" si="493"/>
        <v>0</v>
      </c>
      <c r="AF258" s="27">
        <f t="shared" si="493"/>
        <v>0</v>
      </c>
      <c r="AG258" s="27">
        <f t="shared" si="493"/>
        <v>0</v>
      </c>
      <c r="AH258" s="27">
        <f t="shared" si="493"/>
        <v>0</v>
      </c>
      <c r="AI258" s="27">
        <f t="shared" si="493"/>
        <v>0</v>
      </c>
      <c r="AJ258" s="27">
        <f t="shared" si="493"/>
        <v>56471</v>
      </c>
      <c r="AK258" s="27">
        <f t="shared" si="493"/>
        <v>0</v>
      </c>
      <c r="AL258" s="27">
        <f t="shared" si="493"/>
        <v>0</v>
      </c>
      <c r="AM258" s="27">
        <f t="shared" si="493"/>
        <v>0</v>
      </c>
      <c r="AN258" s="27">
        <f t="shared" si="493"/>
        <v>0</v>
      </c>
      <c r="AO258" s="27">
        <f t="shared" si="493"/>
        <v>0</v>
      </c>
      <c r="AP258" s="27">
        <f t="shared" si="493"/>
        <v>56471</v>
      </c>
      <c r="AQ258" s="27">
        <f t="shared" si="493"/>
        <v>0</v>
      </c>
      <c r="AR258" s="27">
        <f t="shared" si="493"/>
        <v>1237</v>
      </c>
      <c r="AS258" s="27">
        <f t="shared" si="493"/>
        <v>1081</v>
      </c>
      <c r="AT258" s="27">
        <f t="shared" si="493"/>
        <v>0</v>
      </c>
      <c r="AU258" s="27">
        <f t="shared" si="493"/>
        <v>0</v>
      </c>
      <c r="AV258" s="27">
        <f t="shared" si="493"/>
        <v>58789</v>
      </c>
      <c r="AW258" s="27">
        <f t="shared" si="493"/>
        <v>0</v>
      </c>
    </row>
    <row r="259" spans="1:49" ht="21" customHeight="1">
      <c r="A259" s="73" t="s">
        <v>180</v>
      </c>
      <c r="B259" s="25" t="s">
        <v>53</v>
      </c>
      <c r="C259" s="25" t="s">
        <v>59</v>
      </c>
      <c r="D259" s="32" t="s">
        <v>295</v>
      </c>
      <c r="E259" s="25" t="s">
        <v>179</v>
      </c>
      <c r="F259" s="27">
        <v>53610</v>
      </c>
      <c r="G259" s="27"/>
      <c r="H259" s="27">
        <v>2524</v>
      </c>
      <c r="I259" s="27"/>
      <c r="J259" s="27"/>
      <c r="K259" s="27"/>
      <c r="L259" s="27">
        <f>F259+H259+I259+J259+K259</f>
        <v>56134</v>
      </c>
      <c r="M259" s="27">
        <f>G259+K259</f>
        <v>0</v>
      </c>
      <c r="N259" s="27"/>
      <c r="O259" s="27"/>
      <c r="P259" s="27"/>
      <c r="Q259" s="27"/>
      <c r="R259" s="27">
        <f>L259+N259+O259+P259+Q259</f>
        <v>56134</v>
      </c>
      <c r="S259" s="27">
        <f>M259+Q259</f>
        <v>0</v>
      </c>
      <c r="T259" s="27">
        <v>337</v>
      </c>
      <c r="U259" s="27"/>
      <c r="V259" s="27"/>
      <c r="W259" s="27"/>
      <c r="X259" s="27">
        <f>R259+T259+U259+V259+W259</f>
        <v>56471</v>
      </c>
      <c r="Y259" s="27">
        <f>S259+W259</f>
        <v>0</v>
      </c>
      <c r="Z259" s="27"/>
      <c r="AA259" s="27"/>
      <c r="AB259" s="27"/>
      <c r="AC259" s="27"/>
      <c r="AD259" s="27">
        <f>X259+Z259+AA259+AB259+AC259</f>
        <v>56471</v>
      </c>
      <c r="AE259" s="27">
        <f>Y259+AC259</f>
        <v>0</v>
      </c>
      <c r="AF259" s="27"/>
      <c r="AG259" s="27"/>
      <c r="AH259" s="27"/>
      <c r="AI259" s="27"/>
      <c r="AJ259" s="27">
        <f>AD259+AF259+AG259+AH259+AI259</f>
        <v>56471</v>
      </c>
      <c r="AK259" s="27">
        <f>AE259+AI259</f>
        <v>0</v>
      </c>
      <c r="AL259" s="27"/>
      <c r="AM259" s="27"/>
      <c r="AN259" s="27"/>
      <c r="AO259" s="27"/>
      <c r="AP259" s="27">
        <f>AJ259+AL259+AM259+AN259+AO259</f>
        <v>56471</v>
      </c>
      <c r="AQ259" s="27">
        <f>AK259+AO259</f>
        <v>0</v>
      </c>
      <c r="AR259" s="27">
        <v>1237</v>
      </c>
      <c r="AS259" s="27">
        <v>1081</v>
      </c>
      <c r="AT259" s="27"/>
      <c r="AU259" s="27"/>
      <c r="AV259" s="27">
        <f>AP259+AR259+AS259+AT259+AU259</f>
        <v>58789</v>
      </c>
      <c r="AW259" s="27">
        <f>AQ259+AU259</f>
        <v>0</v>
      </c>
    </row>
    <row r="260" spans="1:49" ht="33">
      <c r="A260" s="33" t="s">
        <v>437</v>
      </c>
      <c r="B260" s="25" t="s">
        <v>53</v>
      </c>
      <c r="C260" s="25" t="s">
        <v>59</v>
      </c>
      <c r="D260" s="32" t="s">
        <v>295</v>
      </c>
      <c r="E260" s="25" t="s">
        <v>80</v>
      </c>
      <c r="F260" s="27">
        <f t="shared" ref="F260:AW260" si="494">F261</f>
        <v>11047</v>
      </c>
      <c r="G260" s="27">
        <f t="shared" si="494"/>
        <v>0</v>
      </c>
      <c r="H260" s="27">
        <f t="shared" si="494"/>
        <v>0</v>
      </c>
      <c r="I260" s="27">
        <f t="shared" si="494"/>
        <v>0</v>
      </c>
      <c r="J260" s="27">
        <f t="shared" si="494"/>
        <v>0</v>
      </c>
      <c r="K260" s="27">
        <f t="shared" si="494"/>
        <v>0</v>
      </c>
      <c r="L260" s="27">
        <f t="shared" si="494"/>
        <v>11047</v>
      </c>
      <c r="M260" s="27">
        <f t="shared" si="494"/>
        <v>0</v>
      </c>
      <c r="N260" s="27">
        <f t="shared" si="494"/>
        <v>0</v>
      </c>
      <c r="O260" s="27">
        <f t="shared" si="494"/>
        <v>0</v>
      </c>
      <c r="P260" s="27">
        <f t="shared" si="494"/>
        <v>0</v>
      </c>
      <c r="Q260" s="27">
        <f t="shared" si="494"/>
        <v>0</v>
      </c>
      <c r="R260" s="27">
        <f t="shared" si="494"/>
        <v>11047</v>
      </c>
      <c r="S260" s="27">
        <f t="shared" si="494"/>
        <v>0</v>
      </c>
      <c r="T260" s="27">
        <f t="shared" si="494"/>
        <v>0</v>
      </c>
      <c r="U260" s="27">
        <f t="shared" si="494"/>
        <v>0</v>
      </c>
      <c r="V260" s="27">
        <f t="shared" si="494"/>
        <v>0</v>
      </c>
      <c r="W260" s="27">
        <f t="shared" si="494"/>
        <v>0</v>
      </c>
      <c r="X260" s="27">
        <f t="shared" si="494"/>
        <v>11047</v>
      </c>
      <c r="Y260" s="27">
        <f t="shared" si="494"/>
        <v>0</v>
      </c>
      <c r="Z260" s="27">
        <f t="shared" si="494"/>
        <v>0</v>
      </c>
      <c r="AA260" s="27">
        <f t="shared" si="494"/>
        <v>0</v>
      </c>
      <c r="AB260" s="27">
        <f t="shared" si="494"/>
        <v>0</v>
      </c>
      <c r="AC260" s="27">
        <f t="shared" si="494"/>
        <v>0</v>
      </c>
      <c r="AD260" s="27">
        <f t="shared" si="494"/>
        <v>11047</v>
      </c>
      <c r="AE260" s="27">
        <f t="shared" si="494"/>
        <v>0</v>
      </c>
      <c r="AF260" s="27">
        <f t="shared" si="494"/>
        <v>0</v>
      </c>
      <c r="AG260" s="27">
        <f t="shared" si="494"/>
        <v>0</v>
      </c>
      <c r="AH260" s="27">
        <f t="shared" si="494"/>
        <v>0</v>
      </c>
      <c r="AI260" s="27">
        <f t="shared" si="494"/>
        <v>0</v>
      </c>
      <c r="AJ260" s="27">
        <f t="shared" si="494"/>
        <v>11047</v>
      </c>
      <c r="AK260" s="27">
        <f t="shared" si="494"/>
        <v>0</v>
      </c>
      <c r="AL260" s="92">
        <f t="shared" si="494"/>
        <v>103</v>
      </c>
      <c r="AM260" s="92">
        <f t="shared" si="494"/>
        <v>0</v>
      </c>
      <c r="AN260" s="92">
        <f t="shared" si="494"/>
        <v>0</v>
      </c>
      <c r="AO260" s="92">
        <f t="shared" si="494"/>
        <v>0</v>
      </c>
      <c r="AP260" s="27">
        <f t="shared" si="494"/>
        <v>11150</v>
      </c>
      <c r="AQ260" s="27">
        <f t="shared" si="494"/>
        <v>0</v>
      </c>
      <c r="AR260" s="27">
        <f t="shared" si="494"/>
        <v>0</v>
      </c>
      <c r="AS260" s="27">
        <f t="shared" si="494"/>
        <v>0</v>
      </c>
      <c r="AT260" s="27">
        <f t="shared" si="494"/>
        <v>0</v>
      </c>
      <c r="AU260" s="27">
        <f t="shared" si="494"/>
        <v>0</v>
      </c>
      <c r="AV260" s="27">
        <f t="shared" si="494"/>
        <v>11150</v>
      </c>
      <c r="AW260" s="27">
        <f t="shared" si="494"/>
        <v>0</v>
      </c>
    </row>
    <row r="261" spans="1:49" ht="36.75" customHeight="1">
      <c r="A261" s="72" t="s">
        <v>170</v>
      </c>
      <c r="B261" s="25" t="s">
        <v>53</v>
      </c>
      <c r="C261" s="25" t="s">
        <v>59</v>
      </c>
      <c r="D261" s="32" t="s">
        <v>295</v>
      </c>
      <c r="E261" s="25" t="s">
        <v>169</v>
      </c>
      <c r="F261" s="27">
        <v>11047</v>
      </c>
      <c r="G261" s="27"/>
      <c r="H261" s="27"/>
      <c r="I261" s="27"/>
      <c r="J261" s="27"/>
      <c r="K261" s="27"/>
      <c r="L261" s="27">
        <f>F261+H261+I261+J261+K261</f>
        <v>11047</v>
      </c>
      <c r="M261" s="27">
        <f>G261+K261</f>
        <v>0</v>
      </c>
      <c r="N261" s="27"/>
      <c r="O261" s="27"/>
      <c r="P261" s="27"/>
      <c r="Q261" s="27"/>
      <c r="R261" s="27">
        <f>L261+N261+O261+P261+Q261</f>
        <v>11047</v>
      </c>
      <c r="S261" s="27">
        <f>M261+Q261</f>
        <v>0</v>
      </c>
      <c r="T261" s="27"/>
      <c r="U261" s="27"/>
      <c r="V261" s="27"/>
      <c r="W261" s="27"/>
      <c r="X261" s="27">
        <f>R261+T261+U261+V261+W261</f>
        <v>11047</v>
      </c>
      <c r="Y261" s="27">
        <f>S261+W261</f>
        <v>0</v>
      </c>
      <c r="Z261" s="27"/>
      <c r="AA261" s="27"/>
      <c r="AB261" s="27"/>
      <c r="AC261" s="27"/>
      <c r="AD261" s="27">
        <f>X261+Z261+AA261+AB261+AC261</f>
        <v>11047</v>
      </c>
      <c r="AE261" s="27">
        <f>Y261+AC261</f>
        <v>0</v>
      </c>
      <c r="AF261" s="27"/>
      <c r="AG261" s="27"/>
      <c r="AH261" s="27"/>
      <c r="AI261" s="27"/>
      <c r="AJ261" s="27">
        <f>AD261+AF261+AG261+AH261+AI261</f>
        <v>11047</v>
      </c>
      <c r="AK261" s="27">
        <f>AE261+AI261</f>
        <v>0</v>
      </c>
      <c r="AL261" s="92">
        <v>103</v>
      </c>
      <c r="AM261" s="92"/>
      <c r="AN261" s="92"/>
      <c r="AO261" s="92"/>
      <c r="AP261" s="27">
        <f>AJ261+AL261+AM261+AN261+AO261</f>
        <v>11150</v>
      </c>
      <c r="AQ261" s="27">
        <f>AK261+AO261</f>
        <v>0</v>
      </c>
      <c r="AR261" s="27"/>
      <c r="AS261" s="27"/>
      <c r="AT261" s="27"/>
      <c r="AU261" s="27"/>
      <c r="AV261" s="27">
        <f>AP261+AR261+AS261+AT261+AU261</f>
        <v>11150</v>
      </c>
      <c r="AW261" s="27">
        <f>AQ261+AU261</f>
        <v>0</v>
      </c>
    </row>
    <row r="262" spans="1:49" ht="16.5">
      <c r="A262" s="33" t="s">
        <v>99</v>
      </c>
      <c r="B262" s="25" t="s">
        <v>53</v>
      </c>
      <c r="C262" s="25" t="s">
        <v>59</v>
      </c>
      <c r="D262" s="32" t="s">
        <v>295</v>
      </c>
      <c r="E262" s="25" t="s">
        <v>100</v>
      </c>
      <c r="F262" s="27">
        <f t="shared" ref="F262:AK262" si="495">F264</f>
        <v>418</v>
      </c>
      <c r="G262" s="27">
        <f t="shared" si="495"/>
        <v>0</v>
      </c>
      <c r="H262" s="27">
        <f t="shared" si="495"/>
        <v>0</v>
      </c>
      <c r="I262" s="27">
        <f t="shared" si="495"/>
        <v>0</v>
      </c>
      <c r="J262" s="27">
        <f t="shared" si="495"/>
        <v>0</v>
      </c>
      <c r="K262" s="27">
        <f t="shared" si="495"/>
        <v>0</v>
      </c>
      <c r="L262" s="27">
        <f t="shared" si="495"/>
        <v>418</v>
      </c>
      <c r="M262" s="27">
        <f t="shared" si="495"/>
        <v>0</v>
      </c>
      <c r="N262" s="27">
        <f t="shared" si="495"/>
        <v>0</v>
      </c>
      <c r="O262" s="27">
        <f t="shared" si="495"/>
        <v>0</v>
      </c>
      <c r="P262" s="27">
        <f t="shared" si="495"/>
        <v>0</v>
      </c>
      <c r="Q262" s="27">
        <f t="shared" si="495"/>
        <v>0</v>
      </c>
      <c r="R262" s="27">
        <f t="shared" si="495"/>
        <v>418</v>
      </c>
      <c r="S262" s="27">
        <f t="shared" si="495"/>
        <v>0</v>
      </c>
      <c r="T262" s="27">
        <f t="shared" si="495"/>
        <v>0</v>
      </c>
      <c r="U262" s="27">
        <f t="shared" si="495"/>
        <v>0</v>
      </c>
      <c r="V262" s="27">
        <f t="shared" si="495"/>
        <v>0</v>
      </c>
      <c r="W262" s="27">
        <f t="shared" si="495"/>
        <v>0</v>
      </c>
      <c r="X262" s="27">
        <f t="shared" si="495"/>
        <v>418</v>
      </c>
      <c r="Y262" s="27">
        <f t="shared" si="495"/>
        <v>0</v>
      </c>
      <c r="Z262" s="27">
        <f t="shared" si="495"/>
        <v>0</v>
      </c>
      <c r="AA262" s="27">
        <f t="shared" si="495"/>
        <v>0</v>
      </c>
      <c r="AB262" s="27">
        <f t="shared" si="495"/>
        <v>0</v>
      </c>
      <c r="AC262" s="27">
        <f t="shared" si="495"/>
        <v>0</v>
      </c>
      <c r="AD262" s="27">
        <f t="shared" si="495"/>
        <v>418</v>
      </c>
      <c r="AE262" s="27">
        <f t="shared" si="495"/>
        <v>0</v>
      </c>
      <c r="AF262" s="27">
        <f t="shared" si="495"/>
        <v>0</v>
      </c>
      <c r="AG262" s="27">
        <f t="shared" si="495"/>
        <v>0</v>
      </c>
      <c r="AH262" s="27">
        <f t="shared" si="495"/>
        <v>0</v>
      </c>
      <c r="AI262" s="27">
        <f t="shared" si="495"/>
        <v>0</v>
      </c>
      <c r="AJ262" s="27">
        <f t="shared" si="495"/>
        <v>418</v>
      </c>
      <c r="AK262" s="27">
        <f t="shared" si="495"/>
        <v>0</v>
      </c>
      <c r="AL262" s="27">
        <f>AL264+AL263</f>
        <v>21</v>
      </c>
      <c r="AM262" s="27">
        <f t="shared" ref="AM262:AQ262" si="496">AM264+AM263</f>
        <v>0</v>
      </c>
      <c r="AN262" s="27">
        <f t="shared" si="496"/>
        <v>0</v>
      </c>
      <c r="AO262" s="27">
        <f t="shared" si="496"/>
        <v>0</v>
      </c>
      <c r="AP262" s="27">
        <f t="shared" si="496"/>
        <v>439</v>
      </c>
      <c r="AQ262" s="27">
        <f t="shared" si="496"/>
        <v>0</v>
      </c>
      <c r="AR262" s="27">
        <f>AR264+AR263</f>
        <v>0</v>
      </c>
      <c r="AS262" s="27">
        <f t="shared" ref="AS262:AW262" si="497">AS264+AS263</f>
        <v>0</v>
      </c>
      <c r="AT262" s="27">
        <f t="shared" si="497"/>
        <v>0</v>
      </c>
      <c r="AU262" s="27">
        <f t="shared" si="497"/>
        <v>0</v>
      </c>
      <c r="AV262" s="27">
        <f t="shared" si="497"/>
        <v>439</v>
      </c>
      <c r="AW262" s="27">
        <f t="shared" si="497"/>
        <v>0</v>
      </c>
    </row>
    <row r="263" spans="1:49" s="149" customFormat="1" ht="16.5">
      <c r="A263" s="33" t="s">
        <v>185</v>
      </c>
      <c r="B263" s="25" t="s">
        <v>53</v>
      </c>
      <c r="C263" s="25" t="s">
        <v>59</v>
      </c>
      <c r="D263" s="32" t="s">
        <v>295</v>
      </c>
      <c r="E263" s="25" t="s">
        <v>184</v>
      </c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>
        <v>21</v>
      </c>
      <c r="AM263" s="27"/>
      <c r="AN263" s="27"/>
      <c r="AO263" s="27"/>
      <c r="AP263" s="27">
        <f>AJ263+AL263+AM263+AN263+AO263</f>
        <v>21</v>
      </c>
      <c r="AQ263" s="27">
        <f>AK263+AO263</f>
        <v>0</v>
      </c>
      <c r="AR263" s="27"/>
      <c r="AS263" s="27"/>
      <c r="AT263" s="27"/>
      <c r="AU263" s="27"/>
      <c r="AV263" s="27">
        <f>AP263+AR263+AS263+AT263+AU263</f>
        <v>21</v>
      </c>
      <c r="AW263" s="27">
        <f>AQ263+AU263</f>
        <v>0</v>
      </c>
    </row>
    <row r="264" spans="1:49" ht="16.5">
      <c r="A264" s="33" t="s">
        <v>172</v>
      </c>
      <c r="B264" s="25" t="s">
        <v>53</v>
      </c>
      <c r="C264" s="25" t="s">
        <v>59</v>
      </c>
      <c r="D264" s="32" t="s">
        <v>295</v>
      </c>
      <c r="E264" s="25" t="s">
        <v>171</v>
      </c>
      <c r="F264" s="27">
        <v>418</v>
      </c>
      <c r="G264" s="27"/>
      <c r="H264" s="27"/>
      <c r="I264" s="27"/>
      <c r="J264" s="27"/>
      <c r="K264" s="27"/>
      <c r="L264" s="27">
        <f>F264+H264+I264+J264+K264</f>
        <v>418</v>
      </c>
      <c r="M264" s="27">
        <f>G264+K264</f>
        <v>0</v>
      </c>
      <c r="N264" s="27"/>
      <c r="O264" s="27"/>
      <c r="P264" s="27"/>
      <c r="Q264" s="27"/>
      <c r="R264" s="27">
        <f>L264+N264+O264+P264+Q264</f>
        <v>418</v>
      </c>
      <c r="S264" s="27">
        <f>M264+Q264</f>
        <v>0</v>
      </c>
      <c r="T264" s="27"/>
      <c r="U264" s="27"/>
      <c r="V264" s="27"/>
      <c r="W264" s="27"/>
      <c r="X264" s="27">
        <f>R264+T264+U264+V264+W264</f>
        <v>418</v>
      </c>
      <c r="Y264" s="27">
        <f>S264+W264</f>
        <v>0</v>
      </c>
      <c r="Z264" s="27"/>
      <c r="AA264" s="27"/>
      <c r="AB264" s="27"/>
      <c r="AC264" s="27"/>
      <c r="AD264" s="27">
        <f>X264+Z264+AA264+AB264+AC264</f>
        <v>418</v>
      </c>
      <c r="AE264" s="27">
        <f>Y264+AC264</f>
        <v>0</v>
      </c>
      <c r="AF264" s="27"/>
      <c r="AG264" s="27"/>
      <c r="AH264" s="27"/>
      <c r="AI264" s="27"/>
      <c r="AJ264" s="27">
        <f>AD264+AF264+AG264+AH264+AI264</f>
        <v>418</v>
      </c>
      <c r="AK264" s="27">
        <f>AE264+AI264</f>
        <v>0</v>
      </c>
      <c r="AL264" s="27"/>
      <c r="AM264" s="27"/>
      <c r="AN264" s="27"/>
      <c r="AO264" s="27"/>
      <c r="AP264" s="27">
        <f>AJ264+AL264+AM264+AN264+AO264</f>
        <v>418</v>
      </c>
      <c r="AQ264" s="27">
        <f>AK264+AO264</f>
        <v>0</v>
      </c>
      <c r="AR264" s="27"/>
      <c r="AS264" s="27"/>
      <c r="AT264" s="27"/>
      <c r="AU264" s="27"/>
      <c r="AV264" s="27">
        <f>AP264+AR264+AS264+AT264+AU264</f>
        <v>418</v>
      </c>
      <c r="AW264" s="27">
        <f>AQ264+AU264</f>
        <v>0</v>
      </c>
    </row>
    <row r="265" spans="1:49" ht="16.5">
      <c r="A265" s="72"/>
      <c r="B265" s="25"/>
      <c r="C265" s="25"/>
      <c r="D265" s="32"/>
      <c r="E265" s="25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</row>
    <row r="266" spans="1:49" ht="18.75">
      <c r="A266" s="75" t="s">
        <v>212</v>
      </c>
      <c r="B266" s="22" t="s">
        <v>53</v>
      </c>
      <c r="C266" s="22" t="s">
        <v>11</v>
      </c>
      <c r="D266" s="32"/>
      <c r="E266" s="25"/>
      <c r="F266" s="24">
        <f t="shared" ref="F266:U270" si="498">F267</f>
        <v>950</v>
      </c>
      <c r="G266" s="24">
        <f t="shared" si="498"/>
        <v>0</v>
      </c>
      <c r="H266" s="24">
        <f t="shared" si="498"/>
        <v>0</v>
      </c>
      <c r="I266" s="24">
        <f t="shared" si="498"/>
        <v>0</v>
      </c>
      <c r="J266" s="24">
        <f t="shared" si="498"/>
        <v>0</v>
      </c>
      <c r="K266" s="24">
        <f t="shared" si="498"/>
        <v>0</v>
      </c>
      <c r="L266" s="24">
        <f t="shared" si="498"/>
        <v>950</v>
      </c>
      <c r="M266" s="24">
        <f t="shared" si="498"/>
        <v>0</v>
      </c>
      <c r="N266" s="24">
        <f t="shared" si="498"/>
        <v>0</v>
      </c>
      <c r="O266" s="24">
        <f t="shared" si="498"/>
        <v>0</v>
      </c>
      <c r="P266" s="24">
        <f t="shared" si="498"/>
        <v>0</v>
      </c>
      <c r="Q266" s="24">
        <f t="shared" si="498"/>
        <v>0</v>
      </c>
      <c r="R266" s="24">
        <f t="shared" si="498"/>
        <v>950</v>
      </c>
      <c r="S266" s="24">
        <f t="shared" si="498"/>
        <v>0</v>
      </c>
      <c r="T266" s="24">
        <f t="shared" si="498"/>
        <v>0</v>
      </c>
      <c r="U266" s="24">
        <f t="shared" si="498"/>
        <v>0</v>
      </c>
      <c r="V266" s="24">
        <f t="shared" ref="T266:AI270" si="499">V267</f>
        <v>0</v>
      </c>
      <c r="W266" s="24">
        <f t="shared" si="499"/>
        <v>0</v>
      </c>
      <c r="X266" s="24">
        <f t="shared" si="499"/>
        <v>950</v>
      </c>
      <c r="Y266" s="24">
        <f t="shared" si="499"/>
        <v>0</v>
      </c>
      <c r="Z266" s="24">
        <f t="shared" si="499"/>
        <v>0</v>
      </c>
      <c r="AA266" s="24">
        <f t="shared" si="499"/>
        <v>0</v>
      </c>
      <c r="AB266" s="24">
        <f t="shared" si="499"/>
        <v>0</v>
      </c>
      <c r="AC266" s="24">
        <f t="shared" si="499"/>
        <v>0</v>
      </c>
      <c r="AD266" s="24">
        <f t="shared" si="499"/>
        <v>950</v>
      </c>
      <c r="AE266" s="24">
        <f t="shared" si="499"/>
        <v>0</v>
      </c>
      <c r="AF266" s="24">
        <f t="shared" si="499"/>
        <v>0</v>
      </c>
      <c r="AG266" s="24">
        <f t="shared" si="499"/>
        <v>0</v>
      </c>
      <c r="AH266" s="24">
        <f t="shared" si="499"/>
        <v>0</v>
      </c>
      <c r="AI266" s="24">
        <f t="shared" si="499"/>
        <v>0</v>
      </c>
      <c r="AJ266" s="24">
        <f t="shared" ref="AF266:AU270" si="500">AJ267</f>
        <v>950</v>
      </c>
      <c r="AK266" s="24">
        <f t="shared" si="500"/>
        <v>0</v>
      </c>
      <c r="AL266" s="24">
        <f t="shared" si="500"/>
        <v>0</v>
      </c>
      <c r="AM266" s="24">
        <f t="shared" si="500"/>
        <v>0</v>
      </c>
      <c r="AN266" s="24">
        <f t="shared" si="500"/>
        <v>0</v>
      </c>
      <c r="AO266" s="24">
        <f t="shared" si="500"/>
        <v>0</v>
      </c>
      <c r="AP266" s="24">
        <f t="shared" si="500"/>
        <v>950</v>
      </c>
      <c r="AQ266" s="24">
        <f t="shared" si="500"/>
        <v>0</v>
      </c>
      <c r="AR266" s="24">
        <f t="shared" si="500"/>
        <v>0</v>
      </c>
      <c r="AS266" s="24">
        <f t="shared" si="500"/>
        <v>0</v>
      </c>
      <c r="AT266" s="24">
        <f t="shared" si="500"/>
        <v>0</v>
      </c>
      <c r="AU266" s="24">
        <f t="shared" si="500"/>
        <v>0</v>
      </c>
      <c r="AV266" s="24">
        <f t="shared" ref="AR266:AW270" si="501">AV267</f>
        <v>950</v>
      </c>
      <c r="AW266" s="24">
        <f t="shared" si="501"/>
        <v>0</v>
      </c>
    </row>
    <row r="267" spans="1:49" ht="66">
      <c r="A267" s="72" t="s">
        <v>558</v>
      </c>
      <c r="B267" s="25" t="s">
        <v>53</v>
      </c>
      <c r="C267" s="25" t="s">
        <v>11</v>
      </c>
      <c r="D267" s="32" t="s">
        <v>274</v>
      </c>
      <c r="E267" s="25"/>
      <c r="F267" s="27">
        <f t="shared" si="498"/>
        <v>950</v>
      </c>
      <c r="G267" s="27">
        <f t="shared" si="498"/>
        <v>0</v>
      </c>
      <c r="H267" s="27">
        <f t="shared" si="498"/>
        <v>0</v>
      </c>
      <c r="I267" s="27">
        <f t="shared" si="498"/>
        <v>0</v>
      </c>
      <c r="J267" s="27">
        <f t="shared" si="498"/>
        <v>0</v>
      </c>
      <c r="K267" s="27">
        <f t="shared" si="498"/>
        <v>0</v>
      </c>
      <c r="L267" s="27">
        <f t="shared" si="498"/>
        <v>950</v>
      </c>
      <c r="M267" s="27">
        <f t="shared" si="498"/>
        <v>0</v>
      </c>
      <c r="N267" s="27">
        <f t="shared" si="498"/>
        <v>0</v>
      </c>
      <c r="O267" s="27">
        <f t="shared" si="498"/>
        <v>0</v>
      </c>
      <c r="P267" s="27">
        <f t="shared" si="498"/>
        <v>0</v>
      </c>
      <c r="Q267" s="27">
        <f t="shared" si="498"/>
        <v>0</v>
      </c>
      <c r="R267" s="27">
        <f t="shared" si="498"/>
        <v>950</v>
      </c>
      <c r="S267" s="27">
        <f t="shared" si="498"/>
        <v>0</v>
      </c>
      <c r="T267" s="27">
        <f t="shared" si="499"/>
        <v>0</v>
      </c>
      <c r="U267" s="27">
        <f t="shared" si="499"/>
        <v>0</v>
      </c>
      <c r="V267" s="27">
        <f t="shared" si="499"/>
        <v>0</v>
      </c>
      <c r="W267" s="27">
        <f t="shared" si="499"/>
        <v>0</v>
      </c>
      <c r="X267" s="27">
        <f t="shared" si="499"/>
        <v>950</v>
      </c>
      <c r="Y267" s="27">
        <f t="shared" si="499"/>
        <v>0</v>
      </c>
      <c r="Z267" s="27">
        <f t="shared" si="499"/>
        <v>0</v>
      </c>
      <c r="AA267" s="27">
        <f t="shared" si="499"/>
        <v>0</v>
      </c>
      <c r="AB267" s="27">
        <f t="shared" si="499"/>
        <v>0</v>
      </c>
      <c r="AC267" s="27">
        <f t="shared" si="499"/>
        <v>0</v>
      </c>
      <c r="AD267" s="27">
        <f t="shared" si="499"/>
        <v>950</v>
      </c>
      <c r="AE267" s="27">
        <f t="shared" si="499"/>
        <v>0</v>
      </c>
      <c r="AF267" s="27">
        <f t="shared" si="500"/>
        <v>0</v>
      </c>
      <c r="AG267" s="27">
        <f t="shared" si="500"/>
        <v>0</v>
      </c>
      <c r="AH267" s="27">
        <f t="shared" si="500"/>
        <v>0</v>
      </c>
      <c r="AI267" s="27">
        <f t="shared" si="500"/>
        <v>0</v>
      </c>
      <c r="AJ267" s="27">
        <f t="shared" si="500"/>
        <v>950</v>
      </c>
      <c r="AK267" s="27">
        <f t="shared" si="500"/>
        <v>0</v>
      </c>
      <c r="AL267" s="27">
        <f t="shared" si="500"/>
        <v>0</v>
      </c>
      <c r="AM267" s="27">
        <f t="shared" si="500"/>
        <v>0</v>
      </c>
      <c r="AN267" s="27">
        <f t="shared" si="500"/>
        <v>0</v>
      </c>
      <c r="AO267" s="27">
        <f t="shared" si="500"/>
        <v>0</v>
      </c>
      <c r="AP267" s="27">
        <f t="shared" si="500"/>
        <v>950</v>
      </c>
      <c r="AQ267" s="27">
        <f t="shared" si="500"/>
        <v>0</v>
      </c>
      <c r="AR267" s="27">
        <f t="shared" si="501"/>
        <v>0</v>
      </c>
      <c r="AS267" s="27">
        <f t="shared" si="501"/>
        <v>0</v>
      </c>
      <c r="AT267" s="27">
        <f t="shared" si="501"/>
        <v>0</v>
      </c>
      <c r="AU267" s="27">
        <f t="shared" si="501"/>
        <v>0</v>
      </c>
      <c r="AV267" s="27">
        <f t="shared" si="501"/>
        <v>950</v>
      </c>
      <c r="AW267" s="27">
        <f t="shared" si="501"/>
        <v>0</v>
      </c>
    </row>
    <row r="268" spans="1:49" ht="16.5">
      <c r="A268" s="33" t="s">
        <v>207</v>
      </c>
      <c r="B268" s="25" t="s">
        <v>53</v>
      </c>
      <c r="C268" s="25" t="s">
        <v>11</v>
      </c>
      <c r="D268" s="32" t="s">
        <v>272</v>
      </c>
      <c r="E268" s="25"/>
      <c r="F268" s="27">
        <f t="shared" si="498"/>
        <v>950</v>
      </c>
      <c r="G268" s="27">
        <f t="shared" si="498"/>
        <v>0</v>
      </c>
      <c r="H268" s="27">
        <f t="shared" si="498"/>
        <v>0</v>
      </c>
      <c r="I268" s="27">
        <f t="shared" si="498"/>
        <v>0</v>
      </c>
      <c r="J268" s="27">
        <f t="shared" si="498"/>
        <v>0</v>
      </c>
      <c r="K268" s="27">
        <f t="shared" si="498"/>
        <v>0</v>
      </c>
      <c r="L268" s="27">
        <f t="shared" si="498"/>
        <v>950</v>
      </c>
      <c r="M268" s="27">
        <f t="shared" si="498"/>
        <v>0</v>
      </c>
      <c r="N268" s="27">
        <f t="shared" si="498"/>
        <v>0</v>
      </c>
      <c r="O268" s="27">
        <f t="shared" si="498"/>
        <v>0</v>
      </c>
      <c r="P268" s="27">
        <f t="shared" si="498"/>
        <v>0</v>
      </c>
      <c r="Q268" s="27">
        <f t="shared" si="498"/>
        <v>0</v>
      </c>
      <c r="R268" s="27">
        <f t="shared" si="498"/>
        <v>950</v>
      </c>
      <c r="S268" s="27">
        <f t="shared" si="498"/>
        <v>0</v>
      </c>
      <c r="T268" s="27">
        <f t="shared" si="499"/>
        <v>0</v>
      </c>
      <c r="U268" s="27">
        <f t="shared" si="499"/>
        <v>0</v>
      </c>
      <c r="V268" s="27">
        <f t="shared" si="499"/>
        <v>0</v>
      </c>
      <c r="W268" s="27">
        <f t="shared" si="499"/>
        <v>0</v>
      </c>
      <c r="X268" s="27">
        <f t="shared" si="499"/>
        <v>950</v>
      </c>
      <c r="Y268" s="27">
        <f t="shared" si="499"/>
        <v>0</v>
      </c>
      <c r="Z268" s="27">
        <f t="shared" si="499"/>
        <v>0</v>
      </c>
      <c r="AA268" s="27">
        <f t="shared" si="499"/>
        <v>0</v>
      </c>
      <c r="AB268" s="27">
        <f t="shared" si="499"/>
        <v>0</v>
      </c>
      <c r="AC268" s="27">
        <f t="shared" si="499"/>
        <v>0</v>
      </c>
      <c r="AD268" s="27">
        <f t="shared" si="499"/>
        <v>950</v>
      </c>
      <c r="AE268" s="27">
        <f t="shared" si="499"/>
        <v>0</v>
      </c>
      <c r="AF268" s="27">
        <f t="shared" si="500"/>
        <v>0</v>
      </c>
      <c r="AG268" s="27">
        <f t="shared" si="500"/>
        <v>0</v>
      </c>
      <c r="AH268" s="27">
        <f t="shared" si="500"/>
        <v>0</v>
      </c>
      <c r="AI268" s="27">
        <f t="shared" si="500"/>
        <v>0</v>
      </c>
      <c r="AJ268" s="27">
        <f t="shared" si="500"/>
        <v>950</v>
      </c>
      <c r="AK268" s="27">
        <f t="shared" si="500"/>
        <v>0</v>
      </c>
      <c r="AL268" s="27">
        <f t="shared" si="500"/>
        <v>0</v>
      </c>
      <c r="AM268" s="27">
        <f t="shared" si="500"/>
        <v>0</v>
      </c>
      <c r="AN268" s="27">
        <f t="shared" si="500"/>
        <v>0</v>
      </c>
      <c r="AO268" s="27">
        <f t="shared" si="500"/>
        <v>0</v>
      </c>
      <c r="AP268" s="27">
        <f t="shared" si="500"/>
        <v>950</v>
      </c>
      <c r="AQ268" s="27">
        <f t="shared" si="500"/>
        <v>0</v>
      </c>
      <c r="AR268" s="27">
        <f t="shared" si="501"/>
        <v>0</v>
      </c>
      <c r="AS268" s="27">
        <f t="shared" si="501"/>
        <v>0</v>
      </c>
      <c r="AT268" s="27">
        <f t="shared" si="501"/>
        <v>0</v>
      </c>
      <c r="AU268" s="27">
        <f t="shared" si="501"/>
        <v>0</v>
      </c>
      <c r="AV268" s="27">
        <f t="shared" si="501"/>
        <v>950</v>
      </c>
      <c r="AW268" s="27">
        <f t="shared" si="501"/>
        <v>0</v>
      </c>
    </row>
    <row r="269" spans="1:49" ht="132">
      <c r="A269" s="72" t="s">
        <v>214</v>
      </c>
      <c r="B269" s="25" t="s">
        <v>53</v>
      </c>
      <c r="C269" s="25" t="s">
        <v>11</v>
      </c>
      <c r="D269" s="32" t="s">
        <v>297</v>
      </c>
      <c r="E269" s="25"/>
      <c r="F269" s="27">
        <f t="shared" si="498"/>
        <v>950</v>
      </c>
      <c r="G269" s="27">
        <f t="shared" si="498"/>
        <v>0</v>
      </c>
      <c r="H269" s="27">
        <f t="shared" si="498"/>
        <v>0</v>
      </c>
      <c r="I269" s="27">
        <f t="shared" si="498"/>
        <v>0</v>
      </c>
      <c r="J269" s="27">
        <f t="shared" si="498"/>
        <v>0</v>
      </c>
      <c r="K269" s="27">
        <f t="shared" si="498"/>
        <v>0</v>
      </c>
      <c r="L269" s="27">
        <f t="shared" si="498"/>
        <v>950</v>
      </c>
      <c r="M269" s="27">
        <f t="shared" si="498"/>
        <v>0</v>
      </c>
      <c r="N269" s="27">
        <f t="shared" si="498"/>
        <v>0</v>
      </c>
      <c r="O269" s="27">
        <f t="shared" si="498"/>
        <v>0</v>
      </c>
      <c r="P269" s="27">
        <f t="shared" si="498"/>
        <v>0</v>
      </c>
      <c r="Q269" s="27">
        <f t="shared" si="498"/>
        <v>0</v>
      </c>
      <c r="R269" s="27">
        <f t="shared" si="498"/>
        <v>950</v>
      </c>
      <c r="S269" s="27">
        <f t="shared" si="498"/>
        <v>0</v>
      </c>
      <c r="T269" s="27">
        <f t="shared" si="499"/>
        <v>0</v>
      </c>
      <c r="U269" s="27">
        <f t="shared" si="499"/>
        <v>0</v>
      </c>
      <c r="V269" s="27">
        <f t="shared" si="499"/>
        <v>0</v>
      </c>
      <c r="W269" s="27">
        <f t="shared" si="499"/>
        <v>0</v>
      </c>
      <c r="X269" s="27">
        <f t="shared" si="499"/>
        <v>950</v>
      </c>
      <c r="Y269" s="27">
        <f t="shared" si="499"/>
        <v>0</v>
      </c>
      <c r="Z269" s="27">
        <f t="shared" si="499"/>
        <v>0</v>
      </c>
      <c r="AA269" s="27">
        <f t="shared" si="499"/>
        <v>0</v>
      </c>
      <c r="AB269" s="27">
        <f t="shared" si="499"/>
        <v>0</v>
      </c>
      <c r="AC269" s="27">
        <f t="shared" si="499"/>
        <v>0</v>
      </c>
      <c r="AD269" s="27">
        <f t="shared" si="499"/>
        <v>950</v>
      </c>
      <c r="AE269" s="27">
        <f t="shared" si="499"/>
        <v>0</v>
      </c>
      <c r="AF269" s="27">
        <f t="shared" si="500"/>
        <v>0</v>
      </c>
      <c r="AG269" s="27">
        <f t="shared" si="500"/>
        <v>0</v>
      </c>
      <c r="AH269" s="27">
        <f t="shared" si="500"/>
        <v>0</v>
      </c>
      <c r="AI269" s="27">
        <f t="shared" si="500"/>
        <v>0</v>
      </c>
      <c r="AJ269" s="27">
        <f t="shared" si="500"/>
        <v>950</v>
      </c>
      <c r="AK269" s="27">
        <f t="shared" si="500"/>
        <v>0</v>
      </c>
      <c r="AL269" s="27">
        <f t="shared" si="500"/>
        <v>0</v>
      </c>
      <c r="AM269" s="27">
        <f t="shared" si="500"/>
        <v>0</v>
      </c>
      <c r="AN269" s="27">
        <f t="shared" si="500"/>
        <v>0</v>
      </c>
      <c r="AO269" s="27">
        <f t="shared" si="500"/>
        <v>0</v>
      </c>
      <c r="AP269" s="27">
        <f t="shared" si="500"/>
        <v>950</v>
      </c>
      <c r="AQ269" s="27">
        <f t="shared" si="500"/>
        <v>0</v>
      </c>
      <c r="AR269" s="27">
        <f t="shared" si="501"/>
        <v>0</v>
      </c>
      <c r="AS269" s="27">
        <f t="shared" si="501"/>
        <v>0</v>
      </c>
      <c r="AT269" s="27">
        <f t="shared" si="501"/>
        <v>0</v>
      </c>
      <c r="AU269" s="27">
        <f t="shared" si="501"/>
        <v>0</v>
      </c>
      <c r="AV269" s="27">
        <f t="shared" si="501"/>
        <v>950</v>
      </c>
      <c r="AW269" s="27">
        <f t="shared" si="501"/>
        <v>0</v>
      </c>
    </row>
    <row r="270" spans="1:49" ht="36.75" customHeight="1">
      <c r="A270" s="73" t="s">
        <v>83</v>
      </c>
      <c r="B270" s="25" t="s">
        <v>53</v>
      </c>
      <c r="C270" s="25" t="s">
        <v>11</v>
      </c>
      <c r="D270" s="32" t="s">
        <v>297</v>
      </c>
      <c r="E270" s="25" t="s">
        <v>84</v>
      </c>
      <c r="F270" s="27">
        <f t="shared" si="498"/>
        <v>950</v>
      </c>
      <c r="G270" s="27">
        <f t="shared" si="498"/>
        <v>0</v>
      </c>
      <c r="H270" s="27">
        <f t="shared" si="498"/>
        <v>0</v>
      </c>
      <c r="I270" s="27">
        <f t="shared" si="498"/>
        <v>0</v>
      </c>
      <c r="J270" s="27">
        <f t="shared" si="498"/>
        <v>0</v>
      </c>
      <c r="K270" s="27">
        <f t="shared" si="498"/>
        <v>0</v>
      </c>
      <c r="L270" s="27">
        <f t="shared" si="498"/>
        <v>950</v>
      </c>
      <c r="M270" s="27">
        <f t="shared" si="498"/>
        <v>0</v>
      </c>
      <c r="N270" s="27">
        <f t="shared" si="498"/>
        <v>0</v>
      </c>
      <c r="O270" s="27">
        <f t="shared" si="498"/>
        <v>0</v>
      </c>
      <c r="P270" s="27">
        <f t="shared" si="498"/>
        <v>0</v>
      </c>
      <c r="Q270" s="27">
        <f t="shared" si="498"/>
        <v>0</v>
      </c>
      <c r="R270" s="27">
        <f t="shared" si="498"/>
        <v>950</v>
      </c>
      <c r="S270" s="27">
        <f t="shared" si="498"/>
        <v>0</v>
      </c>
      <c r="T270" s="27">
        <f t="shared" si="499"/>
        <v>0</v>
      </c>
      <c r="U270" s="27">
        <f t="shared" si="499"/>
        <v>0</v>
      </c>
      <c r="V270" s="27">
        <f t="shared" si="499"/>
        <v>0</v>
      </c>
      <c r="W270" s="27">
        <f t="shared" si="499"/>
        <v>0</v>
      </c>
      <c r="X270" s="27">
        <f t="shared" si="499"/>
        <v>950</v>
      </c>
      <c r="Y270" s="27">
        <f t="shared" si="499"/>
        <v>0</v>
      </c>
      <c r="Z270" s="27">
        <f t="shared" si="499"/>
        <v>0</v>
      </c>
      <c r="AA270" s="27">
        <f t="shared" si="499"/>
        <v>0</v>
      </c>
      <c r="AB270" s="27">
        <f t="shared" si="499"/>
        <v>0</v>
      </c>
      <c r="AC270" s="27">
        <f t="shared" si="499"/>
        <v>0</v>
      </c>
      <c r="AD270" s="27">
        <f t="shared" si="499"/>
        <v>950</v>
      </c>
      <c r="AE270" s="27">
        <f t="shared" si="499"/>
        <v>0</v>
      </c>
      <c r="AF270" s="27">
        <f t="shared" si="500"/>
        <v>0</v>
      </c>
      <c r="AG270" s="27">
        <f t="shared" si="500"/>
        <v>0</v>
      </c>
      <c r="AH270" s="27">
        <f t="shared" si="500"/>
        <v>0</v>
      </c>
      <c r="AI270" s="27">
        <f t="shared" si="500"/>
        <v>0</v>
      </c>
      <c r="AJ270" s="27">
        <f t="shared" si="500"/>
        <v>950</v>
      </c>
      <c r="AK270" s="27">
        <f t="shared" si="500"/>
        <v>0</v>
      </c>
      <c r="AL270" s="27">
        <f t="shared" si="500"/>
        <v>0</v>
      </c>
      <c r="AM270" s="27">
        <f t="shared" si="500"/>
        <v>0</v>
      </c>
      <c r="AN270" s="27">
        <f t="shared" si="500"/>
        <v>0</v>
      </c>
      <c r="AO270" s="27">
        <f t="shared" si="500"/>
        <v>0</v>
      </c>
      <c r="AP270" s="27">
        <f t="shared" si="500"/>
        <v>950</v>
      </c>
      <c r="AQ270" s="27">
        <f t="shared" si="500"/>
        <v>0</v>
      </c>
      <c r="AR270" s="27">
        <f t="shared" si="501"/>
        <v>0</v>
      </c>
      <c r="AS270" s="27">
        <f t="shared" si="501"/>
        <v>0</v>
      </c>
      <c r="AT270" s="27">
        <f t="shared" si="501"/>
        <v>0</v>
      </c>
      <c r="AU270" s="27">
        <f t="shared" si="501"/>
        <v>0</v>
      </c>
      <c r="AV270" s="27">
        <f t="shared" si="501"/>
        <v>950</v>
      </c>
      <c r="AW270" s="27">
        <f t="shared" si="501"/>
        <v>0</v>
      </c>
    </row>
    <row r="271" spans="1:49" ht="49.5">
      <c r="A271" s="33" t="s">
        <v>193</v>
      </c>
      <c r="B271" s="25" t="s">
        <v>53</v>
      </c>
      <c r="C271" s="25" t="s">
        <v>11</v>
      </c>
      <c r="D271" s="32" t="s">
        <v>297</v>
      </c>
      <c r="E271" s="25" t="s">
        <v>183</v>
      </c>
      <c r="F271" s="27">
        <v>950</v>
      </c>
      <c r="G271" s="27"/>
      <c r="H271" s="27"/>
      <c r="I271" s="27"/>
      <c r="J271" s="27"/>
      <c r="K271" s="27"/>
      <c r="L271" s="27">
        <f>F271+H271+I271+J271+K271</f>
        <v>950</v>
      </c>
      <c r="M271" s="27">
        <f>G271+K271</f>
        <v>0</v>
      </c>
      <c r="N271" s="27"/>
      <c r="O271" s="27"/>
      <c r="P271" s="27"/>
      <c r="Q271" s="27"/>
      <c r="R271" s="27">
        <f>L271+N271+O271+P271+Q271</f>
        <v>950</v>
      </c>
      <c r="S271" s="27">
        <f>M271+Q271</f>
        <v>0</v>
      </c>
      <c r="T271" s="27"/>
      <c r="U271" s="27"/>
      <c r="V271" s="27"/>
      <c r="W271" s="27"/>
      <c r="X271" s="27">
        <f>R271+T271+U271+V271+W271</f>
        <v>950</v>
      </c>
      <c r="Y271" s="27">
        <f>S271+W271</f>
        <v>0</v>
      </c>
      <c r="Z271" s="27"/>
      <c r="AA271" s="27"/>
      <c r="AB271" s="27"/>
      <c r="AC271" s="27"/>
      <c r="AD271" s="27">
        <f>X271+Z271+AA271+AB271+AC271</f>
        <v>950</v>
      </c>
      <c r="AE271" s="27">
        <f>Y271+AC271</f>
        <v>0</v>
      </c>
      <c r="AF271" s="27"/>
      <c r="AG271" s="27"/>
      <c r="AH271" s="27"/>
      <c r="AI271" s="27"/>
      <c r="AJ271" s="27">
        <f>AD271+AF271+AG271+AH271+AI271</f>
        <v>950</v>
      </c>
      <c r="AK271" s="27">
        <f>AE271+AI271</f>
        <v>0</v>
      </c>
      <c r="AL271" s="27"/>
      <c r="AM271" s="27"/>
      <c r="AN271" s="27"/>
      <c r="AO271" s="27"/>
      <c r="AP271" s="27">
        <f>AJ271+AL271+AM271+AN271+AO271</f>
        <v>950</v>
      </c>
      <c r="AQ271" s="27">
        <f>AK271+AO271</f>
        <v>0</v>
      </c>
      <c r="AR271" s="27"/>
      <c r="AS271" s="27"/>
      <c r="AT271" s="27"/>
      <c r="AU271" s="27"/>
      <c r="AV271" s="27">
        <f>AP271+AR271+AS271+AT271+AU271</f>
        <v>950</v>
      </c>
      <c r="AW271" s="27">
        <f>AQ271+AU271</f>
        <v>0</v>
      </c>
    </row>
    <row r="272" spans="1:49" ht="16.5">
      <c r="A272" s="33"/>
      <c r="B272" s="25"/>
      <c r="C272" s="25"/>
      <c r="D272" s="32"/>
      <c r="E272" s="25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</row>
    <row r="273" spans="1:49" ht="56.25">
      <c r="A273" s="71" t="s">
        <v>9</v>
      </c>
      <c r="B273" s="22" t="s">
        <v>53</v>
      </c>
      <c r="C273" s="22" t="s">
        <v>10</v>
      </c>
      <c r="D273" s="32"/>
      <c r="E273" s="25"/>
      <c r="F273" s="24">
        <f t="shared" ref="F273:G273" si="502">F274+F279+F284</f>
        <v>55358</v>
      </c>
      <c r="G273" s="24">
        <f t="shared" si="502"/>
        <v>0</v>
      </c>
      <c r="H273" s="24">
        <f t="shared" ref="H273:M273" si="503">H274+H279+H284</f>
        <v>2435</v>
      </c>
      <c r="I273" s="24">
        <f t="shared" si="503"/>
        <v>0</v>
      </c>
      <c r="J273" s="24">
        <f t="shared" si="503"/>
        <v>0</v>
      </c>
      <c r="K273" s="24">
        <f t="shared" si="503"/>
        <v>0</v>
      </c>
      <c r="L273" s="24">
        <f t="shared" si="503"/>
        <v>57793</v>
      </c>
      <c r="M273" s="24">
        <f t="shared" si="503"/>
        <v>0</v>
      </c>
      <c r="N273" s="24">
        <f t="shared" ref="N273:S273" si="504">N274+N279+N284</f>
        <v>0</v>
      </c>
      <c r="O273" s="24">
        <f t="shared" si="504"/>
        <v>0</v>
      </c>
      <c r="P273" s="24">
        <f t="shared" si="504"/>
        <v>0</v>
      </c>
      <c r="Q273" s="24">
        <f t="shared" si="504"/>
        <v>0</v>
      </c>
      <c r="R273" s="24">
        <f t="shared" si="504"/>
        <v>57793</v>
      </c>
      <c r="S273" s="24">
        <f t="shared" si="504"/>
        <v>0</v>
      </c>
      <c r="T273" s="24">
        <f t="shared" ref="T273:Y273" si="505">T274+T279+T284</f>
        <v>1675</v>
      </c>
      <c r="U273" s="24">
        <f t="shared" si="505"/>
        <v>0</v>
      </c>
      <c r="V273" s="24">
        <f t="shared" si="505"/>
        <v>0</v>
      </c>
      <c r="W273" s="24">
        <f t="shared" si="505"/>
        <v>0</v>
      </c>
      <c r="X273" s="24">
        <f t="shared" si="505"/>
        <v>59468</v>
      </c>
      <c r="Y273" s="24">
        <f t="shared" si="505"/>
        <v>0</v>
      </c>
      <c r="Z273" s="24">
        <f t="shared" ref="Z273:AE273" si="506">Z274+Z279+Z284</f>
        <v>1852</v>
      </c>
      <c r="AA273" s="24">
        <f t="shared" si="506"/>
        <v>0</v>
      </c>
      <c r="AB273" s="24">
        <f t="shared" si="506"/>
        <v>0</v>
      </c>
      <c r="AC273" s="24">
        <f t="shared" si="506"/>
        <v>0</v>
      </c>
      <c r="AD273" s="24">
        <f t="shared" si="506"/>
        <v>61320</v>
      </c>
      <c r="AE273" s="24">
        <f t="shared" si="506"/>
        <v>0</v>
      </c>
      <c r="AF273" s="24">
        <f t="shared" ref="AF273:AK273" si="507">AF274+AF279+AF284</f>
        <v>0</v>
      </c>
      <c r="AG273" s="24">
        <f t="shared" si="507"/>
        <v>0</v>
      </c>
      <c r="AH273" s="24">
        <f t="shared" si="507"/>
        <v>0</v>
      </c>
      <c r="AI273" s="24">
        <f t="shared" si="507"/>
        <v>0</v>
      </c>
      <c r="AJ273" s="24">
        <f t="shared" si="507"/>
        <v>61320</v>
      </c>
      <c r="AK273" s="24">
        <f t="shared" si="507"/>
        <v>0</v>
      </c>
      <c r="AL273" s="24">
        <f t="shared" ref="AL273:AQ273" si="508">AL274+AL279+AL284</f>
        <v>0</v>
      </c>
      <c r="AM273" s="24">
        <f t="shared" si="508"/>
        <v>0</v>
      </c>
      <c r="AN273" s="24">
        <f t="shared" si="508"/>
        <v>-5</v>
      </c>
      <c r="AO273" s="24">
        <f t="shared" si="508"/>
        <v>0</v>
      </c>
      <c r="AP273" s="24">
        <f t="shared" si="508"/>
        <v>61315</v>
      </c>
      <c r="AQ273" s="24">
        <f t="shared" si="508"/>
        <v>0</v>
      </c>
      <c r="AR273" s="24">
        <f t="shared" ref="AR273:AW273" si="509">AR274+AR279+AR284</f>
        <v>0</v>
      </c>
      <c r="AS273" s="24">
        <f t="shared" si="509"/>
        <v>-1081</v>
      </c>
      <c r="AT273" s="24">
        <f t="shared" si="509"/>
        <v>0</v>
      </c>
      <c r="AU273" s="24">
        <f t="shared" si="509"/>
        <v>0</v>
      </c>
      <c r="AV273" s="24">
        <f t="shared" si="509"/>
        <v>60234</v>
      </c>
      <c r="AW273" s="24">
        <f t="shared" si="509"/>
        <v>0</v>
      </c>
    </row>
    <row r="274" spans="1:49" ht="49.5">
      <c r="A274" s="33" t="s">
        <v>449</v>
      </c>
      <c r="B274" s="25" t="s">
        <v>53</v>
      </c>
      <c r="C274" s="25" t="s">
        <v>10</v>
      </c>
      <c r="D274" s="32" t="s">
        <v>445</v>
      </c>
      <c r="E274" s="25"/>
      <c r="F274" s="27">
        <f t="shared" ref="F274:U277" si="510">F275</f>
        <v>242</v>
      </c>
      <c r="G274" s="27">
        <f t="shared" si="510"/>
        <v>0</v>
      </c>
      <c r="H274" s="27">
        <f t="shared" si="510"/>
        <v>0</v>
      </c>
      <c r="I274" s="27">
        <f t="shared" si="510"/>
        <v>0</v>
      </c>
      <c r="J274" s="27">
        <f t="shared" si="510"/>
        <v>0</v>
      </c>
      <c r="K274" s="27">
        <f t="shared" si="510"/>
        <v>0</v>
      </c>
      <c r="L274" s="27">
        <f t="shared" si="510"/>
        <v>242</v>
      </c>
      <c r="M274" s="27">
        <f t="shared" si="510"/>
        <v>0</v>
      </c>
      <c r="N274" s="27">
        <f t="shared" si="510"/>
        <v>0</v>
      </c>
      <c r="O274" s="27">
        <f t="shared" si="510"/>
        <v>0</v>
      </c>
      <c r="P274" s="27">
        <f t="shared" si="510"/>
        <v>0</v>
      </c>
      <c r="Q274" s="27">
        <f t="shared" si="510"/>
        <v>0</v>
      </c>
      <c r="R274" s="27">
        <f t="shared" si="510"/>
        <v>242</v>
      </c>
      <c r="S274" s="27">
        <f t="shared" si="510"/>
        <v>0</v>
      </c>
      <c r="T274" s="27">
        <f t="shared" si="510"/>
        <v>0</v>
      </c>
      <c r="U274" s="27">
        <f t="shared" si="510"/>
        <v>0</v>
      </c>
      <c r="V274" s="27">
        <f t="shared" ref="T274:AI277" si="511">V275</f>
        <v>0</v>
      </c>
      <c r="W274" s="27">
        <f t="shared" si="511"/>
        <v>0</v>
      </c>
      <c r="X274" s="27">
        <f t="shared" si="511"/>
        <v>242</v>
      </c>
      <c r="Y274" s="27">
        <f t="shared" si="511"/>
        <v>0</v>
      </c>
      <c r="Z274" s="27">
        <f t="shared" si="511"/>
        <v>0</v>
      </c>
      <c r="AA274" s="27">
        <f t="shared" si="511"/>
        <v>0</v>
      </c>
      <c r="AB274" s="27">
        <f t="shared" si="511"/>
        <v>0</v>
      </c>
      <c r="AC274" s="27">
        <f t="shared" si="511"/>
        <v>0</v>
      </c>
      <c r="AD274" s="27">
        <f t="shared" si="511"/>
        <v>242</v>
      </c>
      <c r="AE274" s="27">
        <f t="shared" si="511"/>
        <v>0</v>
      </c>
      <c r="AF274" s="27">
        <f t="shared" si="511"/>
        <v>0</v>
      </c>
      <c r="AG274" s="27">
        <f t="shared" si="511"/>
        <v>0</v>
      </c>
      <c r="AH274" s="27">
        <f t="shared" si="511"/>
        <v>0</v>
      </c>
      <c r="AI274" s="27">
        <f t="shared" si="511"/>
        <v>0</v>
      </c>
      <c r="AJ274" s="27">
        <f t="shared" ref="AF274:AU277" si="512">AJ275</f>
        <v>242</v>
      </c>
      <c r="AK274" s="27">
        <f t="shared" si="512"/>
        <v>0</v>
      </c>
      <c r="AL274" s="27">
        <f t="shared" si="512"/>
        <v>0</v>
      </c>
      <c r="AM274" s="27">
        <f t="shared" si="512"/>
        <v>0</v>
      </c>
      <c r="AN274" s="27">
        <f t="shared" si="512"/>
        <v>0</v>
      </c>
      <c r="AO274" s="27">
        <f t="shared" si="512"/>
        <v>0</v>
      </c>
      <c r="AP274" s="27">
        <f t="shared" si="512"/>
        <v>242</v>
      </c>
      <c r="AQ274" s="27">
        <f t="shared" si="512"/>
        <v>0</v>
      </c>
      <c r="AR274" s="27">
        <f t="shared" si="512"/>
        <v>0</v>
      </c>
      <c r="AS274" s="27">
        <f t="shared" si="512"/>
        <v>0</v>
      </c>
      <c r="AT274" s="27">
        <f t="shared" si="512"/>
        <v>0</v>
      </c>
      <c r="AU274" s="27">
        <f t="shared" si="512"/>
        <v>0</v>
      </c>
      <c r="AV274" s="27">
        <f t="shared" ref="AR274:AW277" si="513">AV275</f>
        <v>242</v>
      </c>
      <c r="AW274" s="27">
        <f t="shared" si="513"/>
        <v>0</v>
      </c>
    </row>
    <row r="275" spans="1:49" ht="23.25" customHeight="1">
      <c r="A275" s="33" t="s">
        <v>78</v>
      </c>
      <c r="B275" s="25" t="s">
        <v>53</v>
      </c>
      <c r="C275" s="25" t="s">
        <v>10</v>
      </c>
      <c r="D275" s="32" t="s">
        <v>446</v>
      </c>
      <c r="E275" s="25"/>
      <c r="F275" s="27">
        <f t="shared" si="510"/>
        <v>242</v>
      </c>
      <c r="G275" s="27">
        <f t="shared" si="510"/>
        <v>0</v>
      </c>
      <c r="H275" s="27">
        <f t="shared" si="510"/>
        <v>0</v>
      </c>
      <c r="I275" s="27">
        <f t="shared" si="510"/>
        <v>0</v>
      </c>
      <c r="J275" s="27">
        <f t="shared" si="510"/>
        <v>0</v>
      </c>
      <c r="K275" s="27">
        <f t="shared" si="510"/>
        <v>0</v>
      </c>
      <c r="L275" s="27">
        <f t="shared" si="510"/>
        <v>242</v>
      </c>
      <c r="M275" s="27">
        <f t="shared" si="510"/>
        <v>0</v>
      </c>
      <c r="N275" s="27">
        <f t="shared" si="510"/>
        <v>0</v>
      </c>
      <c r="O275" s="27">
        <f t="shared" si="510"/>
        <v>0</v>
      </c>
      <c r="P275" s="27">
        <f t="shared" si="510"/>
        <v>0</v>
      </c>
      <c r="Q275" s="27">
        <f t="shared" si="510"/>
        <v>0</v>
      </c>
      <c r="R275" s="27">
        <f t="shared" si="510"/>
        <v>242</v>
      </c>
      <c r="S275" s="27">
        <f t="shared" si="510"/>
        <v>0</v>
      </c>
      <c r="T275" s="27">
        <f t="shared" si="511"/>
        <v>0</v>
      </c>
      <c r="U275" s="27">
        <f t="shared" si="511"/>
        <v>0</v>
      </c>
      <c r="V275" s="27">
        <f t="shared" si="511"/>
        <v>0</v>
      </c>
      <c r="W275" s="27">
        <f t="shared" si="511"/>
        <v>0</v>
      </c>
      <c r="X275" s="27">
        <f t="shared" si="511"/>
        <v>242</v>
      </c>
      <c r="Y275" s="27">
        <f t="shared" si="511"/>
        <v>0</v>
      </c>
      <c r="Z275" s="27">
        <f t="shared" si="511"/>
        <v>0</v>
      </c>
      <c r="AA275" s="27">
        <f t="shared" si="511"/>
        <v>0</v>
      </c>
      <c r="AB275" s="27">
        <f t="shared" si="511"/>
        <v>0</v>
      </c>
      <c r="AC275" s="27">
        <f t="shared" si="511"/>
        <v>0</v>
      </c>
      <c r="AD275" s="27">
        <f t="shared" si="511"/>
        <v>242</v>
      </c>
      <c r="AE275" s="27">
        <f t="shared" si="511"/>
        <v>0</v>
      </c>
      <c r="AF275" s="27">
        <f t="shared" si="512"/>
        <v>0</v>
      </c>
      <c r="AG275" s="27">
        <f t="shared" si="512"/>
        <v>0</v>
      </c>
      <c r="AH275" s="27">
        <f t="shared" si="512"/>
        <v>0</v>
      </c>
      <c r="AI275" s="27">
        <f t="shared" si="512"/>
        <v>0</v>
      </c>
      <c r="AJ275" s="27">
        <f t="shared" si="512"/>
        <v>242</v>
      </c>
      <c r="AK275" s="27">
        <f t="shared" si="512"/>
        <v>0</v>
      </c>
      <c r="AL275" s="27">
        <f t="shared" si="512"/>
        <v>0</v>
      </c>
      <c r="AM275" s="27">
        <f t="shared" si="512"/>
        <v>0</v>
      </c>
      <c r="AN275" s="27">
        <f t="shared" si="512"/>
        <v>0</v>
      </c>
      <c r="AO275" s="27">
        <f t="shared" si="512"/>
        <v>0</v>
      </c>
      <c r="AP275" s="27">
        <f t="shared" si="512"/>
        <v>242</v>
      </c>
      <c r="AQ275" s="27">
        <f t="shared" si="512"/>
        <v>0</v>
      </c>
      <c r="AR275" s="27">
        <f t="shared" si="513"/>
        <v>0</v>
      </c>
      <c r="AS275" s="27">
        <f t="shared" si="513"/>
        <v>0</v>
      </c>
      <c r="AT275" s="27">
        <f t="shared" si="513"/>
        <v>0</v>
      </c>
      <c r="AU275" s="27">
        <f t="shared" si="513"/>
        <v>0</v>
      </c>
      <c r="AV275" s="27">
        <f t="shared" si="513"/>
        <v>242</v>
      </c>
      <c r="AW275" s="27">
        <f t="shared" si="513"/>
        <v>0</v>
      </c>
    </row>
    <row r="276" spans="1:49" ht="49.5">
      <c r="A276" s="33" t="s">
        <v>305</v>
      </c>
      <c r="B276" s="25" t="s">
        <v>53</v>
      </c>
      <c r="C276" s="25" t="s">
        <v>10</v>
      </c>
      <c r="D276" s="32" t="s">
        <v>447</v>
      </c>
      <c r="E276" s="25"/>
      <c r="F276" s="27">
        <f t="shared" si="510"/>
        <v>242</v>
      </c>
      <c r="G276" s="27">
        <f t="shared" si="510"/>
        <v>0</v>
      </c>
      <c r="H276" s="27">
        <f t="shared" si="510"/>
        <v>0</v>
      </c>
      <c r="I276" s="27">
        <f t="shared" si="510"/>
        <v>0</v>
      </c>
      <c r="J276" s="27">
        <f t="shared" si="510"/>
        <v>0</v>
      </c>
      <c r="K276" s="27">
        <f t="shared" si="510"/>
        <v>0</v>
      </c>
      <c r="L276" s="27">
        <f t="shared" si="510"/>
        <v>242</v>
      </c>
      <c r="M276" s="27">
        <f t="shared" si="510"/>
        <v>0</v>
      </c>
      <c r="N276" s="27">
        <f t="shared" si="510"/>
        <v>0</v>
      </c>
      <c r="O276" s="27">
        <f t="shared" si="510"/>
        <v>0</v>
      </c>
      <c r="P276" s="27">
        <f t="shared" si="510"/>
        <v>0</v>
      </c>
      <c r="Q276" s="27">
        <f t="shared" si="510"/>
        <v>0</v>
      </c>
      <c r="R276" s="27">
        <f t="shared" si="510"/>
        <v>242</v>
      </c>
      <c r="S276" s="27">
        <f t="shared" si="510"/>
        <v>0</v>
      </c>
      <c r="T276" s="27">
        <f t="shared" si="511"/>
        <v>0</v>
      </c>
      <c r="U276" s="27">
        <f t="shared" si="511"/>
        <v>0</v>
      </c>
      <c r="V276" s="27">
        <f t="shared" si="511"/>
        <v>0</v>
      </c>
      <c r="W276" s="27">
        <f t="shared" si="511"/>
        <v>0</v>
      </c>
      <c r="X276" s="27">
        <f t="shared" si="511"/>
        <v>242</v>
      </c>
      <c r="Y276" s="27">
        <f t="shared" si="511"/>
        <v>0</v>
      </c>
      <c r="Z276" s="27">
        <f t="shared" si="511"/>
        <v>0</v>
      </c>
      <c r="AA276" s="27">
        <f t="shared" si="511"/>
        <v>0</v>
      </c>
      <c r="AB276" s="27">
        <f t="shared" si="511"/>
        <v>0</v>
      </c>
      <c r="AC276" s="27">
        <f t="shared" si="511"/>
        <v>0</v>
      </c>
      <c r="AD276" s="27">
        <f t="shared" si="511"/>
        <v>242</v>
      </c>
      <c r="AE276" s="27">
        <f t="shared" si="511"/>
        <v>0</v>
      </c>
      <c r="AF276" s="27">
        <f t="shared" si="512"/>
        <v>0</v>
      </c>
      <c r="AG276" s="27">
        <f t="shared" si="512"/>
        <v>0</v>
      </c>
      <c r="AH276" s="27">
        <f t="shared" si="512"/>
        <v>0</v>
      </c>
      <c r="AI276" s="27">
        <f t="shared" si="512"/>
        <v>0</v>
      </c>
      <c r="AJ276" s="27">
        <f t="shared" si="512"/>
        <v>242</v>
      </c>
      <c r="AK276" s="27">
        <f t="shared" si="512"/>
        <v>0</v>
      </c>
      <c r="AL276" s="27">
        <f t="shared" si="512"/>
        <v>0</v>
      </c>
      <c r="AM276" s="27">
        <f t="shared" si="512"/>
        <v>0</v>
      </c>
      <c r="AN276" s="27">
        <f t="shared" si="512"/>
        <v>0</v>
      </c>
      <c r="AO276" s="27">
        <f t="shared" si="512"/>
        <v>0</v>
      </c>
      <c r="AP276" s="27">
        <f t="shared" si="512"/>
        <v>242</v>
      </c>
      <c r="AQ276" s="27">
        <f t="shared" si="512"/>
        <v>0</v>
      </c>
      <c r="AR276" s="27">
        <f t="shared" si="513"/>
        <v>0</v>
      </c>
      <c r="AS276" s="27">
        <f t="shared" si="513"/>
        <v>0</v>
      </c>
      <c r="AT276" s="27">
        <f t="shared" si="513"/>
        <v>0</v>
      </c>
      <c r="AU276" s="27">
        <f t="shared" si="513"/>
        <v>0</v>
      </c>
      <c r="AV276" s="27">
        <f t="shared" si="513"/>
        <v>242</v>
      </c>
      <c r="AW276" s="27">
        <f t="shared" si="513"/>
        <v>0</v>
      </c>
    </row>
    <row r="277" spans="1:49" ht="33">
      <c r="A277" s="33" t="s">
        <v>437</v>
      </c>
      <c r="B277" s="25" t="s">
        <v>53</v>
      </c>
      <c r="C277" s="25" t="s">
        <v>10</v>
      </c>
      <c r="D277" s="32" t="s">
        <v>447</v>
      </c>
      <c r="E277" s="25" t="s">
        <v>80</v>
      </c>
      <c r="F277" s="27">
        <f t="shared" si="510"/>
        <v>242</v>
      </c>
      <c r="G277" s="27">
        <f t="shared" si="510"/>
        <v>0</v>
      </c>
      <c r="H277" s="27">
        <f t="shared" si="510"/>
        <v>0</v>
      </c>
      <c r="I277" s="27">
        <f t="shared" si="510"/>
        <v>0</v>
      </c>
      <c r="J277" s="27">
        <f t="shared" si="510"/>
        <v>0</v>
      </c>
      <c r="K277" s="27">
        <f t="shared" si="510"/>
        <v>0</v>
      </c>
      <c r="L277" s="27">
        <f t="shared" si="510"/>
        <v>242</v>
      </c>
      <c r="M277" s="27">
        <f t="shared" si="510"/>
        <v>0</v>
      </c>
      <c r="N277" s="27">
        <f t="shared" si="510"/>
        <v>0</v>
      </c>
      <c r="O277" s="27">
        <f t="shared" si="510"/>
        <v>0</v>
      </c>
      <c r="P277" s="27">
        <f t="shared" si="510"/>
        <v>0</v>
      </c>
      <c r="Q277" s="27">
        <f t="shared" si="510"/>
        <v>0</v>
      </c>
      <c r="R277" s="27">
        <f t="shared" si="510"/>
        <v>242</v>
      </c>
      <c r="S277" s="27">
        <f t="shared" si="510"/>
        <v>0</v>
      </c>
      <c r="T277" s="27">
        <f t="shared" si="511"/>
        <v>0</v>
      </c>
      <c r="U277" s="27">
        <f t="shared" si="511"/>
        <v>0</v>
      </c>
      <c r="V277" s="27">
        <f t="shared" si="511"/>
        <v>0</v>
      </c>
      <c r="W277" s="27">
        <f t="shared" si="511"/>
        <v>0</v>
      </c>
      <c r="X277" s="27">
        <f t="shared" si="511"/>
        <v>242</v>
      </c>
      <c r="Y277" s="27">
        <f t="shared" si="511"/>
        <v>0</v>
      </c>
      <c r="Z277" s="27">
        <f t="shared" si="511"/>
        <v>0</v>
      </c>
      <c r="AA277" s="27">
        <f t="shared" si="511"/>
        <v>0</v>
      </c>
      <c r="AB277" s="27">
        <f t="shared" si="511"/>
        <v>0</v>
      </c>
      <c r="AC277" s="27">
        <f t="shared" si="511"/>
        <v>0</v>
      </c>
      <c r="AD277" s="27">
        <f t="shared" si="511"/>
        <v>242</v>
      </c>
      <c r="AE277" s="27">
        <f t="shared" si="511"/>
        <v>0</v>
      </c>
      <c r="AF277" s="27">
        <f t="shared" si="512"/>
        <v>0</v>
      </c>
      <c r="AG277" s="27">
        <f t="shared" si="512"/>
        <v>0</v>
      </c>
      <c r="AH277" s="27">
        <f t="shared" si="512"/>
        <v>0</v>
      </c>
      <c r="AI277" s="27">
        <f t="shared" si="512"/>
        <v>0</v>
      </c>
      <c r="AJ277" s="27">
        <f t="shared" si="512"/>
        <v>242</v>
      </c>
      <c r="AK277" s="27">
        <f t="shared" si="512"/>
        <v>0</v>
      </c>
      <c r="AL277" s="27">
        <f t="shared" si="512"/>
        <v>0</v>
      </c>
      <c r="AM277" s="27">
        <f t="shared" si="512"/>
        <v>0</v>
      </c>
      <c r="AN277" s="27">
        <f t="shared" si="512"/>
        <v>0</v>
      </c>
      <c r="AO277" s="27">
        <f t="shared" si="512"/>
        <v>0</v>
      </c>
      <c r="AP277" s="27">
        <f t="shared" si="512"/>
        <v>242</v>
      </c>
      <c r="AQ277" s="27">
        <f t="shared" si="512"/>
        <v>0</v>
      </c>
      <c r="AR277" s="27">
        <f t="shared" si="513"/>
        <v>0</v>
      </c>
      <c r="AS277" s="27">
        <f t="shared" si="513"/>
        <v>0</v>
      </c>
      <c r="AT277" s="27">
        <f t="shared" si="513"/>
        <v>0</v>
      </c>
      <c r="AU277" s="27">
        <f t="shared" si="513"/>
        <v>0</v>
      </c>
      <c r="AV277" s="27">
        <f t="shared" si="513"/>
        <v>242</v>
      </c>
      <c r="AW277" s="27">
        <f t="shared" si="513"/>
        <v>0</v>
      </c>
    </row>
    <row r="278" spans="1:49" ht="36" customHeight="1">
      <c r="A278" s="33" t="s">
        <v>170</v>
      </c>
      <c r="B278" s="25" t="s">
        <v>53</v>
      </c>
      <c r="C278" s="25" t="s">
        <v>10</v>
      </c>
      <c r="D278" s="32" t="s">
        <v>447</v>
      </c>
      <c r="E278" s="25" t="s">
        <v>169</v>
      </c>
      <c r="F278" s="27">
        <v>242</v>
      </c>
      <c r="G278" s="27"/>
      <c r="H278" s="27"/>
      <c r="I278" s="27"/>
      <c r="J278" s="27"/>
      <c r="K278" s="27"/>
      <c r="L278" s="27">
        <f>F278+H278+I278+J278+K278</f>
        <v>242</v>
      </c>
      <c r="M278" s="27">
        <f>G278+K278</f>
        <v>0</v>
      </c>
      <c r="N278" s="27"/>
      <c r="O278" s="27"/>
      <c r="P278" s="27"/>
      <c r="Q278" s="27"/>
      <c r="R278" s="27">
        <f>L278+N278+O278+P278+Q278</f>
        <v>242</v>
      </c>
      <c r="S278" s="27">
        <f>M278+Q278</f>
        <v>0</v>
      </c>
      <c r="T278" s="27"/>
      <c r="U278" s="27"/>
      <c r="V278" s="27"/>
      <c r="W278" s="27"/>
      <c r="X278" s="27">
        <f>R278+T278+U278+V278+W278</f>
        <v>242</v>
      </c>
      <c r="Y278" s="27">
        <f>S278+W278</f>
        <v>0</v>
      </c>
      <c r="Z278" s="27"/>
      <c r="AA278" s="27"/>
      <c r="AB278" s="27"/>
      <c r="AC278" s="27"/>
      <c r="AD278" s="27">
        <f>X278+Z278+AA278+AB278+AC278</f>
        <v>242</v>
      </c>
      <c r="AE278" s="27">
        <f>Y278+AC278</f>
        <v>0</v>
      </c>
      <c r="AF278" s="27"/>
      <c r="AG278" s="27"/>
      <c r="AH278" s="27"/>
      <c r="AI278" s="27"/>
      <c r="AJ278" s="27">
        <f>AD278+AF278+AG278+AH278+AI278</f>
        <v>242</v>
      </c>
      <c r="AK278" s="27">
        <f>AE278+AI278</f>
        <v>0</v>
      </c>
      <c r="AL278" s="27"/>
      <c r="AM278" s="27"/>
      <c r="AN278" s="27"/>
      <c r="AO278" s="27"/>
      <c r="AP278" s="27">
        <f>AJ278+AL278+AM278+AN278+AO278</f>
        <v>242</v>
      </c>
      <c r="AQ278" s="27">
        <f>AK278+AO278</f>
        <v>0</v>
      </c>
      <c r="AR278" s="27"/>
      <c r="AS278" s="27"/>
      <c r="AT278" s="27"/>
      <c r="AU278" s="27"/>
      <c r="AV278" s="27">
        <f>AP278+AR278+AS278+AT278+AU278</f>
        <v>242</v>
      </c>
      <c r="AW278" s="27">
        <f>AQ278+AU278</f>
        <v>0</v>
      </c>
    </row>
    <row r="279" spans="1:49" ht="99">
      <c r="A279" s="33" t="s">
        <v>206</v>
      </c>
      <c r="B279" s="25" t="s">
        <v>53</v>
      </c>
      <c r="C279" s="25" t="s">
        <v>10</v>
      </c>
      <c r="D279" s="32" t="s">
        <v>292</v>
      </c>
      <c r="E279" s="25"/>
      <c r="F279" s="27">
        <f t="shared" ref="F279:U282" si="514">F280</f>
        <v>88</v>
      </c>
      <c r="G279" s="27">
        <f t="shared" si="514"/>
        <v>0</v>
      </c>
      <c r="H279" s="27">
        <f t="shared" si="514"/>
        <v>0</v>
      </c>
      <c r="I279" s="27">
        <f t="shared" si="514"/>
        <v>0</v>
      </c>
      <c r="J279" s="27">
        <f t="shared" si="514"/>
        <v>0</v>
      </c>
      <c r="K279" s="27">
        <f t="shared" si="514"/>
        <v>0</v>
      </c>
      <c r="L279" s="27">
        <f t="shared" si="514"/>
        <v>88</v>
      </c>
      <c r="M279" s="27">
        <f t="shared" si="514"/>
        <v>0</v>
      </c>
      <c r="N279" s="27">
        <f t="shared" si="514"/>
        <v>0</v>
      </c>
      <c r="O279" s="27">
        <f t="shared" si="514"/>
        <v>0</v>
      </c>
      <c r="P279" s="27">
        <f t="shared" si="514"/>
        <v>0</v>
      </c>
      <c r="Q279" s="27">
        <f t="shared" si="514"/>
        <v>0</v>
      </c>
      <c r="R279" s="27">
        <f t="shared" si="514"/>
        <v>88</v>
      </c>
      <c r="S279" s="27">
        <f t="shared" si="514"/>
        <v>0</v>
      </c>
      <c r="T279" s="27">
        <f t="shared" si="514"/>
        <v>0</v>
      </c>
      <c r="U279" s="27">
        <f t="shared" si="514"/>
        <v>0</v>
      </c>
      <c r="V279" s="27">
        <f t="shared" ref="T279:AI282" si="515">V280</f>
        <v>0</v>
      </c>
      <c r="W279" s="27">
        <f t="shared" si="515"/>
        <v>0</v>
      </c>
      <c r="X279" s="27">
        <f t="shared" si="515"/>
        <v>88</v>
      </c>
      <c r="Y279" s="27">
        <f t="shared" si="515"/>
        <v>0</v>
      </c>
      <c r="Z279" s="27">
        <f t="shared" si="515"/>
        <v>0</v>
      </c>
      <c r="AA279" s="27">
        <f t="shared" si="515"/>
        <v>0</v>
      </c>
      <c r="AB279" s="27">
        <f t="shared" si="515"/>
        <v>0</v>
      </c>
      <c r="AC279" s="27">
        <f t="shared" si="515"/>
        <v>0</v>
      </c>
      <c r="AD279" s="27">
        <f t="shared" si="515"/>
        <v>88</v>
      </c>
      <c r="AE279" s="27">
        <f t="shared" si="515"/>
        <v>0</v>
      </c>
      <c r="AF279" s="27">
        <f t="shared" si="515"/>
        <v>0</v>
      </c>
      <c r="AG279" s="27">
        <f t="shared" si="515"/>
        <v>0</v>
      </c>
      <c r="AH279" s="27">
        <f t="shared" si="515"/>
        <v>0</v>
      </c>
      <c r="AI279" s="27">
        <f t="shared" si="515"/>
        <v>0</v>
      </c>
      <c r="AJ279" s="27">
        <f t="shared" ref="AF279:AU282" si="516">AJ280</f>
        <v>88</v>
      </c>
      <c r="AK279" s="27">
        <f t="shared" si="516"/>
        <v>0</v>
      </c>
      <c r="AL279" s="27">
        <f t="shared" si="516"/>
        <v>0</v>
      </c>
      <c r="AM279" s="27">
        <f t="shared" si="516"/>
        <v>0</v>
      </c>
      <c r="AN279" s="27">
        <f t="shared" si="516"/>
        <v>0</v>
      </c>
      <c r="AO279" s="27">
        <f t="shared" si="516"/>
        <v>0</v>
      </c>
      <c r="AP279" s="27">
        <f t="shared" si="516"/>
        <v>88</v>
      </c>
      <c r="AQ279" s="27">
        <f t="shared" si="516"/>
        <v>0</v>
      </c>
      <c r="AR279" s="27">
        <f t="shared" si="516"/>
        <v>0</v>
      </c>
      <c r="AS279" s="27">
        <f t="shared" si="516"/>
        <v>0</v>
      </c>
      <c r="AT279" s="27">
        <f t="shared" si="516"/>
        <v>0</v>
      </c>
      <c r="AU279" s="27">
        <f t="shared" si="516"/>
        <v>0</v>
      </c>
      <c r="AV279" s="27">
        <f t="shared" ref="AR279:AW282" si="517">AV280</f>
        <v>88</v>
      </c>
      <c r="AW279" s="27">
        <f t="shared" si="517"/>
        <v>0</v>
      </c>
    </row>
    <row r="280" spans="1:49" ht="21.75" customHeight="1">
      <c r="A280" s="33" t="s">
        <v>78</v>
      </c>
      <c r="B280" s="25" t="s">
        <v>53</v>
      </c>
      <c r="C280" s="25" t="s">
        <v>10</v>
      </c>
      <c r="D280" s="32" t="s">
        <v>293</v>
      </c>
      <c r="E280" s="25"/>
      <c r="F280" s="27">
        <f t="shared" si="514"/>
        <v>88</v>
      </c>
      <c r="G280" s="27">
        <f t="shared" si="514"/>
        <v>0</v>
      </c>
      <c r="H280" s="27">
        <f t="shared" si="514"/>
        <v>0</v>
      </c>
      <c r="I280" s="27">
        <f t="shared" si="514"/>
        <v>0</v>
      </c>
      <c r="J280" s="27">
        <f t="shared" si="514"/>
        <v>0</v>
      </c>
      <c r="K280" s="27">
        <f t="shared" si="514"/>
        <v>0</v>
      </c>
      <c r="L280" s="27">
        <f t="shared" si="514"/>
        <v>88</v>
      </c>
      <c r="M280" s="27">
        <f t="shared" si="514"/>
        <v>0</v>
      </c>
      <c r="N280" s="27">
        <f t="shared" si="514"/>
        <v>0</v>
      </c>
      <c r="O280" s="27">
        <f t="shared" si="514"/>
        <v>0</v>
      </c>
      <c r="P280" s="27">
        <f t="shared" si="514"/>
        <v>0</v>
      </c>
      <c r="Q280" s="27">
        <f t="shared" si="514"/>
        <v>0</v>
      </c>
      <c r="R280" s="27">
        <f t="shared" si="514"/>
        <v>88</v>
      </c>
      <c r="S280" s="27">
        <f t="shared" si="514"/>
        <v>0</v>
      </c>
      <c r="T280" s="27">
        <f t="shared" si="515"/>
        <v>0</v>
      </c>
      <c r="U280" s="27">
        <f t="shared" si="515"/>
        <v>0</v>
      </c>
      <c r="V280" s="27">
        <f t="shared" si="515"/>
        <v>0</v>
      </c>
      <c r="W280" s="27">
        <f t="shared" si="515"/>
        <v>0</v>
      </c>
      <c r="X280" s="27">
        <f t="shared" si="515"/>
        <v>88</v>
      </c>
      <c r="Y280" s="27">
        <f t="shared" si="515"/>
        <v>0</v>
      </c>
      <c r="Z280" s="27">
        <f t="shared" si="515"/>
        <v>0</v>
      </c>
      <c r="AA280" s="27">
        <f t="shared" si="515"/>
        <v>0</v>
      </c>
      <c r="AB280" s="27">
        <f t="shared" si="515"/>
        <v>0</v>
      </c>
      <c r="AC280" s="27">
        <f t="shared" si="515"/>
        <v>0</v>
      </c>
      <c r="AD280" s="27">
        <f t="shared" si="515"/>
        <v>88</v>
      </c>
      <c r="AE280" s="27">
        <f t="shared" si="515"/>
        <v>0</v>
      </c>
      <c r="AF280" s="27">
        <f t="shared" si="516"/>
        <v>0</v>
      </c>
      <c r="AG280" s="27">
        <f t="shared" si="516"/>
        <v>0</v>
      </c>
      <c r="AH280" s="27">
        <f t="shared" si="516"/>
        <v>0</v>
      </c>
      <c r="AI280" s="27">
        <f t="shared" si="516"/>
        <v>0</v>
      </c>
      <c r="AJ280" s="27">
        <f t="shared" si="516"/>
        <v>88</v>
      </c>
      <c r="AK280" s="27">
        <f t="shared" si="516"/>
        <v>0</v>
      </c>
      <c r="AL280" s="27">
        <f t="shared" si="516"/>
        <v>0</v>
      </c>
      <c r="AM280" s="27">
        <f t="shared" si="516"/>
        <v>0</v>
      </c>
      <c r="AN280" s="27">
        <f t="shared" si="516"/>
        <v>0</v>
      </c>
      <c r="AO280" s="27">
        <f t="shared" si="516"/>
        <v>0</v>
      </c>
      <c r="AP280" s="27">
        <f t="shared" si="516"/>
        <v>88</v>
      </c>
      <c r="AQ280" s="27">
        <f t="shared" si="516"/>
        <v>0</v>
      </c>
      <c r="AR280" s="27">
        <f t="shared" si="517"/>
        <v>0</v>
      </c>
      <c r="AS280" s="27">
        <f t="shared" si="517"/>
        <v>0</v>
      </c>
      <c r="AT280" s="27">
        <f t="shared" si="517"/>
        <v>0</v>
      </c>
      <c r="AU280" s="27">
        <f t="shared" si="517"/>
        <v>0</v>
      </c>
      <c r="AV280" s="27">
        <f t="shared" si="517"/>
        <v>88</v>
      </c>
      <c r="AW280" s="27">
        <f t="shared" si="517"/>
        <v>0</v>
      </c>
    </row>
    <row r="281" spans="1:49" ht="49.5">
      <c r="A281" s="33" t="s">
        <v>205</v>
      </c>
      <c r="B281" s="25" t="s">
        <v>53</v>
      </c>
      <c r="C281" s="25" t="s">
        <v>10</v>
      </c>
      <c r="D281" s="32" t="s">
        <v>473</v>
      </c>
      <c r="E281" s="25"/>
      <c r="F281" s="27">
        <f t="shared" si="514"/>
        <v>88</v>
      </c>
      <c r="G281" s="27">
        <f t="shared" si="514"/>
        <v>0</v>
      </c>
      <c r="H281" s="27">
        <f t="shared" si="514"/>
        <v>0</v>
      </c>
      <c r="I281" s="27">
        <f t="shared" si="514"/>
        <v>0</v>
      </c>
      <c r="J281" s="27">
        <f t="shared" si="514"/>
        <v>0</v>
      </c>
      <c r="K281" s="27">
        <f t="shared" si="514"/>
        <v>0</v>
      </c>
      <c r="L281" s="27">
        <f t="shared" si="514"/>
        <v>88</v>
      </c>
      <c r="M281" s="27">
        <f t="shared" si="514"/>
        <v>0</v>
      </c>
      <c r="N281" s="27">
        <f t="shared" si="514"/>
        <v>0</v>
      </c>
      <c r="O281" s="27">
        <f t="shared" si="514"/>
        <v>0</v>
      </c>
      <c r="P281" s="27">
        <f t="shared" si="514"/>
        <v>0</v>
      </c>
      <c r="Q281" s="27">
        <f t="shared" si="514"/>
        <v>0</v>
      </c>
      <c r="R281" s="27">
        <f t="shared" si="514"/>
        <v>88</v>
      </c>
      <c r="S281" s="27">
        <f t="shared" si="514"/>
        <v>0</v>
      </c>
      <c r="T281" s="27">
        <f t="shared" si="515"/>
        <v>0</v>
      </c>
      <c r="U281" s="27">
        <f t="shared" si="515"/>
        <v>0</v>
      </c>
      <c r="V281" s="27">
        <f t="shared" si="515"/>
        <v>0</v>
      </c>
      <c r="W281" s="27">
        <f t="shared" si="515"/>
        <v>0</v>
      </c>
      <c r="X281" s="27">
        <f t="shared" si="515"/>
        <v>88</v>
      </c>
      <c r="Y281" s="27">
        <f t="shared" si="515"/>
        <v>0</v>
      </c>
      <c r="Z281" s="27">
        <f t="shared" si="515"/>
        <v>0</v>
      </c>
      <c r="AA281" s="27">
        <f t="shared" si="515"/>
        <v>0</v>
      </c>
      <c r="AB281" s="27">
        <f t="shared" si="515"/>
        <v>0</v>
      </c>
      <c r="AC281" s="27">
        <f t="shared" si="515"/>
        <v>0</v>
      </c>
      <c r="AD281" s="27">
        <f t="shared" si="515"/>
        <v>88</v>
      </c>
      <c r="AE281" s="27">
        <f t="shared" si="515"/>
        <v>0</v>
      </c>
      <c r="AF281" s="27">
        <f t="shared" si="516"/>
        <v>0</v>
      </c>
      <c r="AG281" s="27">
        <f t="shared" si="516"/>
        <v>0</v>
      </c>
      <c r="AH281" s="27">
        <f t="shared" si="516"/>
        <v>0</v>
      </c>
      <c r="AI281" s="27">
        <f t="shared" si="516"/>
        <v>0</v>
      </c>
      <c r="AJ281" s="27">
        <f t="shared" si="516"/>
        <v>88</v>
      </c>
      <c r="AK281" s="27">
        <f t="shared" si="516"/>
        <v>0</v>
      </c>
      <c r="AL281" s="27">
        <f t="shared" si="516"/>
        <v>0</v>
      </c>
      <c r="AM281" s="27">
        <f t="shared" si="516"/>
        <v>0</v>
      </c>
      <c r="AN281" s="27">
        <f t="shared" si="516"/>
        <v>0</v>
      </c>
      <c r="AO281" s="27">
        <f t="shared" si="516"/>
        <v>0</v>
      </c>
      <c r="AP281" s="27">
        <f t="shared" si="516"/>
        <v>88</v>
      </c>
      <c r="AQ281" s="27">
        <f t="shared" si="516"/>
        <v>0</v>
      </c>
      <c r="AR281" s="27">
        <f t="shared" si="517"/>
        <v>0</v>
      </c>
      <c r="AS281" s="27">
        <f t="shared" si="517"/>
        <v>0</v>
      </c>
      <c r="AT281" s="27">
        <f t="shared" si="517"/>
        <v>0</v>
      </c>
      <c r="AU281" s="27">
        <f t="shared" si="517"/>
        <v>0</v>
      </c>
      <c r="AV281" s="27">
        <f t="shared" si="517"/>
        <v>88</v>
      </c>
      <c r="AW281" s="27">
        <f t="shared" si="517"/>
        <v>0</v>
      </c>
    </row>
    <row r="282" spans="1:49" ht="33">
      <c r="A282" s="33" t="s">
        <v>437</v>
      </c>
      <c r="B282" s="25" t="s">
        <v>53</v>
      </c>
      <c r="C282" s="25" t="s">
        <v>10</v>
      </c>
      <c r="D282" s="32" t="s">
        <v>473</v>
      </c>
      <c r="E282" s="25" t="s">
        <v>80</v>
      </c>
      <c r="F282" s="27">
        <f t="shared" si="514"/>
        <v>88</v>
      </c>
      <c r="G282" s="27">
        <f t="shared" si="514"/>
        <v>0</v>
      </c>
      <c r="H282" s="27">
        <f t="shared" si="514"/>
        <v>0</v>
      </c>
      <c r="I282" s="27">
        <f t="shared" si="514"/>
        <v>0</v>
      </c>
      <c r="J282" s="27">
        <f t="shared" si="514"/>
        <v>0</v>
      </c>
      <c r="K282" s="27">
        <f t="shared" si="514"/>
        <v>0</v>
      </c>
      <c r="L282" s="27">
        <f t="shared" si="514"/>
        <v>88</v>
      </c>
      <c r="M282" s="27">
        <f t="shared" si="514"/>
        <v>0</v>
      </c>
      <c r="N282" s="27">
        <f t="shared" si="514"/>
        <v>0</v>
      </c>
      <c r="O282" s="27">
        <f t="shared" si="514"/>
        <v>0</v>
      </c>
      <c r="P282" s="27">
        <f t="shared" si="514"/>
        <v>0</v>
      </c>
      <c r="Q282" s="27">
        <f t="shared" si="514"/>
        <v>0</v>
      </c>
      <c r="R282" s="27">
        <f t="shared" si="514"/>
        <v>88</v>
      </c>
      <c r="S282" s="27">
        <f t="shared" si="514"/>
        <v>0</v>
      </c>
      <c r="T282" s="27">
        <f t="shared" si="515"/>
        <v>0</v>
      </c>
      <c r="U282" s="27">
        <f t="shared" si="515"/>
        <v>0</v>
      </c>
      <c r="V282" s="27">
        <f t="shared" si="515"/>
        <v>0</v>
      </c>
      <c r="W282" s="27">
        <f t="shared" si="515"/>
        <v>0</v>
      </c>
      <c r="X282" s="27">
        <f t="shared" si="515"/>
        <v>88</v>
      </c>
      <c r="Y282" s="27">
        <f t="shared" si="515"/>
        <v>0</v>
      </c>
      <c r="Z282" s="27">
        <f t="shared" si="515"/>
        <v>0</v>
      </c>
      <c r="AA282" s="27">
        <f t="shared" si="515"/>
        <v>0</v>
      </c>
      <c r="AB282" s="27">
        <f t="shared" si="515"/>
        <v>0</v>
      </c>
      <c r="AC282" s="27">
        <f t="shared" si="515"/>
        <v>0</v>
      </c>
      <c r="AD282" s="27">
        <f t="shared" si="515"/>
        <v>88</v>
      </c>
      <c r="AE282" s="27">
        <f t="shared" si="515"/>
        <v>0</v>
      </c>
      <c r="AF282" s="27">
        <f t="shared" si="516"/>
        <v>0</v>
      </c>
      <c r="AG282" s="27">
        <f t="shared" si="516"/>
        <v>0</v>
      </c>
      <c r="AH282" s="27">
        <f t="shared" si="516"/>
        <v>0</v>
      </c>
      <c r="AI282" s="27">
        <f t="shared" si="516"/>
        <v>0</v>
      </c>
      <c r="AJ282" s="27">
        <f t="shared" si="516"/>
        <v>88</v>
      </c>
      <c r="AK282" s="27">
        <f t="shared" si="516"/>
        <v>0</v>
      </c>
      <c r="AL282" s="27">
        <f t="shared" si="516"/>
        <v>0</v>
      </c>
      <c r="AM282" s="27">
        <f t="shared" si="516"/>
        <v>0</v>
      </c>
      <c r="AN282" s="27">
        <f t="shared" si="516"/>
        <v>0</v>
      </c>
      <c r="AO282" s="27">
        <f t="shared" si="516"/>
        <v>0</v>
      </c>
      <c r="AP282" s="27">
        <f t="shared" si="516"/>
        <v>88</v>
      </c>
      <c r="AQ282" s="27">
        <f t="shared" si="516"/>
        <v>0</v>
      </c>
      <c r="AR282" s="27">
        <f t="shared" si="517"/>
        <v>0</v>
      </c>
      <c r="AS282" s="27">
        <f t="shared" si="517"/>
        <v>0</v>
      </c>
      <c r="AT282" s="27">
        <f t="shared" si="517"/>
        <v>0</v>
      </c>
      <c r="AU282" s="27">
        <f t="shared" si="517"/>
        <v>0</v>
      </c>
      <c r="AV282" s="27">
        <f t="shared" si="517"/>
        <v>88</v>
      </c>
      <c r="AW282" s="27">
        <f t="shared" si="517"/>
        <v>0</v>
      </c>
    </row>
    <row r="283" spans="1:49" ht="37.5" customHeight="1">
      <c r="A283" s="72" t="s">
        <v>170</v>
      </c>
      <c r="B283" s="25" t="s">
        <v>53</v>
      </c>
      <c r="C283" s="25" t="s">
        <v>10</v>
      </c>
      <c r="D283" s="32" t="s">
        <v>473</v>
      </c>
      <c r="E283" s="25" t="s">
        <v>169</v>
      </c>
      <c r="F283" s="27">
        <v>88</v>
      </c>
      <c r="G283" s="27"/>
      <c r="H283" s="27"/>
      <c r="I283" s="27"/>
      <c r="J283" s="27"/>
      <c r="K283" s="27"/>
      <c r="L283" s="27">
        <f>F283+H283+I283+J283+K283</f>
        <v>88</v>
      </c>
      <c r="M283" s="27">
        <f>G283+K283</f>
        <v>0</v>
      </c>
      <c r="N283" s="27"/>
      <c r="O283" s="27"/>
      <c r="P283" s="27"/>
      <c r="Q283" s="27"/>
      <c r="R283" s="27">
        <f>L283+N283+O283+P283+Q283</f>
        <v>88</v>
      </c>
      <c r="S283" s="27">
        <f>M283+Q283</f>
        <v>0</v>
      </c>
      <c r="T283" s="27"/>
      <c r="U283" s="27"/>
      <c r="V283" s="27"/>
      <c r="W283" s="27"/>
      <c r="X283" s="27">
        <f>R283+T283+U283+V283+W283</f>
        <v>88</v>
      </c>
      <c r="Y283" s="27">
        <f>S283+W283</f>
        <v>0</v>
      </c>
      <c r="Z283" s="27"/>
      <c r="AA283" s="27"/>
      <c r="AB283" s="27"/>
      <c r="AC283" s="27"/>
      <c r="AD283" s="27">
        <f>X283+Z283+AA283+AB283+AC283</f>
        <v>88</v>
      </c>
      <c r="AE283" s="27">
        <f>Y283+AC283</f>
        <v>0</v>
      </c>
      <c r="AF283" s="27"/>
      <c r="AG283" s="27"/>
      <c r="AH283" s="27"/>
      <c r="AI283" s="27"/>
      <c r="AJ283" s="27">
        <f>AD283+AF283+AG283+AH283+AI283</f>
        <v>88</v>
      </c>
      <c r="AK283" s="27">
        <f>AE283+AI283</f>
        <v>0</v>
      </c>
      <c r="AL283" s="27"/>
      <c r="AM283" s="27"/>
      <c r="AN283" s="27"/>
      <c r="AO283" s="27"/>
      <c r="AP283" s="27">
        <f>AJ283+AL283+AM283+AN283+AO283</f>
        <v>88</v>
      </c>
      <c r="AQ283" s="27">
        <f>AK283+AO283</f>
        <v>0</v>
      </c>
      <c r="AR283" s="27"/>
      <c r="AS283" s="27"/>
      <c r="AT283" s="27"/>
      <c r="AU283" s="27"/>
      <c r="AV283" s="27">
        <f>AP283+AR283+AS283+AT283+AU283</f>
        <v>88</v>
      </c>
      <c r="AW283" s="27">
        <f>AQ283+AU283</f>
        <v>0</v>
      </c>
    </row>
    <row r="284" spans="1:49" ht="66">
      <c r="A284" s="72" t="s">
        <v>474</v>
      </c>
      <c r="B284" s="25" t="s">
        <v>53</v>
      </c>
      <c r="C284" s="25" t="s">
        <v>10</v>
      </c>
      <c r="D284" s="32" t="s">
        <v>298</v>
      </c>
      <c r="E284" s="25"/>
      <c r="F284" s="27">
        <f>F285+F289+F293</f>
        <v>55028</v>
      </c>
      <c r="G284" s="27">
        <f>G285+G289+G293</f>
        <v>0</v>
      </c>
      <c r="H284" s="27">
        <f t="shared" ref="H284:M284" si="518">H285+H289+H293</f>
        <v>2435</v>
      </c>
      <c r="I284" s="27">
        <f t="shared" si="518"/>
        <v>0</v>
      </c>
      <c r="J284" s="27">
        <f t="shared" si="518"/>
        <v>0</v>
      </c>
      <c r="K284" s="27">
        <f t="shared" si="518"/>
        <v>0</v>
      </c>
      <c r="L284" s="27">
        <f t="shared" si="518"/>
        <v>57463</v>
      </c>
      <c r="M284" s="27">
        <f t="shared" si="518"/>
        <v>0</v>
      </c>
      <c r="N284" s="27">
        <f t="shared" ref="N284:S284" si="519">N285+N289+N293</f>
        <v>0</v>
      </c>
      <c r="O284" s="27">
        <f t="shared" si="519"/>
        <v>0</v>
      </c>
      <c r="P284" s="27">
        <f t="shared" si="519"/>
        <v>0</v>
      </c>
      <c r="Q284" s="27">
        <f t="shared" si="519"/>
        <v>0</v>
      </c>
      <c r="R284" s="27">
        <f t="shared" si="519"/>
        <v>57463</v>
      </c>
      <c r="S284" s="27">
        <f t="shared" si="519"/>
        <v>0</v>
      </c>
      <c r="T284" s="27">
        <f t="shared" ref="T284:Y284" si="520">T285+T289+T293</f>
        <v>1675</v>
      </c>
      <c r="U284" s="27">
        <f t="shared" si="520"/>
        <v>0</v>
      </c>
      <c r="V284" s="27">
        <f t="shared" si="520"/>
        <v>0</v>
      </c>
      <c r="W284" s="27">
        <f t="shared" si="520"/>
        <v>0</v>
      </c>
      <c r="X284" s="27">
        <f t="shared" si="520"/>
        <v>59138</v>
      </c>
      <c r="Y284" s="27">
        <f t="shared" si="520"/>
        <v>0</v>
      </c>
      <c r="Z284" s="131">
        <f t="shared" ref="Z284:AE284" si="521">Z285+Z289+Z293</f>
        <v>1852</v>
      </c>
      <c r="AA284" s="27">
        <f t="shared" si="521"/>
        <v>0</v>
      </c>
      <c r="AB284" s="27">
        <f t="shared" si="521"/>
        <v>0</v>
      </c>
      <c r="AC284" s="27">
        <f t="shared" si="521"/>
        <v>0</v>
      </c>
      <c r="AD284" s="27">
        <f t="shared" si="521"/>
        <v>60990</v>
      </c>
      <c r="AE284" s="27">
        <f t="shared" si="521"/>
        <v>0</v>
      </c>
      <c r="AF284" s="27">
        <f t="shared" ref="AF284:AK284" si="522">AF285+AF289+AF293</f>
        <v>0</v>
      </c>
      <c r="AG284" s="27">
        <f t="shared" si="522"/>
        <v>0</v>
      </c>
      <c r="AH284" s="27">
        <f t="shared" si="522"/>
        <v>0</v>
      </c>
      <c r="AI284" s="27">
        <f t="shared" si="522"/>
        <v>0</v>
      </c>
      <c r="AJ284" s="27">
        <f t="shared" si="522"/>
        <v>60990</v>
      </c>
      <c r="AK284" s="27">
        <f t="shared" si="522"/>
        <v>0</v>
      </c>
      <c r="AL284" s="27">
        <f t="shared" ref="AL284:AQ284" si="523">AL285+AL289+AL293</f>
        <v>0</v>
      </c>
      <c r="AM284" s="27">
        <f t="shared" si="523"/>
        <v>0</v>
      </c>
      <c r="AN284" s="27">
        <f t="shared" si="523"/>
        <v>-5</v>
      </c>
      <c r="AO284" s="27">
        <f t="shared" si="523"/>
        <v>0</v>
      </c>
      <c r="AP284" s="27">
        <f t="shared" si="523"/>
        <v>60985</v>
      </c>
      <c r="AQ284" s="27">
        <f t="shared" si="523"/>
        <v>0</v>
      </c>
      <c r="AR284" s="27">
        <f t="shared" ref="AR284:AW284" si="524">AR285+AR289+AR293</f>
        <v>0</v>
      </c>
      <c r="AS284" s="27">
        <f t="shared" si="524"/>
        <v>-1081</v>
      </c>
      <c r="AT284" s="27">
        <f t="shared" si="524"/>
        <v>0</v>
      </c>
      <c r="AU284" s="27">
        <f t="shared" si="524"/>
        <v>0</v>
      </c>
      <c r="AV284" s="27">
        <f t="shared" si="524"/>
        <v>59904</v>
      </c>
      <c r="AW284" s="27">
        <f t="shared" si="524"/>
        <v>0</v>
      </c>
    </row>
    <row r="285" spans="1:49" ht="20.25" customHeight="1">
      <c r="A285" s="33" t="s">
        <v>78</v>
      </c>
      <c r="B285" s="25" t="s">
        <v>53</v>
      </c>
      <c r="C285" s="25" t="s">
        <v>10</v>
      </c>
      <c r="D285" s="32" t="s">
        <v>299</v>
      </c>
      <c r="E285" s="25"/>
      <c r="F285" s="27">
        <f t="shared" ref="F285:U287" si="525">F286</f>
        <v>2166</v>
      </c>
      <c r="G285" s="27">
        <f t="shared" si="525"/>
        <v>0</v>
      </c>
      <c r="H285" s="27">
        <f t="shared" si="525"/>
        <v>0</v>
      </c>
      <c r="I285" s="27">
        <f t="shared" si="525"/>
        <v>0</v>
      </c>
      <c r="J285" s="27">
        <f t="shared" si="525"/>
        <v>0</v>
      </c>
      <c r="K285" s="27">
        <f t="shared" si="525"/>
        <v>0</v>
      </c>
      <c r="L285" s="27">
        <f t="shared" si="525"/>
        <v>2166</v>
      </c>
      <c r="M285" s="27">
        <f t="shared" si="525"/>
        <v>0</v>
      </c>
      <c r="N285" s="27">
        <f t="shared" si="525"/>
        <v>0</v>
      </c>
      <c r="O285" s="27">
        <f t="shared" si="525"/>
        <v>0</v>
      </c>
      <c r="P285" s="27">
        <f t="shared" si="525"/>
        <v>0</v>
      </c>
      <c r="Q285" s="27">
        <f t="shared" si="525"/>
        <v>0</v>
      </c>
      <c r="R285" s="27">
        <f t="shared" si="525"/>
        <v>2166</v>
      </c>
      <c r="S285" s="27">
        <f t="shared" si="525"/>
        <v>0</v>
      </c>
      <c r="T285" s="27">
        <f t="shared" si="525"/>
        <v>0</v>
      </c>
      <c r="U285" s="27">
        <f t="shared" si="525"/>
        <v>0</v>
      </c>
      <c r="V285" s="27">
        <f t="shared" ref="T285:AI287" si="526">V286</f>
        <v>0</v>
      </c>
      <c r="W285" s="27">
        <f t="shared" si="526"/>
        <v>0</v>
      </c>
      <c r="X285" s="27">
        <f t="shared" si="526"/>
        <v>2166</v>
      </c>
      <c r="Y285" s="27">
        <f t="shared" si="526"/>
        <v>0</v>
      </c>
      <c r="Z285" s="131">
        <f t="shared" si="526"/>
        <v>1852</v>
      </c>
      <c r="AA285" s="27">
        <f t="shared" si="526"/>
        <v>0</v>
      </c>
      <c r="AB285" s="27">
        <f t="shared" si="526"/>
        <v>0</v>
      </c>
      <c r="AC285" s="27">
        <f t="shared" si="526"/>
        <v>0</v>
      </c>
      <c r="AD285" s="27">
        <f t="shared" si="526"/>
        <v>4018</v>
      </c>
      <c r="AE285" s="27">
        <f t="shared" si="526"/>
        <v>0</v>
      </c>
      <c r="AF285" s="27">
        <f t="shared" si="526"/>
        <v>0</v>
      </c>
      <c r="AG285" s="27">
        <f t="shared" si="526"/>
        <v>0</v>
      </c>
      <c r="AH285" s="27">
        <f t="shared" si="526"/>
        <v>0</v>
      </c>
      <c r="AI285" s="27">
        <f t="shared" si="526"/>
        <v>0</v>
      </c>
      <c r="AJ285" s="27">
        <f t="shared" ref="AF285:AU287" si="527">AJ286</f>
        <v>4018</v>
      </c>
      <c r="AK285" s="27">
        <f t="shared" si="527"/>
        <v>0</v>
      </c>
      <c r="AL285" s="27">
        <f t="shared" si="527"/>
        <v>0</v>
      </c>
      <c r="AM285" s="27">
        <f t="shared" si="527"/>
        <v>0</v>
      </c>
      <c r="AN285" s="27">
        <f t="shared" si="527"/>
        <v>0</v>
      </c>
      <c r="AO285" s="27">
        <f t="shared" si="527"/>
        <v>0</v>
      </c>
      <c r="AP285" s="27">
        <f t="shared" si="527"/>
        <v>4018</v>
      </c>
      <c r="AQ285" s="27">
        <f t="shared" si="527"/>
        <v>0</v>
      </c>
      <c r="AR285" s="27">
        <f t="shared" si="527"/>
        <v>0</v>
      </c>
      <c r="AS285" s="27">
        <f t="shared" si="527"/>
        <v>0</v>
      </c>
      <c r="AT285" s="27">
        <f t="shared" si="527"/>
        <v>0</v>
      </c>
      <c r="AU285" s="27">
        <f t="shared" si="527"/>
        <v>0</v>
      </c>
      <c r="AV285" s="27">
        <f t="shared" ref="AR285:AW287" si="528">AV286</f>
        <v>4018</v>
      </c>
      <c r="AW285" s="27">
        <f t="shared" si="528"/>
        <v>0</v>
      </c>
    </row>
    <row r="286" spans="1:49" ht="49.5">
      <c r="A286" s="33" t="s">
        <v>205</v>
      </c>
      <c r="B286" s="25" t="s">
        <v>53</v>
      </c>
      <c r="C286" s="25" t="s">
        <v>10</v>
      </c>
      <c r="D286" s="32" t="s">
        <v>300</v>
      </c>
      <c r="E286" s="25"/>
      <c r="F286" s="27">
        <f t="shared" si="525"/>
        <v>2166</v>
      </c>
      <c r="G286" s="27">
        <f t="shared" si="525"/>
        <v>0</v>
      </c>
      <c r="H286" s="27">
        <f t="shared" si="525"/>
        <v>0</v>
      </c>
      <c r="I286" s="27">
        <f t="shared" si="525"/>
        <v>0</v>
      </c>
      <c r="J286" s="27">
        <f t="shared" si="525"/>
        <v>0</v>
      </c>
      <c r="K286" s="27">
        <f t="shared" si="525"/>
        <v>0</v>
      </c>
      <c r="L286" s="27">
        <f t="shared" si="525"/>
        <v>2166</v>
      </c>
      <c r="M286" s="27">
        <f t="shared" si="525"/>
        <v>0</v>
      </c>
      <c r="N286" s="27">
        <f t="shared" si="525"/>
        <v>0</v>
      </c>
      <c r="O286" s="27">
        <f t="shared" si="525"/>
        <v>0</v>
      </c>
      <c r="P286" s="27">
        <f t="shared" si="525"/>
        <v>0</v>
      </c>
      <c r="Q286" s="27">
        <f t="shared" si="525"/>
        <v>0</v>
      </c>
      <c r="R286" s="27">
        <f t="shared" si="525"/>
        <v>2166</v>
      </c>
      <c r="S286" s="27">
        <f t="shared" si="525"/>
        <v>0</v>
      </c>
      <c r="T286" s="27">
        <f t="shared" si="526"/>
        <v>0</v>
      </c>
      <c r="U286" s="27">
        <f t="shared" si="526"/>
        <v>0</v>
      </c>
      <c r="V286" s="27">
        <f t="shared" si="526"/>
        <v>0</v>
      </c>
      <c r="W286" s="27">
        <f t="shared" si="526"/>
        <v>0</v>
      </c>
      <c r="X286" s="27">
        <f t="shared" si="526"/>
        <v>2166</v>
      </c>
      <c r="Y286" s="27">
        <f t="shared" si="526"/>
        <v>0</v>
      </c>
      <c r="Z286" s="131">
        <f t="shared" si="526"/>
        <v>1852</v>
      </c>
      <c r="AA286" s="27">
        <f t="shared" si="526"/>
        <v>0</v>
      </c>
      <c r="AB286" s="27">
        <f t="shared" si="526"/>
        <v>0</v>
      </c>
      <c r="AC286" s="27">
        <f t="shared" si="526"/>
        <v>0</v>
      </c>
      <c r="AD286" s="27">
        <f t="shared" si="526"/>
        <v>4018</v>
      </c>
      <c r="AE286" s="27">
        <f t="shared" si="526"/>
        <v>0</v>
      </c>
      <c r="AF286" s="27">
        <f t="shared" si="527"/>
        <v>0</v>
      </c>
      <c r="AG286" s="27">
        <f t="shared" si="527"/>
        <v>0</v>
      </c>
      <c r="AH286" s="27">
        <f t="shared" si="527"/>
        <v>0</v>
      </c>
      <c r="AI286" s="27">
        <f t="shared" si="527"/>
        <v>0</v>
      </c>
      <c r="AJ286" s="27">
        <f t="shared" si="527"/>
        <v>4018</v>
      </c>
      <c r="AK286" s="27">
        <f t="shared" si="527"/>
        <v>0</v>
      </c>
      <c r="AL286" s="27">
        <f t="shared" si="527"/>
        <v>0</v>
      </c>
      <c r="AM286" s="27">
        <f t="shared" si="527"/>
        <v>0</v>
      </c>
      <c r="AN286" s="27">
        <f t="shared" si="527"/>
        <v>0</v>
      </c>
      <c r="AO286" s="27">
        <f t="shared" si="527"/>
        <v>0</v>
      </c>
      <c r="AP286" s="27">
        <f t="shared" si="527"/>
        <v>4018</v>
      </c>
      <c r="AQ286" s="27">
        <f t="shared" si="527"/>
        <v>0</v>
      </c>
      <c r="AR286" s="27">
        <f t="shared" si="528"/>
        <v>0</v>
      </c>
      <c r="AS286" s="27">
        <f t="shared" si="528"/>
        <v>0</v>
      </c>
      <c r="AT286" s="27">
        <f t="shared" si="528"/>
        <v>0</v>
      </c>
      <c r="AU286" s="27">
        <f t="shared" si="528"/>
        <v>0</v>
      </c>
      <c r="AV286" s="27">
        <f t="shared" si="528"/>
        <v>4018</v>
      </c>
      <c r="AW286" s="27">
        <f t="shared" si="528"/>
        <v>0</v>
      </c>
    </row>
    <row r="287" spans="1:49" ht="33">
      <c r="A287" s="33" t="s">
        <v>437</v>
      </c>
      <c r="B287" s="25" t="s">
        <v>53</v>
      </c>
      <c r="C287" s="25" t="s">
        <v>10</v>
      </c>
      <c r="D287" s="32" t="s">
        <v>300</v>
      </c>
      <c r="E287" s="25" t="s">
        <v>80</v>
      </c>
      <c r="F287" s="27">
        <f t="shared" si="525"/>
        <v>2166</v>
      </c>
      <c r="G287" s="27">
        <f t="shared" si="525"/>
        <v>0</v>
      </c>
      <c r="H287" s="27">
        <f t="shared" si="525"/>
        <v>0</v>
      </c>
      <c r="I287" s="27">
        <f t="shared" si="525"/>
        <v>0</v>
      </c>
      <c r="J287" s="27">
        <f t="shared" si="525"/>
        <v>0</v>
      </c>
      <c r="K287" s="27">
        <f t="shared" si="525"/>
        <v>0</v>
      </c>
      <c r="L287" s="27">
        <f t="shared" si="525"/>
        <v>2166</v>
      </c>
      <c r="M287" s="27">
        <f t="shared" si="525"/>
        <v>0</v>
      </c>
      <c r="N287" s="27">
        <f t="shared" si="525"/>
        <v>0</v>
      </c>
      <c r="O287" s="27">
        <f t="shared" si="525"/>
        <v>0</v>
      </c>
      <c r="P287" s="27">
        <f t="shared" si="525"/>
        <v>0</v>
      </c>
      <c r="Q287" s="27">
        <f t="shared" si="525"/>
        <v>0</v>
      </c>
      <c r="R287" s="27">
        <f t="shared" si="525"/>
        <v>2166</v>
      </c>
      <c r="S287" s="27">
        <f t="shared" si="525"/>
        <v>0</v>
      </c>
      <c r="T287" s="27">
        <f t="shared" si="526"/>
        <v>0</v>
      </c>
      <c r="U287" s="27">
        <f t="shared" si="526"/>
        <v>0</v>
      </c>
      <c r="V287" s="27">
        <f t="shared" si="526"/>
        <v>0</v>
      </c>
      <c r="W287" s="27">
        <f t="shared" si="526"/>
        <v>0</v>
      </c>
      <c r="X287" s="27">
        <f t="shared" si="526"/>
        <v>2166</v>
      </c>
      <c r="Y287" s="27">
        <f t="shared" si="526"/>
        <v>0</v>
      </c>
      <c r="Z287" s="131">
        <f t="shared" si="526"/>
        <v>1852</v>
      </c>
      <c r="AA287" s="27">
        <f t="shared" si="526"/>
        <v>0</v>
      </c>
      <c r="AB287" s="27">
        <f t="shared" si="526"/>
        <v>0</v>
      </c>
      <c r="AC287" s="27">
        <f t="shared" si="526"/>
        <v>0</v>
      </c>
      <c r="AD287" s="27">
        <f t="shared" si="526"/>
        <v>4018</v>
      </c>
      <c r="AE287" s="27">
        <f t="shared" si="526"/>
        <v>0</v>
      </c>
      <c r="AF287" s="27">
        <f t="shared" si="527"/>
        <v>0</v>
      </c>
      <c r="AG287" s="27">
        <f t="shared" si="527"/>
        <v>0</v>
      </c>
      <c r="AH287" s="27">
        <f t="shared" si="527"/>
        <v>0</v>
      </c>
      <c r="AI287" s="27">
        <f t="shared" si="527"/>
        <v>0</v>
      </c>
      <c r="AJ287" s="27">
        <f t="shared" si="527"/>
        <v>4018</v>
      </c>
      <c r="AK287" s="27">
        <f t="shared" si="527"/>
        <v>0</v>
      </c>
      <c r="AL287" s="27">
        <f t="shared" si="527"/>
        <v>0</v>
      </c>
      <c r="AM287" s="27">
        <f t="shared" si="527"/>
        <v>0</v>
      </c>
      <c r="AN287" s="27">
        <f t="shared" si="527"/>
        <v>0</v>
      </c>
      <c r="AO287" s="27">
        <f t="shared" si="527"/>
        <v>0</v>
      </c>
      <c r="AP287" s="27">
        <f t="shared" si="527"/>
        <v>4018</v>
      </c>
      <c r="AQ287" s="27">
        <f t="shared" si="527"/>
        <v>0</v>
      </c>
      <c r="AR287" s="27">
        <f t="shared" si="528"/>
        <v>0</v>
      </c>
      <c r="AS287" s="27">
        <f t="shared" si="528"/>
        <v>0</v>
      </c>
      <c r="AT287" s="27">
        <f t="shared" si="528"/>
        <v>0</v>
      </c>
      <c r="AU287" s="27">
        <f t="shared" si="528"/>
        <v>0</v>
      </c>
      <c r="AV287" s="27">
        <f t="shared" si="528"/>
        <v>4018</v>
      </c>
      <c r="AW287" s="27">
        <f t="shared" si="528"/>
        <v>0</v>
      </c>
    </row>
    <row r="288" spans="1:49" ht="39.75" customHeight="1">
      <c r="A288" s="72" t="s">
        <v>170</v>
      </c>
      <c r="B288" s="25" t="s">
        <v>53</v>
      </c>
      <c r="C288" s="25" t="s">
        <v>10</v>
      </c>
      <c r="D288" s="32" t="s">
        <v>300</v>
      </c>
      <c r="E288" s="25" t="s">
        <v>169</v>
      </c>
      <c r="F288" s="27">
        <v>2166</v>
      </c>
      <c r="G288" s="27"/>
      <c r="H288" s="27"/>
      <c r="I288" s="27"/>
      <c r="J288" s="27"/>
      <c r="K288" s="27"/>
      <c r="L288" s="27">
        <f>F288+H288+I288+J288+K288</f>
        <v>2166</v>
      </c>
      <c r="M288" s="27">
        <f>G288+K288</f>
        <v>0</v>
      </c>
      <c r="N288" s="27"/>
      <c r="O288" s="27"/>
      <c r="P288" s="27"/>
      <c r="Q288" s="27"/>
      <c r="R288" s="27">
        <f>L288+N288+O288+P288+Q288</f>
        <v>2166</v>
      </c>
      <c r="S288" s="27">
        <f>M288+Q288</f>
        <v>0</v>
      </c>
      <c r="T288" s="27"/>
      <c r="U288" s="27"/>
      <c r="V288" s="27"/>
      <c r="W288" s="27"/>
      <c r="X288" s="27">
        <f>R288+T288+U288+V288+W288</f>
        <v>2166</v>
      </c>
      <c r="Y288" s="27">
        <f>S288+W288</f>
        <v>0</v>
      </c>
      <c r="Z288" s="131">
        <v>1852</v>
      </c>
      <c r="AA288" s="27"/>
      <c r="AB288" s="27"/>
      <c r="AC288" s="27"/>
      <c r="AD288" s="27">
        <f>X288+Z288+AA288+AB288+AC288</f>
        <v>4018</v>
      </c>
      <c r="AE288" s="27">
        <f>Y288+AC288</f>
        <v>0</v>
      </c>
      <c r="AF288" s="27"/>
      <c r="AG288" s="27"/>
      <c r="AH288" s="27"/>
      <c r="AI288" s="27"/>
      <c r="AJ288" s="27">
        <f>AD288+AF288+AG288+AH288+AI288</f>
        <v>4018</v>
      </c>
      <c r="AK288" s="27">
        <f>AE288+AI288</f>
        <v>0</v>
      </c>
      <c r="AL288" s="27"/>
      <c r="AM288" s="27"/>
      <c r="AN288" s="27"/>
      <c r="AO288" s="27"/>
      <c r="AP288" s="27">
        <f>AJ288+AL288+AM288+AN288+AO288</f>
        <v>4018</v>
      </c>
      <c r="AQ288" s="27">
        <f>AK288+AO288</f>
        <v>0</v>
      </c>
      <c r="AR288" s="27"/>
      <c r="AS288" s="27"/>
      <c r="AT288" s="27"/>
      <c r="AU288" s="27"/>
      <c r="AV288" s="27">
        <f>AP288+AR288+AS288+AT288+AU288</f>
        <v>4018</v>
      </c>
      <c r="AW288" s="27">
        <f>AQ288+AU288</f>
        <v>0</v>
      </c>
    </row>
    <row r="289" spans="1:49" ht="16.5">
      <c r="A289" s="33" t="s">
        <v>207</v>
      </c>
      <c r="B289" s="25" t="s">
        <v>53</v>
      </c>
      <c r="C289" s="25" t="s">
        <v>10</v>
      </c>
      <c r="D289" s="32" t="s">
        <v>301</v>
      </c>
      <c r="E289" s="25"/>
      <c r="F289" s="27">
        <f t="shared" ref="F289:U291" si="529">F290</f>
        <v>2402</v>
      </c>
      <c r="G289" s="27">
        <f t="shared" si="529"/>
        <v>0</v>
      </c>
      <c r="H289" s="27">
        <f t="shared" si="529"/>
        <v>0</v>
      </c>
      <c r="I289" s="27">
        <f t="shared" si="529"/>
        <v>0</v>
      </c>
      <c r="J289" s="27">
        <f t="shared" si="529"/>
        <v>0</v>
      </c>
      <c r="K289" s="27">
        <f t="shared" si="529"/>
        <v>0</v>
      </c>
      <c r="L289" s="27">
        <f t="shared" si="529"/>
        <v>2402</v>
      </c>
      <c r="M289" s="27">
        <f t="shared" si="529"/>
        <v>0</v>
      </c>
      <c r="N289" s="27">
        <f t="shared" si="529"/>
        <v>0</v>
      </c>
      <c r="O289" s="27">
        <f t="shared" si="529"/>
        <v>0</v>
      </c>
      <c r="P289" s="27">
        <f t="shared" si="529"/>
        <v>0</v>
      </c>
      <c r="Q289" s="27">
        <f t="shared" si="529"/>
        <v>0</v>
      </c>
      <c r="R289" s="27">
        <f t="shared" si="529"/>
        <v>2402</v>
      </c>
      <c r="S289" s="27">
        <f t="shared" si="529"/>
        <v>0</v>
      </c>
      <c r="T289" s="27">
        <f t="shared" si="529"/>
        <v>0</v>
      </c>
      <c r="U289" s="27">
        <f t="shared" si="529"/>
        <v>0</v>
      </c>
      <c r="V289" s="27">
        <f t="shared" ref="T289:AI291" si="530">V290</f>
        <v>0</v>
      </c>
      <c r="W289" s="27">
        <f t="shared" si="530"/>
        <v>0</v>
      </c>
      <c r="X289" s="27">
        <f t="shared" si="530"/>
        <v>2402</v>
      </c>
      <c r="Y289" s="27">
        <f t="shared" si="530"/>
        <v>0</v>
      </c>
      <c r="Z289" s="27">
        <f t="shared" si="530"/>
        <v>0</v>
      </c>
      <c r="AA289" s="27">
        <f t="shared" si="530"/>
        <v>0</v>
      </c>
      <c r="AB289" s="27">
        <f t="shared" si="530"/>
        <v>0</v>
      </c>
      <c r="AC289" s="27">
        <f t="shared" si="530"/>
        <v>0</v>
      </c>
      <c r="AD289" s="27">
        <f t="shared" si="530"/>
        <v>2402</v>
      </c>
      <c r="AE289" s="27">
        <f t="shared" si="530"/>
        <v>0</v>
      </c>
      <c r="AF289" s="27">
        <f t="shared" si="530"/>
        <v>0</v>
      </c>
      <c r="AG289" s="27">
        <f t="shared" si="530"/>
        <v>0</v>
      </c>
      <c r="AH289" s="27">
        <f t="shared" si="530"/>
        <v>0</v>
      </c>
      <c r="AI289" s="27">
        <f t="shared" si="530"/>
        <v>0</v>
      </c>
      <c r="AJ289" s="27">
        <f t="shared" ref="AF289:AU291" si="531">AJ290</f>
        <v>2402</v>
      </c>
      <c r="AK289" s="27">
        <f t="shared" si="531"/>
        <v>0</v>
      </c>
      <c r="AL289" s="27">
        <f t="shared" si="531"/>
        <v>0</v>
      </c>
      <c r="AM289" s="27">
        <f t="shared" si="531"/>
        <v>0</v>
      </c>
      <c r="AN289" s="27">
        <f t="shared" si="531"/>
        <v>0</v>
      </c>
      <c r="AO289" s="27">
        <f t="shared" si="531"/>
        <v>0</v>
      </c>
      <c r="AP289" s="27">
        <f t="shared" si="531"/>
        <v>2402</v>
      </c>
      <c r="AQ289" s="27">
        <f t="shared" si="531"/>
        <v>0</v>
      </c>
      <c r="AR289" s="27">
        <f t="shared" si="531"/>
        <v>0</v>
      </c>
      <c r="AS289" s="27">
        <f t="shared" si="531"/>
        <v>0</v>
      </c>
      <c r="AT289" s="27">
        <f t="shared" si="531"/>
        <v>0</v>
      </c>
      <c r="AU289" s="27">
        <f t="shared" si="531"/>
        <v>0</v>
      </c>
      <c r="AV289" s="27">
        <f t="shared" ref="AR289:AW291" si="532">AV290</f>
        <v>2402</v>
      </c>
      <c r="AW289" s="27">
        <f t="shared" si="532"/>
        <v>0</v>
      </c>
    </row>
    <row r="290" spans="1:49" ht="82.5">
      <c r="A290" s="33" t="s">
        <v>220</v>
      </c>
      <c r="B290" s="25" t="s">
        <v>53</v>
      </c>
      <c r="C290" s="25" t="s">
        <v>10</v>
      </c>
      <c r="D290" s="32" t="s">
        <v>302</v>
      </c>
      <c r="E290" s="25"/>
      <c r="F290" s="27">
        <f t="shared" si="529"/>
        <v>2402</v>
      </c>
      <c r="G290" s="27">
        <f t="shared" si="529"/>
        <v>0</v>
      </c>
      <c r="H290" s="27">
        <f t="shared" si="529"/>
        <v>0</v>
      </c>
      <c r="I290" s="27">
        <f t="shared" si="529"/>
        <v>0</v>
      </c>
      <c r="J290" s="27">
        <f t="shared" si="529"/>
        <v>0</v>
      </c>
      <c r="K290" s="27">
        <f t="shared" si="529"/>
        <v>0</v>
      </c>
      <c r="L290" s="27">
        <f t="shared" si="529"/>
        <v>2402</v>
      </c>
      <c r="M290" s="27">
        <f t="shared" si="529"/>
        <v>0</v>
      </c>
      <c r="N290" s="27">
        <f t="shared" si="529"/>
        <v>0</v>
      </c>
      <c r="O290" s="27">
        <f t="shared" si="529"/>
        <v>0</v>
      </c>
      <c r="P290" s="27">
        <f t="shared" si="529"/>
        <v>0</v>
      </c>
      <c r="Q290" s="27">
        <f t="shared" si="529"/>
        <v>0</v>
      </c>
      <c r="R290" s="27">
        <f t="shared" si="529"/>
        <v>2402</v>
      </c>
      <c r="S290" s="27">
        <f t="shared" si="529"/>
        <v>0</v>
      </c>
      <c r="T290" s="27">
        <f t="shared" si="530"/>
        <v>0</v>
      </c>
      <c r="U290" s="27">
        <f t="shared" si="530"/>
        <v>0</v>
      </c>
      <c r="V290" s="27">
        <f t="shared" si="530"/>
        <v>0</v>
      </c>
      <c r="W290" s="27">
        <f t="shared" si="530"/>
        <v>0</v>
      </c>
      <c r="X290" s="27">
        <f t="shared" si="530"/>
        <v>2402</v>
      </c>
      <c r="Y290" s="27">
        <f t="shared" si="530"/>
        <v>0</v>
      </c>
      <c r="Z290" s="27">
        <f t="shared" si="530"/>
        <v>0</v>
      </c>
      <c r="AA290" s="27">
        <f t="shared" si="530"/>
        <v>0</v>
      </c>
      <c r="AB290" s="27">
        <f t="shared" si="530"/>
        <v>0</v>
      </c>
      <c r="AC290" s="27">
        <f t="shared" si="530"/>
        <v>0</v>
      </c>
      <c r="AD290" s="27">
        <f t="shared" si="530"/>
        <v>2402</v>
      </c>
      <c r="AE290" s="27">
        <f t="shared" si="530"/>
        <v>0</v>
      </c>
      <c r="AF290" s="27">
        <f t="shared" si="531"/>
        <v>0</v>
      </c>
      <c r="AG290" s="27">
        <f t="shared" si="531"/>
        <v>0</v>
      </c>
      <c r="AH290" s="27">
        <f t="shared" si="531"/>
        <v>0</v>
      </c>
      <c r="AI290" s="27">
        <f t="shared" si="531"/>
        <v>0</v>
      </c>
      <c r="AJ290" s="27">
        <f t="shared" si="531"/>
        <v>2402</v>
      </c>
      <c r="AK290" s="27">
        <f t="shared" si="531"/>
        <v>0</v>
      </c>
      <c r="AL290" s="27">
        <f t="shared" si="531"/>
        <v>0</v>
      </c>
      <c r="AM290" s="27">
        <f t="shared" si="531"/>
        <v>0</v>
      </c>
      <c r="AN290" s="27">
        <f t="shared" si="531"/>
        <v>0</v>
      </c>
      <c r="AO290" s="27">
        <f t="shared" si="531"/>
        <v>0</v>
      </c>
      <c r="AP290" s="27">
        <f t="shared" si="531"/>
        <v>2402</v>
      </c>
      <c r="AQ290" s="27">
        <f t="shared" si="531"/>
        <v>0</v>
      </c>
      <c r="AR290" s="27">
        <f t="shared" si="532"/>
        <v>0</v>
      </c>
      <c r="AS290" s="27">
        <f t="shared" si="532"/>
        <v>0</v>
      </c>
      <c r="AT290" s="27">
        <f t="shared" si="532"/>
        <v>0</v>
      </c>
      <c r="AU290" s="27">
        <f t="shared" si="532"/>
        <v>0</v>
      </c>
      <c r="AV290" s="27">
        <f t="shared" si="532"/>
        <v>2402</v>
      </c>
      <c r="AW290" s="27">
        <f t="shared" si="532"/>
        <v>0</v>
      </c>
    </row>
    <row r="291" spans="1:49" ht="39.75" customHeight="1">
      <c r="A291" s="33" t="s">
        <v>83</v>
      </c>
      <c r="B291" s="25" t="s">
        <v>53</v>
      </c>
      <c r="C291" s="25" t="s">
        <v>10</v>
      </c>
      <c r="D291" s="32" t="s">
        <v>302</v>
      </c>
      <c r="E291" s="25" t="s">
        <v>84</v>
      </c>
      <c r="F291" s="27">
        <f t="shared" si="529"/>
        <v>2402</v>
      </c>
      <c r="G291" s="27">
        <f t="shared" si="529"/>
        <v>0</v>
      </c>
      <c r="H291" s="27">
        <f t="shared" si="529"/>
        <v>0</v>
      </c>
      <c r="I291" s="27">
        <f t="shared" si="529"/>
        <v>0</v>
      </c>
      <c r="J291" s="27">
        <f t="shared" si="529"/>
        <v>0</v>
      </c>
      <c r="K291" s="27">
        <f t="shared" si="529"/>
        <v>0</v>
      </c>
      <c r="L291" s="27">
        <f t="shared" si="529"/>
        <v>2402</v>
      </c>
      <c r="M291" s="27">
        <f t="shared" si="529"/>
        <v>0</v>
      </c>
      <c r="N291" s="27">
        <f t="shared" si="529"/>
        <v>0</v>
      </c>
      <c r="O291" s="27">
        <f t="shared" si="529"/>
        <v>0</v>
      </c>
      <c r="P291" s="27">
        <f t="shared" si="529"/>
        <v>0</v>
      </c>
      <c r="Q291" s="27">
        <f t="shared" si="529"/>
        <v>0</v>
      </c>
      <c r="R291" s="27">
        <f t="shared" si="529"/>
        <v>2402</v>
      </c>
      <c r="S291" s="27">
        <f t="shared" si="529"/>
        <v>0</v>
      </c>
      <c r="T291" s="27">
        <f t="shared" si="530"/>
        <v>0</v>
      </c>
      <c r="U291" s="27">
        <f t="shared" si="530"/>
        <v>0</v>
      </c>
      <c r="V291" s="27">
        <f t="shared" si="530"/>
        <v>0</v>
      </c>
      <c r="W291" s="27">
        <f t="shared" si="530"/>
        <v>0</v>
      </c>
      <c r="X291" s="27">
        <f t="shared" si="530"/>
        <v>2402</v>
      </c>
      <c r="Y291" s="27">
        <f t="shared" si="530"/>
        <v>0</v>
      </c>
      <c r="Z291" s="27">
        <f t="shared" si="530"/>
        <v>0</v>
      </c>
      <c r="AA291" s="27">
        <f t="shared" si="530"/>
        <v>0</v>
      </c>
      <c r="AB291" s="27">
        <f t="shared" si="530"/>
        <v>0</v>
      </c>
      <c r="AC291" s="27">
        <f t="shared" si="530"/>
        <v>0</v>
      </c>
      <c r="AD291" s="27">
        <f t="shared" si="530"/>
        <v>2402</v>
      </c>
      <c r="AE291" s="27">
        <f t="shared" si="530"/>
        <v>0</v>
      </c>
      <c r="AF291" s="27">
        <f t="shared" si="531"/>
        <v>0</v>
      </c>
      <c r="AG291" s="27">
        <f t="shared" si="531"/>
        <v>0</v>
      </c>
      <c r="AH291" s="27">
        <f t="shared" si="531"/>
        <v>0</v>
      </c>
      <c r="AI291" s="27">
        <f t="shared" si="531"/>
        <v>0</v>
      </c>
      <c r="AJ291" s="27">
        <f t="shared" si="531"/>
        <v>2402</v>
      </c>
      <c r="AK291" s="27">
        <f t="shared" si="531"/>
        <v>0</v>
      </c>
      <c r="AL291" s="27">
        <f t="shared" si="531"/>
        <v>0</v>
      </c>
      <c r="AM291" s="27">
        <f t="shared" si="531"/>
        <v>0</v>
      </c>
      <c r="AN291" s="27">
        <f t="shared" si="531"/>
        <v>0</v>
      </c>
      <c r="AO291" s="27">
        <f t="shared" si="531"/>
        <v>0</v>
      </c>
      <c r="AP291" s="27">
        <f t="shared" si="531"/>
        <v>2402</v>
      </c>
      <c r="AQ291" s="27">
        <f t="shared" si="531"/>
        <v>0</v>
      </c>
      <c r="AR291" s="27">
        <f t="shared" si="532"/>
        <v>0</v>
      </c>
      <c r="AS291" s="27">
        <f t="shared" si="532"/>
        <v>0</v>
      </c>
      <c r="AT291" s="27">
        <f t="shared" si="532"/>
        <v>0</v>
      </c>
      <c r="AU291" s="27">
        <f t="shared" si="532"/>
        <v>0</v>
      </c>
      <c r="AV291" s="27">
        <f t="shared" si="532"/>
        <v>2402</v>
      </c>
      <c r="AW291" s="27">
        <f t="shared" si="532"/>
        <v>0</v>
      </c>
    </row>
    <row r="292" spans="1:49" ht="49.5">
      <c r="A292" s="33" t="s">
        <v>193</v>
      </c>
      <c r="B292" s="25" t="s">
        <v>53</v>
      </c>
      <c r="C292" s="25" t="s">
        <v>10</v>
      </c>
      <c r="D292" s="32" t="s">
        <v>302</v>
      </c>
      <c r="E292" s="25" t="s">
        <v>183</v>
      </c>
      <c r="F292" s="27">
        <v>2402</v>
      </c>
      <c r="G292" s="27"/>
      <c r="H292" s="27"/>
      <c r="I292" s="27"/>
      <c r="J292" s="27"/>
      <c r="K292" s="27"/>
      <c r="L292" s="27">
        <f>F292+H292+I292+J292+K292</f>
        <v>2402</v>
      </c>
      <c r="M292" s="27">
        <f>G292+K292</f>
        <v>0</v>
      </c>
      <c r="N292" s="27"/>
      <c r="O292" s="27"/>
      <c r="P292" s="27"/>
      <c r="Q292" s="27"/>
      <c r="R292" s="27">
        <f>L292+N292+O292+P292+Q292</f>
        <v>2402</v>
      </c>
      <c r="S292" s="27">
        <f>M292+Q292</f>
        <v>0</v>
      </c>
      <c r="T292" s="27"/>
      <c r="U292" s="27"/>
      <c r="V292" s="27"/>
      <c r="W292" s="27"/>
      <c r="X292" s="27">
        <f>R292+T292+U292+V292+W292</f>
        <v>2402</v>
      </c>
      <c r="Y292" s="27">
        <f>S292+W292</f>
        <v>0</v>
      </c>
      <c r="Z292" s="27"/>
      <c r="AA292" s="27"/>
      <c r="AB292" s="27"/>
      <c r="AC292" s="27"/>
      <c r="AD292" s="27">
        <f>X292+Z292+AA292+AB292+AC292</f>
        <v>2402</v>
      </c>
      <c r="AE292" s="27">
        <f>Y292+AC292</f>
        <v>0</v>
      </c>
      <c r="AF292" s="27"/>
      <c r="AG292" s="27"/>
      <c r="AH292" s="27"/>
      <c r="AI292" s="27"/>
      <c r="AJ292" s="27">
        <f>AD292+AF292+AG292+AH292+AI292</f>
        <v>2402</v>
      </c>
      <c r="AK292" s="27">
        <f>AE292+AI292</f>
        <v>0</v>
      </c>
      <c r="AL292" s="27"/>
      <c r="AM292" s="27"/>
      <c r="AN292" s="27"/>
      <c r="AO292" s="27"/>
      <c r="AP292" s="27">
        <f>AJ292+AL292+AM292+AN292+AO292</f>
        <v>2402</v>
      </c>
      <c r="AQ292" s="27">
        <f>AK292+AO292</f>
        <v>0</v>
      </c>
      <c r="AR292" s="27"/>
      <c r="AS292" s="27"/>
      <c r="AT292" s="27"/>
      <c r="AU292" s="27"/>
      <c r="AV292" s="27">
        <f>AP292+AR292+AS292+AT292+AU292</f>
        <v>2402</v>
      </c>
      <c r="AW292" s="27">
        <f>AQ292+AU292</f>
        <v>0</v>
      </c>
    </row>
    <row r="293" spans="1:49" ht="33">
      <c r="A293" s="72" t="s">
        <v>215</v>
      </c>
      <c r="B293" s="25" t="s">
        <v>53</v>
      </c>
      <c r="C293" s="25" t="s">
        <v>10</v>
      </c>
      <c r="D293" s="32" t="s">
        <v>303</v>
      </c>
      <c r="E293" s="25"/>
      <c r="F293" s="27">
        <f t="shared" ref="F293:AW293" si="533">F294</f>
        <v>50460</v>
      </c>
      <c r="G293" s="27">
        <f t="shared" si="533"/>
        <v>0</v>
      </c>
      <c r="H293" s="27">
        <f t="shared" si="533"/>
        <v>2435</v>
      </c>
      <c r="I293" s="27">
        <f t="shared" si="533"/>
        <v>0</v>
      </c>
      <c r="J293" s="27">
        <f t="shared" si="533"/>
        <v>0</v>
      </c>
      <c r="K293" s="27">
        <f t="shared" si="533"/>
        <v>0</v>
      </c>
      <c r="L293" s="27">
        <f t="shared" si="533"/>
        <v>52895</v>
      </c>
      <c r="M293" s="27">
        <f t="shared" si="533"/>
        <v>0</v>
      </c>
      <c r="N293" s="27">
        <f t="shared" si="533"/>
        <v>0</v>
      </c>
      <c r="O293" s="27">
        <f t="shared" si="533"/>
        <v>0</v>
      </c>
      <c r="P293" s="27">
        <f t="shared" si="533"/>
        <v>0</v>
      </c>
      <c r="Q293" s="27">
        <f t="shared" si="533"/>
        <v>0</v>
      </c>
      <c r="R293" s="27">
        <f t="shared" si="533"/>
        <v>52895</v>
      </c>
      <c r="S293" s="27">
        <f t="shared" si="533"/>
        <v>0</v>
      </c>
      <c r="T293" s="27">
        <f t="shared" si="533"/>
        <v>1675</v>
      </c>
      <c r="U293" s="27">
        <f t="shared" si="533"/>
        <v>0</v>
      </c>
      <c r="V293" s="27">
        <f t="shared" si="533"/>
        <v>0</v>
      </c>
      <c r="W293" s="27">
        <f t="shared" si="533"/>
        <v>0</v>
      </c>
      <c r="X293" s="27">
        <f t="shared" si="533"/>
        <v>54570</v>
      </c>
      <c r="Y293" s="27">
        <f t="shared" si="533"/>
        <v>0</v>
      </c>
      <c r="Z293" s="27">
        <f t="shared" si="533"/>
        <v>0</v>
      </c>
      <c r="AA293" s="27">
        <f t="shared" si="533"/>
        <v>0</v>
      </c>
      <c r="AB293" s="27">
        <f t="shared" si="533"/>
        <v>0</v>
      </c>
      <c r="AC293" s="27">
        <f t="shared" si="533"/>
        <v>0</v>
      </c>
      <c r="AD293" s="27">
        <f t="shared" si="533"/>
        <v>54570</v>
      </c>
      <c r="AE293" s="27">
        <f t="shared" si="533"/>
        <v>0</v>
      </c>
      <c r="AF293" s="27">
        <f t="shared" si="533"/>
        <v>0</v>
      </c>
      <c r="AG293" s="27">
        <f t="shared" si="533"/>
        <v>0</v>
      </c>
      <c r="AH293" s="27">
        <f t="shared" si="533"/>
        <v>0</v>
      </c>
      <c r="AI293" s="27">
        <f t="shared" si="533"/>
        <v>0</v>
      </c>
      <c r="AJ293" s="27">
        <f t="shared" si="533"/>
        <v>54570</v>
      </c>
      <c r="AK293" s="27">
        <f t="shared" si="533"/>
        <v>0</v>
      </c>
      <c r="AL293" s="27">
        <f t="shared" si="533"/>
        <v>0</v>
      </c>
      <c r="AM293" s="27">
        <f t="shared" si="533"/>
        <v>0</v>
      </c>
      <c r="AN293" s="27">
        <f t="shared" si="533"/>
        <v>-5</v>
      </c>
      <c r="AO293" s="27">
        <f t="shared" si="533"/>
        <v>0</v>
      </c>
      <c r="AP293" s="27">
        <f t="shared" si="533"/>
        <v>54565</v>
      </c>
      <c r="AQ293" s="27">
        <f t="shared" si="533"/>
        <v>0</v>
      </c>
      <c r="AR293" s="27">
        <f t="shared" si="533"/>
        <v>0</v>
      </c>
      <c r="AS293" s="27">
        <f t="shared" si="533"/>
        <v>-1081</v>
      </c>
      <c r="AT293" s="27">
        <f t="shared" si="533"/>
        <v>0</v>
      </c>
      <c r="AU293" s="27">
        <f t="shared" si="533"/>
        <v>0</v>
      </c>
      <c r="AV293" s="27">
        <f t="shared" si="533"/>
        <v>53484</v>
      </c>
      <c r="AW293" s="27">
        <f t="shared" si="533"/>
        <v>0</v>
      </c>
    </row>
    <row r="294" spans="1:49" ht="49.5">
      <c r="A294" s="72" t="s">
        <v>204</v>
      </c>
      <c r="B294" s="25" t="s">
        <v>53</v>
      </c>
      <c r="C294" s="25" t="s">
        <v>10</v>
      </c>
      <c r="D294" s="32" t="s">
        <v>304</v>
      </c>
      <c r="E294" s="25"/>
      <c r="F294" s="27">
        <f t="shared" ref="F294:G294" si="534">F295+F297+F299</f>
        <v>50460</v>
      </c>
      <c r="G294" s="27">
        <f t="shared" si="534"/>
        <v>0</v>
      </c>
      <c r="H294" s="27">
        <f t="shared" ref="H294:M294" si="535">H295+H297+H299</f>
        <v>2435</v>
      </c>
      <c r="I294" s="27">
        <f t="shared" si="535"/>
        <v>0</v>
      </c>
      <c r="J294" s="27">
        <f t="shared" si="535"/>
        <v>0</v>
      </c>
      <c r="K294" s="27">
        <f t="shared" si="535"/>
        <v>0</v>
      </c>
      <c r="L294" s="27">
        <f t="shared" si="535"/>
        <v>52895</v>
      </c>
      <c r="M294" s="27">
        <f t="shared" si="535"/>
        <v>0</v>
      </c>
      <c r="N294" s="27">
        <f t="shared" ref="N294:S294" si="536">N295+N297+N299</f>
        <v>0</v>
      </c>
      <c r="O294" s="27">
        <f t="shared" si="536"/>
        <v>0</v>
      </c>
      <c r="P294" s="27">
        <f t="shared" si="536"/>
        <v>0</v>
      </c>
      <c r="Q294" s="27">
        <f t="shared" si="536"/>
        <v>0</v>
      </c>
      <c r="R294" s="27">
        <f t="shared" si="536"/>
        <v>52895</v>
      </c>
      <c r="S294" s="27">
        <f t="shared" si="536"/>
        <v>0</v>
      </c>
      <c r="T294" s="27">
        <f t="shared" ref="T294:Y294" si="537">T295+T297+T299</f>
        <v>1675</v>
      </c>
      <c r="U294" s="27">
        <f t="shared" si="537"/>
        <v>0</v>
      </c>
      <c r="V294" s="27">
        <f t="shared" si="537"/>
        <v>0</v>
      </c>
      <c r="W294" s="27">
        <f t="shared" si="537"/>
        <v>0</v>
      </c>
      <c r="X294" s="27">
        <f t="shared" si="537"/>
        <v>54570</v>
      </c>
      <c r="Y294" s="27">
        <f t="shared" si="537"/>
        <v>0</v>
      </c>
      <c r="Z294" s="27">
        <f t="shared" ref="Z294:AE294" si="538">Z295+Z297+Z299</f>
        <v>0</v>
      </c>
      <c r="AA294" s="27">
        <f t="shared" si="538"/>
        <v>0</v>
      </c>
      <c r="AB294" s="27">
        <f t="shared" si="538"/>
        <v>0</v>
      </c>
      <c r="AC294" s="27">
        <f t="shared" si="538"/>
        <v>0</v>
      </c>
      <c r="AD294" s="27">
        <f t="shared" si="538"/>
        <v>54570</v>
      </c>
      <c r="AE294" s="27">
        <f t="shared" si="538"/>
        <v>0</v>
      </c>
      <c r="AF294" s="27">
        <f t="shared" ref="AF294:AK294" si="539">AF295+AF297+AF299</f>
        <v>0</v>
      </c>
      <c r="AG294" s="27">
        <f t="shared" si="539"/>
        <v>0</v>
      </c>
      <c r="AH294" s="27">
        <f t="shared" si="539"/>
        <v>0</v>
      </c>
      <c r="AI294" s="27">
        <f t="shared" si="539"/>
        <v>0</v>
      </c>
      <c r="AJ294" s="27">
        <f t="shared" si="539"/>
        <v>54570</v>
      </c>
      <c r="AK294" s="27">
        <f t="shared" si="539"/>
        <v>0</v>
      </c>
      <c r="AL294" s="27">
        <f t="shared" ref="AL294:AQ294" si="540">AL295+AL297+AL299</f>
        <v>0</v>
      </c>
      <c r="AM294" s="27">
        <f t="shared" si="540"/>
        <v>0</v>
      </c>
      <c r="AN294" s="27">
        <f t="shared" si="540"/>
        <v>-5</v>
      </c>
      <c r="AO294" s="27">
        <f t="shared" si="540"/>
        <v>0</v>
      </c>
      <c r="AP294" s="27">
        <f t="shared" si="540"/>
        <v>54565</v>
      </c>
      <c r="AQ294" s="27">
        <f t="shared" si="540"/>
        <v>0</v>
      </c>
      <c r="AR294" s="27">
        <f t="shared" ref="AR294:AW294" si="541">AR295+AR297+AR299</f>
        <v>0</v>
      </c>
      <c r="AS294" s="27">
        <f t="shared" si="541"/>
        <v>-1081</v>
      </c>
      <c r="AT294" s="27">
        <f t="shared" si="541"/>
        <v>0</v>
      </c>
      <c r="AU294" s="27">
        <f t="shared" si="541"/>
        <v>0</v>
      </c>
      <c r="AV294" s="27">
        <f t="shared" si="541"/>
        <v>53484</v>
      </c>
      <c r="AW294" s="27">
        <f t="shared" si="541"/>
        <v>0</v>
      </c>
    </row>
    <row r="295" spans="1:49" ht="82.5">
      <c r="A295" s="33" t="s">
        <v>466</v>
      </c>
      <c r="B295" s="25" t="s">
        <v>53</v>
      </c>
      <c r="C295" s="25" t="s">
        <v>10</v>
      </c>
      <c r="D295" s="32" t="s">
        <v>304</v>
      </c>
      <c r="E295" s="25" t="s">
        <v>105</v>
      </c>
      <c r="F295" s="27">
        <f t="shared" ref="F295:AW295" si="542">F296</f>
        <v>44703</v>
      </c>
      <c r="G295" s="27">
        <f t="shared" si="542"/>
        <v>0</v>
      </c>
      <c r="H295" s="27">
        <f t="shared" si="542"/>
        <v>2435</v>
      </c>
      <c r="I295" s="27">
        <f t="shared" si="542"/>
        <v>0</v>
      </c>
      <c r="J295" s="27">
        <f t="shared" si="542"/>
        <v>0</v>
      </c>
      <c r="K295" s="27">
        <f t="shared" si="542"/>
        <v>0</v>
      </c>
      <c r="L295" s="27">
        <f t="shared" si="542"/>
        <v>47138</v>
      </c>
      <c r="M295" s="27">
        <f t="shared" si="542"/>
        <v>0</v>
      </c>
      <c r="N295" s="27">
        <f t="shared" si="542"/>
        <v>0</v>
      </c>
      <c r="O295" s="27">
        <f t="shared" si="542"/>
        <v>0</v>
      </c>
      <c r="P295" s="27">
        <f t="shared" si="542"/>
        <v>0</v>
      </c>
      <c r="Q295" s="27">
        <f t="shared" si="542"/>
        <v>0</v>
      </c>
      <c r="R295" s="27">
        <f t="shared" si="542"/>
        <v>47138</v>
      </c>
      <c r="S295" s="27">
        <f t="shared" si="542"/>
        <v>0</v>
      </c>
      <c r="T295" s="27">
        <f t="shared" si="542"/>
        <v>1675</v>
      </c>
      <c r="U295" s="27">
        <f t="shared" si="542"/>
        <v>0</v>
      </c>
      <c r="V295" s="27">
        <f t="shared" si="542"/>
        <v>0</v>
      </c>
      <c r="W295" s="27">
        <f t="shared" si="542"/>
        <v>0</v>
      </c>
      <c r="X295" s="27">
        <f t="shared" si="542"/>
        <v>48813</v>
      </c>
      <c r="Y295" s="27">
        <f t="shared" si="542"/>
        <v>0</v>
      </c>
      <c r="Z295" s="27">
        <f t="shared" si="542"/>
        <v>0</v>
      </c>
      <c r="AA295" s="27">
        <f t="shared" si="542"/>
        <v>0</v>
      </c>
      <c r="AB295" s="27">
        <f t="shared" si="542"/>
        <v>0</v>
      </c>
      <c r="AC295" s="27">
        <f t="shared" si="542"/>
        <v>0</v>
      </c>
      <c r="AD295" s="27">
        <f t="shared" si="542"/>
        <v>48813</v>
      </c>
      <c r="AE295" s="27">
        <f t="shared" si="542"/>
        <v>0</v>
      </c>
      <c r="AF295" s="27">
        <f t="shared" si="542"/>
        <v>0</v>
      </c>
      <c r="AG295" s="27">
        <f t="shared" si="542"/>
        <v>0</v>
      </c>
      <c r="AH295" s="27">
        <f t="shared" si="542"/>
        <v>0</v>
      </c>
      <c r="AI295" s="27">
        <f t="shared" si="542"/>
        <v>0</v>
      </c>
      <c r="AJ295" s="27">
        <f t="shared" si="542"/>
        <v>48813</v>
      </c>
      <c r="AK295" s="27">
        <f t="shared" si="542"/>
        <v>0</v>
      </c>
      <c r="AL295" s="27">
        <f t="shared" si="542"/>
        <v>0</v>
      </c>
      <c r="AM295" s="27">
        <f t="shared" si="542"/>
        <v>0</v>
      </c>
      <c r="AN295" s="27">
        <f t="shared" si="542"/>
        <v>0</v>
      </c>
      <c r="AO295" s="27">
        <f t="shared" si="542"/>
        <v>0</v>
      </c>
      <c r="AP295" s="27">
        <f t="shared" si="542"/>
        <v>48813</v>
      </c>
      <c r="AQ295" s="27">
        <f t="shared" si="542"/>
        <v>0</v>
      </c>
      <c r="AR295" s="27">
        <f t="shared" si="542"/>
        <v>0</v>
      </c>
      <c r="AS295" s="27">
        <f t="shared" si="542"/>
        <v>-1081</v>
      </c>
      <c r="AT295" s="27">
        <f t="shared" si="542"/>
        <v>0</v>
      </c>
      <c r="AU295" s="27">
        <f t="shared" si="542"/>
        <v>0</v>
      </c>
      <c r="AV295" s="27">
        <f t="shared" si="542"/>
        <v>47732</v>
      </c>
      <c r="AW295" s="27">
        <f t="shared" si="542"/>
        <v>0</v>
      </c>
    </row>
    <row r="296" spans="1:49" ht="21.75" customHeight="1">
      <c r="A296" s="73" t="s">
        <v>180</v>
      </c>
      <c r="B296" s="25" t="s">
        <v>53</v>
      </c>
      <c r="C296" s="25" t="s">
        <v>10</v>
      </c>
      <c r="D296" s="32" t="s">
        <v>304</v>
      </c>
      <c r="E296" s="25" t="s">
        <v>179</v>
      </c>
      <c r="F296" s="27">
        <v>44703</v>
      </c>
      <c r="G296" s="27"/>
      <c r="H296" s="27">
        <v>2435</v>
      </c>
      <c r="I296" s="27"/>
      <c r="J296" s="27"/>
      <c r="K296" s="27"/>
      <c r="L296" s="27">
        <f>F296+H296+I296+J296+K296</f>
        <v>47138</v>
      </c>
      <c r="M296" s="27">
        <f>G296+K296</f>
        <v>0</v>
      </c>
      <c r="N296" s="27"/>
      <c r="O296" s="27"/>
      <c r="P296" s="27"/>
      <c r="Q296" s="27"/>
      <c r="R296" s="27">
        <f>L296+N296+O296+P296+Q296</f>
        <v>47138</v>
      </c>
      <c r="S296" s="27">
        <f>M296+Q296</f>
        <v>0</v>
      </c>
      <c r="T296" s="27">
        <v>1675</v>
      </c>
      <c r="U296" s="27"/>
      <c r="V296" s="27"/>
      <c r="W296" s="27"/>
      <c r="X296" s="27">
        <f>R296+T296+U296+V296+W296</f>
        <v>48813</v>
      </c>
      <c r="Y296" s="27">
        <f>S296+W296</f>
        <v>0</v>
      </c>
      <c r="Z296" s="27"/>
      <c r="AA296" s="27"/>
      <c r="AB296" s="27"/>
      <c r="AC296" s="27"/>
      <c r="AD296" s="27">
        <f>X296+Z296+AA296+AB296+AC296</f>
        <v>48813</v>
      </c>
      <c r="AE296" s="27">
        <f>Y296+AC296</f>
        <v>0</v>
      </c>
      <c r="AF296" s="27"/>
      <c r="AG296" s="27"/>
      <c r="AH296" s="27"/>
      <c r="AI296" s="27"/>
      <c r="AJ296" s="27">
        <f>AD296+AF296+AG296+AH296+AI296</f>
        <v>48813</v>
      </c>
      <c r="AK296" s="27">
        <f>AE296+AI296</f>
        <v>0</v>
      </c>
      <c r="AL296" s="27"/>
      <c r="AM296" s="27"/>
      <c r="AN296" s="27"/>
      <c r="AO296" s="27"/>
      <c r="AP296" s="27">
        <f>AJ296+AL296+AM296+AN296+AO296</f>
        <v>48813</v>
      </c>
      <c r="AQ296" s="27">
        <f>AK296+AO296</f>
        <v>0</v>
      </c>
      <c r="AR296" s="27"/>
      <c r="AS296" s="27">
        <v>-1081</v>
      </c>
      <c r="AT296" s="27"/>
      <c r="AU296" s="27"/>
      <c r="AV296" s="27">
        <f>AP296+AR296+AS296+AT296+AU296</f>
        <v>47732</v>
      </c>
      <c r="AW296" s="27">
        <f>AQ296+AU296</f>
        <v>0</v>
      </c>
    </row>
    <row r="297" spans="1:49" ht="33">
      <c r="A297" s="33" t="s">
        <v>437</v>
      </c>
      <c r="B297" s="25" t="s">
        <v>53</v>
      </c>
      <c r="C297" s="25" t="s">
        <v>10</v>
      </c>
      <c r="D297" s="32" t="s">
        <v>304</v>
      </c>
      <c r="E297" s="25" t="s">
        <v>80</v>
      </c>
      <c r="F297" s="27">
        <f t="shared" ref="F297:AW297" si="543">F298</f>
        <v>5581</v>
      </c>
      <c r="G297" s="27">
        <f t="shared" si="543"/>
        <v>0</v>
      </c>
      <c r="H297" s="27">
        <f t="shared" si="543"/>
        <v>0</v>
      </c>
      <c r="I297" s="27">
        <f t="shared" si="543"/>
        <v>0</v>
      </c>
      <c r="J297" s="27">
        <f t="shared" si="543"/>
        <v>0</v>
      </c>
      <c r="K297" s="27">
        <f t="shared" si="543"/>
        <v>0</v>
      </c>
      <c r="L297" s="27">
        <f t="shared" si="543"/>
        <v>5581</v>
      </c>
      <c r="M297" s="27">
        <f t="shared" si="543"/>
        <v>0</v>
      </c>
      <c r="N297" s="27">
        <f t="shared" si="543"/>
        <v>0</v>
      </c>
      <c r="O297" s="27">
        <f t="shared" si="543"/>
        <v>0</v>
      </c>
      <c r="P297" s="27">
        <f t="shared" si="543"/>
        <v>0</v>
      </c>
      <c r="Q297" s="27">
        <f t="shared" si="543"/>
        <v>0</v>
      </c>
      <c r="R297" s="27">
        <f t="shared" si="543"/>
        <v>5581</v>
      </c>
      <c r="S297" s="27">
        <f t="shared" si="543"/>
        <v>0</v>
      </c>
      <c r="T297" s="27">
        <f t="shared" si="543"/>
        <v>0</v>
      </c>
      <c r="U297" s="27">
        <f t="shared" si="543"/>
        <v>0</v>
      </c>
      <c r="V297" s="27">
        <f t="shared" si="543"/>
        <v>0</v>
      </c>
      <c r="W297" s="27">
        <f t="shared" si="543"/>
        <v>0</v>
      </c>
      <c r="X297" s="27">
        <f t="shared" si="543"/>
        <v>5581</v>
      </c>
      <c r="Y297" s="27">
        <f t="shared" si="543"/>
        <v>0</v>
      </c>
      <c r="Z297" s="27">
        <f t="shared" si="543"/>
        <v>0</v>
      </c>
      <c r="AA297" s="27">
        <f t="shared" si="543"/>
        <v>0</v>
      </c>
      <c r="AB297" s="27">
        <f t="shared" si="543"/>
        <v>0</v>
      </c>
      <c r="AC297" s="27">
        <f t="shared" si="543"/>
        <v>0</v>
      </c>
      <c r="AD297" s="27">
        <f t="shared" si="543"/>
        <v>5581</v>
      </c>
      <c r="AE297" s="27">
        <f t="shared" si="543"/>
        <v>0</v>
      </c>
      <c r="AF297" s="27">
        <f t="shared" si="543"/>
        <v>0</v>
      </c>
      <c r="AG297" s="27">
        <f t="shared" si="543"/>
        <v>0</v>
      </c>
      <c r="AH297" s="27">
        <f t="shared" si="543"/>
        <v>0</v>
      </c>
      <c r="AI297" s="27">
        <f t="shared" si="543"/>
        <v>0</v>
      </c>
      <c r="AJ297" s="27">
        <f t="shared" si="543"/>
        <v>5581</v>
      </c>
      <c r="AK297" s="27">
        <f t="shared" si="543"/>
        <v>0</v>
      </c>
      <c r="AL297" s="92">
        <f t="shared" si="543"/>
        <v>0</v>
      </c>
      <c r="AM297" s="92">
        <f t="shared" si="543"/>
        <v>0</v>
      </c>
      <c r="AN297" s="92">
        <f t="shared" si="543"/>
        <v>-5</v>
      </c>
      <c r="AO297" s="92">
        <f t="shared" si="543"/>
        <v>0</v>
      </c>
      <c r="AP297" s="27">
        <f t="shared" si="543"/>
        <v>5576</v>
      </c>
      <c r="AQ297" s="27">
        <f t="shared" si="543"/>
        <v>0</v>
      </c>
      <c r="AR297" s="27">
        <f t="shared" si="543"/>
        <v>0</v>
      </c>
      <c r="AS297" s="27">
        <f t="shared" si="543"/>
        <v>0</v>
      </c>
      <c r="AT297" s="27">
        <f t="shared" si="543"/>
        <v>0</v>
      </c>
      <c r="AU297" s="27">
        <f t="shared" si="543"/>
        <v>0</v>
      </c>
      <c r="AV297" s="27">
        <f t="shared" si="543"/>
        <v>5576</v>
      </c>
      <c r="AW297" s="27">
        <f t="shared" si="543"/>
        <v>0</v>
      </c>
    </row>
    <row r="298" spans="1:49" ht="38.25" customHeight="1">
      <c r="A298" s="72" t="s">
        <v>170</v>
      </c>
      <c r="B298" s="25" t="s">
        <v>53</v>
      </c>
      <c r="C298" s="25" t="s">
        <v>10</v>
      </c>
      <c r="D298" s="32" t="s">
        <v>304</v>
      </c>
      <c r="E298" s="25" t="s">
        <v>169</v>
      </c>
      <c r="F298" s="27">
        <v>5581</v>
      </c>
      <c r="G298" s="27"/>
      <c r="H298" s="27"/>
      <c r="I298" s="27"/>
      <c r="J298" s="27"/>
      <c r="K298" s="27"/>
      <c r="L298" s="27">
        <f>F298+H298+I298+J298+K298</f>
        <v>5581</v>
      </c>
      <c r="M298" s="27">
        <f>G298+K298</f>
        <v>0</v>
      </c>
      <c r="N298" s="27"/>
      <c r="O298" s="27"/>
      <c r="P298" s="27"/>
      <c r="Q298" s="27"/>
      <c r="R298" s="27">
        <f>L298+N298+O298+P298+Q298</f>
        <v>5581</v>
      </c>
      <c r="S298" s="27">
        <f>M298+Q298</f>
        <v>0</v>
      </c>
      <c r="T298" s="27"/>
      <c r="U298" s="27"/>
      <c r="V298" s="27"/>
      <c r="W298" s="27"/>
      <c r="X298" s="27">
        <f>R298+T298+U298+V298+W298</f>
        <v>5581</v>
      </c>
      <c r="Y298" s="27">
        <f>S298+W298</f>
        <v>0</v>
      </c>
      <c r="Z298" s="27"/>
      <c r="AA298" s="27"/>
      <c r="AB298" s="27"/>
      <c r="AC298" s="27"/>
      <c r="AD298" s="27">
        <f>X298+Z298+AA298+AB298+AC298</f>
        <v>5581</v>
      </c>
      <c r="AE298" s="27">
        <f>Y298+AC298</f>
        <v>0</v>
      </c>
      <c r="AF298" s="27"/>
      <c r="AG298" s="27"/>
      <c r="AH298" s="27"/>
      <c r="AI298" s="27"/>
      <c r="AJ298" s="27">
        <f>AD298+AF298+AG298+AH298+AI298</f>
        <v>5581</v>
      </c>
      <c r="AK298" s="27">
        <f>AE298+AI298</f>
        <v>0</v>
      </c>
      <c r="AL298" s="92"/>
      <c r="AM298" s="92"/>
      <c r="AN298" s="92">
        <v>-5</v>
      </c>
      <c r="AO298" s="92"/>
      <c r="AP298" s="27">
        <f>AJ298+AL298+AM298+AN298+AO298</f>
        <v>5576</v>
      </c>
      <c r="AQ298" s="27">
        <f>AK298+AO298</f>
        <v>0</v>
      </c>
      <c r="AR298" s="27"/>
      <c r="AS298" s="27"/>
      <c r="AT298" s="27"/>
      <c r="AU298" s="27"/>
      <c r="AV298" s="27">
        <f>AP298+AR298+AS298+AT298+AU298</f>
        <v>5576</v>
      </c>
      <c r="AW298" s="27">
        <f>AQ298+AU298</f>
        <v>0</v>
      </c>
    </row>
    <row r="299" spans="1:49" ht="16.5">
      <c r="A299" s="33" t="s">
        <v>99</v>
      </c>
      <c r="B299" s="25" t="s">
        <v>53</v>
      </c>
      <c r="C299" s="25" t="s">
        <v>10</v>
      </c>
      <c r="D299" s="32" t="s">
        <v>304</v>
      </c>
      <c r="E299" s="25" t="s">
        <v>100</v>
      </c>
      <c r="F299" s="27">
        <f t="shared" ref="F299:AK299" si="544">F301</f>
        <v>176</v>
      </c>
      <c r="G299" s="27">
        <f t="shared" si="544"/>
        <v>0</v>
      </c>
      <c r="H299" s="27">
        <f t="shared" si="544"/>
        <v>0</v>
      </c>
      <c r="I299" s="27">
        <f t="shared" si="544"/>
        <v>0</v>
      </c>
      <c r="J299" s="27">
        <f t="shared" si="544"/>
        <v>0</v>
      </c>
      <c r="K299" s="27">
        <f t="shared" si="544"/>
        <v>0</v>
      </c>
      <c r="L299" s="27">
        <f t="shared" si="544"/>
        <v>176</v>
      </c>
      <c r="M299" s="27">
        <f t="shared" si="544"/>
        <v>0</v>
      </c>
      <c r="N299" s="27">
        <f t="shared" si="544"/>
        <v>0</v>
      </c>
      <c r="O299" s="27">
        <f t="shared" si="544"/>
        <v>0</v>
      </c>
      <c r="P299" s="27">
        <f t="shared" si="544"/>
        <v>0</v>
      </c>
      <c r="Q299" s="27">
        <f t="shared" si="544"/>
        <v>0</v>
      </c>
      <c r="R299" s="27">
        <f t="shared" si="544"/>
        <v>176</v>
      </c>
      <c r="S299" s="27">
        <f t="shared" si="544"/>
        <v>0</v>
      </c>
      <c r="T299" s="27">
        <f t="shared" si="544"/>
        <v>0</v>
      </c>
      <c r="U299" s="27">
        <f t="shared" si="544"/>
        <v>0</v>
      </c>
      <c r="V299" s="27">
        <f t="shared" si="544"/>
        <v>0</v>
      </c>
      <c r="W299" s="27">
        <f t="shared" si="544"/>
        <v>0</v>
      </c>
      <c r="X299" s="27">
        <f t="shared" si="544"/>
        <v>176</v>
      </c>
      <c r="Y299" s="27">
        <f t="shared" si="544"/>
        <v>0</v>
      </c>
      <c r="Z299" s="27">
        <f t="shared" si="544"/>
        <v>0</v>
      </c>
      <c r="AA299" s="27">
        <f t="shared" si="544"/>
        <v>0</v>
      </c>
      <c r="AB299" s="27">
        <f t="shared" si="544"/>
        <v>0</v>
      </c>
      <c r="AC299" s="27">
        <f t="shared" si="544"/>
        <v>0</v>
      </c>
      <c r="AD299" s="27">
        <f t="shared" si="544"/>
        <v>176</v>
      </c>
      <c r="AE299" s="27">
        <f t="shared" si="544"/>
        <v>0</v>
      </c>
      <c r="AF299" s="27">
        <f t="shared" si="544"/>
        <v>0</v>
      </c>
      <c r="AG299" s="27">
        <f t="shared" si="544"/>
        <v>0</v>
      </c>
      <c r="AH299" s="27">
        <f t="shared" si="544"/>
        <v>0</v>
      </c>
      <c r="AI299" s="27">
        <f t="shared" si="544"/>
        <v>0</v>
      </c>
      <c r="AJ299" s="27">
        <f t="shared" si="544"/>
        <v>176</v>
      </c>
      <c r="AK299" s="27">
        <f t="shared" si="544"/>
        <v>0</v>
      </c>
      <c r="AL299" s="27">
        <f>AL301+AL300</f>
        <v>0</v>
      </c>
      <c r="AM299" s="27">
        <f t="shared" ref="AM299:AQ299" si="545">AM301+AM300</f>
        <v>0</v>
      </c>
      <c r="AN299" s="27">
        <f t="shared" si="545"/>
        <v>0</v>
      </c>
      <c r="AO299" s="27">
        <f t="shared" si="545"/>
        <v>0</v>
      </c>
      <c r="AP299" s="27">
        <f t="shared" si="545"/>
        <v>176</v>
      </c>
      <c r="AQ299" s="27">
        <f t="shared" si="545"/>
        <v>0</v>
      </c>
      <c r="AR299" s="27">
        <f>AR301+AR300</f>
        <v>0</v>
      </c>
      <c r="AS299" s="27">
        <f t="shared" ref="AS299:AW299" si="546">AS301+AS300</f>
        <v>0</v>
      </c>
      <c r="AT299" s="27">
        <f t="shared" si="546"/>
        <v>0</v>
      </c>
      <c r="AU299" s="27">
        <f t="shared" si="546"/>
        <v>0</v>
      </c>
      <c r="AV299" s="27">
        <f t="shared" si="546"/>
        <v>176</v>
      </c>
      <c r="AW299" s="27">
        <f t="shared" si="546"/>
        <v>0</v>
      </c>
    </row>
    <row r="300" spans="1:49" s="149" customFormat="1" ht="16.5">
      <c r="A300" s="33" t="s">
        <v>185</v>
      </c>
      <c r="B300" s="25" t="s">
        <v>53</v>
      </c>
      <c r="C300" s="25" t="s">
        <v>10</v>
      </c>
      <c r="D300" s="32" t="s">
        <v>304</v>
      </c>
      <c r="E300" s="25" t="s">
        <v>184</v>
      </c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>
        <v>2</v>
      </c>
      <c r="AN300" s="27"/>
      <c r="AO300" s="27"/>
      <c r="AP300" s="27">
        <f>AJ300+AL300+AM300+AN300+AO300</f>
        <v>2</v>
      </c>
      <c r="AQ300" s="27">
        <f>AK300+AO300</f>
        <v>0</v>
      </c>
      <c r="AR300" s="27"/>
      <c r="AS300" s="27"/>
      <c r="AT300" s="27"/>
      <c r="AU300" s="27"/>
      <c r="AV300" s="27">
        <f>AP300+AR300+AS300+AT300+AU300</f>
        <v>2</v>
      </c>
      <c r="AW300" s="27">
        <f>AQ300+AU300</f>
        <v>0</v>
      </c>
    </row>
    <row r="301" spans="1:49" ht="16.5">
      <c r="A301" s="33" t="s">
        <v>172</v>
      </c>
      <c r="B301" s="25" t="s">
        <v>53</v>
      </c>
      <c r="C301" s="25" t="s">
        <v>10</v>
      </c>
      <c r="D301" s="32" t="s">
        <v>304</v>
      </c>
      <c r="E301" s="25" t="s">
        <v>171</v>
      </c>
      <c r="F301" s="27">
        <v>176</v>
      </c>
      <c r="G301" s="27"/>
      <c r="H301" s="27"/>
      <c r="I301" s="27"/>
      <c r="J301" s="27"/>
      <c r="K301" s="27"/>
      <c r="L301" s="27">
        <f>F301+H301+I301+J301+K301</f>
        <v>176</v>
      </c>
      <c r="M301" s="27">
        <f>G301+K301</f>
        <v>0</v>
      </c>
      <c r="N301" s="27"/>
      <c r="O301" s="27"/>
      <c r="P301" s="27"/>
      <c r="Q301" s="27"/>
      <c r="R301" s="27">
        <f>L301+N301+O301+P301+Q301</f>
        <v>176</v>
      </c>
      <c r="S301" s="27">
        <f>M301+Q301</f>
        <v>0</v>
      </c>
      <c r="T301" s="27"/>
      <c r="U301" s="27"/>
      <c r="V301" s="27"/>
      <c r="W301" s="27"/>
      <c r="X301" s="27">
        <f>R301+T301+U301+V301+W301</f>
        <v>176</v>
      </c>
      <c r="Y301" s="27">
        <f>S301+W301</f>
        <v>0</v>
      </c>
      <c r="Z301" s="27"/>
      <c r="AA301" s="27"/>
      <c r="AB301" s="27"/>
      <c r="AC301" s="27"/>
      <c r="AD301" s="27">
        <f>X301+Z301+AA301+AB301+AC301</f>
        <v>176</v>
      </c>
      <c r="AE301" s="27">
        <f>Y301+AC301</f>
        <v>0</v>
      </c>
      <c r="AF301" s="27"/>
      <c r="AG301" s="27"/>
      <c r="AH301" s="27"/>
      <c r="AI301" s="27"/>
      <c r="AJ301" s="27">
        <f>AD301+AF301+AG301+AH301+AI301</f>
        <v>176</v>
      </c>
      <c r="AK301" s="27">
        <f>AE301+AI301</f>
        <v>0</v>
      </c>
      <c r="AL301" s="27"/>
      <c r="AM301" s="27">
        <v>-2</v>
      </c>
      <c r="AN301" s="27"/>
      <c r="AO301" s="27"/>
      <c r="AP301" s="27">
        <f>AJ301+AL301+AM301+AN301+AO301</f>
        <v>174</v>
      </c>
      <c r="AQ301" s="27">
        <f>AK301+AO301</f>
        <v>0</v>
      </c>
      <c r="AR301" s="27"/>
      <c r="AS301" s="27"/>
      <c r="AT301" s="27"/>
      <c r="AU301" s="27"/>
      <c r="AV301" s="27">
        <f>AP301+AR301+AS301+AT301+AU301</f>
        <v>174</v>
      </c>
      <c r="AW301" s="27">
        <f>AQ301+AU301</f>
        <v>0</v>
      </c>
    </row>
    <row r="302" spans="1:49" ht="16.5">
      <c r="A302" s="73"/>
      <c r="B302" s="25"/>
      <c r="C302" s="25"/>
      <c r="D302" s="32"/>
      <c r="E302" s="25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</row>
    <row r="303" spans="1:49" s="5" customFormat="1" ht="20.25">
      <c r="A303" s="74" t="s">
        <v>23</v>
      </c>
      <c r="B303" s="19" t="s">
        <v>24</v>
      </c>
      <c r="C303" s="19"/>
      <c r="D303" s="20"/>
      <c r="E303" s="19"/>
      <c r="F303" s="37">
        <f t="shared" ref="F303:Y303" si="547">F305+F321+F345+F392+F406</f>
        <v>1020667</v>
      </c>
      <c r="G303" s="37">
        <f t="shared" si="547"/>
        <v>0</v>
      </c>
      <c r="H303" s="37">
        <f t="shared" si="547"/>
        <v>1533</v>
      </c>
      <c r="I303" s="37">
        <f t="shared" si="547"/>
        <v>875</v>
      </c>
      <c r="J303" s="37">
        <f t="shared" si="547"/>
        <v>0</v>
      </c>
      <c r="K303" s="37">
        <f t="shared" si="547"/>
        <v>0</v>
      </c>
      <c r="L303" s="37">
        <f t="shared" si="547"/>
        <v>1023075</v>
      </c>
      <c r="M303" s="37">
        <f t="shared" si="547"/>
        <v>0</v>
      </c>
      <c r="N303" s="37">
        <f t="shared" si="547"/>
        <v>3679</v>
      </c>
      <c r="O303" s="37">
        <f t="shared" si="547"/>
        <v>-5500</v>
      </c>
      <c r="P303" s="37">
        <f t="shared" si="547"/>
        <v>0</v>
      </c>
      <c r="Q303" s="37">
        <f t="shared" si="547"/>
        <v>646462</v>
      </c>
      <c r="R303" s="37">
        <f t="shared" si="547"/>
        <v>1667716</v>
      </c>
      <c r="S303" s="37">
        <f t="shared" si="547"/>
        <v>646462</v>
      </c>
      <c r="T303" s="37">
        <f t="shared" si="547"/>
        <v>204</v>
      </c>
      <c r="U303" s="37">
        <f t="shared" si="547"/>
        <v>0</v>
      </c>
      <c r="V303" s="37">
        <f t="shared" si="547"/>
        <v>0</v>
      </c>
      <c r="W303" s="37">
        <f t="shared" si="547"/>
        <v>0</v>
      </c>
      <c r="X303" s="37">
        <f t="shared" si="547"/>
        <v>1667920</v>
      </c>
      <c r="Y303" s="37">
        <f t="shared" si="547"/>
        <v>646462</v>
      </c>
      <c r="Z303" s="37">
        <f t="shared" ref="Z303:AE303" si="548">Z305+Z321+Z345+Z392+Z406</f>
        <v>10258</v>
      </c>
      <c r="AA303" s="37">
        <f t="shared" si="548"/>
        <v>0</v>
      </c>
      <c r="AB303" s="37">
        <f t="shared" si="548"/>
        <v>0</v>
      </c>
      <c r="AC303" s="37">
        <f t="shared" si="548"/>
        <v>166949</v>
      </c>
      <c r="AD303" s="37">
        <f t="shared" si="548"/>
        <v>1845127</v>
      </c>
      <c r="AE303" s="37">
        <f t="shared" si="548"/>
        <v>813411</v>
      </c>
      <c r="AF303" s="37">
        <f t="shared" ref="AF303:AK303" si="549">AF305+AF321+AF345+AF392+AF406</f>
        <v>3308</v>
      </c>
      <c r="AG303" s="37">
        <f t="shared" si="549"/>
        <v>0</v>
      </c>
      <c r="AH303" s="37">
        <f t="shared" si="549"/>
        <v>0</v>
      </c>
      <c r="AI303" s="37">
        <f t="shared" si="549"/>
        <v>38760</v>
      </c>
      <c r="AJ303" s="37">
        <f t="shared" si="549"/>
        <v>1887195</v>
      </c>
      <c r="AK303" s="37">
        <f t="shared" si="549"/>
        <v>852171</v>
      </c>
      <c r="AL303" s="37">
        <f t="shared" ref="AL303:AQ303" si="550">AL305+AL321+AL345+AL392+AL406</f>
        <v>35286</v>
      </c>
      <c r="AM303" s="37">
        <f t="shared" si="550"/>
        <v>-8238</v>
      </c>
      <c r="AN303" s="37">
        <f t="shared" si="550"/>
        <v>-4074</v>
      </c>
      <c r="AO303" s="37">
        <f t="shared" si="550"/>
        <v>17584</v>
      </c>
      <c r="AP303" s="37">
        <f t="shared" si="550"/>
        <v>1927753</v>
      </c>
      <c r="AQ303" s="37">
        <f t="shared" si="550"/>
        <v>869755</v>
      </c>
      <c r="AR303" s="37">
        <f t="shared" ref="AR303:AW303" si="551">AR305+AR321+AR345+AR392+AR406</f>
        <v>21699</v>
      </c>
      <c r="AS303" s="37">
        <f t="shared" si="551"/>
        <v>838</v>
      </c>
      <c r="AT303" s="37">
        <f t="shared" si="551"/>
        <v>0</v>
      </c>
      <c r="AU303" s="37">
        <f t="shared" si="551"/>
        <v>0</v>
      </c>
      <c r="AV303" s="37">
        <f t="shared" si="551"/>
        <v>1950290</v>
      </c>
      <c r="AW303" s="37">
        <f t="shared" si="551"/>
        <v>869755</v>
      </c>
    </row>
    <row r="304" spans="1:49" s="5" customFormat="1" ht="14.25" customHeight="1">
      <c r="A304" s="74"/>
      <c r="B304" s="19"/>
      <c r="C304" s="19"/>
      <c r="D304" s="20"/>
      <c r="E304" s="19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  <c r="AR304" s="37"/>
      <c r="AS304" s="37"/>
      <c r="AT304" s="37"/>
      <c r="AU304" s="37"/>
      <c r="AV304" s="37"/>
      <c r="AW304" s="37"/>
    </row>
    <row r="305" spans="1:49" s="7" customFormat="1" ht="18.75">
      <c r="A305" s="71" t="s">
        <v>25</v>
      </c>
      <c r="B305" s="22" t="s">
        <v>55</v>
      </c>
      <c r="C305" s="22" t="s">
        <v>56</v>
      </c>
      <c r="D305" s="29"/>
      <c r="E305" s="22"/>
      <c r="F305" s="24">
        <f t="shared" ref="F305:U309" si="552">F306</f>
        <v>7771</v>
      </c>
      <c r="G305" s="24">
        <f t="shared" si="552"/>
        <v>0</v>
      </c>
      <c r="H305" s="24">
        <f t="shared" si="552"/>
        <v>0</v>
      </c>
      <c r="I305" s="24">
        <f t="shared" si="552"/>
        <v>0</v>
      </c>
      <c r="J305" s="24">
        <f t="shared" si="552"/>
        <v>0</v>
      </c>
      <c r="K305" s="24">
        <f t="shared" si="552"/>
        <v>0</v>
      </c>
      <c r="L305" s="24">
        <f t="shared" si="552"/>
        <v>7771</v>
      </c>
      <c r="M305" s="24">
        <f t="shared" si="552"/>
        <v>0</v>
      </c>
      <c r="N305" s="24">
        <f t="shared" si="552"/>
        <v>0</v>
      </c>
      <c r="O305" s="24">
        <f t="shared" si="552"/>
        <v>0</v>
      </c>
      <c r="P305" s="24">
        <f t="shared" si="552"/>
        <v>0</v>
      </c>
      <c r="Q305" s="24">
        <f t="shared" si="552"/>
        <v>0</v>
      </c>
      <c r="R305" s="24">
        <f t="shared" si="552"/>
        <v>7771</v>
      </c>
      <c r="S305" s="24">
        <f t="shared" si="552"/>
        <v>0</v>
      </c>
      <c r="T305" s="24">
        <f t="shared" si="552"/>
        <v>0</v>
      </c>
      <c r="U305" s="24">
        <f t="shared" si="552"/>
        <v>0</v>
      </c>
      <c r="V305" s="24">
        <f t="shared" ref="T305:AI309" si="553">V306</f>
        <v>0</v>
      </c>
      <c r="W305" s="24">
        <f t="shared" si="553"/>
        <v>0</v>
      </c>
      <c r="X305" s="24">
        <f t="shared" si="553"/>
        <v>7771</v>
      </c>
      <c r="Y305" s="24">
        <f t="shared" si="553"/>
        <v>0</v>
      </c>
      <c r="Z305" s="24">
        <f t="shared" si="553"/>
        <v>0</v>
      </c>
      <c r="AA305" s="24">
        <f t="shared" si="553"/>
        <v>0</v>
      </c>
      <c r="AB305" s="24">
        <f t="shared" si="553"/>
        <v>0</v>
      </c>
      <c r="AC305" s="24">
        <f t="shared" si="553"/>
        <v>3949</v>
      </c>
      <c r="AD305" s="24">
        <f t="shared" si="553"/>
        <v>11720</v>
      </c>
      <c r="AE305" s="24">
        <f t="shared" si="553"/>
        <v>3949</v>
      </c>
      <c r="AF305" s="24">
        <f t="shared" si="553"/>
        <v>0</v>
      </c>
      <c r="AG305" s="24">
        <f t="shared" si="553"/>
        <v>0</v>
      </c>
      <c r="AH305" s="24">
        <f t="shared" si="553"/>
        <v>0</v>
      </c>
      <c r="AI305" s="24">
        <f t="shared" si="553"/>
        <v>0</v>
      </c>
      <c r="AJ305" s="24">
        <f t="shared" ref="AF305:AU309" si="554">AJ306</f>
        <v>11720</v>
      </c>
      <c r="AK305" s="24">
        <f t="shared" si="554"/>
        <v>3949</v>
      </c>
      <c r="AL305" s="24">
        <f t="shared" si="554"/>
        <v>0</v>
      </c>
      <c r="AM305" s="24">
        <f t="shared" si="554"/>
        <v>0</v>
      </c>
      <c r="AN305" s="24">
        <f t="shared" si="554"/>
        <v>0</v>
      </c>
      <c r="AO305" s="24">
        <f t="shared" si="554"/>
        <v>0</v>
      </c>
      <c r="AP305" s="24">
        <f t="shared" si="554"/>
        <v>11720</v>
      </c>
      <c r="AQ305" s="24">
        <f t="shared" si="554"/>
        <v>3949</v>
      </c>
      <c r="AR305" s="24">
        <f t="shared" si="554"/>
        <v>0</v>
      </c>
      <c r="AS305" s="24">
        <f t="shared" si="554"/>
        <v>0</v>
      </c>
      <c r="AT305" s="24">
        <f t="shared" si="554"/>
        <v>0</v>
      </c>
      <c r="AU305" s="24">
        <f t="shared" si="554"/>
        <v>0</v>
      </c>
      <c r="AV305" s="24">
        <f t="shared" ref="AR305:AW309" si="555">AV306</f>
        <v>11720</v>
      </c>
      <c r="AW305" s="24">
        <f t="shared" si="555"/>
        <v>3949</v>
      </c>
    </row>
    <row r="306" spans="1:49" s="8" customFormat="1" ht="54" customHeight="1">
      <c r="A306" s="33" t="s">
        <v>156</v>
      </c>
      <c r="B306" s="25" t="s">
        <v>55</v>
      </c>
      <c r="C306" s="25" t="s">
        <v>56</v>
      </c>
      <c r="D306" s="32" t="s">
        <v>374</v>
      </c>
      <c r="E306" s="25"/>
      <c r="F306" s="27">
        <f t="shared" ref="F306:T306" si="556">F307+F311+F314+F317</f>
        <v>7771</v>
      </c>
      <c r="G306" s="27">
        <f t="shared" si="556"/>
        <v>0</v>
      </c>
      <c r="H306" s="27">
        <f t="shared" si="556"/>
        <v>0</v>
      </c>
      <c r="I306" s="27">
        <f t="shared" si="556"/>
        <v>0</v>
      </c>
      <c r="J306" s="27">
        <f t="shared" si="556"/>
        <v>0</v>
      </c>
      <c r="K306" s="27">
        <f t="shared" si="556"/>
        <v>0</v>
      </c>
      <c r="L306" s="27">
        <f t="shared" si="556"/>
        <v>7771</v>
      </c>
      <c r="M306" s="27">
        <f t="shared" si="556"/>
        <v>0</v>
      </c>
      <c r="N306" s="27">
        <f t="shared" si="556"/>
        <v>0</v>
      </c>
      <c r="O306" s="27">
        <f t="shared" si="556"/>
        <v>0</v>
      </c>
      <c r="P306" s="27">
        <f t="shared" si="556"/>
        <v>0</v>
      </c>
      <c r="Q306" s="27">
        <f t="shared" si="556"/>
        <v>0</v>
      </c>
      <c r="R306" s="27">
        <f t="shared" si="556"/>
        <v>7771</v>
      </c>
      <c r="S306" s="27">
        <f t="shared" si="556"/>
        <v>0</v>
      </c>
      <c r="T306" s="27">
        <f t="shared" si="556"/>
        <v>0</v>
      </c>
      <c r="U306" s="27">
        <f t="shared" ref="U306:Y306" si="557">U307+U311+U314+U317</f>
        <v>0</v>
      </c>
      <c r="V306" s="27">
        <f t="shared" si="557"/>
        <v>0</v>
      </c>
      <c r="W306" s="27">
        <f t="shared" si="557"/>
        <v>0</v>
      </c>
      <c r="X306" s="27">
        <f t="shared" si="557"/>
        <v>7771</v>
      </c>
      <c r="Y306" s="27">
        <f t="shared" si="557"/>
        <v>0</v>
      </c>
      <c r="Z306" s="27">
        <f t="shared" ref="Z306:AE306" si="558">Z307+Z311+Z314+Z317</f>
        <v>0</v>
      </c>
      <c r="AA306" s="27">
        <f t="shared" si="558"/>
        <v>0</v>
      </c>
      <c r="AB306" s="27">
        <f t="shared" si="558"/>
        <v>0</v>
      </c>
      <c r="AC306" s="27">
        <f t="shared" si="558"/>
        <v>3949</v>
      </c>
      <c r="AD306" s="27">
        <f t="shared" si="558"/>
        <v>11720</v>
      </c>
      <c r="AE306" s="27">
        <f t="shared" si="558"/>
        <v>3949</v>
      </c>
      <c r="AF306" s="27">
        <f t="shared" ref="AF306:AK306" si="559">AF307+AF311+AF314+AF317</f>
        <v>0</v>
      </c>
      <c r="AG306" s="27">
        <f t="shared" si="559"/>
        <v>0</v>
      </c>
      <c r="AH306" s="27">
        <f t="shared" si="559"/>
        <v>0</v>
      </c>
      <c r="AI306" s="27">
        <f t="shared" si="559"/>
        <v>0</v>
      </c>
      <c r="AJ306" s="27">
        <f t="shared" si="559"/>
        <v>11720</v>
      </c>
      <c r="AK306" s="27">
        <f t="shared" si="559"/>
        <v>3949</v>
      </c>
      <c r="AL306" s="27">
        <f t="shared" ref="AL306:AQ306" si="560">AL307+AL311+AL314+AL317</f>
        <v>0</v>
      </c>
      <c r="AM306" s="27">
        <f t="shared" si="560"/>
        <v>0</v>
      </c>
      <c r="AN306" s="27">
        <f t="shared" si="560"/>
        <v>0</v>
      </c>
      <c r="AO306" s="27">
        <f t="shared" si="560"/>
        <v>0</v>
      </c>
      <c r="AP306" s="27">
        <f t="shared" si="560"/>
        <v>11720</v>
      </c>
      <c r="AQ306" s="27">
        <f t="shared" si="560"/>
        <v>3949</v>
      </c>
      <c r="AR306" s="27">
        <f t="shared" ref="AR306:AW306" si="561">AR307+AR311+AR314+AR317</f>
        <v>0</v>
      </c>
      <c r="AS306" s="27">
        <f t="shared" si="561"/>
        <v>0</v>
      </c>
      <c r="AT306" s="27">
        <f t="shared" si="561"/>
        <v>0</v>
      </c>
      <c r="AU306" s="27">
        <f t="shared" si="561"/>
        <v>0</v>
      </c>
      <c r="AV306" s="27">
        <f t="shared" si="561"/>
        <v>11720</v>
      </c>
      <c r="AW306" s="27">
        <f t="shared" si="561"/>
        <v>3949</v>
      </c>
    </row>
    <row r="307" spans="1:49" s="9" customFormat="1" ht="21" customHeight="1">
      <c r="A307" s="33" t="s">
        <v>78</v>
      </c>
      <c r="B307" s="25" t="s">
        <v>55</v>
      </c>
      <c r="C307" s="25" t="s">
        <v>56</v>
      </c>
      <c r="D307" s="32" t="s">
        <v>375</v>
      </c>
      <c r="E307" s="25"/>
      <c r="F307" s="27">
        <f t="shared" si="552"/>
        <v>7516</v>
      </c>
      <c r="G307" s="27">
        <f t="shared" si="552"/>
        <v>0</v>
      </c>
      <c r="H307" s="27">
        <f t="shared" si="552"/>
        <v>0</v>
      </c>
      <c r="I307" s="27">
        <f t="shared" si="552"/>
        <v>0</v>
      </c>
      <c r="J307" s="27">
        <f t="shared" si="552"/>
        <v>0</v>
      </c>
      <c r="K307" s="27">
        <f t="shared" si="552"/>
        <v>0</v>
      </c>
      <c r="L307" s="27">
        <f t="shared" si="552"/>
        <v>7516</v>
      </c>
      <c r="M307" s="27">
        <f t="shared" si="552"/>
        <v>0</v>
      </c>
      <c r="N307" s="27">
        <f t="shared" si="552"/>
        <v>0</v>
      </c>
      <c r="O307" s="27">
        <f t="shared" si="552"/>
        <v>0</v>
      </c>
      <c r="P307" s="27">
        <f t="shared" si="552"/>
        <v>0</v>
      </c>
      <c r="Q307" s="27">
        <f t="shared" si="552"/>
        <v>0</v>
      </c>
      <c r="R307" s="27">
        <f t="shared" si="552"/>
        <v>7516</v>
      </c>
      <c r="S307" s="27">
        <f t="shared" si="552"/>
        <v>0</v>
      </c>
      <c r="T307" s="27">
        <f t="shared" si="553"/>
        <v>0</v>
      </c>
      <c r="U307" s="27">
        <f t="shared" si="553"/>
        <v>0</v>
      </c>
      <c r="V307" s="27">
        <f t="shared" si="553"/>
        <v>0</v>
      </c>
      <c r="W307" s="27">
        <f t="shared" si="553"/>
        <v>0</v>
      </c>
      <c r="X307" s="27">
        <f t="shared" si="553"/>
        <v>7516</v>
      </c>
      <c r="Y307" s="27">
        <f t="shared" si="553"/>
        <v>0</v>
      </c>
      <c r="Z307" s="27">
        <f t="shared" si="553"/>
        <v>0</v>
      </c>
      <c r="AA307" s="27">
        <f t="shared" si="553"/>
        <v>0</v>
      </c>
      <c r="AB307" s="27">
        <f t="shared" si="553"/>
        <v>0</v>
      </c>
      <c r="AC307" s="27">
        <f t="shared" si="553"/>
        <v>0</v>
      </c>
      <c r="AD307" s="27">
        <f t="shared" si="553"/>
        <v>7516</v>
      </c>
      <c r="AE307" s="27">
        <f t="shared" si="553"/>
        <v>0</v>
      </c>
      <c r="AF307" s="27">
        <f t="shared" si="554"/>
        <v>0</v>
      </c>
      <c r="AG307" s="27">
        <f t="shared" si="554"/>
        <v>0</v>
      </c>
      <c r="AH307" s="27">
        <f t="shared" si="554"/>
        <v>0</v>
      </c>
      <c r="AI307" s="27">
        <f t="shared" si="554"/>
        <v>0</v>
      </c>
      <c r="AJ307" s="27">
        <f t="shared" si="554"/>
        <v>7516</v>
      </c>
      <c r="AK307" s="27">
        <f t="shared" si="554"/>
        <v>0</v>
      </c>
      <c r="AL307" s="27">
        <f t="shared" si="554"/>
        <v>0</v>
      </c>
      <c r="AM307" s="27">
        <f t="shared" si="554"/>
        <v>0</v>
      </c>
      <c r="AN307" s="27">
        <f t="shared" si="554"/>
        <v>0</v>
      </c>
      <c r="AO307" s="27">
        <f t="shared" si="554"/>
        <v>0</v>
      </c>
      <c r="AP307" s="27">
        <f t="shared" si="554"/>
        <v>7516</v>
      </c>
      <c r="AQ307" s="27">
        <f t="shared" si="554"/>
        <v>0</v>
      </c>
      <c r="AR307" s="27">
        <f t="shared" si="555"/>
        <v>0</v>
      </c>
      <c r="AS307" s="27">
        <f t="shared" si="555"/>
        <v>0</v>
      </c>
      <c r="AT307" s="27">
        <f t="shared" si="555"/>
        <v>0</v>
      </c>
      <c r="AU307" s="27">
        <f t="shared" si="555"/>
        <v>0</v>
      </c>
      <c r="AV307" s="27">
        <f t="shared" si="555"/>
        <v>7516</v>
      </c>
      <c r="AW307" s="27">
        <f t="shared" si="555"/>
        <v>0</v>
      </c>
    </row>
    <row r="308" spans="1:49" s="9" customFormat="1" ht="16.5">
      <c r="A308" s="33" t="s">
        <v>121</v>
      </c>
      <c r="B308" s="25" t="s">
        <v>55</v>
      </c>
      <c r="C308" s="25" t="s">
        <v>56</v>
      </c>
      <c r="D308" s="32" t="s">
        <v>376</v>
      </c>
      <c r="E308" s="25"/>
      <c r="F308" s="27">
        <f t="shared" si="552"/>
        <v>7516</v>
      </c>
      <c r="G308" s="27">
        <f t="shared" si="552"/>
        <v>0</v>
      </c>
      <c r="H308" s="27">
        <f t="shared" si="552"/>
        <v>0</v>
      </c>
      <c r="I308" s="27">
        <f t="shared" si="552"/>
        <v>0</v>
      </c>
      <c r="J308" s="27">
        <f t="shared" si="552"/>
        <v>0</v>
      </c>
      <c r="K308" s="27">
        <f t="shared" si="552"/>
        <v>0</v>
      </c>
      <c r="L308" s="27">
        <f t="shared" si="552"/>
        <v>7516</v>
      </c>
      <c r="M308" s="27">
        <f t="shared" si="552"/>
        <v>0</v>
      </c>
      <c r="N308" s="27">
        <f t="shared" si="552"/>
        <v>0</v>
      </c>
      <c r="O308" s="27">
        <f t="shared" si="552"/>
        <v>0</v>
      </c>
      <c r="P308" s="27">
        <f t="shared" si="552"/>
        <v>0</v>
      </c>
      <c r="Q308" s="27">
        <f t="shared" si="552"/>
        <v>0</v>
      </c>
      <c r="R308" s="27">
        <f t="shared" si="552"/>
        <v>7516</v>
      </c>
      <c r="S308" s="27">
        <f t="shared" si="552"/>
        <v>0</v>
      </c>
      <c r="T308" s="27">
        <f t="shared" si="553"/>
        <v>0</v>
      </c>
      <c r="U308" s="27">
        <f t="shared" si="553"/>
        <v>0</v>
      </c>
      <c r="V308" s="27">
        <f t="shared" si="553"/>
        <v>0</v>
      </c>
      <c r="W308" s="27">
        <f t="shared" si="553"/>
        <v>0</v>
      </c>
      <c r="X308" s="27">
        <f t="shared" si="553"/>
        <v>7516</v>
      </c>
      <c r="Y308" s="27">
        <f t="shared" si="553"/>
        <v>0</v>
      </c>
      <c r="Z308" s="27">
        <f t="shared" si="553"/>
        <v>0</v>
      </c>
      <c r="AA308" s="27">
        <f t="shared" si="553"/>
        <v>0</v>
      </c>
      <c r="AB308" s="27">
        <f t="shared" si="553"/>
        <v>0</v>
      </c>
      <c r="AC308" s="27">
        <f t="shared" si="553"/>
        <v>0</v>
      </c>
      <c r="AD308" s="27">
        <f t="shared" si="553"/>
        <v>7516</v>
      </c>
      <c r="AE308" s="27">
        <f t="shared" si="553"/>
        <v>0</v>
      </c>
      <c r="AF308" s="27">
        <f t="shared" si="554"/>
        <v>0</v>
      </c>
      <c r="AG308" s="27">
        <f t="shared" si="554"/>
        <v>0</v>
      </c>
      <c r="AH308" s="27">
        <f t="shared" si="554"/>
        <v>0</v>
      </c>
      <c r="AI308" s="27">
        <f t="shared" si="554"/>
        <v>0</v>
      </c>
      <c r="AJ308" s="27">
        <f t="shared" si="554"/>
        <v>7516</v>
      </c>
      <c r="AK308" s="27">
        <f t="shared" si="554"/>
        <v>0</v>
      </c>
      <c r="AL308" s="27">
        <f t="shared" si="554"/>
        <v>0</v>
      </c>
      <c r="AM308" s="27">
        <f t="shared" si="554"/>
        <v>0</v>
      </c>
      <c r="AN308" s="27">
        <f t="shared" si="554"/>
        <v>0</v>
      </c>
      <c r="AO308" s="27">
        <f t="shared" si="554"/>
        <v>0</v>
      </c>
      <c r="AP308" s="27">
        <f t="shared" si="554"/>
        <v>7516</v>
      </c>
      <c r="AQ308" s="27">
        <f t="shared" si="554"/>
        <v>0</v>
      </c>
      <c r="AR308" s="27">
        <f t="shared" si="555"/>
        <v>0</v>
      </c>
      <c r="AS308" s="27">
        <f t="shared" si="555"/>
        <v>0</v>
      </c>
      <c r="AT308" s="27">
        <f t="shared" si="555"/>
        <v>0</v>
      </c>
      <c r="AU308" s="27">
        <f t="shared" si="555"/>
        <v>0</v>
      </c>
      <c r="AV308" s="27">
        <f t="shared" si="555"/>
        <v>7516</v>
      </c>
      <c r="AW308" s="27">
        <f t="shared" si="555"/>
        <v>0</v>
      </c>
    </row>
    <row r="309" spans="1:49" s="9" customFormat="1" ht="33">
      <c r="A309" s="33" t="s">
        <v>437</v>
      </c>
      <c r="B309" s="25" t="s">
        <v>55</v>
      </c>
      <c r="C309" s="25" t="s">
        <v>56</v>
      </c>
      <c r="D309" s="32" t="s">
        <v>376</v>
      </c>
      <c r="E309" s="25" t="s">
        <v>80</v>
      </c>
      <c r="F309" s="27">
        <f t="shared" si="552"/>
        <v>7516</v>
      </c>
      <c r="G309" s="27">
        <f t="shared" si="552"/>
        <v>0</v>
      </c>
      <c r="H309" s="27">
        <f t="shared" si="552"/>
        <v>0</v>
      </c>
      <c r="I309" s="27">
        <f t="shared" si="552"/>
        <v>0</v>
      </c>
      <c r="J309" s="27">
        <f t="shared" si="552"/>
        <v>0</v>
      </c>
      <c r="K309" s="27">
        <f t="shared" si="552"/>
        <v>0</v>
      </c>
      <c r="L309" s="27">
        <f t="shared" si="552"/>
        <v>7516</v>
      </c>
      <c r="M309" s="27">
        <f t="shared" si="552"/>
        <v>0</v>
      </c>
      <c r="N309" s="27">
        <f t="shared" si="552"/>
        <v>0</v>
      </c>
      <c r="O309" s="27">
        <f t="shared" si="552"/>
        <v>0</v>
      </c>
      <c r="P309" s="27">
        <f t="shared" si="552"/>
        <v>0</v>
      </c>
      <c r="Q309" s="27">
        <f t="shared" si="552"/>
        <v>0</v>
      </c>
      <c r="R309" s="27">
        <f t="shared" si="552"/>
        <v>7516</v>
      </c>
      <c r="S309" s="27">
        <f t="shared" si="552"/>
        <v>0</v>
      </c>
      <c r="T309" s="27">
        <f t="shared" si="553"/>
        <v>0</v>
      </c>
      <c r="U309" s="27">
        <f t="shared" si="553"/>
        <v>0</v>
      </c>
      <c r="V309" s="27">
        <f t="shared" si="553"/>
        <v>0</v>
      </c>
      <c r="W309" s="27">
        <f t="shared" si="553"/>
        <v>0</v>
      </c>
      <c r="X309" s="27">
        <f t="shared" si="553"/>
        <v>7516</v>
      </c>
      <c r="Y309" s="27">
        <f t="shared" si="553"/>
        <v>0</v>
      </c>
      <c r="Z309" s="27">
        <f t="shared" si="553"/>
        <v>0</v>
      </c>
      <c r="AA309" s="27">
        <f t="shared" si="553"/>
        <v>0</v>
      </c>
      <c r="AB309" s="27">
        <f t="shared" si="553"/>
        <v>0</v>
      </c>
      <c r="AC309" s="27">
        <f t="shared" si="553"/>
        <v>0</v>
      </c>
      <c r="AD309" s="27">
        <f t="shared" si="553"/>
        <v>7516</v>
      </c>
      <c r="AE309" s="27">
        <f t="shared" si="553"/>
        <v>0</v>
      </c>
      <c r="AF309" s="27">
        <f t="shared" si="554"/>
        <v>0</v>
      </c>
      <c r="AG309" s="27">
        <f t="shared" si="554"/>
        <v>0</v>
      </c>
      <c r="AH309" s="27">
        <f t="shared" si="554"/>
        <v>0</v>
      </c>
      <c r="AI309" s="27">
        <f t="shared" si="554"/>
        <v>0</v>
      </c>
      <c r="AJ309" s="27">
        <f t="shared" si="554"/>
        <v>7516</v>
      </c>
      <c r="AK309" s="27">
        <f t="shared" si="554"/>
        <v>0</v>
      </c>
      <c r="AL309" s="27">
        <f t="shared" si="554"/>
        <v>0</v>
      </c>
      <c r="AM309" s="27">
        <f t="shared" si="554"/>
        <v>0</v>
      </c>
      <c r="AN309" s="27">
        <f t="shared" si="554"/>
        <v>0</v>
      </c>
      <c r="AO309" s="27">
        <f t="shared" si="554"/>
        <v>0</v>
      </c>
      <c r="AP309" s="27">
        <f t="shared" si="554"/>
        <v>7516</v>
      </c>
      <c r="AQ309" s="27">
        <f t="shared" si="554"/>
        <v>0</v>
      </c>
      <c r="AR309" s="27">
        <f t="shared" si="555"/>
        <v>0</v>
      </c>
      <c r="AS309" s="27">
        <f t="shared" si="555"/>
        <v>0</v>
      </c>
      <c r="AT309" s="27">
        <f t="shared" si="555"/>
        <v>0</v>
      </c>
      <c r="AU309" s="27">
        <f t="shared" si="555"/>
        <v>0</v>
      </c>
      <c r="AV309" s="27">
        <f t="shared" si="555"/>
        <v>7516</v>
      </c>
      <c r="AW309" s="27">
        <f t="shared" si="555"/>
        <v>0</v>
      </c>
    </row>
    <row r="310" spans="1:49" s="9" customFormat="1" ht="38.25" customHeight="1">
      <c r="A310" s="72" t="s">
        <v>170</v>
      </c>
      <c r="B310" s="25" t="s">
        <v>55</v>
      </c>
      <c r="C310" s="25" t="s">
        <v>56</v>
      </c>
      <c r="D310" s="32" t="s">
        <v>376</v>
      </c>
      <c r="E310" s="25" t="s">
        <v>169</v>
      </c>
      <c r="F310" s="27">
        <v>7516</v>
      </c>
      <c r="G310" s="27"/>
      <c r="H310" s="27"/>
      <c r="I310" s="27"/>
      <c r="J310" s="27"/>
      <c r="K310" s="27"/>
      <c r="L310" s="27">
        <f>F310+H310+I310+J310+K310</f>
        <v>7516</v>
      </c>
      <c r="M310" s="27">
        <f>G310+K310</f>
        <v>0</v>
      </c>
      <c r="N310" s="27"/>
      <c r="O310" s="27"/>
      <c r="P310" s="27"/>
      <c r="Q310" s="27"/>
      <c r="R310" s="27">
        <f>L310+N310+O310+P310+Q310</f>
        <v>7516</v>
      </c>
      <c r="S310" s="27">
        <f>M310+Q310</f>
        <v>0</v>
      </c>
      <c r="T310" s="27"/>
      <c r="U310" s="27"/>
      <c r="V310" s="27"/>
      <c r="W310" s="27"/>
      <c r="X310" s="27">
        <f>R310+T310+U310+V310+W310</f>
        <v>7516</v>
      </c>
      <c r="Y310" s="27">
        <f>S310+W310</f>
        <v>0</v>
      </c>
      <c r="Z310" s="27"/>
      <c r="AA310" s="27"/>
      <c r="AB310" s="27"/>
      <c r="AC310" s="27"/>
      <c r="AD310" s="27">
        <f>X310+Z310+AA310+AB310+AC310</f>
        <v>7516</v>
      </c>
      <c r="AE310" s="27">
        <f>Y310+AC310</f>
        <v>0</v>
      </c>
      <c r="AF310" s="27"/>
      <c r="AG310" s="27"/>
      <c r="AH310" s="27"/>
      <c r="AI310" s="27"/>
      <c r="AJ310" s="27">
        <f>AD310+AF310+AG310+AH310+AI310</f>
        <v>7516</v>
      </c>
      <c r="AK310" s="27">
        <f>AE310+AI310</f>
        <v>0</v>
      </c>
      <c r="AL310" s="27"/>
      <c r="AM310" s="27"/>
      <c r="AN310" s="27"/>
      <c r="AO310" s="27"/>
      <c r="AP310" s="27">
        <f>AJ310+AL310+AM310+AN310+AO310</f>
        <v>7516</v>
      </c>
      <c r="AQ310" s="27">
        <f>AK310+AO310</f>
        <v>0</v>
      </c>
      <c r="AR310" s="27"/>
      <c r="AS310" s="27"/>
      <c r="AT310" s="27"/>
      <c r="AU310" s="27"/>
      <c r="AV310" s="27">
        <f>AP310+AR310+AS310+AT310+AU310</f>
        <v>7516</v>
      </c>
      <c r="AW310" s="27">
        <f>AQ310+AU310</f>
        <v>0</v>
      </c>
    </row>
    <row r="311" spans="1:49" s="9" customFormat="1" ht="70.5" customHeight="1">
      <c r="A311" s="72" t="s">
        <v>585</v>
      </c>
      <c r="B311" s="25" t="s">
        <v>55</v>
      </c>
      <c r="C311" s="25" t="s">
        <v>56</v>
      </c>
      <c r="D311" s="32" t="s">
        <v>577</v>
      </c>
      <c r="E311" s="25"/>
      <c r="F311" s="27">
        <f>F312</f>
        <v>172</v>
      </c>
      <c r="G311" s="27">
        <f>G312</f>
        <v>0</v>
      </c>
      <c r="H311" s="27">
        <f t="shared" ref="H311:W312" si="562">H312</f>
        <v>0</v>
      </c>
      <c r="I311" s="27">
        <f t="shared" si="562"/>
        <v>0</v>
      </c>
      <c r="J311" s="27">
        <f t="shared" si="562"/>
        <v>0</v>
      </c>
      <c r="K311" s="27">
        <f t="shared" si="562"/>
        <v>0</v>
      </c>
      <c r="L311" s="27">
        <f t="shared" si="562"/>
        <v>172</v>
      </c>
      <c r="M311" s="27">
        <f t="shared" si="562"/>
        <v>0</v>
      </c>
      <c r="N311" s="27">
        <f t="shared" si="562"/>
        <v>0</v>
      </c>
      <c r="O311" s="27">
        <f t="shared" si="562"/>
        <v>0</v>
      </c>
      <c r="P311" s="27">
        <f t="shared" si="562"/>
        <v>0</v>
      </c>
      <c r="Q311" s="27">
        <f t="shared" si="562"/>
        <v>0</v>
      </c>
      <c r="R311" s="27">
        <f t="shared" si="562"/>
        <v>172</v>
      </c>
      <c r="S311" s="27">
        <f t="shared" si="562"/>
        <v>0</v>
      </c>
      <c r="T311" s="27">
        <f t="shared" si="562"/>
        <v>0</v>
      </c>
      <c r="U311" s="27">
        <f t="shared" si="562"/>
        <v>0</v>
      </c>
      <c r="V311" s="27">
        <f t="shared" si="562"/>
        <v>0</v>
      </c>
      <c r="W311" s="27">
        <f t="shared" si="562"/>
        <v>0</v>
      </c>
      <c r="X311" s="27">
        <f t="shared" ref="T311:AI312" si="563">X312</f>
        <v>172</v>
      </c>
      <c r="Y311" s="27">
        <f t="shared" si="563"/>
        <v>0</v>
      </c>
      <c r="Z311" s="27">
        <f t="shared" si="563"/>
        <v>0</v>
      </c>
      <c r="AA311" s="27">
        <f t="shared" si="563"/>
        <v>0</v>
      </c>
      <c r="AB311" s="27">
        <f t="shared" si="563"/>
        <v>0</v>
      </c>
      <c r="AC311" s="131">
        <f t="shared" si="563"/>
        <v>2671</v>
      </c>
      <c r="AD311" s="27">
        <f t="shared" si="563"/>
        <v>2843</v>
      </c>
      <c r="AE311" s="27">
        <f t="shared" si="563"/>
        <v>2671</v>
      </c>
      <c r="AF311" s="27">
        <f t="shared" si="563"/>
        <v>0</v>
      </c>
      <c r="AG311" s="27">
        <f t="shared" si="563"/>
        <v>0</v>
      </c>
      <c r="AH311" s="27">
        <f t="shared" si="563"/>
        <v>0</v>
      </c>
      <c r="AI311" s="27">
        <f t="shared" si="563"/>
        <v>0</v>
      </c>
      <c r="AJ311" s="27">
        <f t="shared" ref="AF311:AU312" si="564">AJ312</f>
        <v>2843</v>
      </c>
      <c r="AK311" s="27">
        <f t="shared" si="564"/>
        <v>2671</v>
      </c>
      <c r="AL311" s="27">
        <f t="shared" si="564"/>
        <v>0</v>
      </c>
      <c r="AM311" s="27">
        <f t="shared" si="564"/>
        <v>0</v>
      </c>
      <c r="AN311" s="27">
        <f t="shared" si="564"/>
        <v>0</v>
      </c>
      <c r="AO311" s="27">
        <f t="shared" si="564"/>
        <v>0</v>
      </c>
      <c r="AP311" s="27">
        <f t="shared" si="564"/>
        <v>2843</v>
      </c>
      <c r="AQ311" s="27">
        <f t="shared" si="564"/>
        <v>2671</v>
      </c>
      <c r="AR311" s="27">
        <f t="shared" si="564"/>
        <v>0</v>
      </c>
      <c r="AS311" s="27">
        <f t="shared" si="564"/>
        <v>0</v>
      </c>
      <c r="AT311" s="27">
        <f t="shared" si="564"/>
        <v>0</v>
      </c>
      <c r="AU311" s="27">
        <f t="shared" si="564"/>
        <v>0</v>
      </c>
      <c r="AV311" s="27">
        <f t="shared" ref="AR311:AW312" si="565">AV312</f>
        <v>2843</v>
      </c>
      <c r="AW311" s="27">
        <f t="shared" si="565"/>
        <v>2671</v>
      </c>
    </row>
    <row r="312" spans="1:49" s="9" customFormat="1" ht="38.25" customHeight="1">
      <c r="A312" s="33" t="s">
        <v>437</v>
      </c>
      <c r="B312" s="25" t="s">
        <v>55</v>
      </c>
      <c r="C312" s="25" t="s">
        <v>56</v>
      </c>
      <c r="D312" s="32" t="s">
        <v>577</v>
      </c>
      <c r="E312" s="25" t="s">
        <v>80</v>
      </c>
      <c r="F312" s="27">
        <f>F313</f>
        <v>172</v>
      </c>
      <c r="G312" s="27">
        <f>G313</f>
        <v>0</v>
      </c>
      <c r="H312" s="27">
        <f t="shared" si="562"/>
        <v>0</v>
      </c>
      <c r="I312" s="27">
        <f t="shared" si="562"/>
        <v>0</v>
      </c>
      <c r="J312" s="27">
        <f t="shared" si="562"/>
        <v>0</v>
      </c>
      <c r="K312" s="27">
        <f t="shared" si="562"/>
        <v>0</v>
      </c>
      <c r="L312" s="27">
        <f t="shared" si="562"/>
        <v>172</v>
      </c>
      <c r="M312" s="27">
        <f t="shared" si="562"/>
        <v>0</v>
      </c>
      <c r="N312" s="27">
        <f t="shared" si="562"/>
        <v>0</v>
      </c>
      <c r="O312" s="27">
        <f t="shared" si="562"/>
        <v>0</v>
      </c>
      <c r="P312" s="27">
        <f t="shared" si="562"/>
        <v>0</v>
      </c>
      <c r="Q312" s="27">
        <f t="shared" si="562"/>
        <v>0</v>
      </c>
      <c r="R312" s="27">
        <f t="shared" si="562"/>
        <v>172</v>
      </c>
      <c r="S312" s="27">
        <f t="shared" si="562"/>
        <v>0</v>
      </c>
      <c r="T312" s="27">
        <f t="shared" si="563"/>
        <v>0</v>
      </c>
      <c r="U312" s="27">
        <f t="shared" si="563"/>
        <v>0</v>
      </c>
      <c r="V312" s="27">
        <f t="shared" si="563"/>
        <v>0</v>
      </c>
      <c r="W312" s="27">
        <f t="shared" si="563"/>
        <v>0</v>
      </c>
      <c r="X312" s="27">
        <f t="shared" si="563"/>
        <v>172</v>
      </c>
      <c r="Y312" s="27">
        <f t="shared" si="563"/>
        <v>0</v>
      </c>
      <c r="Z312" s="27">
        <f t="shared" si="563"/>
        <v>0</v>
      </c>
      <c r="AA312" s="27">
        <f t="shared" si="563"/>
        <v>0</v>
      </c>
      <c r="AB312" s="27">
        <f t="shared" si="563"/>
        <v>0</v>
      </c>
      <c r="AC312" s="131">
        <f t="shared" si="563"/>
        <v>2671</v>
      </c>
      <c r="AD312" s="27">
        <f t="shared" si="563"/>
        <v>2843</v>
      </c>
      <c r="AE312" s="27">
        <f t="shared" si="563"/>
        <v>2671</v>
      </c>
      <c r="AF312" s="27">
        <f t="shared" si="564"/>
        <v>0</v>
      </c>
      <c r="AG312" s="27">
        <f t="shared" si="564"/>
        <v>0</v>
      </c>
      <c r="AH312" s="27">
        <f t="shared" si="564"/>
        <v>0</v>
      </c>
      <c r="AI312" s="27">
        <f t="shared" si="564"/>
        <v>0</v>
      </c>
      <c r="AJ312" s="27">
        <f t="shared" si="564"/>
        <v>2843</v>
      </c>
      <c r="AK312" s="27">
        <f t="shared" si="564"/>
        <v>2671</v>
      </c>
      <c r="AL312" s="27">
        <f t="shared" si="564"/>
        <v>0</v>
      </c>
      <c r="AM312" s="27">
        <f t="shared" si="564"/>
        <v>0</v>
      </c>
      <c r="AN312" s="27">
        <f t="shared" si="564"/>
        <v>0</v>
      </c>
      <c r="AO312" s="27">
        <f t="shared" si="564"/>
        <v>0</v>
      </c>
      <c r="AP312" s="27">
        <f t="shared" si="564"/>
        <v>2843</v>
      </c>
      <c r="AQ312" s="27">
        <f t="shared" si="564"/>
        <v>2671</v>
      </c>
      <c r="AR312" s="27">
        <f t="shared" si="565"/>
        <v>0</v>
      </c>
      <c r="AS312" s="27">
        <f t="shared" si="565"/>
        <v>0</v>
      </c>
      <c r="AT312" s="27">
        <f t="shared" si="565"/>
        <v>0</v>
      </c>
      <c r="AU312" s="27">
        <f t="shared" si="565"/>
        <v>0</v>
      </c>
      <c r="AV312" s="27">
        <f t="shared" si="565"/>
        <v>2843</v>
      </c>
      <c r="AW312" s="27">
        <f t="shared" si="565"/>
        <v>2671</v>
      </c>
    </row>
    <row r="313" spans="1:49" s="9" customFormat="1" ht="38.25" customHeight="1">
      <c r="A313" s="72" t="s">
        <v>170</v>
      </c>
      <c r="B313" s="25" t="s">
        <v>55</v>
      </c>
      <c r="C313" s="25" t="s">
        <v>56</v>
      </c>
      <c r="D313" s="32" t="s">
        <v>577</v>
      </c>
      <c r="E313" s="25" t="s">
        <v>169</v>
      </c>
      <c r="F313" s="27">
        <v>172</v>
      </c>
      <c r="G313" s="27"/>
      <c r="H313" s="27"/>
      <c r="I313" s="27"/>
      <c r="J313" s="27"/>
      <c r="K313" s="27"/>
      <c r="L313" s="27">
        <f>F313+H313+I313+J313+K313</f>
        <v>172</v>
      </c>
      <c r="M313" s="27">
        <f>G313+K313</f>
        <v>0</v>
      </c>
      <c r="N313" s="27"/>
      <c r="O313" s="27"/>
      <c r="P313" s="27"/>
      <c r="Q313" s="27"/>
      <c r="R313" s="27">
        <f>L313+N313+O313+P313+Q313</f>
        <v>172</v>
      </c>
      <c r="S313" s="27">
        <f>M313+Q313</f>
        <v>0</v>
      </c>
      <c r="T313" s="27"/>
      <c r="U313" s="27"/>
      <c r="V313" s="27"/>
      <c r="W313" s="27"/>
      <c r="X313" s="27">
        <f>R313+T313+U313+V313+W313</f>
        <v>172</v>
      </c>
      <c r="Y313" s="27">
        <f>S313+W313</f>
        <v>0</v>
      </c>
      <c r="Z313" s="27"/>
      <c r="AA313" s="27"/>
      <c r="AB313" s="27"/>
      <c r="AC313" s="131">
        <v>2671</v>
      </c>
      <c r="AD313" s="27">
        <f>X313+Z313+AA313+AB313+AC313</f>
        <v>2843</v>
      </c>
      <c r="AE313" s="27">
        <f>Y313+AC313</f>
        <v>2671</v>
      </c>
      <c r="AF313" s="27"/>
      <c r="AG313" s="27"/>
      <c r="AH313" s="27"/>
      <c r="AI313" s="27"/>
      <c r="AJ313" s="27">
        <f>AD313+AF313+AG313+AH313+AI313</f>
        <v>2843</v>
      </c>
      <c r="AK313" s="27">
        <f>AE313+AI313</f>
        <v>2671</v>
      </c>
      <c r="AL313" s="27"/>
      <c r="AM313" s="27"/>
      <c r="AN313" s="27"/>
      <c r="AO313" s="27"/>
      <c r="AP313" s="27">
        <f>AJ313+AL313+AM313+AN313+AO313</f>
        <v>2843</v>
      </c>
      <c r="AQ313" s="27">
        <f>AK313+AO313</f>
        <v>2671</v>
      </c>
      <c r="AR313" s="27"/>
      <c r="AS313" s="27"/>
      <c r="AT313" s="27"/>
      <c r="AU313" s="27"/>
      <c r="AV313" s="27">
        <f>AP313+AR313+AS313+AT313+AU313</f>
        <v>2843</v>
      </c>
      <c r="AW313" s="27">
        <f>AQ313+AU313</f>
        <v>2671</v>
      </c>
    </row>
    <row r="314" spans="1:49" s="9" customFormat="1" ht="68.25" customHeight="1">
      <c r="A314" s="72" t="s">
        <v>586</v>
      </c>
      <c r="B314" s="25" t="s">
        <v>55</v>
      </c>
      <c r="C314" s="25" t="s">
        <v>56</v>
      </c>
      <c r="D314" s="32" t="s">
        <v>578</v>
      </c>
      <c r="E314" s="25"/>
      <c r="F314" s="27">
        <f>F315</f>
        <v>67</v>
      </c>
      <c r="G314" s="27"/>
      <c r="H314" s="27">
        <f t="shared" ref="H314:H315" si="566">H315</f>
        <v>0</v>
      </c>
      <c r="I314" s="27"/>
      <c r="J314" s="27">
        <f t="shared" ref="J314:J315" si="567">J315</f>
        <v>0</v>
      </c>
      <c r="K314" s="27"/>
      <c r="L314" s="27">
        <f t="shared" ref="L314:L315" si="568">L315</f>
        <v>67</v>
      </c>
      <c r="M314" s="27"/>
      <c r="N314" s="27">
        <f t="shared" ref="N314:N315" si="569">N315</f>
        <v>0</v>
      </c>
      <c r="O314" s="27"/>
      <c r="P314" s="27">
        <f t="shared" ref="P314:P315" si="570">P315</f>
        <v>0</v>
      </c>
      <c r="Q314" s="27"/>
      <c r="R314" s="27">
        <f t="shared" ref="R314:R315" si="571">R315</f>
        <v>67</v>
      </c>
      <c r="S314" s="27"/>
      <c r="T314" s="27">
        <f t="shared" ref="T314:AI315" si="572">T315</f>
        <v>0</v>
      </c>
      <c r="U314" s="27">
        <f t="shared" si="572"/>
        <v>0</v>
      </c>
      <c r="V314" s="27">
        <f t="shared" si="572"/>
        <v>0</v>
      </c>
      <c r="W314" s="27">
        <f t="shared" si="572"/>
        <v>0</v>
      </c>
      <c r="X314" s="27">
        <f t="shared" si="572"/>
        <v>67</v>
      </c>
      <c r="Y314" s="27">
        <f t="shared" si="572"/>
        <v>0</v>
      </c>
      <c r="Z314" s="27">
        <f t="shared" si="572"/>
        <v>0</v>
      </c>
      <c r="AA314" s="27">
        <f t="shared" si="572"/>
        <v>0</v>
      </c>
      <c r="AB314" s="27">
        <f t="shared" si="572"/>
        <v>0</v>
      </c>
      <c r="AC314" s="131">
        <f t="shared" si="572"/>
        <v>1028</v>
      </c>
      <c r="AD314" s="27">
        <f t="shared" si="572"/>
        <v>1095</v>
      </c>
      <c r="AE314" s="27">
        <f t="shared" si="572"/>
        <v>1028</v>
      </c>
      <c r="AF314" s="27">
        <f t="shared" si="572"/>
        <v>0</v>
      </c>
      <c r="AG314" s="27">
        <f t="shared" si="572"/>
        <v>0</v>
      </c>
      <c r="AH314" s="27">
        <f t="shared" si="572"/>
        <v>0</v>
      </c>
      <c r="AI314" s="27">
        <f t="shared" si="572"/>
        <v>0</v>
      </c>
      <c r="AJ314" s="27">
        <f t="shared" ref="AF314:AU315" si="573">AJ315</f>
        <v>1095</v>
      </c>
      <c r="AK314" s="27">
        <f t="shared" si="573"/>
        <v>1028</v>
      </c>
      <c r="AL314" s="27">
        <f t="shared" si="573"/>
        <v>0</v>
      </c>
      <c r="AM314" s="27">
        <f t="shared" si="573"/>
        <v>0</v>
      </c>
      <c r="AN314" s="27">
        <f t="shared" si="573"/>
        <v>0</v>
      </c>
      <c r="AO314" s="27">
        <f t="shared" si="573"/>
        <v>0</v>
      </c>
      <c r="AP314" s="27">
        <f t="shared" si="573"/>
        <v>1095</v>
      </c>
      <c r="AQ314" s="27">
        <f t="shared" si="573"/>
        <v>1028</v>
      </c>
      <c r="AR314" s="27">
        <f t="shared" si="573"/>
        <v>0</v>
      </c>
      <c r="AS314" s="27">
        <f t="shared" si="573"/>
        <v>0</v>
      </c>
      <c r="AT314" s="27">
        <f t="shared" si="573"/>
        <v>0</v>
      </c>
      <c r="AU314" s="27">
        <f t="shared" si="573"/>
        <v>0</v>
      </c>
      <c r="AV314" s="27">
        <f t="shared" ref="AR314:AW315" si="574">AV315</f>
        <v>1095</v>
      </c>
      <c r="AW314" s="27">
        <f t="shared" si="574"/>
        <v>1028</v>
      </c>
    </row>
    <row r="315" spans="1:49" s="9" customFormat="1" ht="38.25" customHeight="1">
      <c r="A315" s="33" t="s">
        <v>437</v>
      </c>
      <c r="B315" s="25" t="s">
        <v>55</v>
      </c>
      <c r="C315" s="25" t="s">
        <v>56</v>
      </c>
      <c r="D315" s="32" t="s">
        <v>578</v>
      </c>
      <c r="E315" s="25" t="s">
        <v>80</v>
      </c>
      <c r="F315" s="27">
        <f>F316</f>
        <v>67</v>
      </c>
      <c r="G315" s="27"/>
      <c r="H315" s="27">
        <f t="shared" si="566"/>
        <v>0</v>
      </c>
      <c r="I315" s="27"/>
      <c r="J315" s="27">
        <f t="shared" si="567"/>
        <v>0</v>
      </c>
      <c r="K315" s="27"/>
      <c r="L315" s="27">
        <f t="shared" si="568"/>
        <v>67</v>
      </c>
      <c r="M315" s="27"/>
      <c r="N315" s="27">
        <f t="shared" si="569"/>
        <v>0</v>
      </c>
      <c r="O315" s="27"/>
      <c r="P315" s="27">
        <f t="shared" si="570"/>
        <v>0</v>
      </c>
      <c r="Q315" s="27"/>
      <c r="R315" s="27">
        <f t="shared" si="571"/>
        <v>67</v>
      </c>
      <c r="S315" s="27"/>
      <c r="T315" s="27">
        <f t="shared" si="572"/>
        <v>0</v>
      </c>
      <c r="U315" s="27">
        <f t="shared" si="572"/>
        <v>0</v>
      </c>
      <c r="V315" s="27">
        <f t="shared" si="572"/>
        <v>0</v>
      </c>
      <c r="W315" s="27">
        <f t="shared" si="572"/>
        <v>0</v>
      </c>
      <c r="X315" s="27">
        <f t="shared" si="572"/>
        <v>67</v>
      </c>
      <c r="Y315" s="27">
        <f t="shared" si="572"/>
        <v>0</v>
      </c>
      <c r="Z315" s="27">
        <f t="shared" si="572"/>
        <v>0</v>
      </c>
      <c r="AA315" s="27">
        <f t="shared" si="572"/>
        <v>0</v>
      </c>
      <c r="AB315" s="27">
        <f t="shared" si="572"/>
        <v>0</v>
      </c>
      <c r="AC315" s="131">
        <f t="shared" si="572"/>
        <v>1028</v>
      </c>
      <c r="AD315" s="27">
        <f t="shared" si="572"/>
        <v>1095</v>
      </c>
      <c r="AE315" s="27">
        <f t="shared" si="572"/>
        <v>1028</v>
      </c>
      <c r="AF315" s="27">
        <f t="shared" si="573"/>
        <v>0</v>
      </c>
      <c r="AG315" s="27">
        <f t="shared" si="573"/>
        <v>0</v>
      </c>
      <c r="AH315" s="27">
        <f t="shared" si="573"/>
        <v>0</v>
      </c>
      <c r="AI315" s="27">
        <f t="shared" si="573"/>
        <v>0</v>
      </c>
      <c r="AJ315" s="27">
        <f t="shared" si="573"/>
        <v>1095</v>
      </c>
      <c r="AK315" s="27">
        <f t="shared" si="573"/>
        <v>1028</v>
      </c>
      <c r="AL315" s="27">
        <f t="shared" si="573"/>
        <v>0</v>
      </c>
      <c r="AM315" s="27">
        <f t="shared" si="573"/>
        <v>0</v>
      </c>
      <c r="AN315" s="27">
        <f t="shared" si="573"/>
        <v>0</v>
      </c>
      <c r="AO315" s="27">
        <f t="shared" si="573"/>
        <v>0</v>
      </c>
      <c r="AP315" s="27">
        <f t="shared" si="573"/>
        <v>1095</v>
      </c>
      <c r="AQ315" s="27">
        <f t="shared" si="573"/>
        <v>1028</v>
      </c>
      <c r="AR315" s="27">
        <f t="shared" si="574"/>
        <v>0</v>
      </c>
      <c r="AS315" s="27">
        <f t="shared" si="574"/>
        <v>0</v>
      </c>
      <c r="AT315" s="27">
        <f t="shared" si="574"/>
        <v>0</v>
      </c>
      <c r="AU315" s="27">
        <f t="shared" si="574"/>
        <v>0</v>
      </c>
      <c r="AV315" s="27">
        <f t="shared" si="574"/>
        <v>1095</v>
      </c>
      <c r="AW315" s="27">
        <f t="shared" si="574"/>
        <v>1028</v>
      </c>
    </row>
    <row r="316" spans="1:49" s="9" customFormat="1" ht="38.25" customHeight="1">
      <c r="A316" s="72" t="s">
        <v>170</v>
      </c>
      <c r="B316" s="25" t="s">
        <v>55</v>
      </c>
      <c r="C316" s="25" t="s">
        <v>56</v>
      </c>
      <c r="D316" s="32" t="s">
        <v>578</v>
      </c>
      <c r="E316" s="25" t="s">
        <v>169</v>
      </c>
      <c r="F316" s="27">
        <v>67</v>
      </c>
      <c r="G316" s="27"/>
      <c r="H316" s="27"/>
      <c r="I316" s="27"/>
      <c r="J316" s="27"/>
      <c r="K316" s="27"/>
      <c r="L316" s="27">
        <f>F316+H316+I316+J316+K316</f>
        <v>67</v>
      </c>
      <c r="M316" s="27">
        <f>G316+K316</f>
        <v>0</v>
      </c>
      <c r="N316" s="27"/>
      <c r="O316" s="27"/>
      <c r="P316" s="27"/>
      <c r="Q316" s="27"/>
      <c r="R316" s="27">
        <f>L316+N316+O316+P316+Q316</f>
        <v>67</v>
      </c>
      <c r="S316" s="27">
        <f>M316+Q316</f>
        <v>0</v>
      </c>
      <c r="T316" s="27"/>
      <c r="U316" s="27"/>
      <c r="V316" s="27"/>
      <c r="W316" s="27"/>
      <c r="X316" s="27">
        <f>R316+T316+U316+V316+W316</f>
        <v>67</v>
      </c>
      <c r="Y316" s="27">
        <f>S316+W316</f>
        <v>0</v>
      </c>
      <c r="Z316" s="27"/>
      <c r="AA316" s="27"/>
      <c r="AB316" s="27"/>
      <c r="AC316" s="131">
        <v>1028</v>
      </c>
      <c r="AD316" s="27">
        <f>X316+Z316+AA316+AB316+AC316</f>
        <v>1095</v>
      </c>
      <c r="AE316" s="27">
        <f>Y316+AC316</f>
        <v>1028</v>
      </c>
      <c r="AF316" s="27"/>
      <c r="AG316" s="27"/>
      <c r="AH316" s="27"/>
      <c r="AI316" s="27"/>
      <c r="AJ316" s="27">
        <f>AD316+AF316+AG316+AH316+AI316</f>
        <v>1095</v>
      </c>
      <c r="AK316" s="27">
        <f>AE316+AI316</f>
        <v>1028</v>
      </c>
      <c r="AL316" s="27"/>
      <c r="AM316" s="27"/>
      <c r="AN316" s="27"/>
      <c r="AO316" s="27"/>
      <c r="AP316" s="27">
        <f>AJ316+AL316+AM316+AN316+AO316</f>
        <v>1095</v>
      </c>
      <c r="AQ316" s="27">
        <f>AK316+AO316</f>
        <v>1028</v>
      </c>
      <c r="AR316" s="27"/>
      <c r="AS316" s="27"/>
      <c r="AT316" s="27"/>
      <c r="AU316" s="27"/>
      <c r="AV316" s="27">
        <f>AP316+AR316+AS316+AT316+AU316</f>
        <v>1095</v>
      </c>
      <c r="AW316" s="27">
        <f>AQ316+AU316</f>
        <v>1028</v>
      </c>
    </row>
    <row r="317" spans="1:49" s="9" customFormat="1" ht="67.5" customHeight="1">
      <c r="A317" s="72" t="s">
        <v>587</v>
      </c>
      <c r="B317" s="25" t="s">
        <v>55</v>
      </c>
      <c r="C317" s="25" t="s">
        <v>56</v>
      </c>
      <c r="D317" s="32" t="s">
        <v>579</v>
      </c>
      <c r="E317" s="25"/>
      <c r="F317" s="27">
        <f>F318</f>
        <v>16</v>
      </c>
      <c r="G317" s="27">
        <f>G318</f>
        <v>0</v>
      </c>
      <c r="H317" s="27">
        <f t="shared" ref="H317:W318" si="575">H318</f>
        <v>0</v>
      </c>
      <c r="I317" s="27">
        <f t="shared" si="575"/>
        <v>0</v>
      </c>
      <c r="J317" s="27">
        <f t="shared" si="575"/>
        <v>0</v>
      </c>
      <c r="K317" s="27">
        <f t="shared" si="575"/>
        <v>0</v>
      </c>
      <c r="L317" s="27">
        <f t="shared" si="575"/>
        <v>16</v>
      </c>
      <c r="M317" s="27">
        <f t="shared" si="575"/>
        <v>0</v>
      </c>
      <c r="N317" s="27">
        <f t="shared" si="575"/>
        <v>0</v>
      </c>
      <c r="O317" s="27">
        <f t="shared" si="575"/>
        <v>0</v>
      </c>
      <c r="P317" s="27">
        <f t="shared" si="575"/>
        <v>0</v>
      </c>
      <c r="Q317" s="27">
        <f t="shared" si="575"/>
        <v>0</v>
      </c>
      <c r="R317" s="27">
        <f t="shared" si="575"/>
        <v>16</v>
      </c>
      <c r="S317" s="27">
        <f t="shared" si="575"/>
        <v>0</v>
      </c>
      <c r="T317" s="27">
        <f t="shared" si="575"/>
        <v>0</v>
      </c>
      <c r="U317" s="27">
        <f t="shared" si="575"/>
        <v>0</v>
      </c>
      <c r="V317" s="27">
        <f t="shared" si="575"/>
        <v>0</v>
      </c>
      <c r="W317" s="27">
        <f t="shared" si="575"/>
        <v>0</v>
      </c>
      <c r="X317" s="27">
        <f t="shared" ref="T317:AI318" si="576">X318</f>
        <v>16</v>
      </c>
      <c r="Y317" s="27">
        <f t="shared" si="576"/>
        <v>0</v>
      </c>
      <c r="Z317" s="27">
        <f t="shared" si="576"/>
        <v>0</v>
      </c>
      <c r="AA317" s="27">
        <f t="shared" si="576"/>
        <v>0</v>
      </c>
      <c r="AB317" s="27">
        <f t="shared" si="576"/>
        <v>0</v>
      </c>
      <c r="AC317" s="131">
        <f t="shared" si="576"/>
        <v>250</v>
      </c>
      <c r="AD317" s="27">
        <f t="shared" si="576"/>
        <v>266</v>
      </c>
      <c r="AE317" s="27">
        <f t="shared" si="576"/>
        <v>250</v>
      </c>
      <c r="AF317" s="27">
        <f t="shared" si="576"/>
        <v>0</v>
      </c>
      <c r="AG317" s="27">
        <f t="shared" si="576"/>
        <v>0</v>
      </c>
      <c r="AH317" s="27">
        <f t="shared" si="576"/>
        <v>0</v>
      </c>
      <c r="AI317" s="27">
        <f t="shared" si="576"/>
        <v>0</v>
      </c>
      <c r="AJ317" s="27">
        <f t="shared" ref="AF317:AU318" si="577">AJ318</f>
        <v>266</v>
      </c>
      <c r="AK317" s="27">
        <f t="shared" si="577"/>
        <v>250</v>
      </c>
      <c r="AL317" s="27">
        <f t="shared" si="577"/>
        <v>0</v>
      </c>
      <c r="AM317" s="27">
        <f t="shared" si="577"/>
        <v>0</v>
      </c>
      <c r="AN317" s="27">
        <f t="shared" si="577"/>
        <v>0</v>
      </c>
      <c r="AO317" s="27">
        <f t="shared" si="577"/>
        <v>0</v>
      </c>
      <c r="AP317" s="27">
        <f t="shared" si="577"/>
        <v>266</v>
      </c>
      <c r="AQ317" s="27">
        <f t="shared" si="577"/>
        <v>250</v>
      </c>
      <c r="AR317" s="27">
        <f t="shared" si="577"/>
        <v>0</v>
      </c>
      <c r="AS317" s="27">
        <f t="shared" si="577"/>
        <v>0</v>
      </c>
      <c r="AT317" s="27">
        <f t="shared" si="577"/>
        <v>0</v>
      </c>
      <c r="AU317" s="27">
        <f t="shared" si="577"/>
        <v>0</v>
      </c>
      <c r="AV317" s="27">
        <f t="shared" ref="AR317:AW318" si="578">AV318</f>
        <v>266</v>
      </c>
      <c r="AW317" s="27">
        <f t="shared" si="578"/>
        <v>250</v>
      </c>
    </row>
    <row r="318" spans="1:49" s="9" customFormat="1" ht="38.25" customHeight="1">
      <c r="A318" s="33" t="s">
        <v>437</v>
      </c>
      <c r="B318" s="25" t="s">
        <v>55</v>
      </c>
      <c r="C318" s="25" t="s">
        <v>56</v>
      </c>
      <c r="D318" s="32" t="s">
        <v>579</v>
      </c>
      <c r="E318" s="25" t="s">
        <v>80</v>
      </c>
      <c r="F318" s="27">
        <f>F319</f>
        <v>16</v>
      </c>
      <c r="G318" s="27">
        <f>G319</f>
        <v>0</v>
      </c>
      <c r="H318" s="27">
        <f t="shared" si="575"/>
        <v>0</v>
      </c>
      <c r="I318" s="27">
        <f t="shared" si="575"/>
        <v>0</v>
      </c>
      <c r="J318" s="27">
        <f t="shared" si="575"/>
        <v>0</v>
      </c>
      <c r="K318" s="27">
        <f t="shared" si="575"/>
        <v>0</v>
      </c>
      <c r="L318" s="27">
        <f t="shared" si="575"/>
        <v>16</v>
      </c>
      <c r="M318" s="27">
        <f t="shared" si="575"/>
        <v>0</v>
      </c>
      <c r="N318" s="27">
        <f t="shared" si="575"/>
        <v>0</v>
      </c>
      <c r="O318" s="27">
        <f t="shared" si="575"/>
        <v>0</v>
      </c>
      <c r="P318" s="27">
        <f t="shared" si="575"/>
        <v>0</v>
      </c>
      <c r="Q318" s="27">
        <f t="shared" si="575"/>
        <v>0</v>
      </c>
      <c r="R318" s="27">
        <f t="shared" si="575"/>
        <v>16</v>
      </c>
      <c r="S318" s="27">
        <f t="shared" si="575"/>
        <v>0</v>
      </c>
      <c r="T318" s="27">
        <f t="shared" si="576"/>
        <v>0</v>
      </c>
      <c r="U318" s="27">
        <f t="shared" si="576"/>
        <v>0</v>
      </c>
      <c r="V318" s="27">
        <f t="shared" si="576"/>
        <v>0</v>
      </c>
      <c r="W318" s="27">
        <f t="shared" si="576"/>
        <v>0</v>
      </c>
      <c r="X318" s="27">
        <f t="shared" si="576"/>
        <v>16</v>
      </c>
      <c r="Y318" s="27">
        <f t="shared" si="576"/>
        <v>0</v>
      </c>
      <c r="Z318" s="27">
        <f t="shared" si="576"/>
        <v>0</v>
      </c>
      <c r="AA318" s="27">
        <f t="shared" si="576"/>
        <v>0</v>
      </c>
      <c r="AB318" s="27">
        <f t="shared" si="576"/>
        <v>0</v>
      </c>
      <c r="AC318" s="131">
        <f t="shared" si="576"/>
        <v>250</v>
      </c>
      <c r="AD318" s="27">
        <f t="shared" si="576"/>
        <v>266</v>
      </c>
      <c r="AE318" s="27">
        <f t="shared" si="576"/>
        <v>250</v>
      </c>
      <c r="AF318" s="27">
        <f t="shared" si="577"/>
        <v>0</v>
      </c>
      <c r="AG318" s="27">
        <f t="shared" si="577"/>
        <v>0</v>
      </c>
      <c r="AH318" s="27">
        <f t="shared" si="577"/>
        <v>0</v>
      </c>
      <c r="AI318" s="27">
        <f t="shared" si="577"/>
        <v>0</v>
      </c>
      <c r="AJ318" s="27">
        <f t="shared" si="577"/>
        <v>266</v>
      </c>
      <c r="AK318" s="27">
        <f t="shared" si="577"/>
        <v>250</v>
      </c>
      <c r="AL318" s="27">
        <f t="shared" si="577"/>
        <v>0</v>
      </c>
      <c r="AM318" s="27">
        <f t="shared" si="577"/>
        <v>0</v>
      </c>
      <c r="AN318" s="27">
        <f t="shared" si="577"/>
        <v>0</v>
      </c>
      <c r="AO318" s="27">
        <f t="shared" si="577"/>
        <v>0</v>
      </c>
      <c r="AP318" s="27">
        <f t="shared" si="577"/>
        <v>266</v>
      </c>
      <c r="AQ318" s="27">
        <f t="shared" si="577"/>
        <v>250</v>
      </c>
      <c r="AR318" s="27">
        <f t="shared" si="578"/>
        <v>0</v>
      </c>
      <c r="AS318" s="27">
        <f t="shared" si="578"/>
        <v>0</v>
      </c>
      <c r="AT318" s="27">
        <f t="shared" si="578"/>
        <v>0</v>
      </c>
      <c r="AU318" s="27">
        <f t="shared" si="578"/>
        <v>0</v>
      </c>
      <c r="AV318" s="27">
        <f t="shared" si="578"/>
        <v>266</v>
      </c>
      <c r="AW318" s="27">
        <f t="shared" si="578"/>
        <v>250</v>
      </c>
    </row>
    <row r="319" spans="1:49" s="9" customFormat="1" ht="38.25" customHeight="1">
      <c r="A319" s="72" t="s">
        <v>170</v>
      </c>
      <c r="B319" s="25" t="s">
        <v>55</v>
      </c>
      <c r="C319" s="25" t="s">
        <v>56</v>
      </c>
      <c r="D319" s="32" t="s">
        <v>579</v>
      </c>
      <c r="E319" s="25" t="s">
        <v>169</v>
      </c>
      <c r="F319" s="27">
        <v>16</v>
      </c>
      <c r="G319" s="27"/>
      <c r="H319" s="27"/>
      <c r="I319" s="27"/>
      <c r="J319" s="27"/>
      <c r="K319" s="27"/>
      <c r="L319" s="27">
        <f>F319+H319+I319+J319+K319</f>
        <v>16</v>
      </c>
      <c r="M319" s="27">
        <f>G319+K319</f>
        <v>0</v>
      </c>
      <c r="N319" s="27"/>
      <c r="O319" s="27"/>
      <c r="P319" s="27"/>
      <c r="Q319" s="27"/>
      <c r="R319" s="27">
        <f>L319+N319+O319+P319+Q319</f>
        <v>16</v>
      </c>
      <c r="S319" s="27">
        <f>M319+Q319</f>
        <v>0</v>
      </c>
      <c r="T319" s="27"/>
      <c r="U319" s="27"/>
      <c r="V319" s="27"/>
      <c r="W319" s="27"/>
      <c r="X319" s="27">
        <f>R319+T319+U319+V319+W319</f>
        <v>16</v>
      </c>
      <c r="Y319" s="27">
        <f>S319+W319</f>
        <v>0</v>
      </c>
      <c r="Z319" s="27"/>
      <c r="AA319" s="27"/>
      <c r="AB319" s="27"/>
      <c r="AC319" s="131">
        <v>250</v>
      </c>
      <c r="AD319" s="27">
        <f>X319+Z319+AA319+AB319+AC319</f>
        <v>266</v>
      </c>
      <c r="AE319" s="27">
        <f>Y319+AC319</f>
        <v>250</v>
      </c>
      <c r="AF319" s="27"/>
      <c r="AG319" s="27"/>
      <c r="AH319" s="27"/>
      <c r="AI319" s="27"/>
      <c r="AJ319" s="27">
        <f>AD319+AF319+AG319+AH319+AI319</f>
        <v>266</v>
      </c>
      <c r="AK319" s="27">
        <f>AE319+AI319</f>
        <v>250</v>
      </c>
      <c r="AL319" s="27"/>
      <c r="AM319" s="27"/>
      <c r="AN319" s="27"/>
      <c r="AO319" s="27"/>
      <c r="AP319" s="27">
        <f>AJ319+AL319+AM319+AN319+AO319</f>
        <v>266</v>
      </c>
      <c r="AQ319" s="27">
        <f>AK319+AO319</f>
        <v>250</v>
      </c>
      <c r="AR319" s="27"/>
      <c r="AS319" s="27"/>
      <c r="AT319" s="27"/>
      <c r="AU319" s="27"/>
      <c r="AV319" s="27">
        <f>AP319+AR319+AS319+AT319+AU319</f>
        <v>266</v>
      </c>
      <c r="AW319" s="27">
        <f>AQ319+AU319</f>
        <v>250</v>
      </c>
    </row>
    <row r="320" spans="1:49" s="9" customFormat="1" ht="16.5">
      <c r="A320" s="33"/>
      <c r="B320" s="25"/>
      <c r="C320" s="25"/>
      <c r="D320" s="32"/>
      <c r="E320" s="25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0"/>
      <c r="AR320" s="60"/>
      <c r="AS320" s="60"/>
      <c r="AT320" s="60"/>
      <c r="AU320" s="60"/>
      <c r="AV320" s="60"/>
      <c r="AW320" s="60"/>
    </row>
    <row r="321" spans="1:49" s="9" customFormat="1" ht="18.75">
      <c r="A321" s="71" t="s">
        <v>26</v>
      </c>
      <c r="B321" s="22" t="s">
        <v>55</v>
      </c>
      <c r="C321" s="22" t="s">
        <v>61</v>
      </c>
      <c r="D321" s="29"/>
      <c r="E321" s="22"/>
      <c r="F321" s="30">
        <f t="shared" ref="F321:U326" si="579">F322</f>
        <v>289175</v>
      </c>
      <c r="G321" s="30">
        <f t="shared" si="579"/>
        <v>0</v>
      </c>
      <c r="H321" s="30">
        <f t="shared" si="579"/>
        <v>0</v>
      </c>
      <c r="I321" s="30">
        <f t="shared" si="579"/>
        <v>0</v>
      </c>
      <c r="J321" s="30">
        <f t="shared" si="579"/>
        <v>0</v>
      </c>
      <c r="K321" s="30">
        <f t="shared" si="579"/>
        <v>0</v>
      </c>
      <c r="L321" s="30">
        <f t="shared" si="579"/>
        <v>289175</v>
      </c>
      <c r="M321" s="30">
        <f t="shared" si="579"/>
        <v>0</v>
      </c>
      <c r="N321" s="30">
        <f t="shared" si="579"/>
        <v>0</v>
      </c>
      <c r="O321" s="30">
        <f t="shared" si="579"/>
        <v>0</v>
      </c>
      <c r="P321" s="30">
        <f t="shared" si="579"/>
        <v>0</v>
      </c>
      <c r="Q321" s="30">
        <f t="shared" si="579"/>
        <v>0</v>
      </c>
      <c r="R321" s="30">
        <f t="shared" si="579"/>
        <v>289175</v>
      </c>
      <c r="S321" s="30">
        <f t="shared" si="579"/>
        <v>0</v>
      </c>
      <c r="T321" s="30">
        <f t="shared" si="579"/>
        <v>0</v>
      </c>
      <c r="U321" s="30">
        <f t="shared" si="579"/>
        <v>0</v>
      </c>
      <c r="V321" s="30">
        <f t="shared" ref="T321:AI326" si="580">V322</f>
        <v>0</v>
      </c>
      <c r="W321" s="30">
        <f t="shared" si="580"/>
        <v>0</v>
      </c>
      <c r="X321" s="30">
        <f t="shared" si="580"/>
        <v>289175</v>
      </c>
      <c r="Y321" s="30">
        <f t="shared" si="580"/>
        <v>0</v>
      </c>
      <c r="Z321" s="30">
        <f t="shared" si="580"/>
        <v>0</v>
      </c>
      <c r="AA321" s="30">
        <f t="shared" si="580"/>
        <v>0</v>
      </c>
      <c r="AB321" s="30">
        <f t="shared" si="580"/>
        <v>0</v>
      </c>
      <c r="AC321" s="30">
        <f t="shared" si="580"/>
        <v>0</v>
      </c>
      <c r="AD321" s="30">
        <f t="shared" si="580"/>
        <v>289175</v>
      </c>
      <c r="AE321" s="30">
        <f t="shared" si="580"/>
        <v>0</v>
      </c>
      <c r="AF321" s="30">
        <f t="shared" si="580"/>
        <v>0</v>
      </c>
      <c r="AG321" s="30">
        <f t="shared" si="580"/>
        <v>0</v>
      </c>
      <c r="AH321" s="30">
        <f t="shared" si="580"/>
        <v>0</v>
      </c>
      <c r="AI321" s="30">
        <f t="shared" si="580"/>
        <v>0</v>
      </c>
      <c r="AJ321" s="30">
        <f t="shared" ref="AF321:AU326" si="581">AJ322</f>
        <v>289175</v>
      </c>
      <c r="AK321" s="30">
        <f t="shared" si="581"/>
        <v>0</v>
      </c>
      <c r="AL321" s="30">
        <f t="shared" si="581"/>
        <v>10524</v>
      </c>
      <c r="AM321" s="30">
        <f t="shared" si="581"/>
        <v>0</v>
      </c>
      <c r="AN321" s="30">
        <f t="shared" si="581"/>
        <v>0</v>
      </c>
      <c r="AO321" s="30">
        <f t="shared" si="581"/>
        <v>0</v>
      </c>
      <c r="AP321" s="30">
        <f t="shared" si="581"/>
        <v>299699</v>
      </c>
      <c r="AQ321" s="30">
        <f t="shared" si="581"/>
        <v>0</v>
      </c>
      <c r="AR321" s="30">
        <f t="shared" si="581"/>
        <v>0</v>
      </c>
      <c r="AS321" s="30">
        <f t="shared" si="581"/>
        <v>0</v>
      </c>
      <c r="AT321" s="30">
        <f t="shared" si="581"/>
        <v>0</v>
      </c>
      <c r="AU321" s="30">
        <f t="shared" si="581"/>
        <v>0</v>
      </c>
      <c r="AV321" s="30">
        <f t="shared" ref="AR321:AW326" si="582">AV322</f>
        <v>299699</v>
      </c>
      <c r="AW321" s="30">
        <f t="shared" si="582"/>
        <v>0</v>
      </c>
    </row>
    <row r="322" spans="1:49" s="9" customFormat="1" ht="50.25">
      <c r="A322" s="33" t="s">
        <v>158</v>
      </c>
      <c r="B322" s="25" t="s">
        <v>55</v>
      </c>
      <c r="C322" s="25" t="s">
        <v>61</v>
      </c>
      <c r="D322" s="32" t="s">
        <v>365</v>
      </c>
      <c r="E322" s="22"/>
      <c r="F322" s="50">
        <f t="shared" si="579"/>
        <v>289175</v>
      </c>
      <c r="G322" s="50">
        <f t="shared" si="579"/>
        <v>0</v>
      </c>
      <c r="H322" s="50">
        <f t="shared" si="579"/>
        <v>0</v>
      </c>
      <c r="I322" s="50">
        <f t="shared" si="579"/>
        <v>0</v>
      </c>
      <c r="J322" s="50">
        <f t="shared" si="579"/>
        <v>0</v>
      </c>
      <c r="K322" s="50">
        <f t="shared" si="579"/>
        <v>0</v>
      </c>
      <c r="L322" s="50">
        <f t="shared" si="579"/>
        <v>289175</v>
      </c>
      <c r="M322" s="50">
        <f t="shared" si="579"/>
        <v>0</v>
      </c>
      <c r="N322" s="50">
        <f t="shared" si="579"/>
        <v>0</v>
      </c>
      <c r="O322" s="50">
        <f t="shared" si="579"/>
        <v>0</v>
      </c>
      <c r="P322" s="50">
        <f t="shared" si="579"/>
        <v>0</v>
      </c>
      <c r="Q322" s="50">
        <f t="shared" si="579"/>
        <v>0</v>
      </c>
      <c r="R322" s="50">
        <f t="shared" si="579"/>
        <v>289175</v>
      </c>
      <c r="S322" s="50">
        <f t="shared" si="579"/>
        <v>0</v>
      </c>
      <c r="T322" s="50">
        <f t="shared" si="580"/>
        <v>0</v>
      </c>
      <c r="U322" s="50">
        <f t="shared" si="580"/>
        <v>0</v>
      </c>
      <c r="V322" s="50">
        <f t="shared" si="580"/>
        <v>0</v>
      </c>
      <c r="W322" s="50">
        <f t="shared" si="580"/>
        <v>0</v>
      </c>
      <c r="X322" s="50">
        <f t="shared" si="580"/>
        <v>289175</v>
      </c>
      <c r="Y322" s="50">
        <f t="shared" si="580"/>
        <v>0</v>
      </c>
      <c r="Z322" s="50">
        <f t="shared" si="580"/>
        <v>0</v>
      </c>
      <c r="AA322" s="50">
        <f t="shared" si="580"/>
        <v>0</v>
      </c>
      <c r="AB322" s="50">
        <f t="shared" si="580"/>
        <v>0</v>
      </c>
      <c r="AC322" s="50">
        <f t="shared" si="580"/>
        <v>0</v>
      </c>
      <c r="AD322" s="50">
        <f t="shared" si="580"/>
        <v>289175</v>
      </c>
      <c r="AE322" s="50">
        <f t="shared" si="580"/>
        <v>0</v>
      </c>
      <c r="AF322" s="50">
        <f t="shared" si="581"/>
        <v>0</v>
      </c>
      <c r="AG322" s="50">
        <f t="shared" si="581"/>
        <v>0</v>
      </c>
      <c r="AH322" s="50">
        <f t="shared" si="581"/>
        <v>0</v>
      </c>
      <c r="AI322" s="50">
        <f t="shared" si="581"/>
        <v>0</v>
      </c>
      <c r="AJ322" s="50">
        <f t="shared" si="581"/>
        <v>289175</v>
      </c>
      <c r="AK322" s="50">
        <f t="shared" si="581"/>
        <v>0</v>
      </c>
      <c r="AL322" s="50">
        <f t="shared" si="581"/>
        <v>10524</v>
      </c>
      <c r="AM322" s="50">
        <f t="shared" si="581"/>
        <v>0</v>
      </c>
      <c r="AN322" s="50">
        <f t="shared" si="581"/>
        <v>0</v>
      </c>
      <c r="AO322" s="50">
        <f t="shared" si="581"/>
        <v>0</v>
      </c>
      <c r="AP322" s="50">
        <f t="shared" si="581"/>
        <v>299699</v>
      </c>
      <c r="AQ322" s="50">
        <f t="shared" si="581"/>
        <v>0</v>
      </c>
      <c r="AR322" s="50">
        <f t="shared" si="582"/>
        <v>0</v>
      </c>
      <c r="AS322" s="50">
        <f t="shared" si="582"/>
        <v>0</v>
      </c>
      <c r="AT322" s="50">
        <f t="shared" si="582"/>
        <v>0</v>
      </c>
      <c r="AU322" s="50">
        <f t="shared" si="582"/>
        <v>0</v>
      </c>
      <c r="AV322" s="50">
        <f t="shared" si="582"/>
        <v>299699</v>
      </c>
      <c r="AW322" s="50">
        <f t="shared" si="582"/>
        <v>0</v>
      </c>
    </row>
    <row r="323" spans="1:49" s="9" customFormat="1" ht="50.25">
      <c r="A323" s="33" t="s">
        <v>228</v>
      </c>
      <c r="B323" s="25" t="s">
        <v>55</v>
      </c>
      <c r="C323" s="25" t="s">
        <v>61</v>
      </c>
      <c r="D323" s="32" t="s">
        <v>370</v>
      </c>
      <c r="E323" s="22"/>
      <c r="F323" s="50">
        <f>F324+F328</f>
        <v>289175</v>
      </c>
      <c r="G323" s="50">
        <f>G324+G328</f>
        <v>0</v>
      </c>
      <c r="H323" s="50">
        <f t="shared" ref="H323:M323" si="583">H324+H328</f>
        <v>0</v>
      </c>
      <c r="I323" s="50">
        <f t="shared" si="583"/>
        <v>0</v>
      </c>
      <c r="J323" s="50">
        <f t="shared" si="583"/>
        <v>0</v>
      </c>
      <c r="K323" s="50">
        <f t="shared" si="583"/>
        <v>0</v>
      </c>
      <c r="L323" s="50">
        <f t="shared" si="583"/>
        <v>289175</v>
      </c>
      <c r="M323" s="50">
        <f t="shared" si="583"/>
        <v>0</v>
      </c>
      <c r="N323" s="50">
        <f t="shared" ref="N323:S323" si="584">N324+N328</f>
        <v>0</v>
      </c>
      <c r="O323" s="50">
        <f t="shared" si="584"/>
        <v>0</v>
      </c>
      <c r="P323" s="50">
        <f t="shared" si="584"/>
        <v>0</v>
      </c>
      <c r="Q323" s="50">
        <f t="shared" si="584"/>
        <v>0</v>
      </c>
      <c r="R323" s="50">
        <f t="shared" si="584"/>
        <v>289175</v>
      </c>
      <c r="S323" s="50">
        <f t="shared" si="584"/>
        <v>0</v>
      </c>
      <c r="T323" s="50">
        <f t="shared" ref="T323:Y323" si="585">T324+T328</f>
        <v>0</v>
      </c>
      <c r="U323" s="50">
        <f t="shared" si="585"/>
        <v>0</v>
      </c>
      <c r="V323" s="50">
        <f t="shared" si="585"/>
        <v>0</v>
      </c>
      <c r="W323" s="50">
        <f t="shared" si="585"/>
        <v>0</v>
      </c>
      <c r="X323" s="50">
        <f t="shared" si="585"/>
        <v>289175</v>
      </c>
      <c r="Y323" s="50">
        <f t="shared" si="585"/>
        <v>0</v>
      </c>
      <c r="Z323" s="50">
        <f t="shared" ref="Z323:AE323" si="586">Z324+Z328</f>
        <v>0</v>
      </c>
      <c r="AA323" s="50">
        <f t="shared" si="586"/>
        <v>0</v>
      </c>
      <c r="AB323" s="50">
        <f t="shared" si="586"/>
        <v>0</v>
      </c>
      <c r="AC323" s="50">
        <f t="shared" si="586"/>
        <v>0</v>
      </c>
      <c r="AD323" s="50">
        <f t="shared" si="586"/>
        <v>289175</v>
      </c>
      <c r="AE323" s="50">
        <f t="shared" si="586"/>
        <v>0</v>
      </c>
      <c r="AF323" s="50">
        <f t="shared" ref="AF323:AK323" si="587">AF324+AF328</f>
        <v>0</v>
      </c>
      <c r="AG323" s="50">
        <f t="shared" si="587"/>
        <v>0</v>
      </c>
      <c r="AH323" s="50">
        <f t="shared" si="587"/>
        <v>0</v>
      </c>
      <c r="AI323" s="50">
        <f t="shared" si="587"/>
        <v>0</v>
      </c>
      <c r="AJ323" s="50">
        <f t="shared" si="587"/>
        <v>289175</v>
      </c>
      <c r="AK323" s="50">
        <f t="shared" si="587"/>
        <v>0</v>
      </c>
      <c r="AL323" s="50">
        <f t="shared" ref="AL323:AQ323" si="588">AL324+AL328</f>
        <v>10524</v>
      </c>
      <c r="AM323" s="50">
        <f t="shared" si="588"/>
        <v>0</v>
      </c>
      <c r="AN323" s="50">
        <f t="shared" si="588"/>
        <v>0</v>
      </c>
      <c r="AO323" s="50">
        <f t="shared" si="588"/>
        <v>0</v>
      </c>
      <c r="AP323" s="50">
        <f t="shared" si="588"/>
        <v>299699</v>
      </c>
      <c r="AQ323" s="50">
        <f t="shared" si="588"/>
        <v>0</v>
      </c>
      <c r="AR323" s="50">
        <f t="shared" ref="AR323:AW323" si="589">AR324+AR328</f>
        <v>0</v>
      </c>
      <c r="AS323" s="50">
        <f t="shared" si="589"/>
        <v>0</v>
      </c>
      <c r="AT323" s="50">
        <f t="shared" si="589"/>
        <v>0</v>
      </c>
      <c r="AU323" s="50">
        <f t="shared" si="589"/>
        <v>0</v>
      </c>
      <c r="AV323" s="50">
        <f t="shared" si="589"/>
        <v>299699</v>
      </c>
      <c r="AW323" s="50">
        <f t="shared" si="589"/>
        <v>0</v>
      </c>
    </row>
    <row r="324" spans="1:49" s="9" customFormat="1" ht="22.5" customHeight="1">
      <c r="A324" s="33" t="s">
        <v>78</v>
      </c>
      <c r="B324" s="25" t="s">
        <v>55</v>
      </c>
      <c r="C324" s="25" t="s">
        <v>61</v>
      </c>
      <c r="D324" s="32" t="s">
        <v>371</v>
      </c>
      <c r="E324" s="22"/>
      <c r="F324" s="50">
        <f t="shared" si="579"/>
        <v>74622</v>
      </c>
      <c r="G324" s="50">
        <f t="shared" si="579"/>
        <v>0</v>
      </c>
      <c r="H324" s="50">
        <f t="shared" si="579"/>
        <v>0</v>
      </c>
      <c r="I324" s="50">
        <f t="shared" si="579"/>
        <v>0</v>
      </c>
      <c r="J324" s="50">
        <f t="shared" si="579"/>
        <v>0</v>
      </c>
      <c r="K324" s="50">
        <f t="shared" si="579"/>
        <v>0</v>
      </c>
      <c r="L324" s="50">
        <f t="shared" si="579"/>
        <v>74622</v>
      </c>
      <c r="M324" s="50">
        <f t="shared" si="579"/>
        <v>0</v>
      </c>
      <c r="N324" s="50">
        <f t="shared" si="579"/>
        <v>0</v>
      </c>
      <c r="O324" s="50">
        <f t="shared" si="579"/>
        <v>0</v>
      </c>
      <c r="P324" s="50">
        <f t="shared" si="579"/>
        <v>0</v>
      </c>
      <c r="Q324" s="50">
        <f t="shared" si="579"/>
        <v>0</v>
      </c>
      <c r="R324" s="50">
        <f t="shared" si="579"/>
        <v>74622</v>
      </c>
      <c r="S324" s="50">
        <f t="shared" si="579"/>
        <v>0</v>
      </c>
      <c r="T324" s="50">
        <f t="shared" si="580"/>
        <v>0</v>
      </c>
      <c r="U324" s="50">
        <f t="shared" si="580"/>
        <v>0</v>
      </c>
      <c r="V324" s="50">
        <f t="shared" si="580"/>
        <v>0</v>
      </c>
      <c r="W324" s="50">
        <f t="shared" si="580"/>
        <v>0</v>
      </c>
      <c r="X324" s="50">
        <f t="shared" si="580"/>
        <v>74622</v>
      </c>
      <c r="Y324" s="50">
        <f t="shared" si="580"/>
        <v>0</v>
      </c>
      <c r="Z324" s="50">
        <f t="shared" si="580"/>
        <v>0</v>
      </c>
      <c r="AA324" s="50">
        <f t="shared" si="580"/>
        <v>0</v>
      </c>
      <c r="AB324" s="50">
        <f t="shared" si="580"/>
        <v>0</v>
      </c>
      <c r="AC324" s="50">
        <f t="shared" si="580"/>
        <v>0</v>
      </c>
      <c r="AD324" s="50">
        <f t="shared" si="580"/>
        <v>74622</v>
      </c>
      <c r="AE324" s="50">
        <f t="shared" si="580"/>
        <v>0</v>
      </c>
      <c r="AF324" s="50">
        <f t="shared" si="581"/>
        <v>0</v>
      </c>
      <c r="AG324" s="50">
        <f t="shared" si="581"/>
        <v>0</v>
      </c>
      <c r="AH324" s="50">
        <f t="shared" si="581"/>
        <v>0</v>
      </c>
      <c r="AI324" s="50">
        <f t="shared" si="581"/>
        <v>0</v>
      </c>
      <c r="AJ324" s="50">
        <f t="shared" si="581"/>
        <v>74622</v>
      </c>
      <c r="AK324" s="50">
        <f t="shared" si="581"/>
        <v>0</v>
      </c>
      <c r="AL324" s="50">
        <f t="shared" si="581"/>
        <v>0</v>
      </c>
      <c r="AM324" s="50">
        <f t="shared" si="581"/>
        <v>0</v>
      </c>
      <c r="AN324" s="50">
        <f t="shared" si="581"/>
        <v>0</v>
      </c>
      <c r="AO324" s="50">
        <f t="shared" si="581"/>
        <v>0</v>
      </c>
      <c r="AP324" s="50">
        <f t="shared" si="581"/>
        <v>74622</v>
      </c>
      <c r="AQ324" s="50">
        <f t="shared" si="581"/>
        <v>0</v>
      </c>
      <c r="AR324" s="50">
        <f t="shared" si="582"/>
        <v>0</v>
      </c>
      <c r="AS324" s="50">
        <f t="shared" si="582"/>
        <v>0</v>
      </c>
      <c r="AT324" s="50">
        <f t="shared" si="582"/>
        <v>0</v>
      </c>
      <c r="AU324" s="50">
        <f t="shared" si="582"/>
        <v>0</v>
      </c>
      <c r="AV324" s="50">
        <f t="shared" si="582"/>
        <v>74622</v>
      </c>
      <c r="AW324" s="50">
        <f t="shared" si="582"/>
        <v>0</v>
      </c>
    </row>
    <row r="325" spans="1:49" s="9" customFormat="1" ht="18.75">
      <c r="A325" s="67" t="s">
        <v>98</v>
      </c>
      <c r="B325" s="25" t="s">
        <v>55</v>
      </c>
      <c r="C325" s="25" t="s">
        <v>61</v>
      </c>
      <c r="D325" s="32" t="s">
        <v>372</v>
      </c>
      <c r="E325" s="22"/>
      <c r="F325" s="50">
        <f>F326</f>
        <v>74622</v>
      </c>
      <c r="G325" s="50">
        <f>G326</f>
        <v>0</v>
      </c>
      <c r="H325" s="50">
        <f t="shared" si="579"/>
        <v>0</v>
      </c>
      <c r="I325" s="50">
        <f t="shared" si="579"/>
        <v>0</v>
      </c>
      <c r="J325" s="50">
        <f t="shared" si="579"/>
        <v>0</v>
      </c>
      <c r="K325" s="50">
        <f t="shared" si="579"/>
        <v>0</v>
      </c>
      <c r="L325" s="50">
        <f t="shared" si="579"/>
        <v>74622</v>
      </c>
      <c r="M325" s="50">
        <f t="shared" si="579"/>
        <v>0</v>
      </c>
      <c r="N325" s="50">
        <f t="shared" si="579"/>
        <v>0</v>
      </c>
      <c r="O325" s="50">
        <f t="shared" si="579"/>
        <v>0</v>
      </c>
      <c r="P325" s="50">
        <f t="shared" si="579"/>
        <v>0</v>
      </c>
      <c r="Q325" s="50">
        <f t="shared" si="579"/>
        <v>0</v>
      </c>
      <c r="R325" s="50">
        <f t="shared" si="579"/>
        <v>74622</v>
      </c>
      <c r="S325" s="50">
        <f t="shared" si="579"/>
        <v>0</v>
      </c>
      <c r="T325" s="50">
        <f t="shared" si="580"/>
        <v>0</v>
      </c>
      <c r="U325" s="50">
        <f t="shared" si="580"/>
        <v>0</v>
      </c>
      <c r="V325" s="50">
        <f t="shared" si="580"/>
        <v>0</v>
      </c>
      <c r="W325" s="50">
        <f t="shared" si="580"/>
        <v>0</v>
      </c>
      <c r="X325" s="50">
        <f t="shared" si="580"/>
        <v>74622</v>
      </c>
      <c r="Y325" s="50">
        <f t="shared" si="580"/>
        <v>0</v>
      </c>
      <c r="Z325" s="50">
        <f t="shared" si="580"/>
        <v>0</v>
      </c>
      <c r="AA325" s="50">
        <f t="shared" si="580"/>
        <v>0</v>
      </c>
      <c r="AB325" s="50">
        <f t="shared" si="580"/>
        <v>0</v>
      </c>
      <c r="AC325" s="50">
        <f t="shared" si="580"/>
        <v>0</v>
      </c>
      <c r="AD325" s="50">
        <f t="shared" si="580"/>
        <v>74622</v>
      </c>
      <c r="AE325" s="50">
        <f t="shared" si="580"/>
        <v>0</v>
      </c>
      <c r="AF325" s="50">
        <f t="shared" si="581"/>
        <v>0</v>
      </c>
      <c r="AG325" s="50">
        <f t="shared" si="581"/>
        <v>0</v>
      </c>
      <c r="AH325" s="50">
        <f t="shared" si="581"/>
        <v>0</v>
      </c>
      <c r="AI325" s="50">
        <f t="shared" si="581"/>
        <v>0</v>
      </c>
      <c r="AJ325" s="50">
        <f t="shared" si="581"/>
        <v>74622</v>
      </c>
      <c r="AK325" s="50">
        <f t="shared" si="581"/>
        <v>0</v>
      </c>
      <c r="AL325" s="50">
        <f t="shared" si="581"/>
        <v>0</v>
      </c>
      <c r="AM325" s="50">
        <f t="shared" si="581"/>
        <v>0</v>
      </c>
      <c r="AN325" s="50">
        <f t="shared" si="581"/>
        <v>0</v>
      </c>
      <c r="AO325" s="50">
        <f t="shared" si="581"/>
        <v>0</v>
      </c>
      <c r="AP325" s="50">
        <f t="shared" si="581"/>
        <v>74622</v>
      </c>
      <c r="AQ325" s="50">
        <f t="shared" si="581"/>
        <v>0</v>
      </c>
      <c r="AR325" s="50">
        <f t="shared" si="582"/>
        <v>0</v>
      </c>
      <c r="AS325" s="50">
        <f t="shared" si="582"/>
        <v>0</v>
      </c>
      <c r="AT325" s="50">
        <f t="shared" si="582"/>
        <v>0</v>
      </c>
      <c r="AU325" s="50">
        <f t="shared" si="582"/>
        <v>0</v>
      </c>
      <c r="AV325" s="50">
        <f t="shared" si="582"/>
        <v>74622</v>
      </c>
      <c r="AW325" s="50">
        <f t="shared" si="582"/>
        <v>0</v>
      </c>
    </row>
    <row r="326" spans="1:49" s="9" customFormat="1" ht="33">
      <c r="A326" s="33" t="s">
        <v>437</v>
      </c>
      <c r="B326" s="25" t="s">
        <v>55</v>
      </c>
      <c r="C326" s="25" t="s">
        <v>61</v>
      </c>
      <c r="D326" s="32" t="s">
        <v>372</v>
      </c>
      <c r="E326" s="25" t="s">
        <v>80</v>
      </c>
      <c r="F326" s="50">
        <f>F327</f>
        <v>74622</v>
      </c>
      <c r="G326" s="50"/>
      <c r="H326" s="50">
        <f t="shared" si="579"/>
        <v>0</v>
      </c>
      <c r="I326" s="50"/>
      <c r="J326" s="50">
        <f t="shared" si="579"/>
        <v>0</v>
      </c>
      <c r="K326" s="50"/>
      <c r="L326" s="50">
        <f t="shared" si="579"/>
        <v>74622</v>
      </c>
      <c r="M326" s="50"/>
      <c r="N326" s="50">
        <f t="shared" si="579"/>
        <v>0</v>
      </c>
      <c r="O326" s="50"/>
      <c r="P326" s="50">
        <f t="shared" si="579"/>
        <v>0</v>
      </c>
      <c r="Q326" s="50"/>
      <c r="R326" s="50">
        <f t="shared" si="579"/>
        <v>74622</v>
      </c>
      <c r="S326" s="50"/>
      <c r="T326" s="50">
        <f t="shared" si="580"/>
        <v>0</v>
      </c>
      <c r="U326" s="50"/>
      <c r="V326" s="50">
        <f t="shared" si="580"/>
        <v>0</v>
      </c>
      <c r="W326" s="50"/>
      <c r="X326" s="50">
        <f t="shared" si="580"/>
        <v>74622</v>
      </c>
      <c r="Y326" s="50"/>
      <c r="Z326" s="50">
        <f t="shared" si="580"/>
        <v>0</v>
      </c>
      <c r="AA326" s="50"/>
      <c r="AB326" s="50">
        <f t="shared" si="580"/>
        <v>0</v>
      </c>
      <c r="AC326" s="50"/>
      <c r="AD326" s="50">
        <f t="shared" si="580"/>
        <v>74622</v>
      </c>
      <c r="AE326" s="50"/>
      <c r="AF326" s="50">
        <f t="shared" si="581"/>
        <v>0</v>
      </c>
      <c r="AG326" s="50"/>
      <c r="AH326" s="50">
        <f t="shared" si="581"/>
        <v>0</v>
      </c>
      <c r="AI326" s="50"/>
      <c r="AJ326" s="50">
        <f t="shared" si="581"/>
        <v>74622</v>
      </c>
      <c r="AK326" s="50"/>
      <c r="AL326" s="50">
        <f t="shared" si="581"/>
        <v>0</v>
      </c>
      <c r="AM326" s="50"/>
      <c r="AN326" s="50">
        <f t="shared" si="581"/>
        <v>0</v>
      </c>
      <c r="AO326" s="50"/>
      <c r="AP326" s="50">
        <f t="shared" si="581"/>
        <v>74622</v>
      </c>
      <c r="AQ326" s="50"/>
      <c r="AR326" s="50">
        <f t="shared" si="582"/>
        <v>0</v>
      </c>
      <c r="AS326" s="50"/>
      <c r="AT326" s="50">
        <f t="shared" si="582"/>
        <v>0</v>
      </c>
      <c r="AU326" s="50"/>
      <c r="AV326" s="50">
        <f t="shared" si="582"/>
        <v>74622</v>
      </c>
      <c r="AW326" s="50"/>
    </row>
    <row r="327" spans="1:49" s="9" customFormat="1" ht="44.45" customHeight="1">
      <c r="A327" s="33" t="s">
        <v>170</v>
      </c>
      <c r="B327" s="25" t="s">
        <v>55</v>
      </c>
      <c r="C327" s="25" t="s">
        <v>61</v>
      </c>
      <c r="D327" s="32" t="s">
        <v>372</v>
      </c>
      <c r="E327" s="25" t="s">
        <v>169</v>
      </c>
      <c r="F327" s="50">
        <v>74622</v>
      </c>
      <c r="G327" s="50"/>
      <c r="H327" s="50"/>
      <c r="I327" s="50"/>
      <c r="J327" s="50"/>
      <c r="K327" s="50"/>
      <c r="L327" s="27">
        <f>F327+H327+I327+J327+K327</f>
        <v>74622</v>
      </c>
      <c r="M327" s="27">
        <f>G327+K327</f>
        <v>0</v>
      </c>
      <c r="N327" s="50"/>
      <c r="O327" s="50"/>
      <c r="P327" s="50"/>
      <c r="Q327" s="50"/>
      <c r="R327" s="27">
        <f>L327+N327+O327+P327+Q327</f>
        <v>74622</v>
      </c>
      <c r="S327" s="27">
        <f>M327+Q327</f>
        <v>0</v>
      </c>
      <c r="T327" s="50"/>
      <c r="U327" s="50"/>
      <c r="V327" s="50"/>
      <c r="W327" s="50"/>
      <c r="X327" s="27">
        <f>R327+T327+U327+V327+W327</f>
        <v>74622</v>
      </c>
      <c r="Y327" s="27">
        <f>S327+W327</f>
        <v>0</v>
      </c>
      <c r="Z327" s="50"/>
      <c r="AA327" s="50"/>
      <c r="AB327" s="50"/>
      <c r="AC327" s="50"/>
      <c r="AD327" s="27">
        <f>X327+Z327+AA327+AB327+AC327</f>
        <v>74622</v>
      </c>
      <c r="AE327" s="27">
        <f>Y327+AC327</f>
        <v>0</v>
      </c>
      <c r="AF327" s="50"/>
      <c r="AG327" s="50"/>
      <c r="AH327" s="50"/>
      <c r="AI327" s="50"/>
      <c r="AJ327" s="27">
        <f>AD327+AF327+AG327+AH327+AI327</f>
        <v>74622</v>
      </c>
      <c r="AK327" s="27">
        <f>AE327+AI327</f>
        <v>0</v>
      </c>
      <c r="AL327" s="50"/>
      <c r="AM327" s="50"/>
      <c r="AN327" s="50"/>
      <c r="AO327" s="50"/>
      <c r="AP327" s="27">
        <f>AJ327+AL327+AM327+AN327+AO327</f>
        <v>74622</v>
      </c>
      <c r="AQ327" s="27">
        <f>AK327+AO327</f>
        <v>0</v>
      </c>
      <c r="AR327" s="50"/>
      <c r="AS327" s="50"/>
      <c r="AT327" s="50"/>
      <c r="AU327" s="50"/>
      <c r="AV327" s="27">
        <f>AP327+AR327+AS327+AT327+AU327</f>
        <v>74622</v>
      </c>
      <c r="AW327" s="27">
        <f>AQ327+AU327</f>
        <v>0</v>
      </c>
    </row>
    <row r="328" spans="1:49" s="9" customFormat="1" ht="66.75">
      <c r="A328" s="33" t="s">
        <v>208</v>
      </c>
      <c r="B328" s="25" t="s">
        <v>55</v>
      </c>
      <c r="C328" s="25" t="s">
        <v>61</v>
      </c>
      <c r="D328" s="32" t="s">
        <v>411</v>
      </c>
      <c r="E328" s="22"/>
      <c r="F328" s="50">
        <f t="shared" ref="F328:G328" si="590">F329+F332+F335+F338+F341</f>
        <v>214553</v>
      </c>
      <c r="G328" s="50">
        <f t="shared" si="590"/>
        <v>0</v>
      </c>
      <c r="H328" s="50">
        <f t="shared" ref="H328:M328" si="591">H329+H332+H335+H338+H341</f>
        <v>0</v>
      </c>
      <c r="I328" s="50">
        <f t="shared" si="591"/>
        <v>0</v>
      </c>
      <c r="J328" s="50">
        <f t="shared" si="591"/>
        <v>0</v>
      </c>
      <c r="K328" s="50">
        <f t="shared" si="591"/>
        <v>0</v>
      </c>
      <c r="L328" s="50">
        <f t="shared" si="591"/>
        <v>214553</v>
      </c>
      <c r="M328" s="50">
        <f t="shared" si="591"/>
        <v>0</v>
      </c>
      <c r="N328" s="50">
        <f t="shared" ref="N328:S328" si="592">N329+N332+N335+N338+N341</f>
        <v>0</v>
      </c>
      <c r="O328" s="50">
        <f t="shared" si="592"/>
        <v>0</v>
      </c>
      <c r="P328" s="50">
        <f t="shared" si="592"/>
        <v>0</v>
      </c>
      <c r="Q328" s="50">
        <f t="shared" si="592"/>
        <v>0</v>
      </c>
      <c r="R328" s="50">
        <f t="shared" si="592"/>
        <v>214553</v>
      </c>
      <c r="S328" s="50">
        <f t="shared" si="592"/>
        <v>0</v>
      </c>
      <c r="T328" s="50">
        <f t="shared" ref="T328:Y328" si="593">T329+T332+T335+T338+T341</f>
        <v>0</v>
      </c>
      <c r="U328" s="50">
        <f t="shared" si="593"/>
        <v>0</v>
      </c>
      <c r="V328" s="50">
        <f t="shared" si="593"/>
        <v>0</v>
      </c>
      <c r="W328" s="50">
        <f t="shared" si="593"/>
        <v>0</v>
      </c>
      <c r="X328" s="50">
        <f t="shared" si="593"/>
        <v>214553</v>
      </c>
      <c r="Y328" s="50">
        <f t="shared" si="593"/>
        <v>0</v>
      </c>
      <c r="Z328" s="50">
        <f t="shared" ref="Z328:AE328" si="594">Z329+Z332+Z335+Z338+Z341</f>
        <v>0</v>
      </c>
      <c r="AA328" s="50">
        <f t="shared" si="594"/>
        <v>0</v>
      </c>
      <c r="AB328" s="50">
        <f t="shared" si="594"/>
        <v>0</v>
      </c>
      <c r="AC328" s="50">
        <f t="shared" si="594"/>
        <v>0</v>
      </c>
      <c r="AD328" s="50">
        <f t="shared" si="594"/>
        <v>214553</v>
      </c>
      <c r="AE328" s="50">
        <f t="shared" si="594"/>
        <v>0</v>
      </c>
      <c r="AF328" s="50">
        <f t="shared" ref="AF328:AK328" si="595">AF329+AF332+AF335+AF338+AF341</f>
        <v>0</v>
      </c>
      <c r="AG328" s="50">
        <f t="shared" si="595"/>
        <v>0</v>
      </c>
      <c r="AH328" s="50">
        <f t="shared" si="595"/>
        <v>0</v>
      </c>
      <c r="AI328" s="50">
        <f t="shared" si="595"/>
        <v>0</v>
      </c>
      <c r="AJ328" s="50">
        <f t="shared" si="595"/>
        <v>214553</v>
      </c>
      <c r="AK328" s="50">
        <f t="shared" si="595"/>
        <v>0</v>
      </c>
      <c r="AL328" s="50">
        <f t="shared" ref="AL328:AQ328" si="596">AL329+AL332+AL335+AL338+AL341</f>
        <v>10524</v>
      </c>
      <c r="AM328" s="50">
        <f t="shared" si="596"/>
        <v>0</v>
      </c>
      <c r="AN328" s="50">
        <f t="shared" si="596"/>
        <v>0</v>
      </c>
      <c r="AO328" s="50">
        <f t="shared" si="596"/>
        <v>0</v>
      </c>
      <c r="AP328" s="50">
        <f t="shared" si="596"/>
        <v>225077</v>
      </c>
      <c r="AQ328" s="50">
        <f t="shared" si="596"/>
        <v>0</v>
      </c>
      <c r="AR328" s="50">
        <f t="shared" ref="AR328:AW328" si="597">AR329+AR332+AR335+AR338+AR341</f>
        <v>0</v>
      </c>
      <c r="AS328" s="50">
        <f t="shared" si="597"/>
        <v>0</v>
      </c>
      <c r="AT328" s="50">
        <f t="shared" si="597"/>
        <v>0</v>
      </c>
      <c r="AU328" s="50">
        <f t="shared" si="597"/>
        <v>0</v>
      </c>
      <c r="AV328" s="50">
        <f t="shared" si="597"/>
        <v>225077</v>
      </c>
      <c r="AW328" s="50">
        <f t="shared" si="597"/>
        <v>0</v>
      </c>
    </row>
    <row r="329" spans="1:49" s="9" customFormat="1" ht="54.75" customHeight="1">
      <c r="A329" s="33" t="s">
        <v>452</v>
      </c>
      <c r="B329" s="25" t="s">
        <v>55</v>
      </c>
      <c r="C329" s="25" t="s">
        <v>61</v>
      </c>
      <c r="D329" s="32" t="s">
        <v>412</v>
      </c>
      <c r="E329" s="22"/>
      <c r="F329" s="50">
        <f t="shared" ref="F329:U330" si="598">F330</f>
        <v>185794</v>
      </c>
      <c r="G329" s="50">
        <f t="shared" si="598"/>
        <v>0</v>
      </c>
      <c r="H329" s="50">
        <f t="shared" si="598"/>
        <v>0</v>
      </c>
      <c r="I329" s="50">
        <f t="shared" si="598"/>
        <v>0</v>
      </c>
      <c r="J329" s="50">
        <f t="shared" si="598"/>
        <v>0</v>
      </c>
      <c r="K329" s="50">
        <f t="shared" si="598"/>
        <v>0</v>
      </c>
      <c r="L329" s="50">
        <f t="shared" si="598"/>
        <v>185794</v>
      </c>
      <c r="M329" s="50">
        <f t="shared" si="598"/>
        <v>0</v>
      </c>
      <c r="N329" s="50">
        <f t="shared" si="598"/>
        <v>0</v>
      </c>
      <c r="O329" s="50">
        <f t="shared" si="598"/>
        <v>0</v>
      </c>
      <c r="P329" s="50">
        <f t="shared" si="598"/>
        <v>0</v>
      </c>
      <c r="Q329" s="50">
        <f t="shared" si="598"/>
        <v>0</v>
      </c>
      <c r="R329" s="50">
        <f t="shared" si="598"/>
        <v>185794</v>
      </c>
      <c r="S329" s="50">
        <f t="shared" si="598"/>
        <v>0</v>
      </c>
      <c r="T329" s="50">
        <f t="shared" si="598"/>
        <v>0</v>
      </c>
      <c r="U329" s="50">
        <f t="shared" si="598"/>
        <v>0</v>
      </c>
      <c r="V329" s="50">
        <f t="shared" ref="T329:AI330" si="599">V330</f>
        <v>0</v>
      </c>
      <c r="W329" s="50">
        <f t="shared" si="599"/>
        <v>0</v>
      </c>
      <c r="X329" s="50">
        <f t="shared" si="599"/>
        <v>185794</v>
      </c>
      <c r="Y329" s="50">
        <f t="shared" si="599"/>
        <v>0</v>
      </c>
      <c r="Z329" s="50">
        <f t="shared" si="599"/>
        <v>0</v>
      </c>
      <c r="AA329" s="50">
        <f t="shared" si="599"/>
        <v>0</v>
      </c>
      <c r="AB329" s="50">
        <f t="shared" si="599"/>
        <v>0</v>
      </c>
      <c r="AC329" s="50">
        <f t="shared" si="599"/>
        <v>0</v>
      </c>
      <c r="AD329" s="50">
        <f t="shared" si="599"/>
        <v>185794</v>
      </c>
      <c r="AE329" s="50">
        <f t="shared" si="599"/>
        <v>0</v>
      </c>
      <c r="AF329" s="50">
        <f t="shared" si="599"/>
        <v>0</v>
      </c>
      <c r="AG329" s="50">
        <f t="shared" si="599"/>
        <v>0</v>
      </c>
      <c r="AH329" s="50">
        <f t="shared" si="599"/>
        <v>0</v>
      </c>
      <c r="AI329" s="50">
        <f t="shared" si="599"/>
        <v>0</v>
      </c>
      <c r="AJ329" s="50">
        <f t="shared" ref="AF329:AU330" si="600">AJ330</f>
        <v>185794</v>
      </c>
      <c r="AK329" s="50">
        <f t="shared" si="600"/>
        <v>0</v>
      </c>
      <c r="AL329" s="50">
        <f t="shared" si="600"/>
        <v>10524</v>
      </c>
      <c r="AM329" s="50">
        <f t="shared" si="600"/>
        <v>0</v>
      </c>
      <c r="AN329" s="50">
        <f t="shared" si="600"/>
        <v>0</v>
      </c>
      <c r="AO329" s="50">
        <f t="shared" si="600"/>
        <v>0</v>
      </c>
      <c r="AP329" s="50">
        <f t="shared" si="600"/>
        <v>196318</v>
      </c>
      <c r="AQ329" s="50">
        <f t="shared" si="600"/>
        <v>0</v>
      </c>
      <c r="AR329" s="50">
        <f t="shared" si="600"/>
        <v>0</v>
      </c>
      <c r="AS329" s="50">
        <f t="shared" si="600"/>
        <v>0</v>
      </c>
      <c r="AT329" s="50">
        <f t="shared" si="600"/>
        <v>0</v>
      </c>
      <c r="AU329" s="50">
        <f t="shared" si="600"/>
        <v>0</v>
      </c>
      <c r="AV329" s="50">
        <f t="shared" ref="AR329:AW330" si="601">AV330</f>
        <v>196318</v>
      </c>
      <c r="AW329" s="50">
        <f t="shared" si="601"/>
        <v>0</v>
      </c>
    </row>
    <row r="330" spans="1:49" s="9" customFormat="1" ht="16.5">
      <c r="A330" s="73" t="s">
        <v>99</v>
      </c>
      <c r="B330" s="25" t="s">
        <v>55</v>
      </c>
      <c r="C330" s="25" t="s">
        <v>61</v>
      </c>
      <c r="D330" s="32" t="s">
        <v>412</v>
      </c>
      <c r="E330" s="25" t="s">
        <v>100</v>
      </c>
      <c r="F330" s="50">
        <f t="shared" si="598"/>
        <v>185794</v>
      </c>
      <c r="G330" s="50">
        <f t="shared" si="598"/>
        <v>0</v>
      </c>
      <c r="H330" s="50">
        <f t="shared" si="598"/>
        <v>0</v>
      </c>
      <c r="I330" s="50">
        <f t="shared" si="598"/>
        <v>0</v>
      </c>
      <c r="J330" s="50">
        <f t="shared" si="598"/>
        <v>0</v>
      </c>
      <c r="K330" s="50">
        <f t="shared" si="598"/>
        <v>0</v>
      </c>
      <c r="L330" s="50">
        <f t="shared" si="598"/>
        <v>185794</v>
      </c>
      <c r="M330" s="50">
        <f t="shared" si="598"/>
        <v>0</v>
      </c>
      <c r="N330" s="50">
        <f t="shared" si="598"/>
        <v>0</v>
      </c>
      <c r="O330" s="50">
        <f t="shared" si="598"/>
        <v>0</v>
      </c>
      <c r="P330" s="50">
        <f t="shared" si="598"/>
        <v>0</v>
      </c>
      <c r="Q330" s="50">
        <f t="shared" si="598"/>
        <v>0</v>
      </c>
      <c r="R330" s="50">
        <f t="shared" si="598"/>
        <v>185794</v>
      </c>
      <c r="S330" s="50">
        <f t="shared" si="598"/>
        <v>0</v>
      </c>
      <c r="T330" s="50">
        <f t="shared" si="599"/>
        <v>0</v>
      </c>
      <c r="U330" s="50">
        <f t="shared" si="599"/>
        <v>0</v>
      </c>
      <c r="V330" s="50">
        <f t="shared" si="599"/>
        <v>0</v>
      </c>
      <c r="W330" s="50">
        <f t="shared" si="599"/>
        <v>0</v>
      </c>
      <c r="X330" s="50">
        <f t="shared" si="599"/>
        <v>185794</v>
      </c>
      <c r="Y330" s="50">
        <f t="shared" si="599"/>
        <v>0</v>
      </c>
      <c r="Z330" s="50">
        <f t="shared" si="599"/>
        <v>0</v>
      </c>
      <c r="AA330" s="50">
        <f t="shared" si="599"/>
        <v>0</v>
      </c>
      <c r="AB330" s="50">
        <f t="shared" si="599"/>
        <v>0</v>
      </c>
      <c r="AC330" s="50">
        <f t="shared" si="599"/>
        <v>0</v>
      </c>
      <c r="AD330" s="50">
        <f t="shared" si="599"/>
        <v>185794</v>
      </c>
      <c r="AE330" s="50">
        <f t="shared" si="599"/>
        <v>0</v>
      </c>
      <c r="AF330" s="50">
        <f t="shared" si="600"/>
        <v>0</v>
      </c>
      <c r="AG330" s="50">
        <f t="shared" si="600"/>
        <v>0</v>
      </c>
      <c r="AH330" s="50">
        <f t="shared" si="600"/>
        <v>0</v>
      </c>
      <c r="AI330" s="50">
        <f t="shared" si="600"/>
        <v>0</v>
      </c>
      <c r="AJ330" s="50">
        <f t="shared" si="600"/>
        <v>185794</v>
      </c>
      <c r="AK330" s="50">
        <f t="shared" si="600"/>
        <v>0</v>
      </c>
      <c r="AL330" s="148">
        <f t="shared" si="600"/>
        <v>10524</v>
      </c>
      <c r="AM330" s="148">
        <f t="shared" si="600"/>
        <v>0</v>
      </c>
      <c r="AN330" s="148">
        <f t="shared" si="600"/>
        <v>0</v>
      </c>
      <c r="AO330" s="148">
        <f t="shared" si="600"/>
        <v>0</v>
      </c>
      <c r="AP330" s="50">
        <f t="shared" si="600"/>
        <v>196318</v>
      </c>
      <c r="AQ330" s="50">
        <f t="shared" si="600"/>
        <v>0</v>
      </c>
      <c r="AR330" s="50">
        <f t="shared" si="601"/>
        <v>0</v>
      </c>
      <c r="AS330" s="50">
        <f t="shared" si="601"/>
        <v>0</v>
      </c>
      <c r="AT330" s="50">
        <f t="shared" si="601"/>
        <v>0</v>
      </c>
      <c r="AU330" s="50">
        <f t="shared" si="601"/>
        <v>0</v>
      </c>
      <c r="AV330" s="50">
        <f t="shared" si="601"/>
        <v>196318</v>
      </c>
      <c r="AW330" s="50">
        <f t="shared" si="601"/>
        <v>0</v>
      </c>
    </row>
    <row r="331" spans="1:49" s="9" customFormat="1" ht="66">
      <c r="A331" s="33" t="s">
        <v>436</v>
      </c>
      <c r="B331" s="25" t="s">
        <v>55</v>
      </c>
      <c r="C331" s="25" t="s">
        <v>61</v>
      </c>
      <c r="D331" s="32" t="s">
        <v>412</v>
      </c>
      <c r="E331" s="25" t="s">
        <v>194</v>
      </c>
      <c r="F331" s="27">
        <v>185794</v>
      </c>
      <c r="G331" s="27"/>
      <c r="H331" s="27"/>
      <c r="I331" s="27"/>
      <c r="J331" s="27"/>
      <c r="K331" s="27"/>
      <c r="L331" s="27">
        <f>F331+H331+I331+J331+K331</f>
        <v>185794</v>
      </c>
      <c r="M331" s="27">
        <f>G331+K331</f>
        <v>0</v>
      </c>
      <c r="N331" s="27"/>
      <c r="O331" s="27"/>
      <c r="P331" s="27"/>
      <c r="Q331" s="27"/>
      <c r="R331" s="27">
        <f>L331+N331+O331+P331+Q331</f>
        <v>185794</v>
      </c>
      <c r="S331" s="27">
        <f>M331+Q331</f>
        <v>0</v>
      </c>
      <c r="T331" s="27"/>
      <c r="U331" s="27"/>
      <c r="V331" s="27"/>
      <c r="W331" s="27"/>
      <c r="X331" s="27">
        <f>R331+T331+U331+V331+W331</f>
        <v>185794</v>
      </c>
      <c r="Y331" s="27">
        <f>S331+W331</f>
        <v>0</v>
      </c>
      <c r="Z331" s="27"/>
      <c r="AA331" s="27"/>
      <c r="AB331" s="27"/>
      <c r="AC331" s="27"/>
      <c r="AD331" s="27">
        <f>X331+Z331+AA331+AB331+AC331</f>
        <v>185794</v>
      </c>
      <c r="AE331" s="27">
        <f>Y331+AC331</f>
        <v>0</v>
      </c>
      <c r="AF331" s="27"/>
      <c r="AG331" s="27"/>
      <c r="AH331" s="27"/>
      <c r="AI331" s="27"/>
      <c r="AJ331" s="27">
        <f>AD331+AF331+AG331+AH331+AI331</f>
        <v>185794</v>
      </c>
      <c r="AK331" s="27">
        <f>AE331+AI331</f>
        <v>0</v>
      </c>
      <c r="AL331" s="92">
        <v>10524</v>
      </c>
      <c r="AM331" s="92"/>
      <c r="AN331" s="92"/>
      <c r="AO331" s="92"/>
      <c r="AP331" s="27">
        <f>AJ331+AL331+AM331+AN331+AO331</f>
        <v>196318</v>
      </c>
      <c r="AQ331" s="27">
        <f>AK331+AO331</f>
        <v>0</v>
      </c>
      <c r="AR331" s="27"/>
      <c r="AS331" s="27"/>
      <c r="AT331" s="27"/>
      <c r="AU331" s="27"/>
      <c r="AV331" s="27">
        <f>AP331+AR331+AS331+AT331+AU331</f>
        <v>196318</v>
      </c>
      <c r="AW331" s="27">
        <f>AQ331+AU331</f>
        <v>0</v>
      </c>
    </row>
    <row r="332" spans="1:49" s="9" customFormat="1" ht="70.5" customHeight="1">
      <c r="A332" s="73" t="s">
        <v>456</v>
      </c>
      <c r="B332" s="25" t="s">
        <v>55</v>
      </c>
      <c r="C332" s="25" t="s">
        <v>61</v>
      </c>
      <c r="D332" s="32" t="s">
        <v>413</v>
      </c>
      <c r="E332" s="25"/>
      <c r="F332" s="50">
        <f t="shared" ref="F332:U333" si="602">F333</f>
        <v>9448</v>
      </c>
      <c r="G332" s="50">
        <f t="shared" si="602"/>
        <v>0</v>
      </c>
      <c r="H332" s="50">
        <f t="shared" si="602"/>
        <v>0</v>
      </c>
      <c r="I332" s="50">
        <f t="shared" si="602"/>
        <v>0</v>
      </c>
      <c r="J332" s="50">
        <f t="shared" si="602"/>
        <v>0</v>
      </c>
      <c r="K332" s="50">
        <f t="shared" si="602"/>
        <v>0</v>
      </c>
      <c r="L332" s="50">
        <f t="shared" si="602"/>
        <v>9448</v>
      </c>
      <c r="M332" s="50">
        <f t="shared" si="602"/>
        <v>0</v>
      </c>
      <c r="N332" s="50">
        <f t="shared" si="602"/>
        <v>0</v>
      </c>
      <c r="O332" s="50">
        <f t="shared" si="602"/>
        <v>0</v>
      </c>
      <c r="P332" s="50">
        <f t="shared" si="602"/>
        <v>0</v>
      </c>
      <c r="Q332" s="50">
        <f t="shared" si="602"/>
        <v>0</v>
      </c>
      <c r="R332" s="50">
        <f t="shared" si="602"/>
        <v>9448</v>
      </c>
      <c r="S332" s="50">
        <f t="shared" si="602"/>
        <v>0</v>
      </c>
      <c r="T332" s="50">
        <f t="shared" si="602"/>
        <v>0</v>
      </c>
      <c r="U332" s="50">
        <f t="shared" si="602"/>
        <v>0</v>
      </c>
      <c r="V332" s="50">
        <f t="shared" ref="T332:AI333" si="603">V333</f>
        <v>0</v>
      </c>
      <c r="W332" s="50">
        <f t="shared" si="603"/>
        <v>0</v>
      </c>
      <c r="X332" s="50">
        <f t="shared" si="603"/>
        <v>9448</v>
      </c>
      <c r="Y332" s="50">
        <f t="shared" si="603"/>
        <v>0</v>
      </c>
      <c r="Z332" s="50">
        <f t="shared" si="603"/>
        <v>0</v>
      </c>
      <c r="AA332" s="50">
        <f t="shared" si="603"/>
        <v>0</v>
      </c>
      <c r="AB332" s="50">
        <f t="shared" si="603"/>
        <v>0</v>
      </c>
      <c r="AC332" s="50">
        <f t="shared" si="603"/>
        <v>0</v>
      </c>
      <c r="AD332" s="50">
        <f t="shared" si="603"/>
        <v>9448</v>
      </c>
      <c r="AE332" s="50">
        <f t="shared" si="603"/>
        <v>0</v>
      </c>
      <c r="AF332" s="50">
        <f t="shared" si="603"/>
        <v>0</v>
      </c>
      <c r="AG332" s="50">
        <f t="shared" si="603"/>
        <v>0</v>
      </c>
      <c r="AH332" s="50">
        <f t="shared" si="603"/>
        <v>0</v>
      </c>
      <c r="AI332" s="50">
        <f t="shared" si="603"/>
        <v>0</v>
      </c>
      <c r="AJ332" s="50">
        <f t="shared" ref="AF332:AU333" si="604">AJ333</f>
        <v>9448</v>
      </c>
      <c r="AK332" s="50">
        <f t="shared" si="604"/>
        <v>0</v>
      </c>
      <c r="AL332" s="50">
        <f t="shared" si="604"/>
        <v>0</v>
      </c>
      <c r="AM332" s="50">
        <f t="shared" si="604"/>
        <v>0</v>
      </c>
      <c r="AN332" s="50">
        <f t="shared" si="604"/>
        <v>0</v>
      </c>
      <c r="AO332" s="50">
        <f t="shared" si="604"/>
        <v>0</v>
      </c>
      <c r="AP332" s="50">
        <f t="shared" si="604"/>
        <v>9448</v>
      </c>
      <c r="AQ332" s="50">
        <f t="shared" si="604"/>
        <v>0</v>
      </c>
      <c r="AR332" s="50">
        <f t="shared" si="604"/>
        <v>0</v>
      </c>
      <c r="AS332" s="50">
        <f t="shared" si="604"/>
        <v>0</v>
      </c>
      <c r="AT332" s="50">
        <f t="shared" si="604"/>
        <v>0</v>
      </c>
      <c r="AU332" s="50">
        <f t="shared" si="604"/>
        <v>0</v>
      </c>
      <c r="AV332" s="50">
        <f t="shared" ref="AR332:AW333" si="605">AV333</f>
        <v>9448</v>
      </c>
      <c r="AW332" s="50">
        <f t="shared" si="605"/>
        <v>0</v>
      </c>
    </row>
    <row r="333" spans="1:49" s="9" customFormat="1" ht="16.5">
      <c r="A333" s="73" t="s">
        <v>99</v>
      </c>
      <c r="B333" s="25" t="s">
        <v>55</v>
      </c>
      <c r="C333" s="25" t="s">
        <v>61</v>
      </c>
      <c r="D333" s="32" t="s">
        <v>413</v>
      </c>
      <c r="E333" s="25" t="s">
        <v>100</v>
      </c>
      <c r="F333" s="50">
        <f t="shared" si="602"/>
        <v>9448</v>
      </c>
      <c r="G333" s="50">
        <f t="shared" si="602"/>
        <v>0</v>
      </c>
      <c r="H333" s="50">
        <f t="shared" si="602"/>
        <v>0</v>
      </c>
      <c r="I333" s="50">
        <f t="shared" si="602"/>
        <v>0</v>
      </c>
      <c r="J333" s="50">
        <f t="shared" si="602"/>
        <v>0</v>
      </c>
      <c r="K333" s="50">
        <f t="shared" si="602"/>
        <v>0</v>
      </c>
      <c r="L333" s="50">
        <f t="shared" si="602"/>
        <v>9448</v>
      </c>
      <c r="M333" s="50">
        <f t="shared" si="602"/>
        <v>0</v>
      </c>
      <c r="N333" s="50">
        <f t="shared" si="602"/>
        <v>0</v>
      </c>
      <c r="O333" s="50">
        <f t="shared" si="602"/>
        <v>0</v>
      </c>
      <c r="P333" s="50">
        <f t="shared" si="602"/>
        <v>0</v>
      </c>
      <c r="Q333" s="50">
        <f t="shared" si="602"/>
        <v>0</v>
      </c>
      <c r="R333" s="50">
        <f t="shared" si="602"/>
        <v>9448</v>
      </c>
      <c r="S333" s="50">
        <f t="shared" si="602"/>
        <v>0</v>
      </c>
      <c r="T333" s="50">
        <f t="shared" si="603"/>
        <v>0</v>
      </c>
      <c r="U333" s="50">
        <f t="shared" si="603"/>
        <v>0</v>
      </c>
      <c r="V333" s="50">
        <f t="shared" si="603"/>
        <v>0</v>
      </c>
      <c r="W333" s="50">
        <f t="shared" si="603"/>
        <v>0</v>
      </c>
      <c r="X333" s="50">
        <f t="shared" si="603"/>
        <v>9448</v>
      </c>
      <c r="Y333" s="50">
        <f t="shared" si="603"/>
        <v>0</v>
      </c>
      <c r="Z333" s="50">
        <f t="shared" si="603"/>
        <v>0</v>
      </c>
      <c r="AA333" s="50">
        <f t="shared" si="603"/>
        <v>0</v>
      </c>
      <c r="AB333" s="50">
        <f t="shared" si="603"/>
        <v>0</v>
      </c>
      <c r="AC333" s="50">
        <f t="shared" si="603"/>
        <v>0</v>
      </c>
      <c r="AD333" s="50">
        <f t="shared" si="603"/>
        <v>9448</v>
      </c>
      <c r="AE333" s="50">
        <f t="shared" si="603"/>
        <v>0</v>
      </c>
      <c r="AF333" s="50">
        <f t="shared" si="604"/>
        <v>0</v>
      </c>
      <c r="AG333" s="50">
        <f t="shared" si="604"/>
        <v>0</v>
      </c>
      <c r="AH333" s="50">
        <f t="shared" si="604"/>
        <v>0</v>
      </c>
      <c r="AI333" s="50">
        <f t="shared" si="604"/>
        <v>0</v>
      </c>
      <c r="AJ333" s="50">
        <f t="shared" si="604"/>
        <v>9448</v>
      </c>
      <c r="AK333" s="50">
        <f t="shared" si="604"/>
        <v>0</v>
      </c>
      <c r="AL333" s="50">
        <f t="shared" si="604"/>
        <v>0</v>
      </c>
      <c r="AM333" s="50">
        <f t="shared" si="604"/>
        <v>0</v>
      </c>
      <c r="AN333" s="50">
        <f t="shared" si="604"/>
        <v>0</v>
      </c>
      <c r="AO333" s="50">
        <f t="shared" si="604"/>
        <v>0</v>
      </c>
      <c r="AP333" s="50">
        <f t="shared" si="604"/>
        <v>9448</v>
      </c>
      <c r="AQ333" s="50">
        <f t="shared" si="604"/>
        <v>0</v>
      </c>
      <c r="AR333" s="50">
        <f t="shared" si="605"/>
        <v>0</v>
      </c>
      <c r="AS333" s="50">
        <f t="shared" si="605"/>
        <v>0</v>
      </c>
      <c r="AT333" s="50">
        <f t="shared" si="605"/>
        <v>0</v>
      </c>
      <c r="AU333" s="50">
        <f t="shared" si="605"/>
        <v>0</v>
      </c>
      <c r="AV333" s="50">
        <f t="shared" si="605"/>
        <v>9448</v>
      </c>
      <c r="AW333" s="50">
        <f t="shared" si="605"/>
        <v>0</v>
      </c>
    </row>
    <row r="334" spans="1:49" s="9" customFormat="1" ht="66">
      <c r="A334" s="33" t="s">
        <v>436</v>
      </c>
      <c r="B334" s="25" t="s">
        <v>55</v>
      </c>
      <c r="C334" s="25" t="s">
        <v>61</v>
      </c>
      <c r="D334" s="32" t="s">
        <v>413</v>
      </c>
      <c r="E334" s="25" t="s">
        <v>194</v>
      </c>
      <c r="F334" s="27">
        <v>9448</v>
      </c>
      <c r="G334" s="27"/>
      <c r="H334" s="27"/>
      <c r="I334" s="27"/>
      <c r="J334" s="27"/>
      <c r="K334" s="27"/>
      <c r="L334" s="27">
        <f>F334+H334+I334+J334+K334</f>
        <v>9448</v>
      </c>
      <c r="M334" s="27">
        <f>G334+K334</f>
        <v>0</v>
      </c>
      <c r="N334" s="27"/>
      <c r="O334" s="27"/>
      <c r="P334" s="27"/>
      <c r="Q334" s="27"/>
      <c r="R334" s="27">
        <f>L334+N334+O334+P334+Q334</f>
        <v>9448</v>
      </c>
      <c r="S334" s="27">
        <f>M334+Q334</f>
        <v>0</v>
      </c>
      <c r="T334" s="27"/>
      <c r="U334" s="27"/>
      <c r="V334" s="27"/>
      <c r="W334" s="27"/>
      <c r="X334" s="27">
        <f>R334+T334+U334+V334+W334</f>
        <v>9448</v>
      </c>
      <c r="Y334" s="27">
        <f>S334+W334</f>
        <v>0</v>
      </c>
      <c r="Z334" s="27"/>
      <c r="AA334" s="27"/>
      <c r="AB334" s="27"/>
      <c r="AC334" s="27"/>
      <c r="AD334" s="27">
        <f>X334+Z334+AA334+AB334+AC334</f>
        <v>9448</v>
      </c>
      <c r="AE334" s="27">
        <f>Y334+AC334</f>
        <v>0</v>
      </c>
      <c r="AF334" s="27"/>
      <c r="AG334" s="27"/>
      <c r="AH334" s="27"/>
      <c r="AI334" s="27"/>
      <c r="AJ334" s="27">
        <f>AD334+AF334+AG334+AH334+AI334</f>
        <v>9448</v>
      </c>
      <c r="AK334" s="27">
        <f>AE334+AI334</f>
        <v>0</v>
      </c>
      <c r="AL334" s="27"/>
      <c r="AM334" s="27"/>
      <c r="AN334" s="27"/>
      <c r="AO334" s="27"/>
      <c r="AP334" s="27">
        <f>AJ334+AL334+AM334+AN334+AO334</f>
        <v>9448</v>
      </c>
      <c r="AQ334" s="27">
        <f>AK334+AO334</f>
        <v>0</v>
      </c>
      <c r="AR334" s="27"/>
      <c r="AS334" s="27"/>
      <c r="AT334" s="27"/>
      <c r="AU334" s="27"/>
      <c r="AV334" s="27">
        <f>AP334+AR334+AS334+AT334+AU334</f>
        <v>9448</v>
      </c>
      <c r="AW334" s="27">
        <f>AQ334+AU334</f>
        <v>0</v>
      </c>
    </row>
    <row r="335" spans="1:49" s="9" customFormat="1" ht="115.5">
      <c r="A335" s="33" t="s">
        <v>509</v>
      </c>
      <c r="B335" s="25" t="s">
        <v>55</v>
      </c>
      <c r="C335" s="25" t="s">
        <v>61</v>
      </c>
      <c r="D335" s="32" t="s">
        <v>414</v>
      </c>
      <c r="E335" s="25"/>
      <c r="F335" s="50">
        <f t="shared" ref="F335:U336" si="606">F336</f>
        <v>1909</v>
      </c>
      <c r="G335" s="50">
        <f t="shared" si="606"/>
        <v>0</v>
      </c>
      <c r="H335" s="50">
        <f t="shared" si="606"/>
        <v>0</v>
      </c>
      <c r="I335" s="50">
        <f t="shared" si="606"/>
        <v>0</v>
      </c>
      <c r="J335" s="50">
        <f t="shared" si="606"/>
        <v>0</v>
      </c>
      <c r="K335" s="50">
        <f t="shared" si="606"/>
        <v>0</v>
      </c>
      <c r="L335" s="50">
        <f t="shared" si="606"/>
        <v>1909</v>
      </c>
      <c r="M335" s="50">
        <f t="shared" si="606"/>
        <v>0</v>
      </c>
      <c r="N335" s="50">
        <f t="shared" si="606"/>
        <v>0</v>
      </c>
      <c r="O335" s="50">
        <f t="shared" si="606"/>
        <v>0</v>
      </c>
      <c r="P335" s="50">
        <f t="shared" si="606"/>
        <v>0</v>
      </c>
      <c r="Q335" s="50">
        <f t="shared" si="606"/>
        <v>0</v>
      </c>
      <c r="R335" s="50">
        <f t="shared" si="606"/>
        <v>1909</v>
      </c>
      <c r="S335" s="50">
        <f t="shared" si="606"/>
        <v>0</v>
      </c>
      <c r="T335" s="50">
        <f t="shared" si="606"/>
        <v>0</v>
      </c>
      <c r="U335" s="50">
        <f t="shared" si="606"/>
        <v>0</v>
      </c>
      <c r="V335" s="50">
        <f t="shared" ref="T335:AI336" si="607">V336</f>
        <v>0</v>
      </c>
      <c r="W335" s="50">
        <f t="shared" si="607"/>
        <v>0</v>
      </c>
      <c r="X335" s="50">
        <f t="shared" si="607"/>
        <v>1909</v>
      </c>
      <c r="Y335" s="50">
        <f t="shared" si="607"/>
        <v>0</v>
      </c>
      <c r="Z335" s="50">
        <f t="shared" si="607"/>
        <v>0</v>
      </c>
      <c r="AA335" s="50">
        <f t="shared" si="607"/>
        <v>0</v>
      </c>
      <c r="AB335" s="50">
        <f t="shared" si="607"/>
        <v>0</v>
      </c>
      <c r="AC335" s="50">
        <f t="shared" si="607"/>
        <v>0</v>
      </c>
      <c r="AD335" s="50">
        <f t="shared" si="607"/>
        <v>1909</v>
      </c>
      <c r="AE335" s="50">
        <f t="shared" si="607"/>
        <v>0</v>
      </c>
      <c r="AF335" s="50">
        <f t="shared" si="607"/>
        <v>0</v>
      </c>
      <c r="AG335" s="50">
        <f t="shared" si="607"/>
        <v>0</v>
      </c>
      <c r="AH335" s="50">
        <f t="shared" si="607"/>
        <v>0</v>
      </c>
      <c r="AI335" s="50">
        <f t="shared" si="607"/>
        <v>0</v>
      </c>
      <c r="AJ335" s="50">
        <f t="shared" ref="AF335:AU336" si="608">AJ336</f>
        <v>1909</v>
      </c>
      <c r="AK335" s="50">
        <f t="shared" si="608"/>
        <v>0</v>
      </c>
      <c r="AL335" s="50">
        <f t="shared" si="608"/>
        <v>0</v>
      </c>
      <c r="AM335" s="50">
        <f t="shared" si="608"/>
        <v>0</v>
      </c>
      <c r="AN335" s="50">
        <f t="shared" si="608"/>
        <v>0</v>
      </c>
      <c r="AO335" s="50">
        <f t="shared" si="608"/>
        <v>0</v>
      </c>
      <c r="AP335" s="50">
        <f t="shared" si="608"/>
        <v>1909</v>
      </c>
      <c r="AQ335" s="50">
        <f t="shared" si="608"/>
        <v>0</v>
      </c>
      <c r="AR335" s="50">
        <f t="shared" si="608"/>
        <v>0</v>
      </c>
      <c r="AS335" s="50">
        <f t="shared" si="608"/>
        <v>0</v>
      </c>
      <c r="AT335" s="50">
        <f t="shared" si="608"/>
        <v>0</v>
      </c>
      <c r="AU335" s="50">
        <f t="shared" si="608"/>
        <v>0</v>
      </c>
      <c r="AV335" s="50">
        <f t="shared" ref="AR335:AW336" si="609">AV336</f>
        <v>1909</v>
      </c>
      <c r="AW335" s="50">
        <f t="shared" si="609"/>
        <v>0</v>
      </c>
    </row>
    <row r="336" spans="1:49" s="9" customFormat="1" ht="16.5">
      <c r="A336" s="73" t="s">
        <v>99</v>
      </c>
      <c r="B336" s="25" t="s">
        <v>55</v>
      </c>
      <c r="C336" s="25" t="s">
        <v>61</v>
      </c>
      <c r="D336" s="32" t="s">
        <v>414</v>
      </c>
      <c r="E336" s="25" t="s">
        <v>100</v>
      </c>
      <c r="F336" s="50">
        <f t="shared" si="606"/>
        <v>1909</v>
      </c>
      <c r="G336" s="50">
        <f t="shared" si="606"/>
        <v>0</v>
      </c>
      <c r="H336" s="50">
        <f t="shared" si="606"/>
        <v>0</v>
      </c>
      <c r="I336" s="50">
        <f t="shared" si="606"/>
        <v>0</v>
      </c>
      <c r="J336" s="50">
        <f t="shared" si="606"/>
        <v>0</v>
      </c>
      <c r="K336" s="50">
        <f t="shared" si="606"/>
        <v>0</v>
      </c>
      <c r="L336" s="50">
        <f t="shared" si="606"/>
        <v>1909</v>
      </c>
      <c r="M336" s="50">
        <f t="shared" si="606"/>
        <v>0</v>
      </c>
      <c r="N336" s="50">
        <f t="shared" si="606"/>
        <v>0</v>
      </c>
      <c r="O336" s="50">
        <f t="shared" si="606"/>
        <v>0</v>
      </c>
      <c r="P336" s="50">
        <f t="shared" si="606"/>
        <v>0</v>
      </c>
      <c r="Q336" s="50">
        <f t="shared" si="606"/>
        <v>0</v>
      </c>
      <c r="R336" s="50">
        <f t="shared" si="606"/>
        <v>1909</v>
      </c>
      <c r="S336" s="50">
        <f t="shared" si="606"/>
        <v>0</v>
      </c>
      <c r="T336" s="50">
        <f t="shared" si="607"/>
        <v>0</v>
      </c>
      <c r="U336" s="50">
        <f t="shared" si="607"/>
        <v>0</v>
      </c>
      <c r="V336" s="50">
        <f t="shared" si="607"/>
        <v>0</v>
      </c>
      <c r="W336" s="50">
        <f t="shared" si="607"/>
        <v>0</v>
      </c>
      <c r="X336" s="50">
        <f t="shared" si="607"/>
        <v>1909</v>
      </c>
      <c r="Y336" s="50">
        <f t="shared" si="607"/>
        <v>0</v>
      </c>
      <c r="Z336" s="50">
        <f t="shared" si="607"/>
        <v>0</v>
      </c>
      <c r="AA336" s="50">
        <f t="shared" si="607"/>
        <v>0</v>
      </c>
      <c r="AB336" s="50">
        <f t="shared" si="607"/>
        <v>0</v>
      </c>
      <c r="AC336" s="50">
        <f t="shared" si="607"/>
        <v>0</v>
      </c>
      <c r="AD336" s="50">
        <f t="shared" si="607"/>
        <v>1909</v>
      </c>
      <c r="AE336" s="50">
        <f t="shared" si="607"/>
        <v>0</v>
      </c>
      <c r="AF336" s="50">
        <f t="shared" si="608"/>
        <v>0</v>
      </c>
      <c r="AG336" s="50">
        <f t="shared" si="608"/>
        <v>0</v>
      </c>
      <c r="AH336" s="50">
        <f t="shared" si="608"/>
        <v>0</v>
      </c>
      <c r="AI336" s="50">
        <f t="shared" si="608"/>
        <v>0</v>
      </c>
      <c r="AJ336" s="50">
        <f t="shared" si="608"/>
        <v>1909</v>
      </c>
      <c r="AK336" s="50">
        <f t="shared" si="608"/>
        <v>0</v>
      </c>
      <c r="AL336" s="50">
        <f t="shared" si="608"/>
        <v>0</v>
      </c>
      <c r="AM336" s="50">
        <f t="shared" si="608"/>
        <v>0</v>
      </c>
      <c r="AN336" s="50">
        <f t="shared" si="608"/>
        <v>0</v>
      </c>
      <c r="AO336" s="50">
        <f t="shared" si="608"/>
        <v>0</v>
      </c>
      <c r="AP336" s="50">
        <f t="shared" si="608"/>
        <v>1909</v>
      </c>
      <c r="AQ336" s="50">
        <f t="shared" si="608"/>
        <v>0</v>
      </c>
      <c r="AR336" s="50">
        <f t="shared" si="609"/>
        <v>0</v>
      </c>
      <c r="AS336" s="50">
        <f t="shared" si="609"/>
        <v>0</v>
      </c>
      <c r="AT336" s="50">
        <f t="shared" si="609"/>
        <v>0</v>
      </c>
      <c r="AU336" s="50">
        <f t="shared" si="609"/>
        <v>0</v>
      </c>
      <c r="AV336" s="50">
        <f t="shared" si="609"/>
        <v>1909</v>
      </c>
      <c r="AW336" s="50">
        <f t="shared" si="609"/>
        <v>0</v>
      </c>
    </row>
    <row r="337" spans="1:49" s="9" customFormat="1" ht="66">
      <c r="A337" s="33" t="s">
        <v>436</v>
      </c>
      <c r="B337" s="25" t="s">
        <v>55</v>
      </c>
      <c r="C337" s="25" t="s">
        <v>61</v>
      </c>
      <c r="D337" s="32" t="s">
        <v>414</v>
      </c>
      <c r="E337" s="25" t="s">
        <v>194</v>
      </c>
      <c r="F337" s="27">
        <v>1909</v>
      </c>
      <c r="G337" s="27"/>
      <c r="H337" s="27"/>
      <c r="I337" s="27"/>
      <c r="J337" s="27"/>
      <c r="K337" s="27"/>
      <c r="L337" s="27">
        <f>F337+H337+I337+J337+K337</f>
        <v>1909</v>
      </c>
      <c r="M337" s="27">
        <f>G337+K337</f>
        <v>0</v>
      </c>
      <c r="N337" s="27"/>
      <c r="O337" s="27"/>
      <c r="P337" s="27"/>
      <c r="Q337" s="27"/>
      <c r="R337" s="27">
        <f>L337+N337+O337+P337+Q337</f>
        <v>1909</v>
      </c>
      <c r="S337" s="27">
        <f>M337+Q337</f>
        <v>0</v>
      </c>
      <c r="T337" s="27"/>
      <c r="U337" s="27"/>
      <c r="V337" s="27"/>
      <c r="W337" s="27"/>
      <c r="X337" s="27">
        <f>R337+T337+U337+V337+W337</f>
        <v>1909</v>
      </c>
      <c r="Y337" s="27">
        <f>S337+W337</f>
        <v>0</v>
      </c>
      <c r="Z337" s="27"/>
      <c r="AA337" s="27"/>
      <c r="AB337" s="27"/>
      <c r="AC337" s="27"/>
      <c r="AD337" s="27">
        <f>X337+Z337+AA337+AB337+AC337</f>
        <v>1909</v>
      </c>
      <c r="AE337" s="27">
        <f>Y337+AC337</f>
        <v>0</v>
      </c>
      <c r="AF337" s="27"/>
      <c r="AG337" s="27"/>
      <c r="AH337" s="27"/>
      <c r="AI337" s="27"/>
      <c r="AJ337" s="27">
        <f>AD337+AF337+AG337+AH337+AI337</f>
        <v>1909</v>
      </c>
      <c r="AK337" s="27">
        <f>AE337+AI337</f>
        <v>0</v>
      </c>
      <c r="AL337" s="27"/>
      <c r="AM337" s="27"/>
      <c r="AN337" s="27"/>
      <c r="AO337" s="27"/>
      <c r="AP337" s="27">
        <f>AJ337+AL337+AM337+AN337+AO337</f>
        <v>1909</v>
      </c>
      <c r="AQ337" s="27">
        <f>AK337+AO337</f>
        <v>0</v>
      </c>
      <c r="AR337" s="27"/>
      <c r="AS337" s="27"/>
      <c r="AT337" s="27"/>
      <c r="AU337" s="27"/>
      <c r="AV337" s="27">
        <f>AP337+AR337+AS337+AT337+AU337</f>
        <v>1909</v>
      </c>
      <c r="AW337" s="27">
        <f>AQ337+AU337</f>
        <v>0</v>
      </c>
    </row>
    <row r="338" spans="1:49" s="9" customFormat="1" ht="102" customHeight="1">
      <c r="A338" s="33" t="s">
        <v>510</v>
      </c>
      <c r="B338" s="25" t="s">
        <v>55</v>
      </c>
      <c r="C338" s="25" t="s">
        <v>61</v>
      </c>
      <c r="D338" s="32" t="s">
        <v>415</v>
      </c>
      <c r="E338" s="25"/>
      <c r="F338" s="50">
        <f t="shared" ref="F338:U339" si="610">F339</f>
        <v>12953</v>
      </c>
      <c r="G338" s="50">
        <f t="shared" si="610"/>
        <v>0</v>
      </c>
      <c r="H338" s="50">
        <f t="shared" si="610"/>
        <v>0</v>
      </c>
      <c r="I338" s="50">
        <f t="shared" si="610"/>
        <v>0</v>
      </c>
      <c r="J338" s="50">
        <f t="shared" si="610"/>
        <v>0</v>
      </c>
      <c r="K338" s="50">
        <f t="shared" si="610"/>
        <v>0</v>
      </c>
      <c r="L338" s="50">
        <f t="shared" si="610"/>
        <v>12953</v>
      </c>
      <c r="M338" s="50">
        <f t="shared" si="610"/>
        <v>0</v>
      </c>
      <c r="N338" s="50">
        <f t="shared" si="610"/>
        <v>0</v>
      </c>
      <c r="O338" s="50">
        <f t="shared" si="610"/>
        <v>0</v>
      </c>
      <c r="P338" s="50">
        <f t="shared" si="610"/>
        <v>0</v>
      </c>
      <c r="Q338" s="50">
        <f t="shared" si="610"/>
        <v>0</v>
      </c>
      <c r="R338" s="50">
        <f t="shared" si="610"/>
        <v>12953</v>
      </c>
      <c r="S338" s="50">
        <f t="shared" si="610"/>
        <v>0</v>
      </c>
      <c r="T338" s="50">
        <f t="shared" si="610"/>
        <v>0</v>
      </c>
      <c r="U338" s="50">
        <f t="shared" si="610"/>
        <v>0</v>
      </c>
      <c r="V338" s="50">
        <f t="shared" ref="T338:AI339" si="611">V339</f>
        <v>0</v>
      </c>
      <c r="W338" s="50">
        <f t="shared" si="611"/>
        <v>0</v>
      </c>
      <c r="X338" s="50">
        <f t="shared" si="611"/>
        <v>12953</v>
      </c>
      <c r="Y338" s="50">
        <f t="shared" si="611"/>
        <v>0</v>
      </c>
      <c r="Z338" s="50">
        <f t="shared" si="611"/>
        <v>0</v>
      </c>
      <c r="AA338" s="50">
        <f t="shared" si="611"/>
        <v>0</v>
      </c>
      <c r="AB338" s="50">
        <f t="shared" si="611"/>
        <v>0</v>
      </c>
      <c r="AC338" s="50">
        <f t="shared" si="611"/>
        <v>0</v>
      </c>
      <c r="AD338" s="50">
        <f t="shared" si="611"/>
        <v>12953</v>
      </c>
      <c r="AE338" s="50">
        <f t="shared" si="611"/>
        <v>0</v>
      </c>
      <c r="AF338" s="50">
        <f t="shared" si="611"/>
        <v>0</v>
      </c>
      <c r="AG338" s="50">
        <f t="shared" si="611"/>
        <v>0</v>
      </c>
      <c r="AH338" s="50">
        <f t="shared" si="611"/>
        <v>0</v>
      </c>
      <c r="AI338" s="50">
        <f t="shared" si="611"/>
        <v>0</v>
      </c>
      <c r="AJ338" s="50">
        <f t="shared" ref="AF338:AU339" si="612">AJ339</f>
        <v>12953</v>
      </c>
      <c r="AK338" s="50">
        <f t="shared" si="612"/>
        <v>0</v>
      </c>
      <c r="AL338" s="50">
        <f t="shared" si="612"/>
        <v>0</v>
      </c>
      <c r="AM338" s="50">
        <f t="shared" si="612"/>
        <v>0</v>
      </c>
      <c r="AN338" s="50">
        <f t="shared" si="612"/>
        <v>0</v>
      </c>
      <c r="AO338" s="50">
        <f t="shared" si="612"/>
        <v>0</v>
      </c>
      <c r="AP338" s="50">
        <f t="shared" si="612"/>
        <v>12953</v>
      </c>
      <c r="AQ338" s="50">
        <f t="shared" si="612"/>
        <v>0</v>
      </c>
      <c r="AR338" s="50">
        <f t="shared" si="612"/>
        <v>0</v>
      </c>
      <c r="AS338" s="50">
        <f t="shared" si="612"/>
        <v>0</v>
      </c>
      <c r="AT338" s="50">
        <f t="shared" si="612"/>
        <v>0</v>
      </c>
      <c r="AU338" s="50">
        <f t="shared" si="612"/>
        <v>0</v>
      </c>
      <c r="AV338" s="50">
        <f t="shared" ref="AR338:AW339" si="613">AV339</f>
        <v>12953</v>
      </c>
      <c r="AW338" s="50">
        <f t="shared" si="613"/>
        <v>0</v>
      </c>
    </row>
    <row r="339" spans="1:49" s="9" customFormat="1" ht="16.5">
      <c r="A339" s="73" t="s">
        <v>99</v>
      </c>
      <c r="B339" s="25" t="s">
        <v>55</v>
      </c>
      <c r="C339" s="25" t="s">
        <v>61</v>
      </c>
      <c r="D339" s="32" t="s">
        <v>415</v>
      </c>
      <c r="E339" s="25" t="s">
        <v>100</v>
      </c>
      <c r="F339" s="50">
        <f t="shared" si="610"/>
        <v>12953</v>
      </c>
      <c r="G339" s="50">
        <f t="shared" si="610"/>
        <v>0</v>
      </c>
      <c r="H339" s="50">
        <f t="shared" si="610"/>
        <v>0</v>
      </c>
      <c r="I339" s="50">
        <f t="shared" si="610"/>
        <v>0</v>
      </c>
      <c r="J339" s="50">
        <f t="shared" si="610"/>
        <v>0</v>
      </c>
      <c r="K339" s="50">
        <f t="shared" si="610"/>
        <v>0</v>
      </c>
      <c r="L339" s="50">
        <f t="shared" si="610"/>
        <v>12953</v>
      </c>
      <c r="M339" s="50">
        <f t="shared" si="610"/>
        <v>0</v>
      </c>
      <c r="N339" s="50">
        <f t="shared" si="610"/>
        <v>0</v>
      </c>
      <c r="O339" s="50">
        <f t="shared" si="610"/>
        <v>0</v>
      </c>
      <c r="P339" s="50">
        <f t="shared" si="610"/>
        <v>0</v>
      </c>
      <c r="Q339" s="50">
        <f t="shared" si="610"/>
        <v>0</v>
      </c>
      <c r="R339" s="50">
        <f t="shared" si="610"/>
        <v>12953</v>
      </c>
      <c r="S339" s="50">
        <f t="shared" si="610"/>
        <v>0</v>
      </c>
      <c r="T339" s="50">
        <f t="shared" si="611"/>
        <v>0</v>
      </c>
      <c r="U339" s="50">
        <f t="shared" si="611"/>
        <v>0</v>
      </c>
      <c r="V339" s="50">
        <f t="shared" si="611"/>
        <v>0</v>
      </c>
      <c r="W339" s="50">
        <f t="shared" si="611"/>
        <v>0</v>
      </c>
      <c r="X339" s="50">
        <f t="shared" si="611"/>
        <v>12953</v>
      </c>
      <c r="Y339" s="50">
        <f t="shared" si="611"/>
        <v>0</v>
      </c>
      <c r="Z339" s="50">
        <f t="shared" si="611"/>
        <v>0</v>
      </c>
      <c r="AA339" s="50">
        <f t="shared" si="611"/>
        <v>0</v>
      </c>
      <c r="AB339" s="50">
        <f t="shared" si="611"/>
        <v>0</v>
      </c>
      <c r="AC339" s="50">
        <f t="shared" si="611"/>
        <v>0</v>
      </c>
      <c r="AD339" s="50">
        <f t="shared" si="611"/>
        <v>12953</v>
      </c>
      <c r="AE339" s="50">
        <f t="shared" si="611"/>
        <v>0</v>
      </c>
      <c r="AF339" s="50">
        <f t="shared" si="612"/>
        <v>0</v>
      </c>
      <c r="AG339" s="50">
        <f t="shared" si="612"/>
        <v>0</v>
      </c>
      <c r="AH339" s="50">
        <f t="shared" si="612"/>
        <v>0</v>
      </c>
      <c r="AI339" s="50">
        <f t="shared" si="612"/>
        <v>0</v>
      </c>
      <c r="AJ339" s="50">
        <f t="shared" si="612"/>
        <v>12953</v>
      </c>
      <c r="AK339" s="50">
        <f t="shared" si="612"/>
        <v>0</v>
      </c>
      <c r="AL339" s="50">
        <f t="shared" si="612"/>
        <v>0</v>
      </c>
      <c r="AM339" s="50">
        <f t="shared" si="612"/>
        <v>0</v>
      </c>
      <c r="AN339" s="50">
        <f t="shared" si="612"/>
        <v>0</v>
      </c>
      <c r="AO339" s="50">
        <f t="shared" si="612"/>
        <v>0</v>
      </c>
      <c r="AP339" s="50">
        <f t="shared" si="612"/>
        <v>12953</v>
      </c>
      <c r="AQ339" s="50">
        <f t="shared" si="612"/>
        <v>0</v>
      </c>
      <c r="AR339" s="50">
        <f t="shared" si="613"/>
        <v>0</v>
      </c>
      <c r="AS339" s="50">
        <f t="shared" si="613"/>
        <v>0</v>
      </c>
      <c r="AT339" s="50">
        <f t="shared" si="613"/>
        <v>0</v>
      </c>
      <c r="AU339" s="50">
        <f t="shared" si="613"/>
        <v>0</v>
      </c>
      <c r="AV339" s="50">
        <f t="shared" si="613"/>
        <v>12953</v>
      </c>
      <c r="AW339" s="50">
        <f t="shared" si="613"/>
        <v>0</v>
      </c>
    </row>
    <row r="340" spans="1:49" s="9" customFormat="1" ht="66">
      <c r="A340" s="33" t="s">
        <v>436</v>
      </c>
      <c r="B340" s="25" t="s">
        <v>55</v>
      </c>
      <c r="C340" s="25" t="s">
        <v>61</v>
      </c>
      <c r="D340" s="32" t="s">
        <v>415</v>
      </c>
      <c r="E340" s="25" t="s">
        <v>194</v>
      </c>
      <c r="F340" s="27">
        <v>12953</v>
      </c>
      <c r="G340" s="27"/>
      <c r="H340" s="27"/>
      <c r="I340" s="27"/>
      <c r="J340" s="27"/>
      <c r="K340" s="27"/>
      <c r="L340" s="27">
        <f>F340+H340+I340+J340+K340</f>
        <v>12953</v>
      </c>
      <c r="M340" s="27">
        <f>G340+K340</f>
        <v>0</v>
      </c>
      <c r="N340" s="27"/>
      <c r="O340" s="27"/>
      <c r="P340" s="27"/>
      <c r="Q340" s="27"/>
      <c r="R340" s="27">
        <f>L340+N340+O340+P340+Q340</f>
        <v>12953</v>
      </c>
      <c r="S340" s="27">
        <f>M340+Q340</f>
        <v>0</v>
      </c>
      <c r="T340" s="27"/>
      <c r="U340" s="27"/>
      <c r="V340" s="27"/>
      <c r="W340" s="27"/>
      <c r="X340" s="27">
        <f>R340+T340+U340+V340+W340</f>
        <v>12953</v>
      </c>
      <c r="Y340" s="27">
        <f>S340+W340</f>
        <v>0</v>
      </c>
      <c r="Z340" s="27"/>
      <c r="AA340" s="27"/>
      <c r="AB340" s="27"/>
      <c r="AC340" s="27"/>
      <c r="AD340" s="27">
        <f>X340+Z340+AA340+AB340+AC340</f>
        <v>12953</v>
      </c>
      <c r="AE340" s="27">
        <f>Y340+AC340</f>
        <v>0</v>
      </c>
      <c r="AF340" s="27"/>
      <c r="AG340" s="27"/>
      <c r="AH340" s="27"/>
      <c r="AI340" s="27"/>
      <c r="AJ340" s="27">
        <f>AD340+AF340+AG340+AH340+AI340</f>
        <v>12953</v>
      </c>
      <c r="AK340" s="27">
        <f>AE340+AI340</f>
        <v>0</v>
      </c>
      <c r="AL340" s="27"/>
      <c r="AM340" s="27"/>
      <c r="AN340" s="27"/>
      <c r="AO340" s="27"/>
      <c r="AP340" s="27">
        <f>AJ340+AL340+AM340+AN340+AO340</f>
        <v>12953</v>
      </c>
      <c r="AQ340" s="27">
        <f>AK340+AO340</f>
        <v>0</v>
      </c>
      <c r="AR340" s="27"/>
      <c r="AS340" s="27"/>
      <c r="AT340" s="27"/>
      <c r="AU340" s="27"/>
      <c r="AV340" s="27">
        <f>AP340+AR340+AS340+AT340+AU340</f>
        <v>12953</v>
      </c>
      <c r="AW340" s="27">
        <f>AQ340+AU340</f>
        <v>0</v>
      </c>
    </row>
    <row r="341" spans="1:49" s="9" customFormat="1" ht="83.25" customHeight="1">
      <c r="A341" s="33" t="s">
        <v>511</v>
      </c>
      <c r="B341" s="25" t="s">
        <v>55</v>
      </c>
      <c r="C341" s="25" t="s">
        <v>61</v>
      </c>
      <c r="D341" s="32" t="s">
        <v>441</v>
      </c>
      <c r="E341" s="25"/>
      <c r="F341" s="27">
        <f t="shared" ref="F341:U342" si="614">F342</f>
        <v>4449</v>
      </c>
      <c r="G341" s="27">
        <f t="shared" si="614"/>
        <v>0</v>
      </c>
      <c r="H341" s="27">
        <f t="shared" si="614"/>
        <v>0</v>
      </c>
      <c r="I341" s="27">
        <f t="shared" si="614"/>
        <v>0</v>
      </c>
      <c r="J341" s="27">
        <f t="shared" si="614"/>
        <v>0</v>
      </c>
      <c r="K341" s="27">
        <f t="shared" si="614"/>
        <v>0</v>
      </c>
      <c r="L341" s="27">
        <f t="shared" si="614"/>
        <v>4449</v>
      </c>
      <c r="M341" s="27">
        <f t="shared" si="614"/>
        <v>0</v>
      </c>
      <c r="N341" s="27">
        <f t="shared" si="614"/>
        <v>0</v>
      </c>
      <c r="O341" s="27">
        <f t="shared" si="614"/>
        <v>0</v>
      </c>
      <c r="P341" s="27">
        <f t="shared" si="614"/>
        <v>0</v>
      </c>
      <c r="Q341" s="27">
        <f t="shared" si="614"/>
        <v>0</v>
      </c>
      <c r="R341" s="27">
        <f t="shared" si="614"/>
        <v>4449</v>
      </c>
      <c r="S341" s="27">
        <f t="shared" si="614"/>
        <v>0</v>
      </c>
      <c r="T341" s="27">
        <f t="shared" si="614"/>
        <v>0</v>
      </c>
      <c r="U341" s="27">
        <f t="shared" si="614"/>
        <v>0</v>
      </c>
      <c r="V341" s="27">
        <f t="shared" ref="T341:AI342" si="615">V342</f>
        <v>0</v>
      </c>
      <c r="W341" s="27">
        <f t="shared" si="615"/>
        <v>0</v>
      </c>
      <c r="X341" s="27">
        <f t="shared" si="615"/>
        <v>4449</v>
      </c>
      <c r="Y341" s="27">
        <f t="shared" si="615"/>
        <v>0</v>
      </c>
      <c r="Z341" s="27">
        <f t="shared" si="615"/>
        <v>0</v>
      </c>
      <c r="AA341" s="27">
        <f t="shared" si="615"/>
        <v>0</v>
      </c>
      <c r="AB341" s="27">
        <f t="shared" si="615"/>
        <v>0</v>
      </c>
      <c r="AC341" s="27">
        <f t="shared" si="615"/>
        <v>0</v>
      </c>
      <c r="AD341" s="27">
        <f t="shared" si="615"/>
        <v>4449</v>
      </c>
      <c r="AE341" s="27">
        <f t="shared" si="615"/>
        <v>0</v>
      </c>
      <c r="AF341" s="27">
        <f t="shared" si="615"/>
        <v>0</v>
      </c>
      <c r="AG341" s="27">
        <f t="shared" si="615"/>
        <v>0</v>
      </c>
      <c r="AH341" s="27">
        <f t="shared" si="615"/>
        <v>0</v>
      </c>
      <c r="AI341" s="27">
        <f t="shared" si="615"/>
        <v>0</v>
      </c>
      <c r="AJ341" s="27">
        <f t="shared" ref="AF341:AU342" si="616">AJ342</f>
        <v>4449</v>
      </c>
      <c r="AK341" s="27">
        <f t="shared" si="616"/>
        <v>0</v>
      </c>
      <c r="AL341" s="27">
        <f t="shared" si="616"/>
        <v>0</v>
      </c>
      <c r="AM341" s="27">
        <f t="shared" si="616"/>
        <v>0</v>
      </c>
      <c r="AN341" s="27">
        <f t="shared" si="616"/>
        <v>0</v>
      </c>
      <c r="AO341" s="27">
        <f t="shared" si="616"/>
        <v>0</v>
      </c>
      <c r="AP341" s="27">
        <f t="shared" si="616"/>
        <v>4449</v>
      </c>
      <c r="AQ341" s="27">
        <f t="shared" si="616"/>
        <v>0</v>
      </c>
      <c r="AR341" s="27">
        <f t="shared" si="616"/>
        <v>0</v>
      </c>
      <c r="AS341" s="27">
        <f t="shared" si="616"/>
        <v>0</v>
      </c>
      <c r="AT341" s="27">
        <f t="shared" si="616"/>
        <v>0</v>
      </c>
      <c r="AU341" s="27">
        <f t="shared" si="616"/>
        <v>0</v>
      </c>
      <c r="AV341" s="27">
        <f t="shared" ref="AR341:AW342" si="617">AV342</f>
        <v>4449</v>
      </c>
      <c r="AW341" s="27">
        <f t="shared" si="617"/>
        <v>0</v>
      </c>
    </row>
    <row r="342" spans="1:49" s="9" customFormat="1" ht="16.5">
      <c r="A342" s="73" t="s">
        <v>99</v>
      </c>
      <c r="B342" s="25" t="s">
        <v>55</v>
      </c>
      <c r="C342" s="25" t="s">
        <v>61</v>
      </c>
      <c r="D342" s="32" t="s">
        <v>441</v>
      </c>
      <c r="E342" s="25" t="s">
        <v>100</v>
      </c>
      <c r="F342" s="27">
        <f t="shared" si="614"/>
        <v>4449</v>
      </c>
      <c r="G342" s="27">
        <f t="shared" si="614"/>
        <v>0</v>
      </c>
      <c r="H342" s="27">
        <f t="shared" si="614"/>
        <v>0</v>
      </c>
      <c r="I342" s="27">
        <f t="shared" si="614"/>
        <v>0</v>
      </c>
      <c r="J342" s="27">
        <f t="shared" si="614"/>
        <v>0</v>
      </c>
      <c r="K342" s="27">
        <f t="shared" si="614"/>
        <v>0</v>
      </c>
      <c r="L342" s="27">
        <f t="shared" si="614"/>
        <v>4449</v>
      </c>
      <c r="M342" s="27">
        <f t="shared" si="614"/>
        <v>0</v>
      </c>
      <c r="N342" s="27">
        <f t="shared" si="614"/>
        <v>0</v>
      </c>
      <c r="O342" s="27">
        <f t="shared" si="614"/>
        <v>0</v>
      </c>
      <c r="P342" s="27">
        <f t="shared" si="614"/>
        <v>0</v>
      </c>
      <c r="Q342" s="27">
        <f t="shared" si="614"/>
        <v>0</v>
      </c>
      <c r="R342" s="27">
        <f t="shared" si="614"/>
        <v>4449</v>
      </c>
      <c r="S342" s="27">
        <f t="shared" si="614"/>
        <v>0</v>
      </c>
      <c r="T342" s="27">
        <f t="shared" si="615"/>
        <v>0</v>
      </c>
      <c r="U342" s="27">
        <f t="shared" si="615"/>
        <v>0</v>
      </c>
      <c r="V342" s="27">
        <f t="shared" si="615"/>
        <v>0</v>
      </c>
      <c r="W342" s="27">
        <f t="shared" si="615"/>
        <v>0</v>
      </c>
      <c r="X342" s="27">
        <f t="shared" si="615"/>
        <v>4449</v>
      </c>
      <c r="Y342" s="27">
        <f t="shared" si="615"/>
        <v>0</v>
      </c>
      <c r="Z342" s="27">
        <f t="shared" si="615"/>
        <v>0</v>
      </c>
      <c r="AA342" s="27">
        <f t="shared" si="615"/>
        <v>0</v>
      </c>
      <c r="AB342" s="27">
        <f t="shared" si="615"/>
        <v>0</v>
      </c>
      <c r="AC342" s="27">
        <f t="shared" si="615"/>
        <v>0</v>
      </c>
      <c r="AD342" s="27">
        <f t="shared" si="615"/>
        <v>4449</v>
      </c>
      <c r="AE342" s="27">
        <f t="shared" si="615"/>
        <v>0</v>
      </c>
      <c r="AF342" s="27">
        <f t="shared" si="616"/>
        <v>0</v>
      </c>
      <c r="AG342" s="27">
        <f t="shared" si="616"/>
        <v>0</v>
      </c>
      <c r="AH342" s="27">
        <f t="shared" si="616"/>
        <v>0</v>
      </c>
      <c r="AI342" s="27">
        <f t="shared" si="616"/>
        <v>0</v>
      </c>
      <c r="AJ342" s="27">
        <f t="shared" si="616"/>
        <v>4449</v>
      </c>
      <c r="AK342" s="27">
        <f t="shared" si="616"/>
        <v>0</v>
      </c>
      <c r="AL342" s="27">
        <f t="shared" si="616"/>
        <v>0</v>
      </c>
      <c r="AM342" s="27">
        <f t="shared" si="616"/>
        <v>0</v>
      </c>
      <c r="AN342" s="27">
        <f t="shared" si="616"/>
        <v>0</v>
      </c>
      <c r="AO342" s="27">
        <f t="shared" si="616"/>
        <v>0</v>
      </c>
      <c r="AP342" s="27">
        <f t="shared" si="616"/>
        <v>4449</v>
      </c>
      <c r="AQ342" s="27">
        <f t="shared" si="616"/>
        <v>0</v>
      </c>
      <c r="AR342" s="27">
        <f t="shared" si="617"/>
        <v>0</v>
      </c>
      <c r="AS342" s="27">
        <f t="shared" si="617"/>
        <v>0</v>
      </c>
      <c r="AT342" s="27">
        <f t="shared" si="617"/>
        <v>0</v>
      </c>
      <c r="AU342" s="27">
        <f t="shared" si="617"/>
        <v>0</v>
      </c>
      <c r="AV342" s="27">
        <f t="shared" si="617"/>
        <v>4449</v>
      </c>
      <c r="AW342" s="27">
        <f t="shared" si="617"/>
        <v>0</v>
      </c>
    </row>
    <row r="343" spans="1:49" s="9" customFormat="1" ht="66">
      <c r="A343" s="33" t="s">
        <v>436</v>
      </c>
      <c r="B343" s="25" t="s">
        <v>55</v>
      </c>
      <c r="C343" s="25" t="s">
        <v>61</v>
      </c>
      <c r="D343" s="32" t="s">
        <v>441</v>
      </c>
      <c r="E343" s="25" t="s">
        <v>194</v>
      </c>
      <c r="F343" s="27">
        <v>4449</v>
      </c>
      <c r="G343" s="27"/>
      <c r="H343" s="27"/>
      <c r="I343" s="27"/>
      <c r="J343" s="27"/>
      <c r="K343" s="27"/>
      <c r="L343" s="27">
        <f>F343+H343+I343+J343+K343</f>
        <v>4449</v>
      </c>
      <c r="M343" s="27">
        <f>G343+K343</f>
        <v>0</v>
      </c>
      <c r="N343" s="27"/>
      <c r="O343" s="27"/>
      <c r="P343" s="27"/>
      <c r="Q343" s="27"/>
      <c r="R343" s="27">
        <f>L343+N343+O343+P343+Q343</f>
        <v>4449</v>
      </c>
      <c r="S343" s="27">
        <f>M343+Q343</f>
        <v>0</v>
      </c>
      <c r="T343" s="27"/>
      <c r="U343" s="27"/>
      <c r="V343" s="27"/>
      <c r="W343" s="27"/>
      <c r="X343" s="27">
        <f>R343+T343+U343+V343+W343</f>
        <v>4449</v>
      </c>
      <c r="Y343" s="27">
        <f>S343+W343</f>
        <v>0</v>
      </c>
      <c r="Z343" s="27"/>
      <c r="AA343" s="27"/>
      <c r="AB343" s="27"/>
      <c r="AC343" s="27"/>
      <c r="AD343" s="27">
        <f>X343+Z343+AA343+AB343+AC343</f>
        <v>4449</v>
      </c>
      <c r="AE343" s="27">
        <f>Y343+AC343</f>
        <v>0</v>
      </c>
      <c r="AF343" s="27"/>
      <c r="AG343" s="27"/>
      <c r="AH343" s="27"/>
      <c r="AI343" s="27"/>
      <c r="AJ343" s="27">
        <f>AD343+AF343+AG343+AH343+AI343</f>
        <v>4449</v>
      </c>
      <c r="AK343" s="27">
        <f>AE343+AI343</f>
        <v>0</v>
      </c>
      <c r="AL343" s="27"/>
      <c r="AM343" s="27"/>
      <c r="AN343" s="27"/>
      <c r="AO343" s="27"/>
      <c r="AP343" s="27">
        <f>AJ343+AL343+AM343+AN343+AO343</f>
        <v>4449</v>
      </c>
      <c r="AQ343" s="27">
        <f>AK343+AO343</f>
        <v>0</v>
      </c>
      <c r="AR343" s="27"/>
      <c r="AS343" s="27"/>
      <c r="AT343" s="27"/>
      <c r="AU343" s="27"/>
      <c r="AV343" s="27">
        <f>AP343+AR343+AS343+AT343+AU343</f>
        <v>4449</v>
      </c>
      <c r="AW343" s="27">
        <f>AQ343+AU343</f>
        <v>0</v>
      </c>
    </row>
    <row r="344" spans="1:49" s="9" customFormat="1" ht="16.5">
      <c r="A344" s="33"/>
      <c r="B344" s="25"/>
      <c r="C344" s="25"/>
      <c r="D344" s="32"/>
      <c r="E344" s="25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0"/>
      <c r="AR344" s="60"/>
      <c r="AS344" s="60"/>
      <c r="AT344" s="60"/>
      <c r="AU344" s="60"/>
      <c r="AV344" s="60"/>
      <c r="AW344" s="60"/>
    </row>
    <row r="345" spans="1:49" s="9" customFormat="1" ht="18.75">
      <c r="A345" s="71" t="s">
        <v>72</v>
      </c>
      <c r="B345" s="22" t="s">
        <v>55</v>
      </c>
      <c r="C345" s="22" t="s">
        <v>59</v>
      </c>
      <c r="D345" s="29"/>
      <c r="E345" s="22"/>
      <c r="F345" s="24">
        <f t="shared" ref="F345:G345" si="618">F346+F351</f>
        <v>569373</v>
      </c>
      <c r="G345" s="24">
        <f t="shared" si="618"/>
        <v>0</v>
      </c>
      <c r="H345" s="24">
        <f>H346+H351+H386</f>
        <v>524</v>
      </c>
      <c r="I345" s="24">
        <f t="shared" ref="I345:M345" si="619">I346+I351+I386</f>
        <v>875</v>
      </c>
      <c r="J345" s="24">
        <f t="shared" si="619"/>
        <v>0</v>
      </c>
      <c r="K345" s="24">
        <f t="shared" si="619"/>
        <v>0</v>
      </c>
      <c r="L345" s="24">
        <f t="shared" si="619"/>
        <v>570772</v>
      </c>
      <c r="M345" s="24">
        <f t="shared" si="619"/>
        <v>0</v>
      </c>
      <c r="N345" s="24">
        <f>N346+N351+N386</f>
        <v>0</v>
      </c>
      <c r="O345" s="24">
        <f t="shared" ref="O345:S345" si="620">O346+O351+O386</f>
        <v>0</v>
      </c>
      <c r="P345" s="24">
        <f t="shared" si="620"/>
        <v>0</v>
      </c>
      <c r="Q345" s="24">
        <f t="shared" si="620"/>
        <v>646462</v>
      </c>
      <c r="R345" s="24">
        <f t="shared" si="620"/>
        <v>1217234</v>
      </c>
      <c r="S345" s="24">
        <f t="shared" si="620"/>
        <v>646462</v>
      </c>
      <c r="T345" s="24">
        <f>T346+T351+T386</f>
        <v>9</v>
      </c>
      <c r="U345" s="24">
        <f t="shared" ref="U345:Y345" si="621">U346+U351+U386</f>
        <v>0</v>
      </c>
      <c r="V345" s="24">
        <f t="shared" si="621"/>
        <v>0</v>
      </c>
      <c r="W345" s="24">
        <f t="shared" si="621"/>
        <v>0</v>
      </c>
      <c r="X345" s="24">
        <f t="shared" si="621"/>
        <v>1217243</v>
      </c>
      <c r="Y345" s="24">
        <f t="shared" si="621"/>
        <v>646462</v>
      </c>
      <c r="Z345" s="24">
        <f>Z346+Z351+Z386</f>
        <v>10258</v>
      </c>
      <c r="AA345" s="24">
        <f t="shared" ref="AA345:AE345" si="622">AA346+AA351+AA386</f>
        <v>0</v>
      </c>
      <c r="AB345" s="24">
        <f t="shared" si="622"/>
        <v>0</v>
      </c>
      <c r="AC345" s="24">
        <f t="shared" si="622"/>
        <v>163000</v>
      </c>
      <c r="AD345" s="24">
        <f t="shared" si="622"/>
        <v>1390501</v>
      </c>
      <c r="AE345" s="24">
        <f t="shared" si="622"/>
        <v>809462</v>
      </c>
      <c r="AF345" s="24">
        <f>AF346+AF351+AF386</f>
        <v>3208</v>
      </c>
      <c r="AG345" s="24">
        <f t="shared" ref="AG345:AK345" si="623">AG346+AG351+AG386</f>
        <v>0</v>
      </c>
      <c r="AH345" s="24">
        <f t="shared" si="623"/>
        <v>0</v>
      </c>
      <c r="AI345" s="24">
        <f t="shared" si="623"/>
        <v>0</v>
      </c>
      <c r="AJ345" s="24">
        <f t="shared" si="623"/>
        <v>1393709</v>
      </c>
      <c r="AK345" s="24">
        <f t="shared" si="623"/>
        <v>809462</v>
      </c>
      <c r="AL345" s="24">
        <f>AL346+AL351+AL386</f>
        <v>5011</v>
      </c>
      <c r="AM345" s="24">
        <f t="shared" ref="AM345:AQ345" si="624">AM346+AM351+AM386</f>
        <v>0</v>
      </c>
      <c r="AN345" s="24">
        <f t="shared" si="624"/>
        <v>-4074</v>
      </c>
      <c r="AO345" s="24">
        <f t="shared" si="624"/>
        <v>0</v>
      </c>
      <c r="AP345" s="24">
        <f t="shared" si="624"/>
        <v>1394646</v>
      </c>
      <c r="AQ345" s="24">
        <f t="shared" si="624"/>
        <v>809462</v>
      </c>
      <c r="AR345" s="24">
        <f>AR346+AR351+AR386</f>
        <v>15901</v>
      </c>
      <c r="AS345" s="24">
        <f t="shared" ref="AS345:AW345" si="625">AS346+AS351+AS386</f>
        <v>0</v>
      </c>
      <c r="AT345" s="24">
        <f t="shared" si="625"/>
        <v>0</v>
      </c>
      <c r="AU345" s="24">
        <f t="shared" si="625"/>
        <v>0</v>
      </c>
      <c r="AV345" s="24">
        <f t="shared" si="625"/>
        <v>1410547</v>
      </c>
      <c r="AW345" s="24">
        <f t="shared" si="625"/>
        <v>809462</v>
      </c>
    </row>
    <row r="346" spans="1:49" s="9" customFormat="1" ht="89.25" customHeight="1">
      <c r="A346" s="33" t="s">
        <v>166</v>
      </c>
      <c r="B346" s="25" t="s">
        <v>55</v>
      </c>
      <c r="C346" s="25" t="s">
        <v>59</v>
      </c>
      <c r="D346" s="32" t="s">
        <v>266</v>
      </c>
      <c r="E346" s="25"/>
      <c r="F346" s="27">
        <f t="shared" ref="F346:U349" si="626">F347</f>
        <v>835</v>
      </c>
      <c r="G346" s="27">
        <f t="shared" si="626"/>
        <v>0</v>
      </c>
      <c r="H346" s="27">
        <f t="shared" si="626"/>
        <v>0</v>
      </c>
      <c r="I346" s="27">
        <f t="shared" si="626"/>
        <v>0</v>
      </c>
      <c r="J346" s="27">
        <f t="shared" si="626"/>
        <v>0</v>
      </c>
      <c r="K346" s="27">
        <f t="shared" si="626"/>
        <v>0</v>
      </c>
      <c r="L346" s="27">
        <f t="shared" si="626"/>
        <v>835</v>
      </c>
      <c r="M346" s="27">
        <f t="shared" si="626"/>
        <v>0</v>
      </c>
      <c r="N346" s="27">
        <f t="shared" si="626"/>
        <v>0</v>
      </c>
      <c r="O346" s="27">
        <f t="shared" si="626"/>
        <v>0</v>
      </c>
      <c r="P346" s="27">
        <f t="shared" si="626"/>
        <v>0</v>
      </c>
      <c r="Q346" s="27">
        <f t="shared" si="626"/>
        <v>0</v>
      </c>
      <c r="R346" s="27">
        <f t="shared" si="626"/>
        <v>835</v>
      </c>
      <c r="S346" s="27">
        <f t="shared" si="626"/>
        <v>0</v>
      </c>
      <c r="T346" s="27">
        <f t="shared" si="626"/>
        <v>0</v>
      </c>
      <c r="U346" s="27">
        <f t="shared" si="626"/>
        <v>0</v>
      </c>
      <c r="V346" s="27">
        <f t="shared" ref="T346:AI349" si="627">V347</f>
        <v>0</v>
      </c>
      <c r="W346" s="27">
        <f t="shared" si="627"/>
        <v>0</v>
      </c>
      <c r="X346" s="27">
        <f t="shared" si="627"/>
        <v>835</v>
      </c>
      <c r="Y346" s="27">
        <f t="shared" si="627"/>
        <v>0</v>
      </c>
      <c r="Z346" s="27">
        <f t="shared" si="627"/>
        <v>0</v>
      </c>
      <c r="AA346" s="27">
        <f t="shared" si="627"/>
        <v>0</v>
      </c>
      <c r="AB346" s="27">
        <f t="shared" si="627"/>
        <v>0</v>
      </c>
      <c r="AC346" s="27">
        <f t="shared" si="627"/>
        <v>0</v>
      </c>
      <c r="AD346" s="27">
        <f t="shared" si="627"/>
        <v>835</v>
      </c>
      <c r="AE346" s="27">
        <f t="shared" si="627"/>
        <v>0</v>
      </c>
      <c r="AF346" s="27">
        <f t="shared" si="627"/>
        <v>0</v>
      </c>
      <c r="AG346" s="27">
        <f t="shared" si="627"/>
        <v>0</v>
      </c>
      <c r="AH346" s="27">
        <f t="shared" si="627"/>
        <v>0</v>
      </c>
      <c r="AI346" s="27">
        <f t="shared" si="627"/>
        <v>0</v>
      </c>
      <c r="AJ346" s="27">
        <f t="shared" ref="AF346:AU349" si="628">AJ347</f>
        <v>835</v>
      </c>
      <c r="AK346" s="27">
        <f t="shared" si="628"/>
        <v>0</v>
      </c>
      <c r="AL346" s="27">
        <f t="shared" si="628"/>
        <v>0</v>
      </c>
      <c r="AM346" s="27">
        <f t="shared" si="628"/>
        <v>0</v>
      </c>
      <c r="AN346" s="27">
        <f t="shared" si="628"/>
        <v>-12</v>
      </c>
      <c r="AO346" s="27">
        <f t="shared" si="628"/>
        <v>0</v>
      </c>
      <c r="AP346" s="27">
        <f t="shared" si="628"/>
        <v>823</v>
      </c>
      <c r="AQ346" s="27">
        <f t="shared" si="628"/>
        <v>0</v>
      </c>
      <c r="AR346" s="27">
        <f t="shared" si="628"/>
        <v>0</v>
      </c>
      <c r="AS346" s="27">
        <f t="shared" si="628"/>
        <v>0</v>
      </c>
      <c r="AT346" s="27">
        <f t="shared" si="628"/>
        <v>0</v>
      </c>
      <c r="AU346" s="27">
        <f t="shared" si="628"/>
        <v>0</v>
      </c>
      <c r="AV346" s="27">
        <f t="shared" ref="AR346:AW349" si="629">AV347</f>
        <v>823</v>
      </c>
      <c r="AW346" s="27">
        <f t="shared" si="629"/>
        <v>0</v>
      </c>
    </row>
    <row r="347" spans="1:49" s="9" customFormat="1" ht="24" customHeight="1">
      <c r="A347" s="76" t="s">
        <v>78</v>
      </c>
      <c r="B347" s="25" t="s">
        <v>55</v>
      </c>
      <c r="C347" s="25" t="s">
        <v>59</v>
      </c>
      <c r="D347" s="32" t="s">
        <v>267</v>
      </c>
      <c r="E347" s="25"/>
      <c r="F347" s="27">
        <f t="shared" si="626"/>
        <v>835</v>
      </c>
      <c r="G347" s="27">
        <f t="shared" si="626"/>
        <v>0</v>
      </c>
      <c r="H347" s="27">
        <f t="shared" si="626"/>
        <v>0</v>
      </c>
      <c r="I347" s="27">
        <f t="shared" si="626"/>
        <v>0</v>
      </c>
      <c r="J347" s="27">
        <f t="shared" si="626"/>
        <v>0</v>
      </c>
      <c r="K347" s="27">
        <f t="shared" si="626"/>
        <v>0</v>
      </c>
      <c r="L347" s="27">
        <f t="shared" si="626"/>
        <v>835</v>
      </c>
      <c r="M347" s="27">
        <f t="shared" si="626"/>
        <v>0</v>
      </c>
      <c r="N347" s="27">
        <f t="shared" si="626"/>
        <v>0</v>
      </c>
      <c r="O347" s="27">
        <f t="shared" si="626"/>
        <v>0</v>
      </c>
      <c r="P347" s="27">
        <f t="shared" si="626"/>
        <v>0</v>
      </c>
      <c r="Q347" s="27">
        <f t="shared" si="626"/>
        <v>0</v>
      </c>
      <c r="R347" s="27">
        <f t="shared" si="626"/>
        <v>835</v>
      </c>
      <c r="S347" s="27">
        <f t="shared" si="626"/>
        <v>0</v>
      </c>
      <c r="T347" s="27">
        <f t="shared" si="627"/>
        <v>0</v>
      </c>
      <c r="U347" s="27">
        <f t="shared" si="627"/>
        <v>0</v>
      </c>
      <c r="V347" s="27">
        <f t="shared" si="627"/>
        <v>0</v>
      </c>
      <c r="W347" s="27">
        <f t="shared" si="627"/>
        <v>0</v>
      </c>
      <c r="X347" s="27">
        <f t="shared" si="627"/>
        <v>835</v>
      </c>
      <c r="Y347" s="27">
        <f t="shared" si="627"/>
        <v>0</v>
      </c>
      <c r="Z347" s="27">
        <f t="shared" si="627"/>
        <v>0</v>
      </c>
      <c r="AA347" s="27">
        <f t="shared" si="627"/>
        <v>0</v>
      </c>
      <c r="AB347" s="27">
        <f t="shared" si="627"/>
        <v>0</v>
      </c>
      <c r="AC347" s="27">
        <f t="shared" si="627"/>
        <v>0</v>
      </c>
      <c r="AD347" s="27">
        <f t="shared" si="627"/>
        <v>835</v>
      </c>
      <c r="AE347" s="27">
        <f t="shared" si="627"/>
        <v>0</v>
      </c>
      <c r="AF347" s="27">
        <f t="shared" si="628"/>
        <v>0</v>
      </c>
      <c r="AG347" s="27">
        <f t="shared" si="628"/>
        <v>0</v>
      </c>
      <c r="AH347" s="27">
        <f t="shared" si="628"/>
        <v>0</v>
      </c>
      <c r="AI347" s="27">
        <f t="shared" si="628"/>
        <v>0</v>
      </c>
      <c r="AJ347" s="27">
        <f t="shared" si="628"/>
        <v>835</v>
      </c>
      <c r="AK347" s="27">
        <f t="shared" si="628"/>
        <v>0</v>
      </c>
      <c r="AL347" s="27">
        <f t="shared" si="628"/>
        <v>0</v>
      </c>
      <c r="AM347" s="27">
        <f t="shared" si="628"/>
        <v>0</v>
      </c>
      <c r="AN347" s="27">
        <f t="shared" si="628"/>
        <v>-12</v>
      </c>
      <c r="AO347" s="27">
        <f t="shared" si="628"/>
        <v>0</v>
      </c>
      <c r="AP347" s="27">
        <f t="shared" si="628"/>
        <v>823</v>
      </c>
      <c r="AQ347" s="27">
        <f t="shared" si="628"/>
        <v>0</v>
      </c>
      <c r="AR347" s="27">
        <f t="shared" si="629"/>
        <v>0</v>
      </c>
      <c r="AS347" s="27">
        <f t="shared" si="629"/>
        <v>0</v>
      </c>
      <c r="AT347" s="27">
        <f t="shared" si="629"/>
        <v>0</v>
      </c>
      <c r="AU347" s="27">
        <f t="shared" si="629"/>
        <v>0</v>
      </c>
      <c r="AV347" s="27">
        <f t="shared" si="629"/>
        <v>823</v>
      </c>
      <c r="AW347" s="27">
        <f t="shared" si="629"/>
        <v>0</v>
      </c>
    </row>
    <row r="348" spans="1:49" s="9" customFormat="1" ht="16.5">
      <c r="A348" s="33" t="s">
        <v>103</v>
      </c>
      <c r="B348" s="25" t="s">
        <v>55</v>
      </c>
      <c r="C348" s="25" t="s">
        <v>59</v>
      </c>
      <c r="D348" s="32" t="s">
        <v>416</v>
      </c>
      <c r="E348" s="25"/>
      <c r="F348" s="27">
        <f t="shared" si="626"/>
        <v>835</v>
      </c>
      <c r="G348" s="27">
        <f t="shared" si="626"/>
        <v>0</v>
      </c>
      <c r="H348" s="27">
        <f t="shared" si="626"/>
        <v>0</v>
      </c>
      <c r="I348" s="27">
        <f t="shared" si="626"/>
        <v>0</v>
      </c>
      <c r="J348" s="27">
        <f t="shared" si="626"/>
        <v>0</v>
      </c>
      <c r="K348" s="27">
        <f t="shared" si="626"/>
        <v>0</v>
      </c>
      <c r="L348" s="27">
        <f t="shared" si="626"/>
        <v>835</v>
      </c>
      <c r="M348" s="27">
        <f t="shared" si="626"/>
        <v>0</v>
      </c>
      <c r="N348" s="27">
        <f t="shared" si="626"/>
        <v>0</v>
      </c>
      <c r="O348" s="27">
        <f t="shared" si="626"/>
        <v>0</v>
      </c>
      <c r="P348" s="27">
        <f t="shared" si="626"/>
        <v>0</v>
      </c>
      <c r="Q348" s="27">
        <f t="shared" si="626"/>
        <v>0</v>
      </c>
      <c r="R348" s="27">
        <f t="shared" si="626"/>
        <v>835</v>
      </c>
      <c r="S348" s="27">
        <f t="shared" si="626"/>
        <v>0</v>
      </c>
      <c r="T348" s="27">
        <f t="shared" si="627"/>
        <v>0</v>
      </c>
      <c r="U348" s="27">
        <f t="shared" si="627"/>
        <v>0</v>
      </c>
      <c r="V348" s="27">
        <f t="shared" si="627"/>
        <v>0</v>
      </c>
      <c r="W348" s="27">
        <f t="shared" si="627"/>
        <v>0</v>
      </c>
      <c r="X348" s="27">
        <f t="shared" si="627"/>
        <v>835</v>
      </c>
      <c r="Y348" s="27">
        <f t="shared" si="627"/>
        <v>0</v>
      </c>
      <c r="Z348" s="27">
        <f t="shared" si="627"/>
        <v>0</v>
      </c>
      <c r="AA348" s="27">
        <f t="shared" si="627"/>
        <v>0</v>
      </c>
      <c r="AB348" s="27">
        <f t="shared" si="627"/>
        <v>0</v>
      </c>
      <c r="AC348" s="27">
        <f t="shared" si="627"/>
        <v>0</v>
      </c>
      <c r="AD348" s="27">
        <f t="shared" si="627"/>
        <v>835</v>
      </c>
      <c r="AE348" s="27">
        <f t="shared" si="627"/>
        <v>0</v>
      </c>
      <c r="AF348" s="27">
        <f t="shared" si="628"/>
        <v>0</v>
      </c>
      <c r="AG348" s="27">
        <f t="shared" si="628"/>
        <v>0</v>
      </c>
      <c r="AH348" s="27">
        <f t="shared" si="628"/>
        <v>0</v>
      </c>
      <c r="AI348" s="27">
        <f t="shared" si="628"/>
        <v>0</v>
      </c>
      <c r="AJ348" s="27">
        <f t="shared" si="628"/>
        <v>835</v>
      </c>
      <c r="AK348" s="27">
        <f t="shared" si="628"/>
        <v>0</v>
      </c>
      <c r="AL348" s="27">
        <f t="shared" si="628"/>
        <v>0</v>
      </c>
      <c r="AM348" s="27">
        <f t="shared" si="628"/>
        <v>0</v>
      </c>
      <c r="AN348" s="27">
        <f t="shared" si="628"/>
        <v>-12</v>
      </c>
      <c r="AO348" s="27">
        <f t="shared" si="628"/>
        <v>0</v>
      </c>
      <c r="AP348" s="27">
        <f t="shared" si="628"/>
        <v>823</v>
      </c>
      <c r="AQ348" s="27">
        <f t="shared" si="628"/>
        <v>0</v>
      </c>
      <c r="AR348" s="27">
        <f t="shared" si="629"/>
        <v>0</v>
      </c>
      <c r="AS348" s="27">
        <f t="shared" si="629"/>
        <v>0</v>
      </c>
      <c r="AT348" s="27">
        <f t="shared" si="629"/>
        <v>0</v>
      </c>
      <c r="AU348" s="27">
        <f t="shared" si="629"/>
        <v>0</v>
      </c>
      <c r="AV348" s="27">
        <f t="shared" si="629"/>
        <v>823</v>
      </c>
      <c r="AW348" s="27">
        <f t="shared" si="629"/>
        <v>0</v>
      </c>
    </row>
    <row r="349" spans="1:49" s="9" customFormat="1" ht="33">
      <c r="A349" s="33" t="s">
        <v>437</v>
      </c>
      <c r="B349" s="25" t="s">
        <v>55</v>
      </c>
      <c r="C349" s="25" t="s">
        <v>59</v>
      </c>
      <c r="D349" s="32" t="s">
        <v>416</v>
      </c>
      <c r="E349" s="25" t="s">
        <v>80</v>
      </c>
      <c r="F349" s="27">
        <f t="shared" si="626"/>
        <v>835</v>
      </c>
      <c r="G349" s="27">
        <f t="shared" si="626"/>
        <v>0</v>
      </c>
      <c r="H349" s="27">
        <f t="shared" si="626"/>
        <v>0</v>
      </c>
      <c r="I349" s="27">
        <f t="shared" si="626"/>
        <v>0</v>
      </c>
      <c r="J349" s="27">
        <f t="shared" si="626"/>
        <v>0</v>
      </c>
      <c r="K349" s="27">
        <f t="shared" si="626"/>
        <v>0</v>
      </c>
      <c r="L349" s="27">
        <f t="shared" si="626"/>
        <v>835</v>
      </c>
      <c r="M349" s="27">
        <f t="shared" si="626"/>
        <v>0</v>
      </c>
      <c r="N349" s="27">
        <f t="shared" si="626"/>
        <v>0</v>
      </c>
      <c r="O349" s="27">
        <f t="shared" si="626"/>
        <v>0</v>
      </c>
      <c r="P349" s="27">
        <f t="shared" si="626"/>
        <v>0</v>
      </c>
      <c r="Q349" s="27">
        <f t="shared" si="626"/>
        <v>0</v>
      </c>
      <c r="R349" s="27">
        <f t="shared" si="626"/>
        <v>835</v>
      </c>
      <c r="S349" s="27">
        <f t="shared" si="626"/>
        <v>0</v>
      </c>
      <c r="T349" s="27">
        <f t="shared" si="627"/>
        <v>0</v>
      </c>
      <c r="U349" s="27">
        <f t="shared" si="627"/>
        <v>0</v>
      </c>
      <c r="V349" s="27">
        <f t="shared" si="627"/>
        <v>0</v>
      </c>
      <c r="W349" s="27">
        <f t="shared" si="627"/>
        <v>0</v>
      </c>
      <c r="X349" s="27">
        <f t="shared" si="627"/>
        <v>835</v>
      </c>
      <c r="Y349" s="27">
        <f t="shared" si="627"/>
        <v>0</v>
      </c>
      <c r="Z349" s="27">
        <f t="shared" si="627"/>
        <v>0</v>
      </c>
      <c r="AA349" s="27">
        <f t="shared" si="627"/>
        <v>0</v>
      </c>
      <c r="AB349" s="27">
        <f t="shared" si="627"/>
        <v>0</v>
      </c>
      <c r="AC349" s="27">
        <f t="shared" si="627"/>
        <v>0</v>
      </c>
      <c r="AD349" s="27">
        <f t="shared" si="627"/>
        <v>835</v>
      </c>
      <c r="AE349" s="27">
        <f t="shared" si="627"/>
        <v>0</v>
      </c>
      <c r="AF349" s="27">
        <f t="shared" si="628"/>
        <v>0</v>
      </c>
      <c r="AG349" s="27">
        <f t="shared" si="628"/>
        <v>0</v>
      </c>
      <c r="AH349" s="27">
        <f t="shared" si="628"/>
        <v>0</v>
      </c>
      <c r="AI349" s="27">
        <f t="shared" si="628"/>
        <v>0</v>
      </c>
      <c r="AJ349" s="27">
        <f t="shared" si="628"/>
        <v>835</v>
      </c>
      <c r="AK349" s="27">
        <f t="shared" si="628"/>
        <v>0</v>
      </c>
      <c r="AL349" s="92">
        <f t="shared" si="628"/>
        <v>0</v>
      </c>
      <c r="AM349" s="92">
        <f t="shared" si="628"/>
        <v>0</v>
      </c>
      <c r="AN349" s="92">
        <f t="shared" si="628"/>
        <v>-12</v>
      </c>
      <c r="AO349" s="92">
        <f t="shared" si="628"/>
        <v>0</v>
      </c>
      <c r="AP349" s="27">
        <f t="shared" si="628"/>
        <v>823</v>
      </c>
      <c r="AQ349" s="27">
        <f t="shared" si="628"/>
        <v>0</v>
      </c>
      <c r="AR349" s="27">
        <f t="shared" si="629"/>
        <v>0</v>
      </c>
      <c r="AS349" s="27">
        <f t="shared" si="629"/>
        <v>0</v>
      </c>
      <c r="AT349" s="27">
        <f t="shared" si="629"/>
        <v>0</v>
      </c>
      <c r="AU349" s="27">
        <f t="shared" si="629"/>
        <v>0</v>
      </c>
      <c r="AV349" s="27">
        <f t="shared" si="629"/>
        <v>823</v>
      </c>
      <c r="AW349" s="27">
        <f t="shared" si="629"/>
        <v>0</v>
      </c>
    </row>
    <row r="350" spans="1:49" s="9" customFormat="1" ht="34.5" customHeight="1">
      <c r="A350" s="72" t="s">
        <v>170</v>
      </c>
      <c r="B350" s="25" t="s">
        <v>55</v>
      </c>
      <c r="C350" s="25" t="s">
        <v>59</v>
      </c>
      <c r="D350" s="32" t="s">
        <v>416</v>
      </c>
      <c r="E350" s="25" t="s">
        <v>169</v>
      </c>
      <c r="F350" s="27">
        <v>835</v>
      </c>
      <c r="G350" s="27"/>
      <c r="H350" s="27"/>
      <c r="I350" s="27"/>
      <c r="J350" s="27"/>
      <c r="K350" s="27"/>
      <c r="L350" s="27">
        <f>F350+H350+I350+J350+K350</f>
        <v>835</v>
      </c>
      <c r="M350" s="27">
        <f>G350+K350</f>
        <v>0</v>
      </c>
      <c r="N350" s="27"/>
      <c r="O350" s="27"/>
      <c r="P350" s="27"/>
      <c r="Q350" s="27"/>
      <c r="R350" s="27">
        <f>L350+N350+O350+P350+Q350</f>
        <v>835</v>
      </c>
      <c r="S350" s="27">
        <f>M350+Q350</f>
        <v>0</v>
      </c>
      <c r="T350" s="27"/>
      <c r="U350" s="27"/>
      <c r="V350" s="27"/>
      <c r="W350" s="27"/>
      <c r="X350" s="27">
        <f>R350+T350+U350+V350+W350</f>
        <v>835</v>
      </c>
      <c r="Y350" s="27">
        <f>S350+W350</f>
        <v>0</v>
      </c>
      <c r="Z350" s="27"/>
      <c r="AA350" s="27"/>
      <c r="AB350" s="27"/>
      <c r="AC350" s="27"/>
      <c r="AD350" s="27">
        <f>X350+Z350+AA350+AB350+AC350</f>
        <v>835</v>
      </c>
      <c r="AE350" s="27">
        <f>Y350+AC350</f>
        <v>0</v>
      </c>
      <c r="AF350" s="27"/>
      <c r="AG350" s="27"/>
      <c r="AH350" s="27"/>
      <c r="AI350" s="27"/>
      <c r="AJ350" s="27">
        <f>AD350+AF350+AG350+AH350+AI350</f>
        <v>835</v>
      </c>
      <c r="AK350" s="27">
        <f>AE350+AI350</f>
        <v>0</v>
      </c>
      <c r="AL350" s="92"/>
      <c r="AM350" s="92"/>
      <c r="AN350" s="92">
        <v>-12</v>
      </c>
      <c r="AO350" s="92"/>
      <c r="AP350" s="27">
        <f>AJ350+AL350+AM350+AN350+AO350</f>
        <v>823</v>
      </c>
      <c r="AQ350" s="27">
        <f>AK350+AO350</f>
        <v>0</v>
      </c>
      <c r="AR350" s="27"/>
      <c r="AS350" s="27"/>
      <c r="AT350" s="27"/>
      <c r="AU350" s="27"/>
      <c r="AV350" s="27">
        <f>AP350+AR350+AS350+AT350+AU350</f>
        <v>823</v>
      </c>
      <c r="AW350" s="27">
        <f>AQ350+AU350</f>
        <v>0</v>
      </c>
    </row>
    <row r="351" spans="1:49" s="9" customFormat="1" ht="50.25">
      <c r="A351" s="33" t="s">
        <v>158</v>
      </c>
      <c r="B351" s="25" t="s">
        <v>55</v>
      </c>
      <c r="C351" s="25" t="s">
        <v>59</v>
      </c>
      <c r="D351" s="32" t="s">
        <v>365</v>
      </c>
      <c r="E351" s="22"/>
      <c r="F351" s="27">
        <f>F357+F373+F352</f>
        <v>568538</v>
      </c>
      <c r="G351" s="27">
        <f>G357+G373+G352</f>
        <v>0</v>
      </c>
      <c r="H351" s="27">
        <f t="shared" ref="H351:M351" si="630">H357+H373+H352</f>
        <v>524</v>
      </c>
      <c r="I351" s="27">
        <f t="shared" si="630"/>
        <v>-2614</v>
      </c>
      <c r="J351" s="27">
        <f t="shared" si="630"/>
        <v>0</v>
      </c>
      <c r="K351" s="27">
        <f t="shared" si="630"/>
        <v>0</v>
      </c>
      <c r="L351" s="27">
        <f t="shared" si="630"/>
        <v>566448</v>
      </c>
      <c r="M351" s="27">
        <f t="shared" si="630"/>
        <v>0</v>
      </c>
      <c r="N351" s="27">
        <f t="shared" ref="N351:S351" si="631">N357+N373+N352</f>
        <v>0</v>
      </c>
      <c r="O351" s="27">
        <f t="shared" si="631"/>
        <v>0</v>
      </c>
      <c r="P351" s="27">
        <f t="shared" si="631"/>
        <v>0</v>
      </c>
      <c r="Q351" s="27">
        <f t="shared" si="631"/>
        <v>646462</v>
      </c>
      <c r="R351" s="27">
        <f t="shared" si="631"/>
        <v>1212910</v>
      </c>
      <c r="S351" s="27">
        <f t="shared" si="631"/>
        <v>646462</v>
      </c>
      <c r="T351" s="27">
        <f t="shared" ref="T351:Y351" si="632">T357+T373+T352</f>
        <v>9</v>
      </c>
      <c r="U351" s="27">
        <f t="shared" si="632"/>
        <v>0</v>
      </c>
      <c r="V351" s="27">
        <f t="shared" si="632"/>
        <v>0</v>
      </c>
      <c r="W351" s="27">
        <f t="shared" si="632"/>
        <v>0</v>
      </c>
      <c r="X351" s="27">
        <f t="shared" si="632"/>
        <v>1212919</v>
      </c>
      <c r="Y351" s="27">
        <f t="shared" si="632"/>
        <v>646462</v>
      </c>
      <c r="Z351" s="27">
        <f t="shared" ref="Z351:AE351" si="633">Z357+Z373+Z352</f>
        <v>10258</v>
      </c>
      <c r="AA351" s="27">
        <f t="shared" si="633"/>
        <v>0</v>
      </c>
      <c r="AB351" s="27">
        <f t="shared" si="633"/>
        <v>0</v>
      </c>
      <c r="AC351" s="27">
        <f t="shared" si="633"/>
        <v>163000</v>
      </c>
      <c r="AD351" s="27">
        <f t="shared" si="633"/>
        <v>1386177</v>
      </c>
      <c r="AE351" s="27">
        <f t="shared" si="633"/>
        <v>809462</v>
      </c>
      <c r="AF351" s="27">
        <f t="shared" ref="AF351:AK351" si="634">AF357+AF373+AF352</f>
        <v>3208</v>
      </c>
      <c r="AG351" s="27">
        <f t="shared" si="634"/>
        <v>0</v>
      </c>
      <c r="AH351" s="27">
        <f t="shared" si="634"/>
        <v>0</v>
      </c>
      <c r="AI351" s="27">
        <f t="shared" si="634"/>
        <v>0</v>
      </c>
      <c r="AJ351" s="27">
        <f t="shared" si="634"/>
        <v>1389385</v>
      </c>
      <c r="AK351" s="27">
        <f t="shared" si="634"/>
        <v>809462</v>
      </c>
      <c r="AL351" s="27">
        <f>AL357+AL373+AL352+AL368</f>
        <v>5011</v>
      </c>
      <c r="AM351" s="27">
        <f t="shared" ref="AM351:AQ351" si="635">AM357+AM373+AM352+AM368</f>
        <v>0</v>
      </c>
      <c r="AN351" s="27">
        <f t="shared" si="635"/>
        <v>-4062</v>
      </c>
      <c r="AO351" s="27">
        <f t="shared" si="635"/>
        <v>0</v>
      </c>
      <c r="AP351" s="27">
        <f t="shared" si="635"/>
        <v>1390334</v>
      </c>
      <c r="AQ351" s="27">
        <f t="shared" si="635"/>
        <v>809462</v>
      </c>
      <c r="AR351" s="27">
        <f>AR357+AR373+AR352+AR368</f>
        <v>15901</v>
      </c>
      <c r="AS351" s="27">
        <f t="shared" ref="AS351:AW351" si="636">AS357+AS373+AS352+AS368</f>
        <v>0</v>
      </c>
      <c r="AT351" s="27">
        <f t="shared" si="636"/>
        <v>0</v>
      </c>
      <c r="AU351" s="27">
        <f t="shared" si="636"/>
        <v>0</v>
      </c>
      <c r="AV351" s="27">
        <f t="shared" si="636"/>
        <v>1406235</v>
      </c>
      <c r="AW351" s="27">
        <f t="shared" si="636"/>
        <v>809462</v>
      </c>
    </row>
    <row r="352" spans="1:49" s="9" customFormat="1" ht="36" customHeight="1">
      <c r="A352" s="33" t="s">
        <v>589</v>
      </c>
      <c r="B352" s="25" t="s">
        <v>55</v>
      </c>
      <c r="C352" s="25" t="s">
        <v>59</v>
      </c>
      <c r="D352" s="32" t="s">
        <v>487</v>
      </c>
      <c r="E352" s="22"/>
      <c r="F352" s="27">
        <f t="shared" ref="F352:U355" si="637">F353</f>
        <v>366489</v>
      </c>
      <c r="G352" s="27">
        <f t="shared" si="637"/>
        <v>0</v>
      </c>
      <c r="H352" s="27">
        <f t="shared" si="637"/>
        <v>0</v>
      </c>
      <c r="I352" s="27">
        <f t="shared" si="637"/>
        <v>0</v>
      </c>
      <c r="J352" s="27">
        <f t="shared" si="637"/>
        <v>0</v>
      </c>
      <c r="K352" s="27">
        <f t="shared" si="637"/>
        <v>0</v>
      </c>
      <c r="L352" s="27">
        <f t="shared" si="637"/>
        <v>366489</v>
      </c>
      <c r="M352" s="27">
        <f t="shared" si="637"/>
        <v>0</v>
      </c>
      <c r="N352" s="27">
        <f t="shared" si="637"/>
        <v>0</v>
      </c>
      <c r="O352" s="27">
        <f t="shared" si="637"/>
        <v>0</v>
      </c>
      <c r="P352" s="27">
        <f t="shared" si="637"/>
        <v>0</v>
      </c>
      <c r="Q352" s="27">
        <f t="shared" si="637"/>
        <v>0</v>
      </c>
      <c r="R352" s="27">
        <f t="shared" si="637"/>
        <v>366489</v>
      </c>
      <c r="S352" s="27">
        <f t="shared" si="637"/>
        <v>0</v>
      </c>
      <c r="T352" s="27">
        <f t="shared" si="637"/>
        <v>0</v>
      </c>
      <c r="U352" s="27">
        <f t="shared" si="637"/>
        <v>0</v>
      </c>
      <c r="V352" s="27">
        <f t="shared" ref="T352:AI355" si="638">V353</f>
        <v>0</v>
      </c>
      <c r="W352" s="27">
        <f t="shared" si="638"/>
        <v>0</v>
      </c>
      <c r="X352" s="27">
        <f t="shared" si="638"/>
        <v>366489</v>
      </c>
      <c r="Y352" s="27">
        <f t="shared" si="638"/>
        <v>0</v>
      </c>
      <c r="Z352" s="27">
        <f t="shared" si="638"/>
        <v>3239</v>
      </c>
      <c r="AA352" s="27">
        <f t="shared" si="638"/>
        <v>0</v>
      </c>
      <c r="AB352" s="27">
        <f t="shared" si="638"/>
        <v>0</v>
      </c>
      <c r="AC352" s="27">
        <f t="shared" si="638"/>
        <v>0</v>
      </c>
      <c r="AD352" s="27">
        <f t="shared" si="638"/>
        <v>369728</v>
      </c>
      <c r="AE352" s="27">
        <f t="shared" si="638"/>
        <v>0</v>
      </c>
      <c r="AF352" s="27">
        <f t="shared" si="638"/>
        <v>0</v>
      </c>
      <c r="AG352" s="27">
        <f t="shared" si="638"/>
        <v>0</v>
      </c>
      <c r="AH352" s="27">
        <f t="shared" si="638"/>
        <v>0</v>
      </c>
      <c r="AI352" s="27">
        <f t="shared" si="638"/>
        <v>0</v>
      </c>
      <c r="AJ352" s="27">
        <f t="shared" ref="AF352:AU355" si="639">AJ353</f>
        <v>369728</v>
      </c>
      <c r="AK352" s="27">
        <f t="shared" si="639"/>
        <v>0</v>
      </c>
      <c r="AL352" s="27">
        <f t="shared" si="639"/>
        <v>0</v>
      </c>
      <c r="AM352" s="27">
        <f t="shared" si="639"/>
        <v>0</v>
      </c>
      <c r="AN352" s="27">
        <f t="shared" si="639"/>
        <v>0</v>
      </c>
      <c r="AO352" s="27">
        <f t="shared" si="639"/>
        <v>0</v>
      </c>
      <c r="AP352" s="27">
        <f t="shared" si="639"/>
        <v>369728</v>
      </c>
      <c r="AQ352" s="27">
        <f t="shared" si="639"/>
        <v>0</v>
      </c>
      <c r="AR352" s="27">
        <f t="shared" si="639"/>
        <v>0</v>
      </c>
      <c r="AS352" s="27">
        <f t="shared" si="639"/>
        <v>0</v>
      </c>
      <c r="AT352" s="27">
        <f t="shared" si="639"/>
        <v>0</v>
      </c>
      <c r="AU352" s="27">
        <f t="shared" si="639"/>
        <v>0</v>
      </c>
      <c r="AV352" s="27">
        <f t="shared" ref="AR352:AW355" si="640">AV353</f>
        <v>369728</v>
      </c>
      <c r="AW352" s="27">
        <f t="shared" si="640"/>
        <v>0</v>
      </c>
    </row>
    <row r="353" spans="1:49" s="9" customFormat="1" ht="24" customHeight="1">
      <c r="A353" s="33" t="s">
        <v>78</v>
      </c>
      <c r="B353" s="25" t="s">
        <v>55</v>
      </c>
      <c r="C353" s="25" t="s">
        <v>59</v>
      </c>
      <c r="D353" s="32" t="s">
        <v>488</v>
      </c>
      <c r="E353" s="22"/>
      <c r="F353" s="27">
        <f t="shared" si="637"/>
        <v>366489</v>
      </c>
      <c r="G353" s="27">
        <f t="shared" si="637"/>
        <v>0</v>
      </c>
      <c r="H353" s="27">
        <f t="shared" si="637"/>
        <v>0</v>
      </c>
      <c r="I353" s="27">
        <f t="shared" si="637"/>
        <v>0</v>
      </c>
      <c r="J353" s="27">
        <f t="shared" si="637"/>
        <v>0</v>
      </c>
      <c r="K353" s="27">
        <f t="shared" si="637"/>
        <v>0</v>
      </c>
      <c r="L353" s="27">
        <f t="shared" si="637"/>
        <v>366489</v>
      </c>
      <c r="M353" s="27">
        <f t="shared" si="637"/>
        <v>0</v>
      </c>
      <c r="N353" s="27">
        <f t="shared" si="637"/>
        <v>0</v>
      </c>
      <c r="O353" s="27">
        <f t="shared" si="637"/>
        <v>0</v>
      </c>
      <c r="P353" s="27">
        <f t="shared" si="637"/>
        <v>0</v>
      </c>
      <c r="Q353" s="27">
        <f t="shared" si="637"/>
        <v>0</v>
      </c>
      <c r="R353" s="27">
        <f t="shared" si="637"/>
        <v>366489</v>
      </c>
      <c r="S353" s="27">
        <f t="shared" si="637"/>
        <v>0</v>
      </c>
      <c r="T353" s="27">
        <f t="shared" si="638"/>
        <v>0</v>
      </c>
      <c r="U353" s="27">
        <f t="shared" si="638"/>
        <v>0</v>
      </c>
      <c r="V353" s="27">
        <f t="shared" si="638"/>
        <v>0</v>
      </c>
      <c r="W353" s="27">
        <f t="shared" si="638"/>
        <v>0</v>
      </c>
      <c r="X353" s="27">
        <f t="shared" si="638"/>
        <v>366489</v>
      </c>
      <c r="Y353" s="27">
        <f t="shared" si="638"/>
        <v>0</v>
      </c>
      <c r="Z353" s="27">
        <f t="shared" si="638"/>
        <v>3239</v>
      </c>
      <c r="AA353" s="27">
        <f t="shared" si="638"/>
        <v>0</v>
      </c>
      <c r="AB353" s="27">
        <f t="shared" si="638"/>
        <v>0</v>
      </c>
      <c r="AC353" s="27">
        <f t="shared" si="638"/>
        <v>0</v>
      </c>
      <c r="AD353" s="27">
        <f t="shared" si="638"/>
        <v>369728</v>
      </c>
      <c r="AE353" s="27">
        <f t="shared" si="638"/>
        <v>0</v>
      </c>
      <c r="AF353" s="27">
        <f t="shared" si="639"/>
        <v>0</v>
      </c>
      <c r="AG353" s="27">
        <f t="shared" si="639"/>
        <v>0</v>
      </c>
      <c r="AH353" s="27">
        <f t="shared" si="639"/>
        <v>0</v>
      </c>
      <c r="AI353" s="27">
        <f t="shared" si="639"/>
        <v>0</v>
      </c>
      <c r="AJ353" s="27">
        <f t="shared" si="639"/>
        <v>369728</v>
      </c>
      <c r="AK353" s="27">
        <f t="shared" si="639"/>
        <v>0</v>
      </c>
      <c r="AL353" s="27">
        <f t="shared" si="639"/>
        <v>0</v>
      </c>
      <c r="AM353" s="27">
        <f t="shared" si="639"/>
        <v>0</v>
      </c>
      <c r="AN353" s="27">
        <f t="shared" si="639"/>
        <v>0</v>
      </c>
      <c r="AO353" s="27">
        <f t="shared" si="639"/>
        <v>0</v>
      </c>
      <c r="AP353" s="27">
        <f t="shared" si="639"/>
        <v>369728</v>
      </c>
      <c r="AQ353" s="27">
        <f t="shared" si="639"/>
        <v>0</v>
      </c>
      <c r="AR353" s="27">
        <f t="shared" si="640"/>
        <v>0</v>
      </c>
      <c r="AS353" s="27">
        <f t="shared" si="640"/>
        <v>0</v>
      </c>
      <c r="AT353" s="27">
        <f t="shared" si="640"/>
        <v>0</v>
      </c>
      <c r="AU353" s="27">
        <f t="shared" si="640"/>
        <v>0</v>
      </c>
      <c r="AV353" s="27">
        <f t="shared" si="640"/>
        <v>369728</v>
      </c>
      <c r="AW353" s="27">
        <f t="shared" si="640"/>
        <v>0</v>
      </c>
    </row>
    <row r="354" spans="1:49" s="9" customFormat="1" ht="18.75">
      <c r="A354" s="33" t="s">
        <v>103</v>
      </c>
      <c r="B354" s="25" t="s">
        <v>55</v>
      </c>
      <c r="C354" s="25" t="s">
        <v>59</v>
      </c>
      <c r="D354" s="32" t="s">
        <v>486</v>
      </c>
      <c r="E354" s="22"/>
      <c r="F354" s="27">
        <f t="shared" si="637"/>
        <v>366489</v>
      </c>
      <c r="G354" s="27">
        <f t="shared" si="637"/>
        <v>0</v>
      </c>
      <c r="H354" s="27">
        <f t="shared" si="637"/>
        <v>0</v>
      </c>
      <c r="I354" s="27">
        <f t="shared" si="637"/>
        <v>0</v>
      </c>
      <c r="J354" s="27">
        <f t="shared" si="637"/>
        <v>0</v>
      </c>
      <c r="K354" s="27">
        <f t="shared" si="637"/>
        <v>0</v>
      </c>
      <c r="L354" s="27">
        <f t="shared" si="637"/>
        <v>366489</v>
      </c>
      <c r="M354" s="27">
        <f t="shared" si="637"/>
        <v>0</v>
      </c>
      <c r="N354" s="27">
        <f t="shared" si="637"/>
        <v>0</v>
      </c>
      <c r="O354" s="27">
        <f t="shared" si="637"/>
        <v>0</v>
      </c>
      <c r="P354" s="27">
        <f t="shared" si="637"/>
        <v>0</v>
      </c>
      <c r="Q354" s="27">
        <f t="shared" si="637"/>
        <v>0</v>
      </c>
      <c r="R354" s="27">
        <f t="shared" si="637"/>
        <v>366489</v>
      </c>
      <c r="S354" s="27">
        <f t="shared" si="637"/>
        <v>0</v>
      </c>
      <c r="T354" s="27">
        <f t="shared" si="638"/>
        <v>0</v>
      </c>
      <c r="U354" s="27">
        <f t="shared" si="638"/>
        <v>0</v>
      </c>
      <c r="V354" s="27">
        <f t="shared" si="638"/>
        <v>0</v>
      </c>
      <c r="W354" s="27">
        <f t="shared" si="638"/>
        <v>0</v>
      </c>
      <c r="X354" s="27">
        <f t="shared" si="638"/>
        <v>366489</v>
      </c>
      <c r="Y354" s="27">
        <f t="shared" si="638"/>
        <v>0</v>
      </c>
      <c r="Z354" s="27">
        <f t="shared" si="638"/>
        <v>3239</v>
      </c>
      <c r="AA354" s="27">
        <f t="shared" si="638"/>
        <v>0</v>
      </c>
      <c r="AB354" s="27">
        <f t="shared" si="638"/>
        <v>0</v>
      </c>
      <c r="AC354" s="27">
        <f t="shared" si="638"/>
        <v>0</v>
      </c>
      <c r="AD354" s="27">
        <f t="shared" si="638"/>
        <v>369728</v>
      </c>
      <c r="AE354" s="27">
        <f t="shared" si="638"/>
        <v>0</v>
      </c>
      <c r="AF354" s="27">
        <f t="shared" si="639"/>
        <v>0</v>
      </c>
      <c r="AG354" s="27">
        <f t="shared" si="639"/>
        <v>0</v>
      </c>
      <c r="AH354" s="27">
        <f t="shared" si="639"/>
        <v>0</v>
      </c>
      <c r="AI354" s="27">
        <f t="shared" si="639"/>
        <v>0</v>
      </c>
      <c r="AJ354" s="27">
        <f t="shared" si="639"/>
        <v>369728</v>
      </c>
      <c r="AK354" s="27">
        <f t="shared" si="639"/>
        <v>0</v>
      </c>
      <c r="AL354" s="27">
        <f t="shared" si="639"/>
        <v>0</v>
      </c>
      <c r="AM354" s="27">
        <f t="shared" si="639"/>
        <v>0</v>
      </c>
      <c r="AN354" s="27">
        <f t="shared" si="639"/>
        <v>0</v>
      </c>
      <c r="AO354" s="27">
        <f t="shared" si="639"/>
        <v>0</v>
      </c>
      <c r="AP354" s="27">
        <f t="shared" si="639"/>
        <v>369728</v>
      </c>
      <c r="AQ354" s="27">
        <f t="shared" si="639"/>
        <v>0</v>
      </c>
      <c r="AR354" s="27">
        <f t="shared" si="640"/>
        <v>0</v>
      </c>
      <c r="AS354" s="27">
        <f t="shared" si="640"/>
        <v>0</v>
      </c>
      <c r="AT354" s="27">
        <f t="shared" si="640"/>
        <v>0</v>
      </c>
      <c r="AU354" s="27">
        <f t="shared" si="640"/>
        <v>0</v>
      </c>
      <c r="AV354" s="27">
        <f t="shared" si="640"/>
        <v>369728</v>
      </c>
      <c r="AW354" s="27">
        <f t="shared" si="640"/>
        <v>0</v>
      </c>
    </row>
    <row r="355" spans="1:49" s="9" customFormat="1" ht="33">
      <c r="A355" s="33" t="s">
        <v>437</v>
      </c>
      <c r="B355" s="25" t="s">
        <v>55</v>
      </c>
      <c r="C355" s="25" t="s">
        <v>59</v>
      </c>
      <c r="D355" s="32" t="s">
        <v>486</v>
      </c>
      <c r="E355" s="25" t="s">
        <v>80</v>
      </c>
      <c r="F355" s="27">
        <f t="shared" si="637"/>
        <v>366489</v>
      </c>
      <c r="G355" s="27">
        <f t="shared" si="637"/>
        <v>0</v>
      </c>
      <c r="H355" s="27">
        <f t="shared" si="637"/>
        <v>0</v>
      </c>
      <c r="I355" s="27">
        <f t="shared" si="637"/>
        <v>0</v>
      </c>
      <c r="J355" s="27">
        <f t="shared" si="637"/>
        <v>0</v>
      </c>
      <c r="K355" s="27">
        <f t="shared" si="637"/>
        <v>0</v>
      </c>
      <c r="L355" s="27">
        <f t="shared" si="637"/>
        <v>366489</v>
      </c>
      <c r="M355" s="27">
        <f t="shared" si="637"/>
        <v>0</v>
      </c>
      <c r="N355" s="27">
        <f t="shared" si="637"/>
        <v>0</v>
      </c>
      <c r="O355" s="27">
        <f t="shared" si="637"/>
        <v>0</v>
      </c>
      <c r="P355" s="27">
        <f t="shared" si="637"/>
        <v>0</v>
      </c>
      <c r="Q355" s="27">
        <f t="shared" si="637"/>
        <v>0</v>
      </c>
      <c r="R355" s="27">
        <f t="shared" si="637"/>
        <v>366489</v>
      </c>
      <c r="S355" s="27">
        <f t="shared" si="637"/>
        <v>0</v>
      </c>
      <c r="T355" s="27">
        <f t="shared" si="638"/>
        <v>0</v>
      </c>
      <c r="U355" s="27">
        <f t="shared" si="638"/>
        <v>0</v>
      </c>
      <c r="V355" s="27">
        <f t="shared" si="638"/>
        <v>0</v>
      </c>
      <c r="W355" s="27">
        <f t="shared" si="638"/>
        <v>0</v>
      </c>
      <c r="X355" s="27">
        <f t="shared" si="638"/>
        <v>366489</v>
      </c>
      <c r="Y355" s="27">
        <f t="shared" si="638"/>
        <v>0</v>
      </c>
      <c r="Z355" s="131">
        <f t="shared" si="638"/>
        <v>3239</v>
      </c>
      <c r="AA355" s="27">
        <f t="shared" si="638"/>
        <v>0</v>
      </c>
      <c r="AB355" s="27">
        <f t="shared" si="638"/>
        <v>0</v>
      </c>
      <c r="AC355" s="27">
        <f t="shared" si="638"/>
        <v>0</v>
      </c>
      <c r="AD355" s="27">
        <f t="shared" si="638"/>
        <v>369728</v>
      </c>
      <c r="AE355" s="27">
        <f t="shared" si="638"/>
        <v>0</v>
      </c>
      <c r="AF355" s="27">
        <f t="shared" si="639"/>
        <v>0</v>
      </c>
      <c r="AG355" s="27">
        <f t="shared" si="639"/>
        <v>0</v>
      </c>
      <c r="AH355" s="27">
        <f t="shared" si="639"/>
        <v>0</v>
      </c>
      <c r="AI355" s="27">
        <f t="shared" si="639"/>
        <v>0</v>
      </c>
      <c r="AJ355" s="27">
        <f t="shared" si="639"/>
        <v>369728</v>
      </c>
      <c r="AK355" s="27">
        <f t="shared" si="639"/>
        <v>0</v>
      </c>
      <c r="AL355" s="27">
        <f t="shared" si="639"/>
        <v>0</v>
      </c>
      <c r="AM355" s="27">
        <f t="shared" si="639"/>
        <v>0</v>
      </c>
      <c r="AN355" s="27">
        <f t="shared" si="639"/>
        <v>0</v>
      </c>
      <c r="AO355" s="27">
        <f t="shared" si="639"/>
        <v>0</v>
      </c>
      <c r="AP355" s="27">
        <f t="shared" si="639"/>
        <v>369728</v>
      </c>
      <c r="AQ355" s="27">
        <f t="shared" si="639"/>
        <v>0</v>
      </c>
      <c r="AR355" s="27">
        <f t="shared" si="640"/>
        <v>0</v>
      </c>
      <c r="AS355" s="27">
        <f t="shared" si="640"/>
        <v>0</v>
      </c>
      <c r="AT355" s="27">
        <f t="shared" si="640"/>
        <v>0</v>
      </c>
      <c r="AU355" s="27">
        <f t="shared" si="640"/>
        <v>0</v>
      </c>
      <c r="AV355" s="27">
        <f t="shared" si="640"/>
        <v>369728</v>
      </c>
      <c r="AW355" s="27">
        <f t="shared" si="640"/>
        <v>0</v>
      </c>
    </row>
    <row r="356" spans="1:49" s="9" customFormat="1" ht="37.5" customHeight="1">
      <c r="A356" s="72" t="s">
        <v>170</v>
      </c>
      <c r="B356" s="25" t="s">
        <v>55</v>
      </c>
      <c r="C356" s="25" t="s">
        <v>59</v>
      </c>
      <c r="D356" s="32" t="s">
        <v>486</v>
      </c>
      <c r="E356" s="25" t="s">
        <v>169</v>
      </c>
      <c r="F356" s="27">
        <v>366489</v>
      </c>
      <c r="G356" s="27"/>
      <c r="H356" s="27"/>
      <c r="I356" s="27"/>
      <c r="J356" s="27"/>
      <c r="K356" s="27"/>
      <c r="L356" s="27">
        <f>F356+H356+I356+J356+K356</f>
        <v>366489</v>
      </c>
      <c r="M356" s="27">
        <f>G356+K356</f>
        <v>0</v>
      </c>
      <c r="N356" s="27"/>
      <c r="O356" s="27"/>
      <c r="P356" s="27"/>
      <c r="Q356" s="27"/>
      <c r="R356" s="27">
        <f>L356+N356+O356+P356+Q356</f>
        <v>366489</v>
      </c>
      <c r="S356" s="27">
        <f>M356+Q356</f>
        <v>0</v>
      </c>
      <c r="T356" s="27"/>
      <c r="U356" s="27"/>
      <c r="V356" s="27"/>
      <c r="W356" s="27"/>
      <c r="X356" s="27">
        <f>R356+T356+U356+V356+W356</f>
        <v>366489</v>
      </c>
      <c r="Y356" s="27">
        <f>S356+W356</f>
        <v>0</v>
      </c>
      <c r="Z356" s="131">
        <v>3239</v>
      </c>
      <c r="AA356" s="27"/>
      <c r="AB356" s="27"/>
      <c r="AC356" s="27"/>
      <c r="AD356" s="27">
        <f>X356+Z356+AA356+AB356+AC356</f>
        <v>369728</v>
      </c>
      <c r="AE356" s="27">
        <f>Y356+AC356</f>
        <v>0</v>
      </c>
      <c r="AF356" s="27"/>
      <c r="AG356" s="27"/>
      <c r="AH356" s="27"/>
      <c r="AI356" s="27"/>
      <c r="AJ356" s="27">
        <f>AD356+AF356+AG356+AH356+AI356</f>
        <v>369728</v>
      </c>
      <c r="AK356" s="27">
        <f>AE356+AI356</f>
        <v>0</v>
      </c>
      <c r="AL356" s="27"/>
      <c r="AM356" s="27"/>
      <c r="AN356" s="27"/>
      <c r="AO356" s="27"/>
      <c r="AP356" s="27">
        <f>AJ356+AL356+AM356+AN356+AO356</f>
        <v>369728</v>
      </c>
      <c r="AQ356" s="27">
        <f>AK356+AO356</f>
        <v>0</v>
      </c>
      <c r="AR356" s="27"/>
      <c r="AS356" s="27"/>
      <c r="AT356" s="27"/>
      <c r="AU356" s="27"/>
      <c r="AV356" s="27">
        <f>AP356+AR356+AS356+AT356+AU356</f>
        <v>369728</v>
      </c>
      <c r="AW356" s="27">
        <f>AQ356+AU356</f>
        <v>0</v>
      </c>
    </row>
    <row r="357" spans="1:49" s="9" customFormat="1" ht="67.5">
      <c r="A357" s="33" t="s">
        <v>229</v>
      </c>
      <c r="B357" s="25" t="s">
        <v>55</v>
      </c>
      <c r="C357" s="25" t="s">
        <v>59</v>
      </c>
      <c r="D357" s="32" t="s">
        <v>366</v>
      </c>
      <c r="E357" s="22"/>
      <c r="F357" s="27">
        <f>F358+F365</f>
        <v>108526</v>
      </c>
      <c r="G357" s="27">
        <f>G358+G365</f>
        <v>0</v>
      </c>
      <c r="H357" s="27">
        <f t="shared" ref="H357:M357" si="641">H358+H365</f>
        <v>0</v>
      </c>
      <c r="I357" s="27">
        <f t="shared" si="641"/>
        <v>-2614</v>
      </c>
      <c r="J357" s="27">
        <f t="shared" si="641"/>
        <v>0</v>
      </c>
      <c r="K357" s="27">
        <f t="shared" si="641"/>
        <v>0</v>
      </c>
      <c r="L357" s="27">
        <f t="shared" si="641"/>
        <v>105912</v>
      </c>
      <c r="M357" s="27">
        <f t="shared" si="641"/>
        <v>0</v>
      </c>
      <c r="N357" s="27">
        <f t="shared" ref="N357:S357" si="642">N358+N365</f>
        <v>0</v>
      </c>
      <c r="O357" s="27">
        <f t="shared" si="642"/>
        <v>0</v>
      </c>
      <c r="P357" s="27">
        <f t="shared" si="642"/>
        <v>0</v>
      </c>
      <c r="Q357" s="27">
        <f t="shared" si="642"/>
        <v>646462</v>
      </c>
      <c r="R357" s="27">
        <f t="shared" si="642"/>
        <v>752374</v>
      </c>
      <c r="S357" s="27">
        <f t="shared" si="642"/>
        <v>646462</v>
      </c>
      <c r="T357" s="27">
        <f t="shared" ref="T357:Y357" si="643">T358+T365</f>
        <v>0</v>
      </c>
      <c r="U357" s="27">
        <f t="shared" si="643"/>
        <v>0</v>
      </c>
      <c r="V357" s="27">
        <f t="shared" si="643"/>
        <v>0</v>
      </c>
      <c r="W357" s="27">
        <f t="shared" si="643"/>
        <v>0</v>
      </c>
      <c r="X357" s="27">
        <f t="shared" si="643"/>
        <v>752374</v>
      </c>
      <c r="Y357" s="27">
        <f t="shared" si="643"/>
        <v>646462</v>
      </c>
      <c r="Z357" s="27">
        <f t="shared" ref="Z357:AE357" si="644">Z358+Z365</f>
        <v>2118</v>
      </c>
      <c r="AA357" s="131">
        <f t="shared" si="644"/>
        <v>-1160</v>
      </c>
      <c r="AB357" s="27">
        <f t="shared" si="644"/>
        <v>0</v>
      </c>
      <c r="AC357" s="27">
        <f t="shared" si="644"/>
        <v>163000</v>
      </c>
      <c r="AD357" s="27">
        <f t="shared" si="644"/>
        <v>916332</v>
      </c>
      <c r="AE357" s="27">
        <f t="shared" si="644"/>
        <v>809462</v>
      </c>
      <c r="AF357" s="27">
        <f t="shared" ref="AF357:AK357" si="645">AF358+AF365</f>
        <v>3208</v>
      </c>
      <c r="AG357" s="27">
        <f t="shared" si="645"/>
        <v>0</v>
      </c>
      <c r="AH357" s="27">
        <f t="shared" si="645"/>
        <v>0</v>
      </c>
      <c r="AI357" s="27">
        <f t="shared" si="645"/>
        <v>0</v>
      </c>
      <c r="AJ357" s="27">
        <f t="shared" si="645"/>
        <v>919540</v>
      </c>
      <c r="AK357" s="27">
        <f t="shared" si="645"/>
        <v>809462</v>
      </c>
      <c r="AL357" s="27">
        <f t="shared" ref="AL357:AQ357" si="646">AL358+AL365</f>
        <v>0</v>
      </c>
      <c r="AM357" s="27">
        <f t="shared" si="646"/>
        <v>0</v>
      </c>
      <c r="AN357" s="27">
        <f t="shared" si="646"/>
        <v>-3796</v>
      </c>
      <c r="AO357" s="27">
        <f t="shared" si="646"/>
        <v>0</v>
      </c>
      <c r="AP357" s="27">
        <f t="shared" si="646"/>
        <v>915744</v>
      </c>
      <c r="AQ357" s="27">
        <f t="shared" si="646"/>
        <v>809462</v>
      </c>
      <c r="AR357" s="27">
        <f t="shared" ref="AR357:AW357" si="647">AR358+AR365</f>
        <v>0</v>
      </c>
      <c r="AS357" s="27">
        <f t="shared" si="647"/>
        <v>0</v>
      </c>
      <c r="AT357" s="27">
        <f t="shared" si="647"/>
        <v>0</v>
      </c>
      <c r="AU357" s="27">
        <f t="shared" si="647"/>
        <v>0</v>
      </c>
      <c r="AV357" s="27">
        <f t="shared" si="647"/>
        <v>915744</v>
      </c>
      <c r="AW357" s="27">
        <f t="shared" si="647"/>
        <v>809462</v>
      </c>
    </row>
    <row r="358" spans="1:49" s="9" customFormat="1" ht="24" customHeight="1">
      <c r="A358" s="76" t="s">
        <v>78</v>
      </c>
      <c r="B358" s="25" t="s">
        <v>55</v>
      </c>
      <c r="C358" s="25" t="s">
        <v>59</v>
      </c>
      <c r="D358" s="32" t="s">
        <v>367</v>
      </c>
      <c r="E358" s="22"/>
      <c r="F358" s="27">
        <f t="shared" ref="F358:G358" si="648">F359+F362</f>
        <v>28500</v>
      </c>
      <c r="G358" s="27">
        <f t="shared" si="648"/>
        <v>0</v>
      </c>
      <c r="H358" s="27">
        <f t="shared" ref="H358:M358" si="649">H359+H362</f>
        <v>0</v>
      </c>
      <c r="I358" s="27">
        <f t="shared" si="649"/>
        <v>-2614</v>
      </c>
      <c r="J358" s="27">
        <f t="shared" si="649"/>
        <v>0</v>
      </c>
      <c r="K358" s="27">
        <f t="shared" si="649"/>
        <v>0</v>
      </c>
      <c r="L358" s="27">
        <f t="shared" si="649"/>
        <v>25886</v>
      </c>
      <c r="M358" s="27">
        <f t="shared" si="649"/>
        <v>0</v>
      </c>
      <c r="N358" s="27">
        <f t="shared" ref="N358:S358" si="650">N359+N362</f>
        <v>0</v>
      </c>
      <c r="O358" s="27">
        <f t="shared" si="650"/>
        <v>0</v>
      </c>
      <c r="P358" s="27">
        <f t="shared" si="650"/>
        <v>0</v>
      </c>
      <c r="Q358" s="27">
        <f t="shared" si="650"/>
        <v>0</v>
      </c>
      <c r="R358" s="27">
        <f t="shared" si="650"/>
        <v>25886</v>
      </c>
      <c r="S358" s="27">
        <f t="shared" si="650"/>
        <v>0</v>
      </c>
      <c r="T358" s="27">
        <f t="shared" ref="T358:Y358" si="651">T359+T362</f>
        <v>0</v>
      </c>
      <c r="U358" s="27">
        <f t="shared" si="651"/>
        <v>0</v>
      </c>
      <c r="V358" s="27">
        <f t="shared" si="651"/>
        <v>0</v>
      </c>
      <c r="W358" s="27">
        <f t="shared" si="651"/>
        <v>0</v>
      </c>
      <c r="X358" s="27">
        <f t="shared" si="651"/>
        <v>25886</v>
      </c>
      <c r="Y358" s="27">
        <f t="shared" si="651"/>
        <v>0</v>
      </c>
      <c r="Z358" s="27">
        <f t="shared" ref="Z358:AE358" si="652">Z359+Z362</f>
        <v>2118</v>
      </c>
      <c r="AA358" s="131">
        <f t="shared" si="652"/>
        <v>-1160</v>
      </c>
      <c r="AB358" s="27">
        <f t="shared" si="652"/>
        <v>0</v>
      </c>
      <c r="AC358" s="27">
        <f t="shared" si="652"/>
        <v>0</v>
      </c>
      <c r="AD358" s="27">
        <f t="shared" si="652"/>
        <v>26844</v>
      </c>
      <c r="AE358" s="27">
        <f t="shared" si="652"/>
        <v>0</v>
      </c>
      <c r="AF358" s="27">
        <f t="shared" ref="AF358:AK358" si="653">AF359+AF362</f>
        <v>3208</v>
      </c>
      <c r="AG358" s="27">
        <f t="shared" si="653"/>
        <v>0</v>
      </c>
      <c r="AH358" s="27">
        <f t="shared" si="653"/>
        <v>0</v>
      </c>
      <c r="AI358" s="27">
        <f t="shared" si="653"/>
        <v>0</v>
      </c>
      <c r="AJ358" s="27">
        <f t="shared" si="653"/>
        <v>30052</v>
      </c>
      <c r="AK358" s="27">
        <f t="shared" si="653"/>
        <v>0</v>
      </c>
      <c r="AL358" s="27">
        <f t="shared" ref="AL358:AQ358" si="654">AL359+AL362</f>
        <v>0</v>
      </c>
      <c r="AM358" s="27">
        <f t="shared" si="654"/>
        <v>0</v>
      </c>
      <c r="AN358" s="27">
        <f t="shared" si="654"/>
        <v>-3796</v>
      </c>
      <c r="AO358" s="27">
        <f t="shared" si="654"/>
        <v>0</v>
      </c>
      <c r="AP358" s="27">
        <f t="shared" si="654"/>
        <v>26256</v>
      </c>
      <c r="AQ358" s="27">
        <f t="shared" si="654"/>
        <v>0</v>
      </c>
      <c r="AR358" s="27">
        <f t="shared" ref="AR358:AW358" si="655">AR359+AR362</f>
        <v>0</v>
      </c>
      <c r="AS358" s="27">
        <f t="shared" si="655"/>
        <v>0</v>
      </c>
      <c r="AT358" s="27">
        <f t="shared" si="655"/>
        <v>0</v>
      </c>
      <c r="AU358" s="27">
        <f t="shared" si="655"/>
        <v>0</v>
      </c>
      <c r="AV358" s="27">
        <f t="shared" si="655"/>
        <v>26256</v>
      </c>
      <c r="AW358" s="27">
        <f t="shared" si="655"/>
        <v>0</v>
      </c>
    </row>
    <row r="359" spans="1:49" s="9" customFormat="1" ht="18.75">
      <c r="A359" s="67" t="s">
        <v>85</v>
      </c>
      <c r="B359" s="25" t="s">
        <v>55</v>
      </c>
      <c r="C359" s="25" t="s">
        <v>59</v>
      </c>
      <c r="D359" s="32" t="s">
        <v>417</v>
      </c>
      <c r="E359" s="22"/>
      <c r="F359" s="27">
        <f t="shared" ref="F359:U360" si="656">F360</f>
        <v>7381</v>
      </c>
      <c r="G359" s="27">
        <f t="shared" si="656"/>
        <v>0</v>
      </c>
      <c r="H359" s="27">
        <f t="shared" si="656"/>
        <v>0</v>
      </c>
      <c r="I359" s="27">
        <f t="shared" si="656"/>
        <v>0</v>
      </c>
      <c r="J359" s="27">
        <f t="shared" si="656"/>
        <v>0</v>
      </c>
      <c r="K359" s="27">
        <f t="shared" si="656"/>
        <v>0</v>
      </c>
      <c r="L359" s="27">
        <f t="shared" si="656"/>
        <v>7381</v>
      </c>
      <c r="M359" s="27">
        <f t="shared" si="656"/>
        <v>0</v>
      </c>
      <c r="N359" s="27">
        <f t="shared" si="656"/>
        <v>0</v>
      </c>
      <c r="O359" s="27">
        <f t="shared" si="656"/>
        <v>0</v>
      </c>
      <c r="P359" s="27">
        <f t="shared" si="656"/>
        <v>0</v>
      </c>
      <c r="Q359" s="27">
        <f t="shared" si="656"/>
        <v>0</v>
      </c>
      <c r="R359" s="27">
        <f t="shared" si="656"/>
        <v>7381</v>
      </c>
      <c r="S359" s="27">
        <f t="shared" si="656"/>
        <v>0</v>
      </c>
      <c r="T359" s="27">
        <f t="shared" si="656"/>
        <v>0</v>
      </c>
      <c r="U359" s="27">
        <f t="shared" si="656"/>
        <v>0</v>
      </c>
      <c r="V359" s="27">
        <f t="shared" ref="T359:AI360" si="657">V360</f>
        <v>0</v>
      </c>
      <c r="W359" s="27">
        <f t="shared" si="657"/>
        <v>0</v>
      </c>
      <c r="X359" s="27">
        <f t="shared" si="657"/>
        <v>7381</v>
      </c>
      <c r="Y359" s="27">
        <f t="shared" si="657"/>
        <v>0</v>
      </c>
      <c r="Z359" s="27">
        <f t="shared" si="657"/>
        <v>0</v>
      </c>
      <c r="AA359" s="131">
        <f t="shared" si="657"/>
        <v>-1160</v>
      </c>
      <c r="AB359" s="27">
        <f t="shared" si="657"/>
        <v>0</v>
      </c>
      <c r="AC359" s="27">
        <f t="shared" si="657"/>
        <v>0</v>
      </c>
      <c r="AD359" s="27">
        <f t="shared" si="657"/>
        <v>6221</v>
      </c>
      <c r="AE359" s="27">
        <f t="shared" si="657"/>
        <v>0</v>
      </c>
      <c r="AF359" s="27">
        <f t="shared" si="657"/>
        <v>3208</v>
      </c>
      <c r="AG359" s="27">
        <f t="shared" si="657"/>
        <v>0</v>
      </c>
      <c r="AH359" s="27">
        <f t="shared" si="657"/>
        <v>0</v>
      </c>
      <c r="AI359" s="27">
        <f t="shared" si="657"/>
        <v>0</v>
      </c>
      <c r="AJ359" s="27">
        <f t="shared" ref="AF359:AU360" si="658">AJ360</f>
        <v>9429</v>
      </c>
      <c r="AK359" s="27">
        <f t="shared" si="658"/>
        <v>0</v>
      </c>
      <c r="AL359" s="27">
        <f t="shared" si="658"/>
        <v>0</v>
      </c>
      <c r="AM359" s="27">
        <f t="shared" si="658"/>
        <v>0</v>
      </c>
      <c r="AN359" s="27">
        <f t="shared" si="658"/>
        <v>-1182</v>
      </c>
      <c r="AO359" s="27">
        <f t="shared" si="658"/>
        <v>0</v>
      </c>
      <c r="AP359" s="27">
        <f t="shared" si="658"/>
        <v>8247</v>
      </c>
      <c r="AQ359" s="27">
        <f t="shared" si="658"/>
        <v>0</v>
      </c>
      <c r="AR359" s="27">
        <f t="shared" si="658"/>
        <v>0</v>
      </c>
      <c r="AS359" s="27">
        <f t="shared" si="658"/>
        <v>0</v>
      </c>
      <c r="AT359" s="27">
        <f t="shared" si="658"/>
        <v>0</v>
      </c>
      <c r="AU359" s="27">
        <f t="shared" si="658"/>
        <v>0</v>
      </c>
      <c r="AV359" s="27">
        <f t="shared" ref="AR359:AW360" si="659">AV360</f>
        <v>8247</v>
      </c>
      <c r="AW359" s="27">
        <f t="shared" si="659"/>
        <v>0</v>
      </c>
    </row>
    <row r="360" spans="1:49" s="9" customFormat="1" ht="37.5" customHeight="1">
      <c r="A360" s="33" t="s">
        <v>217</v>
      </c>
      <c r="B360" s="25" t="s">
        <v>55</v>
      </c>
      <c r="C360" s="25" t="s">
        <v>59</v>
      </c>
      <c r="D360" s="32" t="s">
        <v>417</v>
      </c>
      <c r="E360" s="25" t="s">
        <v>86</v>
      </c>
      <c r="F360" s="27">
        <f t="shared" si="656"/>
        <v>7381</v>
      </c>
      <c r="G360" s="27">
        <f t="shared" si="656"/>
        <v>0</v>
      </c>
      <c r="H360" s="27">
        <f t="shared" si="656"/>
        <v>0</v>
      </c>
      <c r="I360" s="27">
        <f t="shared" si="656"/>
        <v>0</v>
      </c>
      <c r="J360" s="27">
        <f t="shared" si="656"/>
        <v>0</v>
      </c>
      <c r="K360" s="27">
        <f t="shared" si="656"/>
        <v>0</v>
      </c>
      <c r="L360" s="27">
        <f t="shared" si="656"/>
        <v>7381</v>
      </c>
      <c r="M360" s="27">
        <f t="shared" si="656"/>
        <v>0</v>
      </c>
      <c r="N360" s="27">
        <f t="shared" si="656"/>
        <v>0</v>
      </c>
      <c r="O360" s="27">
        <f t="shared" si="656"/>
        <v>0</v>
      </c>
      <c r="P360" s="27">
        <f t="shared" si="656"/>
        <v>0</v>
      </c>
      <c r="Q360" s="27">
        <f t="shared" si="656"/>
        <v>0</v>
      </c>
      <c r="R360" s="27">
        <f t="shared" si="656"/>
        <v>7381</v>
      </c>
      <c r="S360" s="27">
        <f t="shared" si="656"/>
        <v>0</v>
      </c>
      <c r="T360" s="27">
        <f t="shared" si="657"/>
        <v>0</v>
      </c>
      <c r="U360" s="27">
        <f t="shared" si="657"/>
        <v>0</v>
      </c>
      <c r="V360" s="27">
        <f t="shared" si="657"/>
        <v>0</v>
      </c>
      <c r="W360" s="27">
        <f t="shared" si="657"/>
        <v>0</v>
      </c>
      <c r="X360" s="27">
        <f t="shared" si="657"/>
        <v>7381</v>
      </c>
      <c r="Y360" s="27">
        <f t="shared" si="657"/>
        <v>0</v>
      </c>
      <c r="Z360" s="27">
        <f t="shared" si="657"/>
        <v>0</v>
      </c>
      <c r="AA360" s="131">
        <f t="shared" si="657"/>
        <v>-1160</v>
      </c>
      <c r="AB360" s="27">
        <f t="shared" si="657"/>
        <v>0</v>
      </c>
      <c r="AC360" s="27">
        <f t="shared" si="657"/>
        <v>0</v>
      </c>
      <c r="AD360" s="27">
        <f t="shared" si="657"/>
        <v>6221</v>
      </c>
      <c r="AE360" s="27">
        <f t="shared" si="657"/>
        <v>0</v>
      </c>
      <c r="AF360" s="27">
        <f t="shared" si="658"/>
        <v>3208</v>
      </c>
      <c r="AG360" s="27">
        <f t="shared" si="658"/>
        <v>0</v>
      </c>
      <c r="AH360" s="27">
        <f t="shared" si="658"/>
        <v>0</v>
      </c>
      <c r="AI360" s="27">
        <f t="shared" si="658"/>
        <v>0</v>
      </c>
      <c r="AJ360" s="27">
        <f t="shared" si="658"/>
        <v>9429</v>
      </c>
      <c r="AK360" s="27">
        <f t="shared" si="658"/>
        <v>0</v>
      </c>
      <c r="AL360" s="92">
        <f t="shared" si="658"/>
        <v>0</v>
      </c>
      <c r="AM360" s="92">
        <f t="shared" si="658"/>
        <v>0</v>
      </c>
      <c r="AN360" s="92">
        <f t="shared" si="658"/>
        <v>-1182</v>
      </c>
      <c r="AO360" s="92">
        <f t="shared" si="658"/>
        <v>0</v>
      </c>
      <c r="AP360" s="27">
        <f t="shared" si="658"/>
        <v>8247</v>
      </c>
      <c r="AQ360" s="27">
        <f t="shared" si="658"/>
        <v>0</v>
      </c>
      <c r="AR360" s="27">
        <f t="shared" si="659"/>
        <v>0</v>
      </c>
      <c r="AS360" s="27">
        <f t="shared" si="659"/>
        <v>0</v>
      </c>
      <c r="AT360" s="27">
        <f t="shared" si="659"/>
        <v>0</v>
      </c>
      <c r="AU360" s="27">
        <f t="shared" si="659"/>
        <v>0</v>
      </c>
      <c r="AV360" s="27">
        <f t="shared" si="659"/>
        <v>8247</v>
      </c>
      <c r="AW360" s="27">
        <f t="shared" si="659"/>
        <v>0</v>
      </c>
    </row>
    <row r="361" spans="1:49" s="9" customFormat="1" ht="16.5">
      <c r="A361" s="33" t="s">
        <v>85</v>
      </c>
      <c r="B361" s="25" t="s">
        <v>55</v>
      </c>
      <c r="C361" s="25" t="s">
        <v>59</v>
      </c>
      <c r="D361" s="32" t="s">
        <v>417</v>
      </c>
      <c r="E361" s="25" t="s">
        <v>195</v>
      </c>
      <c r="F361" s="27">
        <v>7381</v>
      </c>
      <c r="G361" s="27"/>
      <c r="H361" s="27"/>
      <c r="I361" s="27"/>
      <c r="J361" s="27"/>
      <c r="K361" s="27"/>
      <c r="L361" s="27">
        <f>F361+H361+I361+J361+K361</f>
        <v>7381</v>
      </c>
      <c r="M361" s="27">
        <f>G361+K361</f>
        <v>0</v>
      </c>
      <c r="N361" s="27"/>
      <c r="O361" s="27"/>
      <c r="P361" s="27"/>
      <c r="Q361" s="27"/>
      <c r="R361" s="27">
        <f>L361+N361+O361+P361+Q361</f>
        <v>7381</v>
      </c>
      <c r="S361" s="27">
        <f>M361+Q361</f>
        <v>0</v>
      </c>
      <c r="T361" s="27"/>
      <c r="U361" s="27"/>
      <c r="V361" s="27"/>
      <c r="W361" s="27"/>
      <c r="X361" s="27">
        <f>R361+T361+U361+V361+W361</f>
        <v>7381</v>
      </c>
      <c r="Y361" s="27">
        <f>S361+W361</f>
        <v>0</v>
      </c>
      <c r="Z361" s="27"/>
      <c r="AA361" s="27">
        <v>-1160</v>
      </c>
      <c r="AB361" s="27"/>
      <c r="AC361" s="27"/>
      <c r="AD361" s="27">
        <f>X361+Z361+AA361+AB361+AC361</f>
        <v>6221</v>
      </c>
      <c r="AE361" s="27">
        <f>Y361+AC361</f>
        <v>0</v>
      </c>
      <c r="AF361" s="27">
        <v>3208</v>
      </c>
      <c r="AG361" s="27"/>
      <c r="AH361" s="27"/>
      <c r="AI361" s="27"/>
      <c r="AJ361" s="27">
        <f>AD361+AF361+AG361+AH361+AI361</f>
        <v>9429</v>
      </c>
      <c r="AK361" s="27">
        <f>AE361+AI361</f>
        <v>0</v>
      </c>
      <c r="AL361" s="92"/>
      <c r="AM361" s="92"/>
      <c r="AN361" s="92">
        <v>-1182</v>
      </c>
      <c r="AO361" s="92"/>
      <c r="AP361" s="27">
        <f>AJ361+AL361+AM361+AN361+AO361</f>
        <v>8247</v>
      </c>
      <c r="AQ361" s="27">
        <f>AK361+AO361</f>
        <v>0</v>
      </c>
      <c r="AR361" s="27"/>
      <c r="AS361" s="27"/>
      <c r="AT361" s="27"/>
      <c r="AU361" s="27"/>
      <c r="AV361" s="27">
        <f>AP361+AR361+AS361+AT361+AU361</f>
        <v>8247</v>
      </c>
      <c r="AW361" s="27">
        <f>AQ361+AU361</f>
        <v>0</v>
      </c>
    </row>
    <row r="362" spans="1:49" s="9" customFormat="1" ht="18.75">
      <c r="A362" s="33" t="s">
        <v>103</v>
      </c>
      <c r="B362" s="25" t="s">
        <v>55</v>
      </c>
      <c r="C362" s="25" t="s">
        <v>59</v>
      </c>
      <c r="D362" s="32" t="s">
        <v>377</v>
      </c>
      <c r="E362" s="22"/>
      <c r="F362" s="27">
        <f t="shared" ref="F362:U363" si="660">F363</f>
        <v>21119</v>
      </c>
      <c r="G362" s="27">
        <f t="shared" si="660"/>
        <v>0</v>
      </c>
      <c r="H362" s="27">
        <f t="shared" si="660"/>
        <v>0</v>
      </c>
      <c r="I362" s="27">
        <f t="shared" si="660"/>
        <v>-2614</v>
      </c>
      <c r="J362" s="27">
        <f t="shared" si="660"/>
        <v>0</v>
      </c>
      <c r="K362" s="27">
        <f t="shared" si="660"/>
        <v>0</v>
      </c>
      <c r="L362" s="27">
        <f t="shared" si="660"/>
        <v>18505</v>
      </c>
      <c r="M362" s="27">
        <f t="shared" si="660"/>
        <v>0</v>
      </c>
      <c r="N362" s="27">
        <f t="shared" si="660"/>
        <v>0</v>
      </c>
      <c r="O362" s="27">
        <f t="shared" si="660"/>
        <v>0</v>
      </c>
      <c r="P362" s="27">
        <f t="shared" si="660"/>
        <v>0</v>
      </c>
      <c r="Q362" s="27">
        <f t="shared" si="660"/>
        <v>0</v>
      </c>
      <c r="R362" s="27">
        <f t="shared" si="660"/>
        <v>18505</v>
      </c>
      <c r="S362" s="27">
        <f t="shared" si="660"/>
        <v>0</v>
      </c>
      <c r="T362" s="27">
        <f t="shared" si="660"/>
        <v>0</v>
      </c>
      <c r="U362" s="27">
        <f t="shared" si="660"/>
        <v>0</v>
      </c>
      <c r="V362" s="27">
        <f t="shared" ref="T362:AI363" si="661">V363</f>
        <v>0</v>
      </c>
      <c r="W362" s="27">
        <f t="shared" si="661"/>
        <v>0</v>
      </c>
      <c r="X362" s="27">
        <f t="shared" si="661"/>
        <v>18505</v>
      </c>
      <c r="Y362" s="27">
        <f t="shared" si="661"/>
        <v>0</v>
      </c>
      <c r="Z362" s="27">
        <f t="shared" si="661"/>
        <v>2118</v>
      </c>
      <c r="AA362" s="27">
        <f t="shared" si="661"/>
        <v>0</v>
      </c>
      <c r="AB362" s="27">
        <f t="shared" si="661"/>
        <v>0</v>
      </c>
      <c r="AC362" s="27">
        <f t="shared" si="661"/>
        <v>0</v>
      </c>
      <c r="AD362" s="27">
        <f t="shared" si="661"/>
        <v>20623</v>
      </c>
      <c r="AE362" s="27">
        <f t="shared" si="661"/>
        <v>0</v>
      </c>
      <c r="AF362" s="27">
        <f t="shared" si="661"/>
        <v>0</v>
      </c>
      <c r="AG362" s="27">
        <f t="shared" si="661"/>
        <v>0</v>
      </c>
      <c r="AH362" s="27">
        <f t="shared" si="661"/>
        <v>0</v>
      </c>
      <c r="AI362" s="27">
        <f t="shared" si="661"/>
        <v>0</v>
      </c>
      <c r="AJ362" s="27">
        <f t="shared" ref="AF362:AU363" si="662">AJ363</f>
        <v>20623</v>
      </c>
      <c r="AK362" s="27">
        <f t="shared" si="662"/>
        <v>0</v>
      </c>
      <c r="AL362" s="27">
        <f t="shared" si="662"/>
        <v>0</v>
      </c>
      <c r="AM362" s="27">
        <f t="shared" si="662"/>
        <v>0</v>
      </c>
      <c r="AN362" s="27">
        <f t="shared" si="662"/>
        <v>-2614</v>
      </c>
      <c r="AO362" s="27">
        <f t="shared" si="662"/>
        <v>0</v>
      </c>
      <c r="AP362" s="27">
        <f t="shared" si="662"/>
        <v>18009</v>
      </c>
      <c r="AQ362" s="27">
        <f t="shared" si="662"/>
        <v>0</v>
      </c>
      <c r="AR362" s="27">
        <f t="shared" si="662"/>
        <v>0</v>
      </c>
      <c r="AS362" s="27">
        <f t="shared" si="662"/>
        <v>0</v>
      </c>
      <c r="AT362" s="27">
        <f t="shared" si="662"/>
        <v>0</v>
      </c>
      <c r="AU362" s="27">
        <f t="shared" si="662"/>
        <v>0</v>
      </c>
      <c r="AV362" s="27">
        <f t="shared" ref="AR362:AW363" si="663">AV363</f>
        <v>18009</v>
      </c>
      <c r="AW362" s="27">
        <f t="shared" si="663"/>
        <v>0</v>
      </c>
    </row>
    <row r="363" spans="1:49" s="9" customFormat="1" ht="34.5" customHeight="1">
      <c r="A363" s="33" t="s">
        <v>437</v>
      </c>
      <c r="B363" s="25" t="s">
        <v>55</v>
      </c>
      <c r="C363" s="25" t="s">
        <v>59</v>
      </c>
      <c r="D363" s="32" t="s">
        <v>377</v>
      </c>
      <c r="E363" s="25" t="s">
        <v>80</v>
      </c>
      <c r="F363" s="27">
        <f t="shared" si="660"/>
        <v>21119</v>
      </c>
      <c r="G363" s="27">
        <f t="shared" si="660"/>
        <v>0</v>
      </c>
      <c r="H363" s="27">
        <f t="shared" si="660"/>
        <v>0</v>
      </c>
      <c r="I363" s="27">
        <f t="shared" si="660"/>
        <v>-2614</v>
      </c>
      <c r="J363" s="27">
        <f t="shared" si="660"/>
        <v>0</v>
      </c>
      <c r="K363" s="27">
        <f t="shared" si="660"/>
        <v>0</v>
      </c>
      <c r="L363" s="27">
        <f t="shared" si="660"/>
        <v>18505</v>
      </c>
      <c r="M363" s="27">
        <f t="shared" si="660"/>
        <v>0</v>
      </c>
      <c r="N363" s="27">
        <f t="shared" si="660"/>
        <v>0</v>
      </c>
      <c r="O363" s="27">
        <f t="shared" si="660"/>
        <v>0</v>
      </c>
      <c r="P363" s="27">
        <f t="shared" si="660"/>
        <v>0</v>
      </c>
      <c r="Q363" s="27">
        <f t="shared" si="660"/>
        <v>0</v>
      </c>
      <c r="R363" s="27">
        <f t="shared" si="660"/>
        <v>18505</v>
      </c>
      <c r="S363" s="27">
        <f t="shared" si="660"/>
        <v>0</v>
      </c>
      <c r="T363" s="27">
        <f t="shared" si="661"/>
        <v>0</v>
      </c>
      <c r="U363" s="27">
        <f t="shared" si="661"/>
        <v>0</v>
      </c>
      <c r="V363" s="27">
        <f t="shared" si="661"/>
        <v>0</v>
      </c>
      <c r="W363" s="27">
        <f t="shared" si="661"/>
        <v>0</v>
      </c>
      <c r="X363" s="27">
        <f t="shared" si="661"/>
        <v>18505</v>
      </c>
      <c r="Y363" s="27">
        <f t="shared" si="661"/>
        <v>0</v>
      </c>
      <c r="Z363" s="131">
        <f t="shared" si="661"/>
        <v>2118</v>
      </c>
      <c r="AA363" s="27">
        <f t="shared" si="661"/>
        <v>0</v>
      </c>
      <c r="AB363" s="27">
        <f t="shared" si="661"/>
        <v>0</v>
      </c>
      <c r="AC363" s="27">
        <f t="shared" si="661"/>
        <v>0</v>
      </c>
      <c r="AD363" s="27">
        <f t="shared" si="661"/>
        <v>20623</v>
      </c>
      <c r="AE363" s="27">
        <f t="shared" si="661"/>
        <v>0</v>
      </c>
      <c r="AF363" s="27">
        <f t="shared" si="662"/>
        <v>0</v>
      </c>
      <c r="AG363" s="27">
        <f t="shared" si="662"/>
        <v>0</v>
      </c>
      <c r="AH363" s="27">
        <f t="shared" si="662"/>
        <v>0</v>
      </c>
      <c r="AI363" s="27">
        <f t="shared" si="662"/>
        <v>0</v>
      </c>
      <c r="AJ363" s="27">
        <f t="shared" si="662"/>
        <v>20623</v>
      </c>
      <c r="AK363" s="27">
        <f t="shared" si="662"/>
        <v>0</v>
      </c>
      <c r="AL363" s="92">
        <f t="shared" si="662"/>
        <v>0</v>
      </c>
      <c r="AM363" s="92">
        <f t="shared" si="662"/>
        <v>0</v>
      </c>
      <c r="AN363" s="92">
        <f t="shared" si="662"/>
        <v>-2614</v>
      </c>
      <c r="AO363" s="92">
        <f t="shared" si="662"/>
        <v>0</v>
      </c>
      <c r="AP363" s="27">
        <f t="shared" si="662"/>
        <v>18009</v>
      </c>
      <c r="AQ363" s="27">
        <f t="shared" si="662"/>
        <v>0</v>
      </c>
      <c r="AR363" s="27">
        <f t="shared" si="663"/>
        <v>0</v>
      </c>
      <c r="AS363" s="27">
        <f t="shared" si="663"/>
        <v>0</v>
      </c>
      <c r="AT363" s="27">
        <f t="shared" si="663"/>
        <v>0</v>
      </c>
      <c r="AU363" s="27">
        <f t="shared" si="663"/>
        <v>0</v>
      </c>
      <c r="AV363" s="27">
        <f t="shared" si="663"/>
        <v>18009</v>
      </c>
      <c r="AW363" s="27">
        <f t="shared" si="663"/>
        <v>0</v>
      </c>
    </row>
    <row r="364" spans="1:49" s="9" customFormat="1" ht="36" customHeight="1">
      <c r="A364" s="72" t="s">
        <v>170</v>
      </c>
      <c r="B364" s="25" t="s">
        <v>55</v>
      </c>
      <c r="C364" s="25" t="s">
        <v>59</v>
      </c>
      <c r="D364" s="32" t="s">
        <v>377</v>
      </c>
      <c r="E364" s="25" t="s">
        <v>169</v>
      </c>
      <c r="F364" s="27">
        <v>21119</v>
      </c>
      <c r="G364" s="27"/>
      <c r="H364" s="92"/>
      <c r="I364" s="92">
        <v>-2614</v>
      </c>
      <c r="J364" s="92"/>
      <c r="K364" s="92"/>
      <c r="L364" s="27">
        <f>F364+H364+I364+J364+K364</f>
        <v>18505</v>
      </c>
      <c r="M364" s="27">
        <f>G364+K364</f>
        <v>0</v>
      </c>
      <c r="N364" s="27"/>
      <c r="O364" s="27"/>
      <c r="P364" s="27"/>
      <c r="Q364" s="27"/>
      <c r="R364" s="27">
        <f>L364+N364+O364+P364+Q364</f>
        <v>18505</v>
      </c>
      <c r="S364" s="27">
        <f>M364+Q364</f>
        <v>0</v>
      </c>
      <c r="T364" s="27"/>
      <c r="U364" s="27"/>
      <c r="V364" s="27"/>
      <c r="W364" s="27"/>
      <c r="X364" s="27">
        <f>R364+T364+U364+V364+W364</f>
        <v>18505</v>
      </c>
      <c r="Y364" s="27">
        <f>S364+W364</f>
        <v>0</v>
      </c>
      <c r="Z364" s="131">
        <v>2118</v>
      </c>
      <c r="AA364" s="27"/>
      <c r="AB364" s="27"/>
      <c r="AC364" s="27"/>
      <c r="AD364" s="27">
        <f>X364+Z364+AA364+AB364+AC364</f>
        <v>20623</v>
      </c>
      <c r="AE364" s="27">
        <f>Y364+AC364</f>
        <v>0</v>
      </c>
      <c r="AF364" s="27"/>
      <c r="AG364" s="27"/>
      <c r="AH364" s="27"/>
      <c r="AI364" s="27"/>
      <c r="AJ364" s="27">
        <f>AD364+AF364+AG364+AH364+AI364</f>
        <v>20623</v>
      </c>
      <c r="AK364" s="27">
        <f>AE364+AI364</f>
        <v>0</v>
      </c>
      <c r="AL364" s="92"/>
      <c r="AM364" s="92"/>
      <c r="AN364" s="92">
        <v>-2614</v>
      </c>
      <c r="AO364" s="92"/>
      <c r="AP364" s="27">
        <f>AJ364+AL364+AM364+AN364+AO364</f>
        <v>18009</v>
      </c>
      <c r="AQ364" s="27">
        <f>AK364+AO364</f>
        <v>0</v>
      </c>
      <c r="AR364" s="27"/>
      <c r="AS364" s="27"/>
      <c r="AT364" s="27"/>
      <c r="AU364" s="27"/>
      <c r="AV364" s="27">
        <f>AP364+AR364+AS364+AT364+AU364</f>
        <v>18009</v>
      </c>
      <c r="AW364" s="27">
        <f>AQ364+AU364</f>
        <v>0</v>
      </c>
    </row>
    <row r="365" spans="1:49" s="9" customFormat="1" ht="115.5">
      <c r="A365" s="33" t="s">
        <v>453</v>
      </c>
      <c r="B365" s="25" t="s">
        <v>55</v>
      </c>
      <c r="C365" s="25" t="s">
        <v>59</v>
      </c>
      <c r="D365" s="32" t="s">
        <v>457</v>
      </c>
      <c r="E365" s="25"/>
      <c r="F365" s="27">
        <f t="shared" ref="F365:U366" si="664">F366</f>
        <v>80026</v>
      </c>
      <c r="G365" s="27">
        <f t="shared" si="664"/>
        <v>0</v>
      </c>
      <c r="H365" s="27">
        <f t="shared" si="664"/>
        <v>0</v>
      </c>
      <c r="I365" s="27">
        <f t="shared" si="664"/>
        <v>0</v>
      </c>
      <c r="J365" s="27">
        <f t="shared" si="664"/>
        <v>0</v>
      </c>
      <c r="K365" s="27">
        <f t="shared" si="664"/>
        <v>0</v>
      </c>
      <c r="L365" s="27">
        <f t="shared" si="664"/>
        <v>80026</v>
      </c>
      <c r="M365" s="27">
        <f t="shared" si="664"/>
        <v>0</v>
      </c>
      <c r="N365" s="27">
        <f t="shared" si="664"/>
        <v>0</v>
      </c>
      <c r="O365" s="27">
        <f t="shared" si="664"/>
        <v>0</v>
      </c>
      <c r="P365" s="27">
        <f t="shared" si="664"/>
        <v>0</v>
      </c>
      <c r="Q365" s="27">
        <f t="shared" si="664"/>
        <v>646462</v>
      </c>
      <c r="R365" s="27">
        <f t="shared" si="664"/>
        <v>726488</v>
      </c>
      <c r="S365" s="27">
        <f t="shared" si="664"/>
        <v>646462</v>
      </c>
      <c r="T365" s="27">
        <f t="shared" si="664"/>
        <v>0</v>
      </c>
      <c r="U365" s="27">
        <f t="shared" si="664"/>
        <v>0</v>
      </c>
      <c r="V365" s="27">
        <f t="shared" ref="T365:AI366" si="665">V366</f>
        <v>0</v>
      </c>
      <c r="W365" s="27">
        <f t="shared" si="665"/>
        <v>0</v>
      </c>
      <c r="X365" s="27">
        <f t="shared" si="665"/>
        <v>726488</v>
      </c>
      <c r="Y365" s="27">
        <f t="shared" si="665"/>
        <v>646462</v>
      </c>
      <c r="Z365" s="27">
        <f t="shared" si="665"/>
        <v>0</v>
      </c>
      <c r="AA365" s="27">
        <f t="shared" si="665"/>
        <v>0</v>
      </c>
      <c r="AB365" s="27">
        <f t="shared" si="665"/>
        <v>0</v>
      </c>
      <c r="AC365" s="27">
        <f t="shared" si="665"/>
        <v>163000</v>
      </c>
      <c r="AD365" s="27">
        <f t="shared" si="665"/>
        <v>889488</v>
      </c>
      <c r="AE365" s="27">
        <f t="shared" si="665"/>
        <v>809462</v>
      </c>
      <c r="AF365" s="27">
        <f t="shared" si="665"/>
        <v>0</v>
      </c>
      <c r="AG365" s="27">
        <f t="shared" si="665"/>
        <v>0</v>
      </c>
      <c r="AH365" s="27">
        <f t="shared" si="665"/>
        <v>0</v>
      </c>
      <c r="AI365" s="27">
        <f t="shared" si="665"/>
        <v>0</v>
      </c>
      <c r="AJ365" s="27">
        <f t="shared" ref="AF365:AU366" si="666">AJ366</f>
        <v>889488</v>
      </c>
      <c r="AK365" s="27">
        <f t="shared" si="666"/>
        <v>809462</v>
      </c>
      <c r="AL365" s="27">
        <f t="shared" si="666"/>
        <v>0</v>
      </c>
      <c r="AM365" s="27">
        <f t="shared" si="666"/>
        <v>0</v>
      </c>
      <c r="AN365" s="27">
        <f t="shared" si="666"/>
        <v>0</v>
      </c>
      <c r="AO365" s="27">
        <f t="shared" si="666"/>
        <v>0</v>
      </c>
      <c r="AP365" s="27">
        <f t="shared" si="666"/>
        <v>889488</v>
      </c>
      <c r="AQ365" s="27">
        <f t="shared" si="666"/>
        <v>809462</v>
      </c>
      <c r="AR365" s="27">
        <f t="shared" si="666"/>
        <v>0</v>
      </c>
      <c r="AS365" s="27">
        <f t="shared" si="666"/>
        <v>0</v>
      </c>
      <c r="AT365" s="27">
        <f t="shared" si="666"/>
        <v>0</v>
      </c>
      <c r="AU365" s="27">
        <f t="shared" si="666"/>
        <v>0</v>
      </c>
      <c r="AV365" s="27">
        <f t="shared" ref="AR365:AW366" si="667">AV366</f>
        <v>889488</v>
      </c>
      <c r="AW365" s="27">
        <f t="shared" si="667"/>
        <v>809462</v>
      </c>
    </row>
    <row r="366" spans="1:49" s="9" customFormat="1" ht="33">
      <c r="A366" s="33" t="s">
        <v>437</v>
      </c>
      <c r="B366" s="25" t="s">
        <v>55</v>
      </c>
      <c r="C366" s="25" t="s">
        <v>59</v>
      </c>
      <c r="D366" s="32" t="s">
        <v>457</v>
      </c>
      <c r="E366" s="25" t="s">
        <v>80</v>
      </c>
      <c r="F366" s="27">
        <f t="shared" si="664"/>
        <v>80026</v>
      </c>
      <c r="G366" s="27">
        <f t="shared" si="664"/>
        <v>0</v>
      </c>
      <c r="H366" s="27">
        <f t="shared" si="664"/>
        <v>0</v>
      </c>
      <c r="I366" s="27">
        <f t="shared" si="664"/>
        <v>0</v>
      </c>
      <c r="J366" s="27">
        <f t="shared" si="664"/>
        <v>0</v>
      </c>
      <c r="K366" s="27">
        <f t="shared" si="664"/>
        <v>0</v>
      </c>
      <c r="L366" s="27">
        <f t="shared" si="664"/>
        <v>80026</v>
      </c>
      <c r="M366" s="27">
        <f t="shared" si="664"/>
        <v>0</v>
      </c>
      <c r="N366" s="27">
        <f t="shared" si="664"/>
        <v>0</v>
      </c>
      <c r="O366" s="27">
        <f t="shared" si="664"/>
        <v>0</v>
      </c>
      <c r="P366" s="27">
        <f t="shared" si="664"/>
        <v>0</v>
      </c>
      <c r="Q366" s="27">
        <f t="shared" si="664"/>
        <v>646462</v>
      </c>
      <c r="R366" s="27">
        <f t="shared" si="664"/>
        <v>726488</v>
      </c>
      <c r="S366" s="27">
        <f t="shared" si="664"/>
        <v>646462</v>
      </c>
      <c r="T366" s="27">
        <f t="shared" si="665"/>
        <v>0</v>
      </c>
      <c r="U366" s="27">
        <f t="shared" si="665"/>
        <v>0</v>
      </c>
      <c r="V366" s="27">
        <f t="shared" si="665"/>
        <v>0</v>
      </c>
      <c r="W366" s="27">
        <f t="shared" si="665"/>
        <v>0</v>
      </c>
      <c r="X366" s="27">
        <f t="shared" si="665"/>
        <v>726488</v>
      </c>
      <c r="Y366" s="27">
        <f t="shared" si="665"/>
        <v>646462</v>
      </c>
      <c r="Z366" s="27">
        <f t="shared" si="665"/>
        <v>0</v>
      </c>
      <c r="AA366" s="27">
        <f t="shared" si="665"/>
        <v>0</v>
      </c>
      <c r="AB366" s="27">
        <f t="shared" si="665"/>
        <v>0</v>
      </c>
      <c r="AC366" s="131">
        <f t="shared" si="665"/>
        <v>163000</v>
      </c>
      <c r="AD366" s="27">
        <f t="shared" si="665"/>
        <v>889488</v>
      </c>
      <c r="AE366" s="27">
        <f t="shared" si="665"/>
        <v>809462</v>
      </c>
      <c r="AF366" s="27">
        <f t="shared" si="666"/>
        <v>0</v>
      </c>
      <c r="AG366" s="27">
        <f t="shared" si="666"/>
        <v>0</v>
      </c>
      <c r="AH366" s="27">
        <f t="shared" si="666"/>
        <v>0</v>
      </c>
      <c r="AI366" s="27">
        <f t="shared" si="666"/>
        <v>0</v>
      </c>
      <c r="AJ366" s="27">
        <f t="shared" si="666"/>
        <v>889488</v>
      </c>
      <c r="AK366" s="27">
        <f t="shared" si="666"/>
        <v>809462</v>
      </c>
      <c r="AL366" s="27">
        <f t="shared" si="666"/>
        <v>0</v>
      </c>
      <c r="AM366" s="27">
        <f t="shared" si="666"/>
        <v>0</v>
      </c>
      <c r="AN366" s="27">
        <f t="shared" si="666"/>
        <v>0</v>
      </c>
      <c r="AO366" s="27">
        <f t="shared" si="666"/>
        <v>0</v>
      </c>
      <c r="AP366" s="27">
        <f t="shared" si="666"/>
        <v>889488</v>
      </c>
      <c r="AQ366" s="27">
        <f t="shared" si="666"/>
        <v>809462</v>
      </c>
      <c r="AR366" s="27">
        <f t="shared" si="667"/>
        <v>0</v>
      </c>
      <c r="AS366" s="27">
        <f t="shared" si="667"/>
        <v>0</v>
      </c>
      <c r="AT366" s="27">
        <f t="shared" si="667"/>
        <v>0</v>
      </c>
      <c r="AU366" s="27">
        <f t="shared" si="667"/>
        <v>0</v>
      </c>
      <c r="AV366" s="27">
        <f t="shared" si="667"/>
        <v>889488</v>
      </c>
      <c r="AW366" s="27">
        <f t="shared" si="667"/>
        <v>809462</v>
      </c>
    </row>
    <row r="367" spans="1:49" s="9" customFormat="1" ht="37.5" customHeight="1">
      <c r="A367" s="72" t="s">
        <v>170</v>
      </c>
      <c r="B367" s="25" t="s">
        <v>55</v>
      </c>
      <c r="C367" s="25" t="s">
        <v>59</v>
      </c>
      <c r="D367" s="32" t="s">
        <v>457</v>
      </c>
      <c r="E367" s="25" t="s">
        <v>169</v>
      </c>
      <c r="F367" s="27">
        <v>80026</v>
      </c>
      <c r="G367" s="27"/>
      <c r="H367" s="27"/>
      <c r="I367" s="27"/>
      <c r="J367" s="27"/>
      <c r="K367" s="27"/>
      <c r="L367" s="27">
        <f>F367+H367+I367+J367+K367</f>
        <v>80026</v>
      </c>
      <c r="M367" s="27">
        <f>G367+K367</f>
        <v>0</v>
      </c>
      <c r="N367" s="27"/>
      <c r="O367" s="27"/>
      <c r="P367" s="27"/>
      <c r="Q367" s="27">
        <v>646462</v>
      </c>
      <c r="R367" s="27">
        <f>L367+N367+O367+P367+Q367</f>
        <v>726488</v>
      </c>
      <c r="S367" s="27">
        <f>M367+Q367</f>
        <v>646462</v>
      </c>
      <c r="T367" s="27"/>
      <c r="U367" s="27"/>
      <c r="V367" s="27"/>
      <c r="W367" s="27"/>
      <c r="X367" s="27">
        <f>R367+T367+U367+V367+W367</f>
        <v>726488</v>
      </c>
      <c r="Y367" s="27">
        <f>S367+W367</f>
        <v>646462</v>
      </c>
      <c r="Z367" s="27"/>
      <c r="AA367" s="27"/>
      <c r="AB367" s="27"/>
      <c r="AC367" s="131">
        <v>163000</v>
      </c>
      <c r="AD367" s="27">
        <f>X367+Z367+AA367+AB367+AC367</f>
        <v>889488</v>
      </c>
      <c r="AE367" s="27">
        <f>Y367+AC367</f>
        <v>809462</v>
      </c>
      <c r="AF367" s="27"/>
      <c r="AG367" s="27"/>
      <c r="AH367" s="27"/>
      <c r="AI367" s="27"/>
      <c r="AJ367" s="27">
        <f>AD367+AF367+AG367+AH367+AI367</f>
        <v>889488</v>
      </c>
      <c r="AK367" s="27">
        <f>AE367+AI367</f>
        <v>809462</v>
      </c>
      <c r="AL367" s="27"/>
      <c r="AM367" s="27"/>
      <c r="AN367" s="27"/>
      <c r="AO367" s="27"/>
      <c r="AP367" s="27">
        <f>AJ367+AL367+AM367+AN367+AO367</f>
        <v>889488</v>
      </c>
      <c r="AQ367" s="27">
        <f>AK367+AO367</f>
        <v>809462</v>
      </c>
      <c r="AR367" s="27"/>
      <c r="AS367" s="27"/>
      <c r="AT367" s="27"/>
      <c r="AU367" s="27"/>
      <c r="AV367" s="27">
        <f>AP367+AR367+AS367+AT367+AU367</f>
        <v>889488</v>
      </c>
      <c r="AW367" s="27">
        <f>AQ367+AU367</f>
        <v>809462</v>
      </c>
    </row>
    <row r="368" spans="1:49" s="9" customFormat="1" ht="66">
      <c r="A368" s="72" t="s">
        <v>704</v>
      </c>
      <c r="B368" s="25" t="s">
        <v>619</v>
      </c>
      <c r="C368" s="25" t="s">
        <v>59</v>
      </c>
      <c r="D368" s="32" t="s">
        <v>705</v>
      </c>
      <c r="E368" s="25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>
        <f>AL369</f>
        <v>1105</v>
      </c>
      <c r="AM368" s="27">
        <f t="shared" ref="AM368:AP371" si="668">AM369</f>
        <v>0</v>
      </c>
      <c r="AN368" s="27">
        <f t="shared" si="668"/>
        <v>0</v>
      </c>
      <c r="AO368" s="27">
        <f t="shared" si="668"/>
        <v>0</v>
      </c>
      <c r="AP368" s="27">
        <f t="shared" si="668"/>
        <v>1105</v>
      </c>
      <c r="AQ368" s="27">
        <f t="shared" ref="AQ368:AR371" si="669">AQ369</f>
        <v>0</v>
      </c>
      <c r="AR368" s="27">
        <f t="shared" si="669"/>
        <v>0</v>
      </c>
      <c r="AS368" s="27">
        <f t="shared" ref="AS368:AV371" si="670">AS369</f>
        <v>0</v>
      </c>
      <c r="AT368" s="27">
        <f t="shared" si="670"/>
        <v>0</v>
      </c>
      <c r="AU368" s="27">
        <f t="shared" si="670"/>
        <v>0</v>
      </c>
      <c r="AV368" s="27">
        <f t="shared" si="670"/>
        <v>1105</v>
      </c>
      <c r="AW368" s="27">
        <f>AW369</f>
        <v>0</v>
      </c>
    </row>
    <row r="369" spans="1:49" s="9" customFormat="1" ht="16.5">
      <c r="A369" s="72" t="s">
        <v>78</v>
      </c>
      <c r="B369" s="25" t="s">
        <v>619</v>
      </c>
      <c r="C369" s="25" t="s">
        <v>59</v>
      </c>
      <c r="D369" s="32" t="s">
        <v>706</v>
      </c>
      <c r="E369" s="25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>
        <f>AL370</f>
        <v>1105</v>
      </c>
      <c r="AM369" s="27">
        <f t="shared" si="668"/>
        <v>0</v>
      </c>
      <c r="AN369" s="27">
        <f t="shared" si="668"/>
        <v>0</v>
      </c>
      <c r="AO369" s="27">
        <f t="shared" si="668"/>
        <v>0</v>
      </c>
      <c r="AP369" s="27">
        <f t="shared" si="668"/>
        <v>1105</v>
      </c>
      <c r="AQ369" s="27">
        <f t="shared" si="669"/>
        <v>0</v>
      </c>
      <c r="AR369" s="27">
        <f t="shared" si="669"/>
        <v>0</v>
      </c>
      <c r="AS369" s="27">
        <f t="shared" si="670"/>
        <v>0</v>
      </c>
      <c r="AT369" s="27">
        <f t="shared" si="670"/>
        <v>0</v>
      </c>
      <c r="AU369" s="27">
        <f t="shared" si="670"/>
        <v>0</v>
      </c>
      <c r="AV369" s="27">
        <f t="shared" si="670"/>
        <v>1105</v>
      </c>
      <c r="AW369" s="27">
        <f>AW370</f>
        <v>0</v>
      </c>
    </row>
    <row r="370" spans="1:49" s="9" customFormat="1" ht="16.5">
      <c r="A370" s="72" t="s">
        <v>103</v>
      </c>
      <c r="B370" s="25" t="s">
        <v>619</v>
      </c>
      <c r="C370" s="25" t="s">
        <v>59</v>
      </c>
      <c r="D370" s="32" t="s">
        <v>707</v>
      </c>
      <c r="E370" s="25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>
        <f>AL371</f>
        <v>1105</v>
      </c>
      <c r="AM370" s="27">
        <f t="shared" si="668"/>
        <v>0</v>
      </c>
      <c r="AN370" s="27">
        <f t="shared" si="668"/>
        <v>0</v>
      </c>
      <c r="AO370" s="27">
        <f t="shared" si="668"/>
        <v>0</v>
      </c>
      <c r="AP370" s="27">
        <f t="shared" si="668"/>
        <v>1105</v>
      </c>
      <c r="AQ370" s="27">
        <f t="shared" si="669"/>
        <v>0</v>
      </c>
      <c r="AR370" s="27">
        <f t="shared" si="669"/>
        <v>0</v>
      </c>
      <c r="AS370" s="27">
        <f t="shared" si="670"/>
        <v>0</v>
      </c>
      <c r="AT370" s="27">
        <f t="shared" si="670"/>
        <v>0</v>
      </c>
      <c r="AU370" s="27">
        <f t="shared" si="670"/>
        <v>0</v>
      </c>
      <c r="AV370" s="27">
        <f t="shared" si="670"/>
        <v>1105</v>
      </c>
      <c r="AW370" s="27">
        <f>AW371</f>
        <v>0</v>
      </c>
    </row>
    <row r="371" spans="1:49" s="9" customFormat="1" ht="33">
      <c r="A371" s="72" t="s">
        <v>595</v>
      </c>
      <c r="B371" s="25" t="s">
        <v>619</v>
      </c>
      <c r="C371" s="25" t="s">
        <v>59</v>
      </c>
      <c r="D371" s="32" t="s">
        <v>707</v>
      </c>
      <c r="E371" s="25" t="s">
        <v>80</v>
      </c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>
        <f>AL372</f>
        <v>1105</v>
      </c>
      <c r="AM371" s="27">
        <f t="shared" si="668"/>
        <v>0</v>
      </c>
      <c r="AN371" s="27">
        <f t="shared" si="668"/>
        <v>0</v>
      </c>
      <c r="AO371" s="27">
        <f t="shared" si="668"/>
        <v>0</v>
      </c>
      <c r="AP371" s="27">
        <f t="shared" si="668"/>
        <v>1105</v>
      </c>
      <c r="AQ371" s="27">
        <f t="shared" si="669"/>
        <v>0</v>
      </c>
      <c r="AR371" s="27">
        <f t="shared" si="669"/>
        <v>0</v>
      </c>
      <c r="AS371" s="27">
        <f t="shared" si="670"/>
        <v>0</v>
      </c>
      <c r="AT371" s="27">
        <f t="shared" si="670"/>
        <v>0</v>
      </c>
      <c r="AU371" s="27">
        <f t="shared" si="670"/>
        <v>0</v>
      </c>
      <c r="AV371" s="27">
        <f t="shared" si="670"/>
        <v>1105</v>
      </c>
      <c r="AW371" s="27">
        <f>AW372</f>
        <v>0</v>
      </c>
    </row>
    <row r="372" spans="1:49" s="9" customFormat="1" ht="36" customHeight="1">
      <c r="A372" s="72" t="s">
        <v>170</v>
      </c>
      <c r="B372" s="25" t="s">
        <v>619</v>
      </c>
      <c r="C372" s="25" t="s">
        <v>59</v>
      </c>
      <c r="D372" s="32" t="s">
        <v>707</v>
      </c>
      <c r="E372" s="25" t="s">
        <v>169</v>
      </c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>
        <v>1105</v>
      </c>
      <c r="AM372" s="27"/>
      <c r="AN372" s="27"/>
      <c r="AO372" s="27"/>
      <c r="AP372" s="27">
        <f>AJ372+AL372+AM372+AN372+AO372</f>
        <v>1105</v>
      </c>
      <c r="AQ372" s="27">
        <f>AK372+AO372</f>
        <v>0</v>
      </c>
      <c r="AR372" s="27"/>
      <c r="AS372" s="27"/>
      <c r="AT372" s="27"/>
      <c r="AU372" s="27"/>
      <c r="AV372" s="27">
        <f>AP372+AR372+AS372+AT372+AU372</f>
        <v>1105</v>
      </c>
      <c r="AW372" s="27">
        <f>AQ372+AU372</f>
        <v>0</v>
      </c>
    </row>
    <row r="373" spans="1:49" s="9" customFormat="1" ht="34.5">
      <c r="A373" s="33" t="s">
        <v>157</v>
      </c>
      <c r="B373" s="25" t="s">
        <v>55</v>
      </c>
      <c r="C373" s="25" t="s">
        <v>59</v>
      </c>
      <c r="D373" s="32" t="s">
        <v>418</v>
      </c>
      <c r="E373" s="25"/>
      <c r="F373" s="27">
        <f t="shared" ref="F373:G373" si="671">F374+F378</f>
        <v>93523</v>
      </c>
      <c r="G373" s="27">
        <f t="shared" si="671"/>
        <v>0</v>
      </c>
      <c r="H373" s="27">
        <f t="shared" ref="H373:M373" si="672">H374+H378</f>
        <v>524</v>
      </c>
      <c r="I373" s="27">
        <f t="shared" si="672"/>
        <v>0</v>
      </c>
      <c r="J373" s="27">
        <f t="shared" si="672"/>
        <v>0</v>
      </c>
      <c r="K373" s="27">
        <f t="shared" si="672"/>
        <v>0</v>
      </c>
      <c r="L373" s="27">
        <f t="shared" si="672"/>
        <v>94047</v>
      </c>
      <c r="M373" s="27">
        <f t="shared" si="672"/>
        <v>0</v>
      </c>
      <c r="N373" s="27">
        <f t="shared" ref="N373:S373" si="673">N374+N378</f>
        <v>0</v>
      </c>
      <c r="O373" s="27">
        <f t="shared" si="673"/>
        <v>0</v>
      </c>
      <c r="P373" s="27">
        <f t="shared" si="673"/>
        <v>0</v>
      </c>
      <c r="Q373" s="27">
        <f t="shared" si="673"/>
        <v>0</v>
      </c>
      <c r="R373" s="27">
        <f t="shared" si="673"/>
        <v>94047</v>
      </c>
      <c r="S373" s="27">
        <f t="shared" si="673"/>
        <v>0</v>
      </c>
      <c r="T373" s="27">
        <f t="shared" ref="T373:Y373" si="674">T374+T378</f>
        <v>9</v>
      </c>
      <c r="U373" s="27">
        <f t="shared" si="674"/>
        <v>0</v>
      </c>
      <c r="V373" s="27">
        <f t="shared" si="674"/>
        <v>0</v>
      </c>
      <c r="W373" s="27">
        <f t="shared" si="674"/>
        <v>0</v>
      </c>
      <c r="X373" s="27">
        <f t="shared" si="674"/>
        <v>94056</v>
      </c>
      <c r="Y373" s="27">
        <f t="shared" si="674"/>
        <v>0</v>
      </c>
      <c r="Z373" s="131">
        <f t="shared" ref="Z373:AE373" si="675">Z374+Z378</f>
        <v>4901</v>
      </c>
      <c r="AA373" s="131">
        <f t="shared" si="675"/>
        <v>1160</v>
      </c>
      <c r="AB373" s="27">
        <f t="shared" si="675"/>
        <v>0</v>
      </c>
      <c r="AC373" s="27">
        <f t="shared" si="675"/>
        <v>0</v>
      </c>
      <c r="AD373" s="27">
        <f t="shared" si="675"/>
        <v>100117</v>
      </c>
      <c r="AE373" s="27">
        <f t="shared" si="675"/>
        <v>0</v>
      </c>
      <c r="AF373" s="27">
        <f t="shared" ref="AF373:AK373" si="676">AF374+AF378</f>
        <v>0</v>
      </c>
      <c r="AG373" s="27">
        <f t="shared" si="676"/>
        <v>0</v>
      </c>
      <c r="AH373" s="27">
        <f t="shared" si="676"/>
        <v>0</v>
      </c>
      <c r="AI373" s="27">
        <f t="shared" si="676"/>
        <v>0</v>
      </c>
      <c r="AJ373" s="27">
        <f t="shared" si="676"/>
        <v>100117</v>
      </c>
      <c r="AK373" s="27">
        <f t="shared" si="676"/>
        <v>0</v>
      </c>
      <c r="AL373" s="27">
        <f t="shared" ref="AL373:AQ373" si="677">AL374+AL378</f>
        <v>3906</v>
      </c>
      <c r="AM373" s="27">
        <f t="shared" si="677"/>
        <v>0</v>
      </c>
      <c r="AN373" s="27">
        <f t="shared" si="677"/>
        <v>-266</v>
      </c>
      <c r="AO373" s="27">
        <f t="shared" si="677"/>
        <v>0</v>
      </c>
      <c r="AP373" s="27">
        <f t="shared" si="677"/>
        <v>103757</v>
      </c>
      <c r="AQ373" s="27">
        <f t="shared" si="677"/>
        <v>0</v>
      </c>
      <c r="AR373" s="27">
        <f t="shared" ref="AR373:AW373" si="678">AR374+AR378</f>
        <v>15901</v>
      </c>
      <c r="AS373" s="27">
        <f t="shared" si="678"/>
        <v>0</v>
      </c>
      <c r="AT373" s="27">
        <f t="shared" si="678"/>
        <v>0</v>
      </c>
      <c r="AU373" s="27">
        <f t="shared" si="678"/>
        <v>0</v>
      </c>
      <c r="AV373" s="27">
        <f t="shared" si="678"/>
        <v>119658</v>
      </c>
      <c r="AW373" s="27">
        <f t="shared" si="678"/>
        <v>0</v>
      </c>
    </row>
    <row r="374" spans="1:49" s="9" customFormat="1" ht="19.5" customHeight="1">
      <c r="A374" s="76" t="s">
        <v>78</v>
      </c>
      <c r="B374" s="25" t="s">
        <v>55</v>
      </c>
      <c r="C374" s="25" t="s">
        <v>59</v>
      </c>
      <c r="D374" s="32" t="s">
        <v>419</v>
      </c>
      <c r="E374" s="25"/>
      <c r="F374" s="27">
        <f t="shared" ref="F374:U376" si="679">F375</f>
        <v>23707</v>
      </c>
      <c r="G374" s="27">
        <f t="shared" si="679"/>
        <v>0</v>
      </c>
      <c r="H374" s="27">
        <f t="shared" si="679"/>
        <v>0</v>
      </c>
      <c r="I374" s="27">
        <f t="shared" si="679"/>
        <v>0</v>
      </c>
      <c r="J374" s="27">
        <f t="shared" si="679"/>
        <v>0</v>
      </c>
      <c r="K374" s="27">
        <f t="shared" si="679"/>
        <v>0</v>
      </c>
      <c r="L374" s="27">
        <f t="shared" si="679"/>
        <v>23707</v>
      </c>
      <c r="M374" s="27">
        <f t="shared" si="679"/>
        <v>0</v>
      </c>
      <c r="N374" s="27">
        <f t="shared" si="679"/>
        <v>0</v>
      </c>
      <c r="O374" s="27">
        <f t="shared" si="679"/>
        <v>0</v>
      </c>
      <c r="P374" s="27">
        <f t="shared" si="679"/>
        <v>0</v>
      </c>
      <c r="Q374" s="27">
        <f t="shared" si="679"/>
        <v>0</v>
      </c>
      <c r="R374" s="27">
        <f t="shared" si="679"/>
        <v>23707</v>
      </c>
      <c r="S374" s="27">
        <f t="shared" si="679"/>
        <v>0</v>
      </c>
      <c r="T374" s="27">
        <f t="shared" si="679"/>
        <v>0</v>
      </c>
      <c r="U374" s="27">
        <f t="shared" si="679"/>
        <v>0</v>
      </c>
      <c r="V374" s="27">
        <f t="shared" ref="T374:AI376" si="680">V375</f>
        <v>0</v>
      </c>
      <c r="W374" s="27">
        <f t="shared" si="680"/>
        <v>0</v>
      </c>
      <c r="X374" s="27">
        <f t="shared" si="680"/>
        <v>23707</v>
      </c>
      <c r="Y374" s="27">
        <f t="shared" si="680"/>
        <v>0</v>
      </c>
      <c r="Z374" s="131">
        <f t="shared" si="680"/>
        <v>35</v>
      </c>
      <c r="AA374" s="131">
        <f t="shared" si="680"/>
        <v>80</v>
      </c>
      <c r="AB374" s="27">
        <f t="shared" si="680"/>
        <v>0</v>
      </c>
      <c r="AC374" s="27">
        <f t="shared" si="680"/>
        <v>0</v>
      </c>
      <c r="AD374" s="27">
        <f t="shared" si="680"/>
        <v>23822</v>
      </c>
      <c r="AE374" s="27">
        <f t="shared" si="680"/>
        <v>0</v>
      </c>
      <c r="AF374" s="27">
        <f t="shared" si="680"/>
        <v>0</v>
      </c>
      <c r="AG374" s="27">
        <f t="shared" si="680"/>
        <v>0</v>
      </c>
      <c r="AH374" s="27">
        <f t="shared" si="680"/>
        <v>0</v>
      </c>
      <c r="AI374" s="27">
        <f t="shared" si="680"/>
        <v>0</v>
      </c>
      <c r="AJ374" s="27">
        <f t="shared" ref="AF374:AU376" si="681">AJ375</f>
        <v>23822</v>
      </c>
      <c r="AK374" s="27">
        <f t="shared" si="681"/>
        <v>0</v>
      </c>
      <c r="AL374" s="27">
        <f t="shared" si="681"/>
        <v>3298</v>
      </c>
      <c r="AM374" s="27">
        <f t="shared" si="681"/>
        <v>0</v>
      </c>
      <c r="AN374" s="27">
        <f t="shared" si="681"/>
        <v>-1</v>
      </c>
      <c r="AO374" s="27">
        <f t="shared" si="681"/>
        <v>0</v>
      </c>
      <c r="AP374" s="27">
        <f t="shared" si="681"/>
        <v>27119</v>
      </c>
      <c r="AQ374" s="27">
        <f t="shared" si="681"/>
        <v>0</v>
      </c>
      <c r="AR374" s="27">
        <f t="shared" si="681"/>
        <v>14225</v>
      </c>
      <c r="AS374" s="27">
        <f t="shared" si="681"/>
        <v>0</v>
      </c>
      <c r="AT374" s="27">
        <f t="shared" si="681"/>
        <v>0</v>
      </c>
      <c r="AU374" s="27">
        <f t="shared" si="681"/>
        <v>0</v>
      </c>
      <c r="AV374" s="27">
        <f t="shared" ref="AR374:AW376" si="682">AV375</f>
        <v>41344</v>
      </c>
      <c r="AW374" s="27">
        <f t="shared" si="682"/>
        <v>0</v>
      </c>
    </row>
    <row r="375" spans="1:49" s="9" customFormat="1" ht="24.75" customHeight="1">
      <c r="A375" s="33" t="s">
        <v>103</v>
      </c>
      <c r="B375" s="25" t="s">
        <v>55</v>
      </c>
      <c r="C375" s="25" t="s">
        <v>59</v>
      </c>
      <c r="D375" s="32" t="s">
        <v>420</v>
      </c>
      <c r="E375" s="25"/>
      <c r="F375" s="27">
        <f t="shared" si="679"/>
        <v>23707</v>
      </c>
      <c r="G375" s="27">
        <f t="shared" si="679"/>
        <v>0</v>
      </c>
      <c r="H375" s="27">
        <f t="shared" si="679"/>
        <v>0</v>
      </c>
      <c r="I375" s="27">
        <f t="shared" si="679"/>
        <v>0</v>
      </c>
      <c r="J375" s="27">
        <f t="shared" si="679"/>
        <v>0</v>
      </c>
      <c r="K375" s="27">
        <f t="shared" si="679"/>
        <v>0</v>
      </c>
      <c r="L375" s="27">
        <f t="shared" si="679"/>
        <v>23707</v>
      </c>
      <c r="M375" s="27">
        <f t="shared" si="679"/>
        <v>0</v>
      </c>
      <c r="N375" s="27">
        <f t="shared" si="679"/>
        <v>0</v>
      </c>
      <c r="O375" s="27">
        <f t="shared" si="679"/>
        <v>0</v>
      </c>
      <c r="P375" s="27">
        <f t="shared" si="679"/>
        <v>0</v>
      </c>
      <c r="Q375" s="27">
        <f t="shared" si="679"/>
        <v>0</v>
      </c>
      <c r="R375" s="27">
        <f t="shared" si="679"/>
        <v>23707</v>
      </c>
      <c r="S375" s="27">
        <f t="shared" si="679"/>
        <v>0</v>
      </c>
      <c r="T375" s="27">
        <f t="shared" si="680"/>
        <v>0</v>
      </c>
      <c r="U375" s="27">
        <f t="shared" si="680"/>
        <v>0</v>
      </c>
      <c r="V375" s="27">
        <f t="shared" si="680"/>
        <v>0</v>
      </c>
      <c r="W375" s="27">
        <f t="shared" si="680"/>
        <v>0</v>
      </c>
      <c r="X375" s="27">
        <f t="shared" si="680"/>
        <v>23707</v>
      </c>
      <c r="Y375" s="27">
        <f t="shared" si="680"/>
        <v>0</v>
      </c>
      <c r="Z375" s="131">
        <f t="shared" si="680"/>
        <v>35</v>
      </c>
      <c r="AA375" s="131">
        <f t="shared" si="680"/>
        <v>80</v>
      </c>
      <c r="AB375" s="27">
        <f t="shared" si="680"/>
        <v>0</v>
      </c>
      <c r="AC375" s="27">
        <f t="shared" si="680"/>
        <v>0</v>
      </c>
      <c r="AD375" s="27">
        <f t="shared" si="680"/>
        <v>23822</v>
      </c>
      <c r="AE375" s="27">
        <f t="shared" si="680"/>
        <v>0</v>
      </c>
      <c r="AF375" s="27">
        <f t="shared" si="681"/>
        <v>0</v>
      </c>
      <c r="AG375" s="27">
        <f t="shared" si="681"/>
        <v>0</v>
      </c>
      <c r="AH375" s="27">
        <f t="shared" si="681"/>
        <v>0</v>
      </c>
      <c r="AI375" s="27">
        <f t="shared" si="681"/>
        <v>0</v>
      </c>
      <c r="AJ375" s="27">
        <f t="shared" si="681"/>
        <v>23822</v>
      </c>
      <c r="AK375" s="27">
        <f t="shared" si="681"/>
        <v>0</v>
      </c>
      <c r="AL375" s="27">
        <f t="shared" si="681"/>
        <v>3298</v>
      </c>
      <c r="AM375" s="27">
        <f t="shared" si="681"/>
        <v>0</v>
      </c>
      <c r="AN375" s="27">
        <f t="shared" si="681"/>
        <v>-1</v>
      </c>
      <c r="AO375" s="27">
        <f t="shared" si="681"/>
        <v>0</v>
      </c>
      <c r="AP375" s="27">
        <f t="shared" si="681"/>
        <v>27119</v>
      </c>
      <c r="AQ375" s="27">
        <f t="shared" si="681"/>
        <v>0</v>
      </c>
      <c r="AR375" s="27">
        <f t="shared" si="682"/>
        <v>14225</v>
      </c>
      <c r="AS375" s="27">
        <f t="shared" si="682"/>
        <v>0</v>
      </c>
      <c r="AT375" s="27">
        <f t="shared" si="682"/>
        <v>0</v>
      </c>
      <c r="AU375" s="27">
        <f t="shared" si="682"/>
        <v>0</v>
      </c>
      <c r="AV375" s="27">
        <f t="shared" si="682"/>
        <v>41344</v>
      </c>
      <c r="AW375" s="27">
        <f t="shared" si="682"/>
        <v>0</v>
      </c>
    </row>
    <row r="376" spans="1:49" s="9" customFormat="1" ht="36" customHeight="1">
      <c r="A376" s="33" t="s">
        <v>437</v>
      </c>
      <c r="B376" s="25" t="s">
        <v>55</v>
      </c>
      <c r="C376" s="25" t="s">
        <v>59</v>
      </c>
      <c r="D376" s="32" t="s">
        <v>420</v>
      </c>
      <c r="E376" s="25" t="s">
        <v>80</v>
      </c>
      <c r="F376" s="27">
        <f t="shared" si="679"/>
        <v>23707</v>
      </c>
      <c r="G376" s="27">
        <f t="shared" si="679"/>
        <v>0</v>
      </c>
      <c r="H376" s="27">
        <f t="shared" si="679"/>
        <v>0</v>
      </c>
      <c r="I376" s="27">
        <f t="shared" si="679"/>
        <v>0</v>
      </c>
      <c r="J376" s="27">
        <f t="shared" si="679"/>
        <v>0</v>
      </c>
      <c r="K376" s="27">
        <f t="shared" si="679"/>
        <v>0</v>
      </c>
      <c r="L376" s="27">
        <f t="shared" si="679"/>
        <v>23707</v>
      </c>
      <c r="M376" s="27">
        <f t="shared" si="679"/>
        <v>0</v>
      </c>
      <c r="N376" s="27">
        <f t="shared" si="679"/>
        <v>0</v>
      </c>
      <c r="O376" s="27">
        <f t="shared" si="679"/>
        <v>0</v>
      </c>
      <c r="P376" s="27">
        <f t="shared" si="679"/>
        <v>0</v>
      </c>
      <c r="Q376" s="27">
        <f t="shared" si="679"/>
        <v>0</v>
      </c>
      <c r="R376" s="27">
        <f t="shared" si="679"/>
        <v>23707</v>
      </c>
      <c r="S376" s="27">
        <f t="shared" si="679"/>
        <v>0</v>
      </c>
      <c r="T376" s="27">
        <f t="shared" si="680"/>
        <v>0</v>
      </c>
      <c r="U376" s="27">
        <f t="shared" si="680"/>
        <v>0</v>
      </c>
      <c r="V376" s="27">
        <f t="shared" si="680"/>
        <v>0</v>
      </c>
      <c r="W376" s="27">
        <f t="shared" si="680"/>
        <v>0</v>
      </c>
      <c r="X376" s="27">
        <f t="shared" si="680"/>
        <v>23707</v>
      </c>
      <c r="Y376" s="27">
        <f t="shared" si="680"/>
        <v>0</v>
      </c>
      <c r="Z376" s="131">
        <f t="shared" si="680"/>
        <v>35</v>
      </c>
      <c r="AA376" s="131">
        <f t="shared" si="680"/>
        <v>80</v>
      </c>
      <c r="AB376" s="27">
        <f t="shared" si="680"/>
        <v>0</v>
      </c>
      <c r="AC376" s="27">
        <f t="shared" si="680"/>
        <v>0</v>
      </c>
      <c r="AD376" s="27">
        <f t="shared" si="680"/>
        <v>23822</v>
      </c>
      <c r="AE376" s="27">
        <f t="shared" si="680"/>
        <v>0</v>
      </c>
      <c r="AF376" s="27">
        <f t="shared" si="681"/>
        <v>0</v>
      </c>
      <c r="AG376" s="27">
        <f t="shared" si="681"/>
        <v>0</v>
      </c>
      <c r="AH376" s="27">
        <f t="shared" si="681"/>
        <v>0</v>
      </c>
      <c r="AI376" s="27">
        <f t="shared" si="681"/>
        <v>0</v>
      </c>
      <c r="AJ376" s="27">
        <f t="shared" si="681"/>
        <v>23822</v>
      </c>
      <c r="AK376" s="27">
        <f t="shared" si="681"/>
        <v>0</v>
      </c>
      <c r="AL376" s="92">
        <f t="shared" si="681"/>
        <v>3298</v>
      </c>
      <c r="AM376" s="92">
        <f t="shared" si="681"/>
        <v>0</v>
      </c>
      <c r="AN376" s="92">
        <f t="shared" si="681"/>
        <v>-1</v>
      </c>
      <c r="AO376" s="92">
        <f t="shared" si="681"/>
        <v>0</v>
      </c>
      <c r="AP376" s="27">
        <f t="shared" si="681"/>
        <v>27119</v>
      </c>
      <c r="AQ376" s="27">
        <f t="shared" si="681"/>
        <v>0</v>
      </c>
      <c r="AR376" s="27">
        <f t="shared" si="682"/>
        <v>14225</v>
      </c>
      <c r="AS376" s="27">
        <f t="shared" si="682"/>
        <v>0</v>
      </c>
      <c r="AT376" s="27">
        <f t="shared" si="682"/>
        <v>0</v>
      </c>
      <c r="AU376" s="27">
        <f t="shared" si="682"/>
        <v>0</v>
      </c>
      <c r="AV376" s="27">
        <f t="shared" si="682"/>
        <v>41344</v>
      </c>
      <c r="AW376" s="27">
        <f t="shared" si="682"/>
        <v>0</v>
      </c>
    </row>
    <row r="377" spans="1:49" s="9" customFormat="1" ht="34.5" customHeight="1">
      <c r="A377" s="72" t="s">
        <v>170</v>
      </c>
      <c r="B377" s="25" t="s">
        <v>55</v>
      </c>
      <c r="C377" s="25" t="s">
        <v>59</v>
      </c>
      <c r="D377" s="32" t="s">
        <v>420</v>
      </c>
      <c r="E377" s="25" t="s">
        <v>169</v>
      </c>
      <c r="F377" s="27">
        <v>23707</v>
      </c>
      <c r="G377" s="27"/>
      <c r="H377" s="27"/>
      <c r="I377" s="27"/>
      <c r="J377" s="27"/>
      <c r="K377" s="27"/>
      <c r="L377" s="27">
        <f>F377+H377+I377+J377+K377</f>
        <v>23707</v>
      </c>
      <c r="M377" s="27">
        <f>G377+K377</f>
        <v>0</v>
      </c>
      <c r="N377" s="27"/>
      <c r="O377" s="27"/>
      <c r="P377" s="27"/>
      <c r="Q377" s="27"/>
      <c r="R377" s="27">
        <f>L377+N377+O377+P377+Q377</f>
        <v>23707</v>
      </c>
      <c r="S377" s="27">
        <f>M377+Q377</f>
        <v>0</v>
      </c>
      <c r="T377" s="27"/>
      <c r="U377" s="27"/>
      <c r="V377" s="27"/>
      <c r="W377" s="27"/>
      <c r="X377" s="27">
        <f>R377+T377+U377+V377+W377</f>
        <v>23707</v>
      </c>
      <c r="Y377" s="27">
        <f>S377+W377</f>
        <v>0</v>
      </c>
      <c r="Z377" s="131">
        <v>35</v>
      </c>
      <c r="AA377" s="131">
        <v>80</v>
      </c>
      <c r="AB377" s="27"/>
      <c r="AC377" s="27"/>
      <c r="AD377" s="27">
        <f>X377+Z377+AA377+AB377+AC377</f>
        <v>23822</v>
      </c>
      <c r="AE377" s="27">
        <f>Y377+AC377</f>
        <v>0</v>
      </c>
      <c r="AF377" s="27"/>
      <c r="AG377" s="27"/>
      <c r="AH377" s="27"/>
      <c r="AI377" s="27"/>
      <c r="AJ377" s="27">
        <f>AD377+AF377+AG377+AH377+AI377</f>
        <v>23822</v>
      </c>
      <c r="AK377" s="27">
        <f>AE377+AI377</f>
        <v>0</v>
      </c>
      <c r="AL377" s="92">
        <v>3298</v>
      </c>
      <c r="AM377" s="92"/>
      <c r="AN377" s="92">
        <v>-1</v>
      </c>
      <c r="AO377" s="92"/>
      <c r="AP377" s="27">
        <f>AJ377+AL377+AM377+AN377+AO377</f>
        <v>27119</v>
      </c>
      <c r="AQ377" s="27">
        <f>AK377+AO377</f>
        <v>0</v>
      </c>
      <c r="AR377" s="27">
        <v>14225</v>
      </c>
      <c r="AS377" s="27"/>
      <c r="AT377" s="27"/>
      <c r="AU377" s="27"/>
      <c r="AV377" s="27">
        <f>AP377+AR377+AS377+AT377+AU377</f>
        <v>41344</v>
      </c>
      <c r="AW377" s="27">
        <f>AQ377+AU377</f>
        <v>0</v>
      </c>
    </row>
    <row r="378" spans="1:49" s="9" customFormat="1" ht="33">
      <c r="A378" s="33" t="s">
        <v>215</v>
      </c>
      <c r="B378" s="25" t="s">
        <v>55</v>
      </c>
      <c r="C378" s="25" t="s">
        <v>59</v>
      </c>
      <c r="D378" s="32" t="s">
        <v>421</v>
      </c>
      <c r="E378" s="25"/>
      <c r="F378" s="27">
        <f t="shared" ref="F378:AW378" si="683">F379</f>
        <v>69816</v>
      </c>
      <c r="G378" s="27">
        <f t="shared" si="683"/>
        <v>0</v>
      </c>
      <c r="H378" s="27">
        <f t="shared" si="683"/>
        <v>524</v>
      </c>
      <c r="I378" s="27">
        <f t="shared" si="683"/>
        <v>0</v>
      </c>
      <c r="J378" s="27">
        <f t="shared" si="683"/>
        <v>0</v>
      </c>
      <c r="K378" s="27">
        <f t="shared" si="683"/>
        <v>0</v>
      </c>
      <c r="L378" s="27">
        <f t="shared" si="683"/>
        <v>70340</v>
      </c>
      <c r="M378" s="27">
        <f t="shared" si="683"/>
        <v>0</v>
      </c>
      <c r="N378" s="27">
        <f t="shared" si="683"/>
        <v>0</v>
      </c>
      <c r="O378" s="27">
        <f t="shared" si="683"/>
        <v>0</v>
      </c>
      <c r="P378" s="27">
        <f t="shared" si="683"/>
        <v>0</v>
      </c>
      <c r="Q378" s="27">
        <f t="shared" si="683"/>
        <v>0</v>
      </c>
      <c r="R378" s="27">
        <f t="shared" si="683"/>
        <v>70340</v>
      </c>
      <c r="S378" s="27">
        <f t="shared" si="683"/>
        <v>0</v>
      </c>
      <c r="T378" s="27">
        <f t="shared" si="683"/>
        <v>9</v>
      </c>
      <c r="U378" s="27">
        <f t="shared" si="683"/>
        <v>0</v>
      </c>
      <c r="V378" s="27">
        <f t="shared" si="683"/>
        <v>0</v>
      </c>
      <c r="W378" s="27">
        <f t="shared" si="683"/>
        <v>0</v>
      </c>
      <c r="X378" s="27">
        <f t="shared" si="683"/>
        <v>70349</v>
      </c>
      <c r="Y378" s="27">
        <f t="shared" si="683"/>
        <v>0</v>
      </c>
      <c r="Z378" s="131">
        <f t="shared" si="683"/>
        <v>4866</v>
      </c>
      <c r="AA378" s="27">
        <f t="shared" si="683"/>
        <v>1080</v>
      </c>
      <c r="AB378" s="27">
        <f t="shared" si="683"/>
        <v>0</v>
      </c>
      <c r="AC378" s="27">
        <f t="shared" si="683"/>
        <v>0</v>
      </c>
      <c r="AD378" s="27">
        <f t="shared" si="683"/>
        <v>76295</v>
      </c>
      <c r="AE378" s="27">
        <f t="shared" si="683"/>
        <v>0</v>
      </c>
      <c r="AF378" s="27">
        <f t="shared" si="683"/>
        <v>0</v>
      </c>
      <c r="AG378" s="27">
        <f t="shared" si="683"/>
        <v>0</v>
      </c>
      <c r="AH378" s="27">
        <f t="shared" si="683"/>
        <v>0</v>
      </c>
      <c r="AI378" s="27">
        <f t="shared" si="683"/>
        <v>0</v>
      </c>
      <c r="AJ378" s="27">
        <f t="shared" si="683"/>
        <v>76295</v>
      </c>
      <c r="AK378" s="27">
        <f t="shared" si="683"/>
        <v>0</v>
      </c>
      <c r="AL378" s="27">
        <f t="shared" si="683"/>
        <v>608</v>
      </c>
      <c r="AM378" s="27">
        <f t="shared" si="683"/>
        <v>0</v>
      </c>
      <c r="AN378" s="27">
        <f t="shared" si="683"/>
        <v>-265</v>
      </c>
      <c r="AO378" s="27">
        <f t="shared" si="683"/>
        <v>0</v>
      </c>
      <c r="AP378" s="27">
        <f t="shared" si="683"/>
        <v>76638</v>
      </c>
      <c r="AQ378" s="27">
        <f t="shared" si="683"/>
        <v>0</v>
      </c>
      <c r="AR378" s="27">
        <f t="shared" si="683"/>
        <v>1676</v>
      </c>
      <c r="AS378" s="27">
        <f t="shared" si="683"/>
        <v>0</v>
      </c>
      <c r="AT378" s="27">
        <f t="shared" si="683"/>
        <v>0</v>
      </c>
      <c r="AU378" s="27">
        <f t="shared" si="683"/>
        <v>0</v>
      </c>
      <c r="AV378" s="27">
        <f t="shared" si="683"/>
        <v>78314</v>
      </c>
      <c r="AW378" s="27">
        <f t="shared" si="683"/>
        <v>0</v>
      </c>
    </row>
    <row r="379" spans="1:49" s="9" customFormat="1" ht="33">
      <c r="A379" s="33" t="s">
        <v>104</v>
      </c>
      <c r="B379" s="25" t="s">
        <v>55</v>
      </c>
      <c r="C379" s="25" t="s">
        <v>59</v>
      </c>
      <c r="D379" s="32" t="s">
        <v>422</v>
      </c>
      <c r="E379" s="25"/>
      <c r="F379" s="27">
        <f t="shared" ref="F379:G379" si="684">F380+F382+F384</f>
        <v>69816</v>
      </c>
      <c r="G379" s="27">
        <f t="shared" si="684"/>
        <v>0</v>
      </c>
      <c r="H379" s="27">
        <f t="shared" ref="H379:M379" si="685">H380+H382+H384</f>
        <v>524</v>
      </c>
      <c r="I379" s="27">
        <f t="shared" si="685"/>
        <v>0</v>
      </c>
      <c r="J379" s="27">
        <f t="shared" si="685"/>
        <v>0</v>
      </c>
      <c r="K379" s="27">
        <f t="shared" si="685"/>
        <v>0</v>
      </c>
      <c r="L379" s="27">
        <f t="shared" si="685"/>
        <v>70340</v>
      </c>
      <c r="M379" s="27">
        <f t="shared" si="685"/>
        <v>0</v>
      </c>
      <c r="N379" s="27">
        <f t="shared" ref="N379:S379" si="686">N380+N382+N384</f>
        <v>0</v>
      </c>
      <c r="O379" s="27">
        <f t="shared" si="686"/>
        <v>0</v>
      </c>
      <c r="P379" s="27">
        <f t="shared" si="686"/>
        <v>0</v>
      </c>
      <c r="Q379" s="27">
        <f t="shared" si="686"/>
        <v>0</v>
      </c>
      <c r="R379" s="27">
        <f t="shared" si="686"/>
        <v>70340</v>
      </c>
      <c r="S379" s="27">
        <f t="shared" si="686"/>
        <v>0</v>
      </c>
      <c r="T379" s="27">
        <f t="shared" ref="T379:Y379" si="687">T380+T382+T384</f>
        <v>9</v>
      </c>
      <c r="U379" s="27">
        <f t="shared" si="687"/>
        <v>0</v>
      </c>
      <c r="V379" s="27">
        <f t="shared" si="687"/>
        <v>0</v>
      </c>
      <c r="W379" s="27">
        <f t="shared" si="687"/>
        <v>0</v>
      </c>
      <c r="X379" s="27">
        <f t="shared" si="687"/>
        <v>70349</v>
      </c>
      <c r="Y379" s="27">
        <f t="shared" si="687"/>
        <v>0</v>
      </c>
      <c r="Z379" s="131">
        <f t="shared" ref="Z379:AE379" si="688">Z380+Z382+Z384</f>
        <v>4866</v>
      </c>
      <c r="AA379" s="27">
        <f t="shared" si="688"/>
        <v>1080</v>
      </c>
      <c r="AB379" s="27">
        <f t="shared" si="688"/>
        <v>0</v>
      </c>
      <c r="AC379" s="27">
        <f t="shared" si="688"/>
        <v>0</v>
      </c>
      <c r="AD379" s="27">
        <f t="shared" si="688"/>
        <v>76295</v>
      </c>
      <c r="AE379" s="27">
        <f t="shared" si="688"/>
        <v>0</v>
      </c>
      <c r="AF379" s="27">
        <f t="shared" ref="AF379:AK379" si="689">AF380+AF382+AF384</f>
        <v>0</v>
      </c>
      <c r="AG379" s="27">
        <f t="shared" si="689"/>
        <v>0</v>
      </c>
      <c r="AH379" s="27">
        <f t="shared" si="689"/>
        <v>0</v>
      </c>
      <c r="AI379" s="27">
        <f t="shared" si="689"/>
        <v>0</v>
      </c>
      <c r="AJ379" s="27">
        <f t="shared" si="689"/>
        <v>76295</v>
      </c>
      <c r="AK379" s="27">
        <f t="shared" si="689"/>
        <v>0</v>
      </c>
      <c r="AL379" s="27">
        <f t="shared" ref="AL379:AQ379" si="690">AL380+AL382+AL384</f>
        <v>608</v>
      </c>
      <c r="AM379" s="27">
        <f t="shared" si="690"/>
        <v>0</v>
      </c>
      <c r="AN379" s="27">
        <f t="shared" si="690"/>
        <v>-265</v>
      </c>
      <c r="AO379" s="27">
        <f t="shared" si="690"/>
        <v>0</v>
      </c>
      <c r="AP379" s="27">
        <f t="shared" si="690"/>
        <v>76638</v>
      </c>
      <c r="AQ379" s="27">
        <f t="shared" si="690"/>
        <v>0</v>
      </c>
      <c r="AR379" s="27">
        <f t="shared" ref="AR379:AW379" si="691">AR380+AR382+AR384</f>
        <v>1676</v>
      </c>
      <c r="AS379" s="27">
        <f t="shared" si="691"/>
        <v>0</v>
      </c>
      <c r="AT379" s="27">
        <f t="shared" si="691"/>
        <v>0</v>
      </c>
      <c r="AU379" s="27">
        <f t="shared" si="691"/>
        <v>0</v>
      </c>
      <c r="AV379" s="27">
        <f t="shared" si="691"/>
        <v>78314</v>
      </c>
      <c r="AW379" s="27">
        <f t="shared" si="691"/>
        <v>0</v>
      </c>
    </row>
    <row r="380" spans="1:49" s="9" customFormat="1" ht="86.25" customHeight="1">
      <c r="A380" s="33" t="s">
        <v>466</v>
      </c>
      <c r="B380" s="25" t="s">
        <v>55</v>
      </c>
      <c r="C380" s="25" t="s">
        <v>59</v>
      </c>
      <c r="D380" s="32" t="s">
        <v>422</v>
      </c>
      <c r="E380" s="25" t="s">
        <v>105</v>
      </c>
      <c r="F380" s="27">
        <f t="shared" ref="F380:AW380" si="692">F381</f>
        <v>13090</v>
      </c>
      <c r="G380" s="27">
        <f t="shared" si="692"/>
        <v>0</v>
      </c>
      <c r="H380" s="27">
        <f t="shared" si="692"/>
        <v>524</v>
      </c>
      <c r="I380" s="27">
        <f t="shared" si="692"/>
        <v>0</v>
      </c>
      <c r="J380" s="27">
        <f t="shared" si="692"/>
        <v>0</v>
      </c>
      <c r="K380" s="27">
        <f t="shared" si="692"/>
        <v>0</v>
      </c>
      <c r="L380" s="27">
        <f t="shared" si="692"/>
        <v>13614</v>
      </c>
      <c r="M380" s="27">
        <f t="shared" si="692"/>
        <v>0</v>
      </c>
      <c r="N380" s="27">
        <f t="shared" si="692"/>
        <v>0</v>
      </c>
      <c r="O380" s="27">
        <f t="shared" si="692"/>
        <v>0</v>
      </c>
      <c r="P380" s="27">
        <f t="shared" si="692"/>
        <v>0</v>
      </c>
      <c r="Q380" s="27">
        <f t="shared" si="692"/>
        <v>0</v>
      </c>
      <c r="R380" s="27">
        <f t="shared" si="692"/>
        <v>13614</v>
      </c>
      <c r="S380" s="27">
        <f t="shared" si="692"/>
        <v>0</v>
      </c>
      <c r="T380" s="27">
        <f t="shared" si="692"/>
        <v>9</v>
      </c>
      <c r="U380" s="27">
        <f t="shared" si="692"/>
        <v>0</v>
      </c>
      <c r="V380" s="27">
        <f t="shared" si="692"/>
        <v>0</v>
      </c>
      <c r="W380" s="27">
        <f t="shared" si="692"/>
        <v>0</v>
      </c>
      <c r="X380" s="27">
        <f t="shared" si="692"/>
        <v>13623</v>
      </c>
      <c r="Y380" s="27">
        <f t="shared" si="692"/>
        <v>0</v>
      </c>
      <c r="Z380" s="27">
        <f t="shared" si="692"/>
        <v>0</v>
      </c>
      <c r="AA380" s="27">
        <f t="shared" si="692"/>
        <v>0</v>
      </c>
      <c r="AB380" s="27">
        <f t="shared" si="692"/>
        <v>0</v>
      </c>
      <c r="AC380" s="27">
        <f t="shared" si="692"/>
        <v>0</v>
      </c>
      <c r="AD380" s="27">
        <f t="shared" si="692"/>
        <v>13623</v>
      </c>
      <c r="AE380" s="27">
        <f t="shared" si="692"/>
        <v>0</v>
      </c>
      <c r="AF380" s="27">
        <f t="shared" si="692"/>
        <v>0</v>
      </c>
      <c r="AG380" s="27">
        <f t="shared" si="692"/>
        <v>0</v>
      </c>
      <c r="AH380" s="27">
        <f t="shared" si="692"/>
        <v>0</v>
      </c>
      <c r="AI380" s="27">
        <f t="shared" si="692"/>
        <v>0</v>
      </c>
      <c r="AJ380" s="27">
        <f t="shared" si="692"/>
        <v>13623</v>
      </c>
      <c r="AK380" s="27">
        <f t="shared" si="692"/>
        <v>0</v>
      </c>
      <c r="AL380" s="27">
        <f t="shared" si="692"/>
        <v>0</v>
      </c>
      <c r="AM380" s="27">
        <f t="shared" si="692"/>
        <v>0</v>
      </c>
      <c r="AN380" s="27">
        <f t="shared" si="692"/>
        <v>0</v>
      </c>
      <c r="AO380" s="27">
        <f t="shared" si="692"/>
        <v>0</v>
      </c>
      <c r="AP380" s="27">
        <f t="shared" si="692"/>
        <v>13623</v>
      </c>
      <c r="AQ380" s="27">
        <f t="shared" si="692"/>
        <v>0</v>
      </c>
      <c r="AR380" s="27">
        <f t="shared" si="692"/>
        <v>0</v>
      </c>
      <c r="AS380" s="27">
        <f t="shared" si="692"/>
        <v>0</v>
      </c>
      <c r="AT380" s="27">
        <f t="shared" si="692"/>
        <v>0</v>
      </c>
      <c r="AU380" s="27">
        <f t="shared" si="692"/>
        <v>0</v>
      </c>
      <c r="AV380" s="27">
        <f t="shared" si="692"/>
        <v>13623</v>
      </c>
      <c r="AW380" s="27">
        <f t="shared" si="692"/>
        <v>0</v>
      </c>
    </row>
    <row r="381" spans="1:49" s="9" customFormat="1" ht="21" customHeight="1">
      <c r="A381" s="73" t="s">
        <v>180</v>
      </c>
      <c r="B381" s="25" t="s">
        <v>55</v>
      </c>
      <c r="C381" s="25" t="s">
        <v>59</v>
      </c>
      <c r="D381" s="32" t="s">
        <v>422</v>
      </c>
      <c r="E381" s="25" t="s">
        <v>179</v>
      </c>
      <c r="F381" s="27">
        <v>13090</v>
      </c>
      <c r="G381" s="27"/>
      <c r="H381" s="27">
        <v>524</v>
      </c>
      <c r="I381" s="27"/>
      <c r="J381" s="27"/>
      <c r="K381" s="27"/>
      <c r="L381" s="27">
        <f>F381+H381+I381+J381+K381</f>
        <v>13614</v>
      </c>
      <c r="M381" s="27">
        <f>G381+K381</f>
        <v>0</v>
      </c>
      <c r="N381" s="27"/>
      <c r="O381" s="27"/>
      <c r="P381" s="27"/>
      <c r="Q381" s="27"/>
      <c r="R381" s="27">
        <f>L381+N381+O381+P381+Q381</f>
        <v>13614</v>
      </c>
      <c r="S381" s="27">
        <f>M381+Q381</f>
        <v>0</v>
      </c>
      <c r="T381" s="27">
        <v>9</v>
      </c>
      <c r="U381" s="27"/>
      <c r="V381" s="27"/>
      <c r="W381" s="27"/>
      <c r="X381" s="27">
        <f>R381+T381+U381+V381+W381</f>
        <v>13623</v>
      </c>
      <c r="Y381" s="27">
        <f>S381+W381</f>
        <v>0</v>
      </c>
      <c r="Z381" s="27"/>
      <c r="AA381" s="27"/>
      <c r="AB381" s="27"/>
      <c r="AC381" s="27"/>
      <c r="AD381" s="27">
        <f>X381+Z381+AA381+AB381+AC381</f>
        <v>13623</v>
      </c>
      <c r="AE381" s="27">
        <f>Y381+AC381</f>
        <v>0</v>
      </c>
      <c r="AF381" s="27"/>
      <c r="AG381" s="27"/>
      <c r="AH381" s="27"/>
      <c r="AI381" s="27"/>
      <c r="AJ381" s="27">
        <f>AD381+AF381+AG381+AH381+AI381</f>
        <v>13623</v>
      </c>
      <c r="AK381" s="27">
        <f>AE381+AI381</f>
        <v>0</v>
      </c>
      <c r="AL381" s="27"/>
      <c r="AM381" s="27"/>
      <c r="AN381" s="27"/>
      <c r="AO381" s="27"/>
      <c r="AP381" s="27">
        <f>AJ381+AL381+AM381+AN381+AO381</f>
        <v>13623</v>
      </c>
      <c r="AQ381" s="27">
        <f>AK381+AO381</f>
        <v>0</v>
      </c>
      <c r="AR381" s="27"/>
      <c r="AS381" s="27"/>
      <c r="AT381" s="27"/>
      <c r="AU381" s="27"/>
      <c r="AV381" s="27">
        <f>AP381+AR381+AS381+AT381+AU381</f>
        <v>13623</v>
      </c>
      <c r="AW381" s="27">
        <f>AQ381+AU381</f>
        <v>0</v>
      </c>
    </row>
    <row r="382" spans="1:49" s="9" customFormat="1" ht="33">
      <c r="A382" s="33" t="s">
        <v>437</v>
      </c>
      <c r="B382" s="25" t="s">
        <v>55</v>
      </c>
      <c r="C382" s="25" t="s">
        <v>59</v>
      </c>
      <c r="D382" s="32" t="s">
        <v>422</v>
      </c>
      <c r="E382" s="25" t="s">
        <v>80</v>
      </c>
      <c r="F382" s="27">
        <f t="shared" ref="F382:AW382" si="693">F383</f>
        <v>55581</v>
      </c>
      <c r="G382" s="27">
        <f t="shared" si="693"/>
        <v>0</v>
      </c>
      <c r="H382" s="27">
        <f t="shared" si="693"/>
        <v>0</v>
      </c>
      <c r="I382" s="27">
        <f t="shared" si="693"/>
        <v>0</v>
      </c>
      <c r="J382" s="27">
        <f t="shared" si="693"/>
        <v>0</v>
      </c>
      <c r="K382" s="27">
        <f t="shared" si="693"/>
        <v>0</v>
      </c>
      <c r="L382" s="27">
        <f t="shared" si="693"/>
        <v>55581</v>
      </c>
      <c r="M382" s="27">
        <f t="shared" si="693"/>
        <v>0</v>
      </c>
      <c r="N382" s="27">
        <f t="shared" si="693"/>
        <v>0</v>
      </c>
      <c r="O382" s="27">
        <f t="shared" si="693"/>
        <v>0</v>
      </c>
      <c r="P382" s="27">
        <f t="shared" si="693"/>
        <v>0</v>
      </c>
      <c r="Q382" s="27">
        <f t="shared" si="693"/>
        <v>0</v>
      </c>
      <c r="R382" s="27">
        <f t="shared" si="693"/>
        <v>55581</v>
      </c>
      <c r="S382" s="27">
        <f t="shared" si="693"/>
        <v>0</v>
      </c>
      <c r="T382" s="27">
        <f t="shared" si="693"/>
        <v>0</v>
      </c>
      <c r="U382" s="27">
        <f t="shared" si="693"/>
        <v>0</v>
      </c>
      <c r="V382" s="27">
        <f t="shared" si="693"/>
        <v>0</v>
      </c>
      <c r="W382" s="27">
        <f t="shared" si="693"/>
        <v>0</v>
      </c>
      <c r="X382" s="27">
        <f t="shared" si="693"/>
        <v>55581</v>
      </c>
      <c r="Y382" s="27">
        <f t="shared" si="693"/>
        <v>0</v>
      </c>
      <c r="Z382" s="131">
        <f t="shared" si="693"/>
        <v>4863</v>
      </c>
      <c r="AA382" s="131">
        <f t="shared" si="693"/>
        <v>1080</v>
      </c>
      <c r="AB382" s="27">
        <f t="shared" si="693"/>
        <v>0</v>
      </c>
      <c r="AC382" s="27">
        <f t="shared" si="693"/>
        <v>0</v>
      </c>
      <c r="AD382" s="27">
        <f t="shared" si="693"/>
        <v>61524</v>
      </c>
      <c r="AE382" s="27">
        <f t="shared" si="693"/>
        <v>0</v>
      </c>
      <c r="AF382" s="27">
        <f t="shared" si="693"/>
        <v>0</v>
      </c>
      <c r="AG382" s="27">
        <f t="shared" si="693"/>
        <v>0</v>
      </c>
      <c r="AH382" s="27">
        <f t="shared" si="693"/>
        <v>0</v>
      </c>
      <c r="AI382" s="27">
        <f t="shared" si="693"/>
        <v>0</v>
      </c>
      <c r="AJ382" s="27">
        <f t="shared" si="693"/>
        <v>61524</v>
      </c>
      <c r="AK382" s="27">
        <f t="shared" si="693"/>
        <v>0</v>
      </c>
      <c r="AL382" s="92">
        <f t="shared" si="693"/>
        <v>0</v>
      </c>
      <c r="AM382" s="92">
        <f t="shared" si="693"/>
        <v>-265</v>
      </c>
      <c r="AN382" s="92">
        <f t="shared" si="693"/>
        <v>-265</v>
      </c>
      <c r="AO382" s="92">
        <f t="shared" si="693"/>
        <v>0</v>
      </c>
      <c r="AP382" s="27">
        <f t="shared" si="693"/>
        <v>60994</v>
      </c>
      <c r="AQ382" s="27">
        <f t="shared" si="693"/>
        <v>0</v>
      </c>
      <c r="AR382" s="27">
        <f t="shared" si="693"/>
        <v>1676</v>
      </c>
      <c r="AS382" s="27">
        <f t="shared" si="693"/>
        <v>0</v>
      </c>
      <c r="AT382" s="27">
        <f t="shared" si="693"/>
        <v>0</v>
      </c>
      <c r="AU382" s="27">
        <f t="shared" si="693"/>
        <v>0</v>
      </c>
      <c r="AV382" s="27">
        <f t="shared" si="693"/>
        <v>62670</v>
      </c>
      <c r="AW382" s="27">
        <f t="shared" si="693"/>
        <v>0</v>
      </c>
    </row>
    <row r="383" spans="1:49" s="9" customFormat="1" ht="37.5" customHeight="1">
      <c r="A383" s="72" t="s">
        <v>170</v>
      </c>
      <c r="B383" s="25" t="s">
        <v>55</v>
      </c>
      <c r="C383" s="25" t="s">
        <v>59</v>
      </c>
      <c r="D383" s="32" t="s">
        <v>422</v>
      </c>
      <c r="E383" s="25" t="s">
        <v>169</v>
      </c>
      <c r="F383" s="27">
        <v>55581</v>
      </c>
      <c r="G383" s="27"/>
      <c r="H383" s="27"/>
      <c r="I383" s="27"/>
      <c r="J383" s="27"/>
      <c r="K383" s="27"/>
      <c r="L383" s="27">
        <f>F383+H383+I383+J383+K383</f>
        <v>55581</v>
      </c>
      <c r="M383" s="27">
        <f>G383+K383</f>
        <v>0</v>
      </c>
      <c r="N383" s="27"/>
      <c r="O383" s="27"/>
      <c r="P383" s="27"/>
      <c r="Q383" s="27"/>
      <c r="R383" s="27">
        <f>L383+N383+O383+P383+Q383</f>
        <v>55581</v>
      </c>
      <c r="S383" s="27">
        <f>M383+Q383</f>
        <v>0</v>
      </c>
      <c r="T383" s="27"/>
      <c r="U383" s="27"/>
      <c r="V383" s="27"/>
      <c r="W383" s="27"/>
      <c r="X383" s="27">
        <f>R383+T383+U383+V383+W383</f>
        <v>55581</v>
      </c>
      <c r="Y383" s="27">
        <f>S383+W383</f>
        <v>0</v>
      </c>
      <c r="Z383" s="131">
        <v>4863</v>
      </c>
      <c r="AA383" s="131">
        <v>1080</v>
      </c>
      <c r="AB383" s="27"/>
      <c r="AC383" s="27"/>
      <c r="AD383" s="27">
        <f>X383+Z383+AA383+AB383+AC383</f>
        <v>61524</v>
      </c>
      <c r="AE383" s="27">
        <f>Y383+AC383</f>
        <v>0</v>
      </c>
      <c r="AF383" s="27"/>
      <c r="AG383" s="27"/>
      <c r="AH383" s="27"/>
      <c r="AI383" s="27"/>
      <c r="AJ383" s="27">
        <f>AD383+AF383+AG383+AH383+AI383</f>
        <v>61524</v>
      </c>
      <c r="AK383" s="27">
        <f>AE383+AI383</f>
        <v>0</v>
      </c>
      <c r="AL383" s="92"/>
      <c r="AM383" s="92">
        <v>-265</v>
      </c>
      <c r="AN383" s="92">
        <v>-265</v>
      </c>
      <c r="AO383" s="92"/>
      <c r="AP383" s="27">
        <f>AJ383+AL383+AM383+AN383+AO383</f>
        <v>60994</v>
      </c>
      <c r="AQ383" s="27">
        <f>AK383+AO383</f>
        <v>0</v>
      </c>
      <c r="AR383" s="27">
        <v>1676</v>
      </c>
      <c r="AS383" s="27"/>
      <c r="AT383" s="27"/>
      <c r="AU383" s="27"/>
      <c r="AV383" s="27">
        <f>AP383+AR383+AS383+AT383+AU383</f>
        <v>62670</v>
      </c>
      <c r="AW383" s="27">
        <f>AQ383+AU383</f>
        <v>0</v>
      </c>
    </row>
    <row r="384" spans="1:49" s="9" customFormat="1" ht="16.5">
      <c r="A384" s="73" t="s">
        <v>99</v>
      </c>
      <c r="B384" s="25" t="s">
        <v>55</v>
      </c>
      <c r="C384" s="25" t="s">
        <v>59</v>
      </c>
      <c r="D384" s="32" t="s">
        <v>422</v>
      </c>
      <c r="E384" s="25" t="s">
        <v>100</v>
      </c>
      <c r="F384" s="27">
        <f>F385</f>
        <v>1145</v>
      </c>
      <c r="G384" s="27">
        <f>G385</f>
        <v>0</v>
      </c>
      <c r="H384" s="27">
        <f t="shared" ref="H384:AW384" si="694">H385</f>
        <v>0</v>
      </c>
      <c r="I384" s="27">
        <f t="shared" si="694"/>
        <v>0</v>
      </c>
      <c r="J384" s="27">
        <f t="shared" si="694"/>
        <v>0</v>
      </c>
      <c r="K384" s="27">
        <f t="shared" si="694"/>
        <v>0</v>
      </c>
      <c r="L384" s="27">
        <f t="shared" si="694"/>
        <v>1145</v>
      </c>
      <c r="M384" s="27">
        <f t="shared" si="694"/>
        <v>0</v>
      </c>
      <c r="N384" s="27">
        <f t="shared" si="694"/>
        <v>0</v>
      </c>
      <c r="O384" s="27">
        <f t="shared" si="694"/>
        <v>0</v>
      </c>
      <c r="P384" s="27">
        <f t="shared" si="694"/>
        <v>0</v>
      </c>
      <c r="Q384" s="27">
        <f t="shared" si="694"/>
        <v>0</v>
      </c>
      <c r="R384" s="27">
        <f t="shared" si="694"/>
        <v>1145</v>
      </c>
      <c r="S384" s="27">
        <f t="shared" si="694"/>
        <v>0</v>
      </c>
      <c r="T384" s="27">
        <f t="shared" si="694"/>
        <v>0</v>
      </c>
      <c r="U384" s="27">
        <f t="shared" si="694"/>
        <v>0</v>
      </c>
      <c r="V384" s="27">
        <f t="shared" si="694"/>
        <v>0</v>
      </c>
      <c r="W384" s="27">
        <f t="shared" si="694"/>
        <v>0</v>
      </c>
      <c r="X384" s="27">
        <f t="shared" si="694"/>
        <v>1145</v>
      </c>
      <c r="Y384" s="27">
        <f t="shared" si="694"/>
        <v>0</v>
      </c>
      <c r="Z384" s="131">
        <f t="shared" si="694"/>
        <v>3</v>
      </c>
      <c r="AA384" s="27">
        <f t="shared" si="694"/>
        <v>0</v>
      </c>
      <c r="AB384" s="27">
        <f t="shared" si="694"/>
        <v>0</v>
      </c>
      <c r="AC384" s="27">
        <f t="shared" si="694"/>
        <v>0</v>
      </c>
      <c r="AD384" s="27">
        <f t="shared" si="694"/>
        <v>1148</v>
      </c>
      <c r="AE384" s="27">
        <f t="shared" si="694"/>
        <v>0</v>
      </c>
      <c r="AF384" s="27">
        <f t="shared" si="694"/>
        <v>0</v>
      </c>
      <c r="AG384" s="27">
        <f t="shared" si="694"/>
        <v>0</v>
      </c>
      <c r="AH384" s="27">
        <f t="shared" si="694"/>
        <v>0</v>
      </c>
      <c r="AI384" s="27">
        <f t="shared" si="694"/>
        <v>0</v>
      </c>
      <c r="AJ384" s="27">
        <f t="shared" si="694"/>
        <v>1148</v>
      </c>
      <c r="AK384" s="27">
        <f t="shared" si="694"/>
        <v>0</v>
      </c>
      <c r="AL384" s="92">
        <f t="shared" si="694"/>
        <v>608</v>
      </c>
      <c r="AM384" s="92">
        <f t="shared" si="694"/>
        <v>265</v>
      </c>
      <c r="AN384" s="92">
        <f t="shared" si="694"/>
        <v>0</v>
      </c>
      <c r="AO384" s="92">
        <f t="shared" si="694"/>
        <v>0</v>
      </c>
      <c r="AP384" s="27">
        <f t="shared" si="694"/>
        <v>2021</v>
      </c>
      <c r="AQ384" s="27">
        <f t="shared" si="694"/>
        <v>0</v>
      </c>
      <c r="AR384" s="27">
        <f t="shared" si="694"/>
        <v>0</v>
      </c>
      <c r="AS384" s="27">
        <f t="shared" si="694"/>
        <v>0</v>
      </c>
      <c r="AT384" s="27">
        <f t="shared" si="694"/>
        <v>0</v>
      </c>
      <c r="AU384" s="27">
        <f t="shared" si="694"/>
        <v>0</v>
      </c>
      <c r="AV384" s="27">
        <f t="shared" si="694"/>
        <v>2021</v>
      </c>
      <c r="AW384" s="27">
        <f t="shared" si="694"/>
        <v>0</v>
      </c>
    </row>
    <row r="385" spans="1:49" s="9" customFormat="1" ht="16.5">
      <c r="A385" s="33" t="s">
        <v>172</v>
      </c>
      <c r="B385" s="25" t="s">
        <v>55</v>
      </c>
      <c r="C385" s="25" t="s">
        <v>59</v>
      </c>
      <c r="D385" s="32" t="s">
        <v>422</v>
      </c>
      <c r="E385" s="25" t="s">
        <v>171</v>
      </c>
      <c r="F385" s="27">
        <v>1145</v>
      </c>
      <c r="G385" s="27"/>
      <c r="H385" s="27"/>
      <c r="I385" s="27"/>
      <c r="J385" s="27"/>
      <c r="K385" s="27"/>
      <c r="L385" s="27">
        <f>F385+H385+I385+J385+K385</f>
        <v>1145</v>
      </c>
      <c r="M385" s="27">
        <f>G385+K385</f>
        <v>0</v>
      </c>
      <c r="N385" s="27"/>
      <c r="O385" s="27"/>
      <c r="P385" s="27"/>
      <c r="Q385" s="27"/>
      <c r="R385" s="27">
        <f>L385+N385+O385+P385+Q385</f>
        <v>1145</v>
      </c>
      <c r="S385" s="27">
        <f>M385+Q385</f>
        <v>0</v>
      </c>
      <c r="T385" s="27"/>
      <c r="U385" s="27"/>
      <c r="V385" s="27"/>
      <c r="W385" s="27"/>
      <c r="X385" s="27">
        <f>R385+T385+U385+V385+W385</f>
        <v>1145</v>
      </c>
      <c r="Y385" s="27">
        <f>S385+W385</f>
        <v>0</v>
      </c>
      <c r="Z385" s="131">
        <v>3</v>
      </c>
      <c r="AA385" s="27"/>
      <c r="AB385" s="27"/>
      <c r="AC385" s="27"/>
      <c r="AD385" s="27">
        <f>X385+Z385+AA385+AB385+AC385</f>
        <v>1148</v>
      </c>
      <c r="AE385" s="27">
        <f>Y385+AC385</f>
        <v>0</v>
      </c>
      <c r="AF385" s="27"/>
      <c r="AG385" s="27"/>
      <c r="AH385" s="27"/>
      <c r="AI385" s="27"/>
      <c r="AJ385" s="27">
        <f>AD385+AF385+AG385+AH385+AI385</f>
        <v>1148</v>
      </c>
      <c r="AK385" s="27">
        <f>AE385+AI385</f>
        <v>0</v>
      </c>
      <c r="AL385" s="92">
        <v>608</v>
      </c>
      <c r="AM385" s="92">
        <v>265</v>
      </c>
      <c r="AN385" s="92"/>
      <c r="AO385" s="92"/>
      <c r="AP385" s="27">
        <f>AJ385+AL385+AM385+AN385+AO385</f>
        <v>2021</v>
      </c>
      <c r="AQ385" s="27">
        <f>AK385+AO385</f>
        <v>0</v>
      </c>
      <c r="AR385" s="27"/>
      <c r="AS385" s="27"/>
      <c r="AT385" s="27"/>
      <c r="AU385" s="27"/>
      <c r="AV385" s="27">
        <f>AP385+AR385+AS385+AT385+AU385</f>
        <v>2021</v>
      </c>
      <c r="AW385" s="27">
        <f>AQ385+AU385</f>
        <v>0</v>
      </c>
    </row>
    <row r="386" spans="1:49" s="9" customFormat="1" ht="16.5">
      <c r="A386" s="33" t="s">
        <v>81</v>
      </c>
      <c r="B386" s="25" t="s">
        <v>55</v>
      </c>
      <c r="C386" s="25" t="s">
        <v>59</v>
      </c>
      <c r="D386" s="32" t="s">
        <v>245</v>
      </c>
      <c r="E386" s="25"/>
      <c r="F386" s="27"/>
      <c r="G386" s="27"/>
      <c r="H386" s="27">
        <f>H387</f>
        <v>0</v>
      </c>
      <c r="I386" s="92">
        <f t="shared" ref="I386:X389" si="695">I387</f>
        <v>3489</v>
      </c>
      <c r="J386" s="27">
        <f t="shared" si="695"/>
        <v>0</v>
      </c>
      <c r="K386" s="27">
        <f t="shared" si="695"/>
        <v>0</v>
      </c>
      <c r="L386" s="27">
        <f t="shared" si="695"/>
        <v>3489</v>
      </c>
      <c r="M386" s="27">
        <f t="shared" si="695"/>
        <v>0</v>
      </c>
      <c r="N386" s="27">
        <f>N387</f>
        <v>0</v>
      </c>
      <c r="O386" s="27">
        <f t="shared" si="695"/>
        <v>0</v>
      </c>
      <c r="P386" s="27">
        <f t="shared" si="695"/>
        <v>0</v>
      </c>
      <c r="Q386" s="27">
        <f t="shared" si="695"/>
        <v>0</v>
      </c>
      <c r="R386" s="27">
        <f t="shared" si="695"/>
        <v>3489</v>
      </c>
      <c r="S386" s="27">
        <f t="shared" si="695"/>
        <v>0</v>
      </c>
      <c r="T386" s="27">
        <f>T387</f>
        <v>0</v>
      </c>
      <c r="U386" s="27">
        <f t="shared" si="695"/>
        <v>0</v>
      </c>
      <c r="V386" s="27">
        <f t="shared" si="695"/>
        <v>0</v>
      </c>
      <c r="W386" s="27">
        <f t="shared" si="695"/>
        <v>0</v>
      </c>
      <c r="X386" s="27">
        <f t="shared" si="695"/>
        <v>3489</v>
      </c>
      <c r="Y386" s="27">
        <f t="shared" ref="U386:Y389" si="696">Y387</f>
        <v>0</v>
      </c>
      <c r="Z386" s="27">
        <f>Z387</f>
        <v>0</v>
      </c>
      <c r="AA386" s="27">
        <f t="shared" ref="AA386:AP389" si="697">AA387</f>
        <v>0</v>
      </c>
      <c r="AB386" s="27">
        <f t="shared" si="697"/>
        <v>0</v>
      </c>
      <c r="AC386" s="27">
        <f t="shared" si="697"/>
        <v>0</v>
      </c>
      <c r="AD386" s="27">
        <f t="shared" si="697"/>
        <v>3489</v>
      </c>
      <c r="AE386" s="27">
        <f t="shared" si="697"/>
        <v>0</v>
      </c>
      <c r="AF386" s="27">
        <f>AF387</f>
        <v>0</v>
      </c>
      <c r="AG386" s="27">
        <f t="shared" si="697"/>
        <v>0</v>
      </c>
      <c r="AH386" s="27">
        <f t="shared" si="697"/>
        <v>0</v>
      </c>
      <c r="AI386" s="27">
        <f t="shared" si="697"/>
        <v>0</v>
      </c>
      <c r="AJ386" s="27">
        <f t="shared" si="697"/>
        <v>3489</v>
      </c>
      <c r="AK386" s="27">
        <f t="shared" si="697"/>
        <v>0</v>
      </c>
      <c r="AL386" s="27">
        <f>AL387</f>
        <v>0</v>
      </c>
      <c r="AM386" s="27">
        <f t="shared" si="697"/>
        <v>0</v>
      </c>
      <c r="AN386" s="27">
        <f t="shared" si="697"/>
        <v>0</v>
      </c>
      <c r="AO386" s="27">
        <f t="shared" si="697"/>
        <v>0</v>
      </c>
      <c r="AP386" s="27">
        <f t="shared" si="697"/>
        <v>3489</v>
      </c>
      <c r="AQ386" s="27">
        <f t="shared" ref="AM386:AQ389" si="698">AQ387</f>
        <v>0</v>
      </c>
      <c r="AR386" s="27">
        <f>AR387</f>
        <v>0</v>
      </c>
      <c r="AS386" s="27">
        <f t="shared" ref="AS386:AW389" si="699">AS387</f>
        <v>0</v>
      </c>
      <c r="AT386" s="27">
        <f t="shared" si="699"/>
        <v>0</v>
      </c>
      <c r="AU386" s="27">
        <f t="shared" si="699"/>
        <v>0</v>
      </c>
      <c r="AV386" s="27">
        <f t="shared" si="699"/>
        <v>3489</v>
      </c>
      <c r="AW386" s="27">
        <f t="shared" si="699"/>
        <v>0</v>
      </c>
    </row>
    <row r="387" spans="1:49" s="9" customFormat="1" ht="16.5">
      <c r="A387" s="33" t="s">
        <v>78</v>
      </c>
      <c r="B387" s="25" t="s">
        <v>55</v>
      </c>
      <c r="C387" s="25" t="s">
        <v>59</v>
      </c>
      <c r="D387" s="32" t="s">
        <v>246</v>
      </c>
      <c r="E387" s="25"/>
      <c r="F387" s="27"/>
      <c r="G387" s="27"/>
      <c r="H387" s="27">
        <f>H388</f>
        <v>0</v>
      </c>
      <c r="I387" s="92">
        <f t="shared" si="695"/>
        <v>3489</v>
      </c>
      <c r="J387" s="27">
        <f t="shared" si="695"/>
        <v>0</v>
      </c>
      <c r="K387" s="27">
        <f t="shared" si="695"/>
        <v>0</v>
      </c>
      <c r="L387" s="27">
        <f t="shared" si="695"/>
        <v>3489</v>
      </c>
      <c r="M387" s="27">
        <f t="shared" si="695"/>
        <v>0</v>
      </c>
      <c r="N387" s="27">
        <f>N388</f>
        <v>0</v>
      </c>
      <c r="O387" s="27">
        <f t="shared" si="695"/>
        <v>0</v>
      </c>
      <c r="P387" s="27">
        <f t="shared" si="695"/>
        <v>0</v>
      </c>
      <c r="Q387" s="27">
        <f t="shared" si="695"/>
        <v>0</v>
      </c>
      <c r="R387" s="27">
        <f t="shared" si="695"/>
        <v>3489</v>
      </c>
      <c r="S387" s="27">
        <f t="shared" si="695"/>
        <v>0</v>
      </c>
      <c r="T387" s="27">
        <f>T388</f>
        <v>0</v>
      </c>
      <c r="U387" s="27">
        <f t="shared" si="696"/>
        <v>0</v>
      </c>
      <c r="V387" s="27">
        <f t="shared" si="696"/>
        <v>0</v>
      </c>
      <c r="W387" s="27">
        <f t="shared" si="696"/>
        <v>0</v>
      </c>
      <c r="X387" s="27">
        <f t="shared" si="696"/>
        <v>3489</v>
      </c>
      <c r="Y387" s="27">
        <f t="shared" si="696"/>
        <v>0</v>
      </c>
      <c r="Z387" s="27">
        <f>Z388</f>
        <v>0</v>
      </c>
      <c r="AA387" s="27">
        <f t="shared" si="697"/>
        <v>0</v>
      </c>
      <c r="AB387" s="27">
        <f t="shared" si="697"/>
        <v>0</v>
      </c>
      <c r="AC387" s="27">
        <f t="shared" si="697"/>
        <v>0</v>
      </c>
      <c r="AD387" s="27">
        <f t="shared" si="697"/>
        <v>3489</v>
      </c>
      <c r="AE387" s="27">
        <f t="shared" si="697"/>
        <v>0</v>
      </c>
      <c r="AF387" s="27">
        <f>AF388</f>
        <v>0</v>
      </c>
      <c r="AG387" s="27">
        <f t="shared" si="697"/>
        <v>0</v>
      </c>
      <c r="AH387" s="27">
        <f t="shared" si="697"/>
        <v>0</v>
      </c>
      <c r="AI387" s="27">
        <f t="shared" si="697"/>
        <v>0</v>
      </c>
      <c r="AJ387" s="27">
        <f t="shared" si="697"/>
        <v>3489</v>
      </c>
      <c r="AK387" s="27">
        <f t="shared" si="697"/>
        <v>0</v>
      </c>
      <c r="AL387" s="27">
        <f>AL388</f>
        <v>0</v>
      </c>
      <c r="AM387" s="27">
        <f t="shared" si="698"/>
        <v>0</v>
      </c>
      <c r="AN387" s="27">
        <f t="shared" si="698"/>
        <v>0</v>
      </c>
      <c r="AO387" s="27">
        <f t="shared" si="698"/>
        <v>0</v>
      </c>
      <c r="AP387" s="27">
        <f t="shared" si="698"/>
        <v>3489</v>
      </c>
      <c r="AQ387" s="27">
        <f t="shared" si="698"/>
        <v>0</v>
      </c>
      <c r="AR387" s="27">
        <f>AR388</f>
        <v>0</v>
      </c>
      <c r="AS387" s="27">
        <f t="shared" si="699"/>
        <v>0</v>
      </c>
      <c r="AT387" s="27">
        <f t="shared" si="699"/>
        <v>0</v>
      </c>
      <c r="AU387" s="27">
        <f t="shared" si="699"/>
        <v>0</v>
      </c>
      <c r="AV387" s="27">
        <f t="shared" si="699"/>
        <v>3489</v>
      </c>
      <c r="AW387" s="27">
        <f t="shared" si="699"/>
        <v>0</v>
      </c>
    </row>
    <row r="388" spans="1:49" s="9" customFormat="1" ht="16.5">
      <c r="A388" s="33" t="s">
        <v>454</v>
      </c>
      <c r="B388" s="25" t="s">
        <v>55</v>
      </c>
      <c r="C388" s="25" t="s">
        <v>59</v>
      </c>
      <c r="D388" s="32" t="s">
        <v>455</v>
      </c>
      <c r="E388" s="25"/>
      <c r="F388" s="27"/>
      <c r="G388" s="27"/>
      <c r="H388" s="27">
        <f>H389</f>
        <v>0</v>
      </c>
      <c r="I388" s="92">
        <f t="shared" si="695"/>
        <v>3489</v>
      </c>
      <c r="J388" s="27">
        <f t="shared" si="695"/>
        <v>0</v>
      </c>
      <c r="K388" s="27">
        <f t="shared" si="695"/>
        <v>0</v>
      </c>
      <c r="L388" s="27">
        <f t="shared" si="695"/>
        <v>3489</v>
      </c>
      <c r="M388" s="27">
        <f t="shared" si="695"/>
        <v>0</v>
      </c>
      <c r="N388" s="27">
        <f>N389</f>
        <v>0</v>
      </c>
      <c r="O388" s="27">
        <f t="shared" si="695"/>
        <v>0</v>
      </c>
      <c r="P388" s="27">
        <f t="shared" si="695"/>
        <v>0</v>
      </c>
      <c r="Q388" s="27">
        <f t="shared" si="695"/>
        <v>0</v>
      </c>
      <c r="R388" s="27">
        <f t="shared" si="695"/>
        <v>3489</v>
      </c>
      <c r="S388" s="27">
        <f t="shared" si="695"/>
        <v>0</v>
      </c>
      <c r="T388" s="27">
        <f>T389</f>
        <v>0</v>
      </c>
      <c r="U388" s="27">
        <f t="shared" si="696"/>
        <v>0</v>
      </c>
      <c r="V388" s="27">
        <f t="shared" si="696"/>
        <v>0</v>
      </c>
      <c r="W388" s="27">
        <f t="shared" si="696"/>
        <v>0</v>
      </c>
      <c r="X388" s="27">
        <f t="shared" si="696"/>
        <v>3489</v>
      </c>
      <c r="Y388" s="27">
        <f t="shared" si="696"/>
        <v>0</v>
      </c>
      <c r="Z388" s="27">
        <f>Z389</f>
        <v>0</v>
      </c>
      <c r="AA388" s="27">
        <f t="shared" si="697"/>
        <v>0</v>
      </c>
      <c r="AB388" s="27">
        <f t="shared" si="697"/>
        <v>0</v>
      </c>
      <c r="AC388" s="27">
        <f t="shared" si="697"/>
        <v>0</v>
      </c>
      <c r="AD388" s="27">
        <f t="shared" si="697"/>
        <v>3489</v>
      </c>
      <c r="AE388" s="27">
        <f t="shared" si="697"/>
        <v>0</v>
      </c>
      <c r="AF388" s="27">
        <f>AF389</f>
        <v>0</v>
      </c>
      <c r="AG388" s="27">
        <f t="shared" si="697"/>
        <v>0</v>
      </c>
      <c r="AH388" s="27">
        <f t="shared" si="697"/>
        <v>0</v>
      </c>
      <c r="AI388" s="27">
        <f t="shared" si="697"/>
        <v>0</v>
      </c>
      <c r="AJ388" s="27">
        <f t="shared" si="697"/>
        <v>3489</v>
      </c>
      <c r="AK388" s="27">
        <f t="shared" si="697"/>
        <v>0</v>
      </c>
      <c r="AL388" s="27">
        <f>AL389</f>
        <v>0</v>
      </c>
      <c r="AM388" s="27">
        <f t="shared" si="698"/>
        <v>0</v>
      </c>
      <c r="AN388" s="27">
        <f t="shared" si="698"/>
        <v>0</v>
      </c>
      <c r="AO388" s="27">
        <f t="shared" si="698"/>
        <v>0</v>
      </c>
      <c r="AP388" s="27">
        <f t="shared" si="698"/>
        <v>3489</v>
      </c>
      <c r="AQ388" s="27">
        <f t="shared" si="698"/>
        <v>0</v>
      </c>
      <c r="AR388" s="27">
        <f>AR389</f>
        <v>0</v>
      </c>
      <c r="AS388" s="27">
        <f t="shared" si="699"/>
        <v>0</v>
      </c>
      <c r="AT388" s="27">
        <f t="shared" si="699"/>
        <v>0</v>
      </c>
      <c r="AU388" s="27">
        <f t="shared" si="699"/>
        <v>0</v>
      </c>
      <c r="AV388" s="27">
        <f t="shared" si="699"/>
        <v>3489</v>
      </c>
      <c r="AW388" s="27">
        <f t="shared" si="699"/>
        <v>0</v>
      </c>
    </row>
    <row r="389" spans="1:49" s="9" customFormat="1" ht="16.5">
      <c r="A389" s="33" t="s">
        <v>99</v>
      </c>
      <c r="B389" s="25" t="s">
        <v>55</v>
      </c>
      <c r="C389" s="25" t="s">
        <v>59</v>
      </c>
      <c r="D389" s="32" t="s">
        <v>455</v>
      </c>
      <c r="E389" s="25" t="s">
        <v>100</v>
      </c>
      <c r="F389" s="27"/>
      <c r="G389" s="27"/>
      <c r="H389" s="27">
        <f>H390</f>
        <v>0</v>
      </c>
      <c r="I389" s="92">
        <f t="shared" si="695"/>
        <v>3489</v>
      </c>
      <c r="J389" s="27">
        <f t="shared" si="695"/>
        <v>0</v>
      </c>
      <c r="K389" s="27">
        <f t="shared" si="695"/>
        <v>0</v>
      </c>
      <c r="L389" s="27">
        <f t="shared" si="695"/>
        <v>3489</v>
      </c>
      <c r="M389" s="27">
        <f t="shared" si="695"/>
        <v>0</v>
      </c>
      <c r="N389" s="27">
        <f>N390</f>
        <v>0</v>
      </c>
      <c r="O389" s="27">
        <f t="shared" si="695"/>
        <v>0</v>
      </c>
      <c r="P389" s="27">
        <f t="shared" si="695"/>
        <v>0</v>
      </c>
      <c r="Q389" s="27">
        <f t="shared" si="695"/>
        <v>0</v>
      </c>
      <c r="R389" s="27">
        <f t="shared" si="695"/>
        <v>3489</v>
      </c>
      <c r="S389" s="27">
        <f t="shared" si="695"/>
        <v>0</v>
      </c>
      <c r="T389" s="27">
        <f>T390</f>
        <v>0</v>
      </c>
      <c r="U389" s="27">
        <f t="shared" si="696"/>
        <v>0</v>
      </c>
      <c r="V389" s="27">
        <f t="shared" si="696"/>
        <v>0</v>
      </c>
      <c r="W389" s="27">
        <f t="shared" si="696"/>
        <v>0</v>
      </c>
      <c r="X389" s="27">
        <f t="shared" si="696"/>
        <v>3489</v>
      </c>
      <c r="Y389" s="27">
        <f t="shared" si="696"/>
        <v>0</v>
      </c>
      <c r="Z389" s="27">
        <f>Z390</f>
        <v>0</v>
      </c>
      <c r="AA389" s="27">
        <f t="shared" si="697"/>
        <v>0</v>
      </c>
      <c r="AB389" s="27">
        <f t="shared" si="697"/>
        <v>0</v>
      </c>
      <c r="AC389" s="27">
        <f t="shared" si="697"/>
        <v>0</v>
      </c>
      <c r="AD389" s="27">
        <f t="shared" si="697"/>
        <v>3489</v>
      </c>
      <c r="AE389" s="27">
        <f t="shared" si="697"/>
        <v>0</v>
      </c>
      <c r="AF389" s="27">
        <f>AF390</f>
        <v>0</v>
      </c>
      <c r="AG389" s="27">
        <f t="shared" si="697"/>
        <v>0</v>
      </c>
      <c r="AH389" s="27">
        <f t="shared" si="697"/>
        <v>0</v>
      </c>
      <c r="AI389" s="27">
        <f t="shared" si="697"/>
        <v>0</v>
      </c>
      <c r="AJ389" s="27">
        <f t="shared" si="697"/>
        <v>3489</v>
      </c>
      <c r="AK389" s="27">
        <f t="shared" si="697"/>
        <v>0</v>
      </c>
      <c r="AL389" s="27">
        <f>AL390</f>
        <v>0</v>
      </c>
      <c r="AM389" s="27">
        <f t="shared" si="698"/>
        <v>0</v>
      </c>
      <c r="AN389" s="27">
        <f t="shared" si="698"/>
        <v>0</v>
      </c>
      <c r="AO389" s="27">
        <f t="shared" si="698"/>
        <v>0</v>
      </c>
      <c r="AP389" s="27">
        <f t="shared" si="698"/>
        <v>3489</v>
      </c>
      <c r="AQ389" s="27">
        <f t="shared" si="698"/>
        <v>0</v>
      </c>
      <c r="AR389" s="27">
        <f>AR390</f>
        <v>0</v>
      </c>
      <c r="AS389" s="27">
        <f t="shared" si="699"/>
        <v>0</v>
      </c>
      <c r="AT389" s="27">
        <f t="shared" si="699"/>
        <v>0</v>
      </c>
      <c r="AU389" s="27">
        <f t="shared" si="699"/>
        <v>0</v>
      </c>
      <c r="AV389" s="27">
        <f t="shared" si="699"/>
        <v>3489</v>
      </c>
      <c r="AW389" s="27">
        <f t="shared" si="699"/>
        <v>0</v>
      </c>
    </row>
    <row r="390" spans="1:49" s="9" customFormat="1" ht="16.5">
      <c r="A390" s="33" t="s">
        <v>187</v>
      </c>
      <c r="B390" s="25" t="s">
        <v>55</v>
      </c>
      <c r="C390" s="25" t="s">
        <v>59</v>
      </c>
      <c r="D390" s="32" t="s">
        <v>455</v>
      </c>
      <c r="E390" s="25" t="s">
        <v>171</v>
      </c>
      <c r="F390" s="27"/>
      <c r="G390" s="27"/>
      <c r="H390" s="92"/>
      <c r="I390" s="92">
        <v>3489</v>
      </c>
      <c r="J390" s="92"/>
      <c r="K390" s="92"/>
      <c r="L390" s="27">
        <f>F390+H390+I390+J390+K390</f>
        <v>3489</v>
      </c>
      <c r="M390" s="27">
        <f>G390+K390</f>
        <v>0</v>
      </c>
      <c r="N390" s="27"/>
      <c r="O390" s="27"/>
      <c r="P390" s="27"/>
      <c r="Q390" s="27"/>
      <c r="R390" s="27">
        <f>L390+N390+O390+P390+Q390</f>
        <v>3489</v>
      </c>
      <c r="S390" s="27">
        <f>M390+Q390</f>
        <v>0</v>
      </c>
      <c r="T390" s="27"/>
      <c r="U390" s="27"/>
      <c r="V390" s="27"/>
      <c r="W390" s="27"/>
      <c r="X390" s="27">
        <f>R390+T390+U390+V390+W390</f>
        <v>3489</v>
      </c>
      <c r="Y390" s="27">
        <f>S390+W390</f>
        <v>0</v>
      </c>
      <c r="Z390" s="27"/>
      <c r="AA390" s="27"/>
      <c r="AB390" s="27"/>
      <c r="AC390" s="27"/>
      <c r="AD390" s="27">
        <f>X390+Z390+AA390+AB390+AC390</f>
        <v>3489</v>
      </c>
      <c r="AE390" s="27">
        <f>Y390+AC390</f>
        <v>0</v>
      </c>
      <c r="AF390" s="27"/>
      <c r="AG390" s="27"/>
      <c r="AH390" s="27"/>
      <c r="AI390" s="27"/>
      <c r="AJ390" s="27">
        <f>AD390+AF390+AG390+AH390+AI390</f>
        <v>3489</v>
      </c>
      <c r="AK390" s="27">
        <f>AE390+AI390</f>
        <v>0</v>
      </c>
      <c r="AL390" s="27"/>
      <c r="AM390" s="27"/>
      <c r="AN390" s="27"/>
      <c r="AO390" s="27"/>
      <c r="AP390" s="27">
        <f>AJ390+AL390+AM390+AN390+AO390</f>
        <v>3489</v>
      </c>
      <c r="AQ390" s="27">
        <f>AK390+AO390</f>
        <v>0</v>
      </c>
      <c r="AR390" s="27"/>
      <c r="AS390" s="27"/>
      <c r="AT390" s="27"/>
      <c r="AU390" s="27"/>
      <c r="AV390" s="27">
        <f>AP390+AR390+AS390+AT390+AU390</f>
        <v>3489</v>
      </c>
      <c r="AW390" s="27">
        <f>AQ390+AU390</f>
        <v>0</v>
      </c>
    </row>
    <row r="391" spans="1:49" s="7" customFormat="1" ht="18.75">
      <c r="A391" s="33"/>
      <c r="B391" s="25"/>
      <c r="C391" s="25"/>
      <c r="D391" s="32"/>
      <c r="E391" s="25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59"/>
      <c r="AR391" s="59"/>
      <c r="AS391" s="59"/>
      <c r="AT391" s="59"/>
      <c r="AU391" s="59"/>
      <c r="AV391" s="59"/>
      <c r="AW391" s="59"/>
    </row>
    <row r="392" spans="1:49" s="7" customFormat="1" ht="18.75">
      <c r="A392" s="71" t="s">
        <v>69</v>
      </c>
      <c r="B392" s="22" t="s">
        <v>55</v>
      </c>
      <c r="C392" s="22" t="s">
        <v>11</v>
      </c>
      <c r="D392" s="32"/>
      <c r="E392" s="25"/>
      <c r="F392" s="30">
        <f t="shared" ref="F392:AW392" si="700">F393</f>
        <v>3664</v>
      </c>
      <c r="G392" s="30">
        <f t="shared" si="700"/>
        <v>0</v>
      </c>
      <c r="H392" s="30">
        <f t="shared" si="700"/>
        <v>116</v>
      </c>
      <c r="I392" s="30">
        <f t="shared" si="700"/>
        <v>0</v>
      </c>
      <c r="J392" s="30">
        <f t="shared" si="700"/>
        <v>0</v>
      </c>
      <c r="K392" s="30">
        <f t="shared" si="700"/>
        <v>0</v>
      </c>
      <c r="L392" s="30">
        <f t="shared" si="700"/>
        <v>3780</v>
      </c>
      <c r="M392" s="30">
        <f t="shared" si="700"/>
        <v>0</v>
      </c>
      <c r="N392" s="30">
        <f t="shared" si="700"/>
        <v>0</v>
      </c>
      <c r="O392" s="30">
        <f t="shared" si="700"/>
        <v>0</v>
      </c>
      <c r="P392" s="30">
        <f t="shared" si="700"/>
        <v>0</v>
      </c>
      <c r="Q392" s="30">
        <f t="shared" si="700"/>
        <v>0</v>
      </c>
      <c r="R392" s="30">
        <f t="shared" si="700"/>
        <v>3780</v>
      </c>
      <c r="S392" s="30">
        <f t="shared" si="700"/>
        <v>0</v>
      </c>
      <c r="T392" s="30">
        <f t="shared" si="700"/>
        <v>5</v>
      </c>
      <c r="U392" s="30">
        <f t="shared" si="700"/>
        <v>0</v>
      </c>
      <c r="V392" s="30">
        <f t="shared" si="700"/>
        <v>0</v>
      </c>
      <c r="W392" s="30">
        <f t="shared" si="700"/>
        <v>0</v>
      </c>
      <c r="X392" s="30">
        <f t="shared" si="700"/>
        <v>3785</v>
      </c>
      <c r="Y392" s="30">
        <f t="shared" si="700"/>
        <v>0</v>
      </c>
      <c r="Z392" s="30">
        <f t="shared" si="700"/>
        <v>0</v>
      </c>
      <c r="AA392" s="30">
        <f t="shared" si="700"/>
        <v>0</v>
      </c>
      <c r="AB392" s="30">
        <f t="shared" si="700"/>
        <v>0</v>
      </c>
      <c r="AC392" s="30">
        <f t="shared" si="700"/>
        <v>0</v>
      </c>
      <c r="AD392" s="30">
        <f t="shared" si="700"/>
        <v>3785</v>
      </c>
      <c r="AE392" s="30">
        <f t="shared" si="700"/>
        <v>0</v>
      </c>
      <c r="AF392" s="30">
        <f t="shared" si="700"/>
        <v>0</v>
      </c>
      <c r="AG392" s="30">
        <f t="shared" si="700"/>
        <v>0</v>
      </c>
      <c r="AH392" s="30">
        <f t="shared" si="700"/>
        <v>0</v>
      </c>
      <c r="AI392" s="30">
        <f t="shared" si="700"/>
        <v>0</v>
      </c>
      <c r="AJ392" s="30">
        <f t="shared" si="700"/>
        <v>3785</v>
      </c>
      <c r="AK392" s="30">
        <f t="shared" si="700"/>
        <v>0</v>
      </c>
      <c r="AL392" s="30">
        <f t="shared" si="700"/>
        <v>0</v>
      </c>
      <c r="AM392" s="30">
        <f t="shared" si="700"/>
        <v>0</v>
      </c>
      <c r="AN392" s="30">
        <f t="shared" si="700"/>
        <v>0</v>
      </c>
      <c r="AO392" s="30">
        <f t="shared" si="700"/>
        <v>6952</v>
      </c>
      <c r="AP392" s="30">
        <f t="shared" si="700"/>
        <v>10737</v>
      </c>
      <c r="AQ392" s="30">
        <f t="shared" si="700"/>
        <v>6952</v>
      </c>
      <c r="AR392" s="30">
        <f t="shared" si="700"/>
        <v>2098</v>
      </c>
      <c r="AS392" s="30">
        <f t="shared" si="700"/>
        <v>0</v>
      </c>
      <c r="AT392" s="30">
        <f t="shared" si="700"/>
        <v>0</v>
      </c>
      <c r="AU392" s="30">
        <f t="shared" si="700"/>
        <v>0</v>
      </c>
      <c r="AV392" s="30">
        <f t="shared" si="700"/>
        <v>12835</v>
      </c>
      <c r="AW392" s="30">
        <f t="shared" si="700"/>
        <v>6952</v>
      </c>
    </row>
    <row r="393" spans="1:49" s="7" customFormat="1" ht="67.5" customHeight="1">
      <c r="A393" s="33" t="s">
        <v>465</v>
      </c>
      <c r="B393" s="36" t="s">
        <v>55</v>
      </c>
      <c r="C393" s="36" t="s">
        <v>11</v>
      </c>
      <c r="D393" s="36" t="s">
        <v>238</v>
      </c>
      <c r="E393" s="36"/>
      <c r="F393" s="27">
        <f t="shared" ref="F393:G393" si="701">F402+F394</f>
        <v>3664</v>
      </c>
      <c r="G393" s="27">
        <f t="shared" si="701"/>
        <v>0</v>
      </c>
      <c r="H393" s="27">
        <f t="shared" ref="H393:M393" si="702">H402+H394</f>
        <v>116</v>
      </c>
      <c r="I393" s="27">
        <f t="shared" si="702"/>
        <v>0</v>
      </c>
      <c r="J393" s="27">
        <f t="shared" si="702"/>
        <v>0</v>
      </c>
      <c r="K393" s="27">
        <f t="shared" si="702"/>
        <v>0</v>
      </c>
      <c r="L393" s="27">
        <f t="shared" si="702"/>
        <v>3780</v>
      </c>
      <c r="M393" s="27">
        <f t="shared" si="702"/>
        <v>0</v>
      </c>
      <c r="N393" s="27">
        <f t="shared" ref="N393:S393" si="703">N402+N394</f>
        <v>0</v>
      </c>
      <c r="O393" s="27">
        <f t="shared" si="703"/>
        <v>0</v>
      </c>
      <c r="P393" s="27">
        <f t="shared" si="703"/>
        <v>0</v>
      </c>
      <c r="Q393" s="27">
        <f t="shared" si="703"/>
        <v>0</v>
      </c>
      <c r="R393" s="27">
        <f t="shared" si="703"/>
        <v>3780</v>
      </c>
      <c r="S393" s="27">
        <f t="shared" si="703"/>
        <v>0</v>
      </c>
      <c r="T393" s="27">
        <f t="shared" ref="T393:Y393" si="704">T402+T394</f>
        <v>5</v>
      </c>
      <c r="U393" s="27">
        <f t="shared" si="704"/>
        <v>0</v>
      </c>
      <c r="V393" s="27">
        <f t="shared" si="704"/>
        <v>0</v>
      </c>
      <c r="W393" s="27">
        <f t="shared" si="704"/>
        <v>0</v>
      </c>
      <c r="X393" s="27">
        <f t="shared" si="704"/>
        <v>3785</v>
      </c>
      <c r="Y393" s="27">
        <f t="shared" si="704"/>
        <v>0</v>
      </c>
      <c r="Z393" s="27">
        <f t="shared" ref="Z393:AE393" si="705">Z402+Z394</f>
        <v>0</v>
      </c>
      <c r="AA393" s="27">
        <f t="shared" si="705"/>
        <v>0</v>
      </c>
      <c r="AB393" s="27">
        <f t="shared" si="705"/>
        <v>0</v>
      </c>
      <c r="AC393" s="27">
        <f t="shared" si="705"/>
        <v>0</v>
      </c>
      <c r="AD393" s="27">
        <f t="shared" si="705"/>
        <v>3785</v>
      </c>
      <c r="AE393" s="27">
        <f t="shared" si="705"/>
        <v>0</v>
      </c>
      <c r="AF393" s="27">
        <f t="shared" ref="AF393:AK393" si="706">AF402+AF394</f>
        <v>0</v>
      </c>
      <c r="AG393" s="27">
        <f t="shared" si="706"/>
        <v>0</v>
      </c>
      <c r="AH393" s="27">
        <f t="shared" si="706"/>
        <v>0</v>
      </c>
      <c r="AI393" s="27">
        <f t="shared" si="706"/>
        <v>0</v>
      </c>
      <c r="AJ393" s="27">
        <f t="shared" si="706"/>
        <v>3785</v>
      </c>
      <c r="AK393" s="27">
        <f t="shared" si="706"/>
        <v>0</v>
      </c>
      <c r="AL393" s="27">
        <f t="shared" ref="AL393:AQ393" si="707">AL402+AL394</f>
        <v>0</v>
      </c>
      <c r="AM393" s="27">
        <f t="shared" si="707"/>
        <v>0</v>
      </c>
      <c r="AN393" s="27">
        <f t="shared" si="707"/>
        <v>0</v>
      </c>
      <c r="AO393" s="27">
        <f t="shared" si="707"/>
        <v>6952</v>
      </c>
      <c r="AP393" s="27">
        <f t="shared" si="707"/>
        <v>10737</v>
      </c>
      <c r="AQ393" s="27">
        <f t="shared" si="707"/>
        <v>6952</v>
      </c>
      <c r="AR393" s="27">
        <f>AR402+AR394+AR398</f>
        <v>2098</v>
      </c>
      <c r="AS393" s="27">
        <f t="shared" ref="AS393:AW393" si="708">AS402+AS394+AS398</f>
        <v>0</v>
      </c>
      <c r="AT393" s="27">
        <f t="shared" si="708"/>
        <v>0</v>
      </c>
      <c r="AU393" s="27">
        <f t="shared" si="708"/>
        <v>0</v>
      </c>
      <c r="AV393" s="27">
        <f t="shared" si="708"/>
        <v>12835</v>
      </c>
      <c r="AW393" s="27">
        <f t="shared" si="708"/>
        <v>6952</v>
      </c>
    </row>
    <row r="394" spans="1:49" s="7" customFormat="1" ht="39.75" customHeight="1">
      <c r="A394" s="33" t="s">
        <v>216</v>
      </c>
      <c r="B394" s="36" t="s">
        <v>55</v>
      </c>
      <c r="C394" s="36" t="s">
        <v>11</v>
      </c>
      <c r="D394" s="36" t="s">
        <v>333</v>
      </c>
      <c r="E394" s="36"/>
      <c r="F394" s="27">
        <f t="shared" ref="F394:U396" si="709">F395</f>
        <v>3075</v>
      </c>
      <c r="G394" s="27">
        <f t="shared" si="709"/>
        <v>0</v>
      </c>
      <c r="H394" s="27">
        <f t="shared" si="709"/>
        <v>116</v>
      </c>
      <c r="I394" s="27">
        <f t="shared" si="709"/>
        <v>0</v>
      </c>
      <c r="J394" s="27">
        <f t="shared" si="709"/>
        <v>0</v>
      </c>
      <c r="K394" s="27">
        <f t="shared" si="709"/>
        <v>0</v>
      </c>
      <c r="L394" s="27">
        <f t="shared" si="709"/>
        <v>3191</v>
      </c>
      <c r="M394" s="27">
        <f t="shared" si="709"/>
        <v>0</v>
      </c>
      <c r="N394" s="27">
        <f t="shared" si="709"/>
        <v>0</v>
      </c>
      <c r="O394" s="27">
        <f t="shared" si="709"/>
        <v>0</v>
      </c>
      <c r="P394" s="27">
        <f t="shared" si="709"/>
        <v>0</v>
      </c>
      <c r="Q394" s="27">
        <f t="shared" si="709"/>
        <v>0</v>
      </c>
      <c r="R394" s="27">
        <f t="shared" si="709"/>
        <v>3191</v>
      </c>
      <c r="S394" s="27">
        <f t="shared" si="709"/>
        <v>0</v>
      </c>
      <c r="T394" s="27">
        <f t="shared" si="709"/>
        <v>5</v>
      </c>
      <c r="U394" s="27">
        <f t="shared" si="709"/>
        <v>0</v>
      </c>
      <c r="V394" s="27">
        <f t="shared" ref="T394:AI396" si="710">V395</f>
        <v>0</v>
      </c>
      <c r="W394" s="27">
        <f t="shared" si="710"/>
        <v>0</v>
      </c>
      <c r="X394" s="27">
        <f t="shared" si="710"/>
        <v>3196</v>
      </c>
      <c r="Y394" s="27">
        <f t="shared" si="710"/>
        <v>0</v>
      </c>
      <c r="Z394" s="27">
        <f t="shared" si="710"/>
        <v>0</v>
      </c>
      <c r="AA394" s="27">
        <f t="shared" si="710"/>
        <v>0</v>
      </c>
      <c r="AB394" s="27">
        <f t="shared" si="710"/>
        <v>0</v>
      </c>
      <c r="AC394" s="27">
        <f t="shared" si="710"/>
        <v>0</v>
      </c>
      <c r="AD394" s="27">
        <f t="shared" si="710"/>
        <v>3196</v>
      </c>
      <c r="AE394" s="27">
        <f t="shared" si="710"/>
        <v>0</v>
      </c>
      <c r="AF394" s="27">
        <f t="shared" si="710"/>
        <v>0</v>
      </c>
      <c r="AG394" s="27">
        <f t="shared" si="710"/>
        <v>0</v>
      </c>
      <c r="AH394" s="27">
        <f t="shared" si="710"/>
        <v>0</v>
      </c>
      <c r="AI394" s="27">
        <f t="shared" si="710"/>
        <v>0</v>
      </c>
      <c r="AJ394" s="27">
        <f t="shared" ref="AF394:AU396" si="711">AJ395</f>
        <v>3196</v>
      </c>
      <c r="AK394" s="27">
        <f t="shared" si="711"/>
        <v>0</v>
      </c>
      <c r="AL394" s="27">
        <f t="shared" si="711"/>
        <v>0</v>
      </c>
      <c r="AM394" s="27">
        <f t="shared" si="711"/>
        <v>0</v>
      </c>
      <c r="AN394" s="27">
        <f t="shared" si="711"/>
        <v>0</v>
      </c>
      <c r="AO394" s="27">
        <f t="shared" si="711"/>
        <v>0</v>
      </c>
      <c r="AP394" s="27">
        <f t="shared" si="711"/>
        <v>3196</v>
      </c>
      <c r="AQ394" s="27">
        <f t="shared" si="711"/>
        <v>0</v>
      </c>
      <c r="AR394" s="27">
        <f t="shared" si="711"/>
        <v>1269</v>
      </c>
      <c r="AS394" s="27">
        <f t="shared" si="711"/>
        <v>0</v>
      </c>
      <c r="AT394" s="27">
        <f t="shared" si="711"/>
        <v>0</v>
      </c>
      <c r="AU394" s="27">
        <f t="shared" si="711"/>
        <v>0</v>
      </c>
      <c r="AV394" s="27">
        <f t="shared" ref="AR394:AW396" si="712">AV395</f>
        <v>4465</v>
      </c>
      <c r="AW394" s="27">
        <f t="shared" si="712"/>
        <v>0</v>
      </c>
    </row>
    <row r="395" spans="1:49" s="7" customFormat="1" ht="33.75">
      <c r="A395" s="72" t="s">
        <v>426</v>
      </c>
      <c r="B395" s="36" t="s">
        <v>55</v>
      </c>
      <c r="C395" s="36" t="s">
        <v>11</v>
      </c>
      <c r="D395" s="36" t="s">
        <v>427</v>
      </c>
      <c r="E395" s="36"/>
      <c r="F395" s="27">
        <f t="shared" si="709"/>
        <v>3075</v>
      </c>
      <c r="G395" s="27">
        <f t="shared" si="709"/>
        <v>0</v>
      </c>
      <c r="H395" s="27">
        <f t="shared" si="709"/>
        <v>116</v>
      </c>
      <c r="I395" s="27">
        <f t="shared" si="709"/>
        <v>0</v>
      </c>
      <c r="J395" s="27">
        <f t="shared" si="709"/>
        <v>0</v>
      </c>
      <c r="K395" s="27">
        <f t="shared" si="709"/>
        <v>0</v>
      </c>
      <c r="L395" s="27">
        <f t="shared" si="709"/>
        <v>3191</v>
      </c>
      <c r="M395" s="27">
        <f t="shared" si="709"/>
        <v>0</v>
      </c>
      <c r="N395" s="27">
        <f t="shared" si="709"/>
        <v>0</v>
      </c>
      <c r="O395" s="27">
        <f t="shared" si="709"/>
        <v>0</v>
      </c>
      <c r="P395" s="27">
        <f t="shared" si="709"/>
        <v>0</v>
      </c>
      <c r="Q395" s="27">
        <f t="shared" si="709"/>
        <v>0</v>
      </c>
      <c r="R395" s="27">
        <f t="shared" si="709"/>
        <v>3191</v>
      </c>
      <c r="S395" s="27">
        <f t="shared" si="709"/>
        <v>0</v>
      </c>
      <c r="T395" s="27">
        <f t="shared" si="710"/>
        <v>5</v>
      </c>
      <c r="U395" s="27">
        <f t="shared" si="710"/>
        <v>0</v>
      </c>
      <c r="V395" s="27">
        <f t="shared" si="710"/>
        <v>0</v>
      </c>
      <c r="W395" s="27">
        <f t="shared" si="710"/>
        <v>0</v>
      </c>
      <c r="X395" s="27">
        <f t="shared" si="710"/>
        <v>3196</v>
      </c>
      <c r="Y395" s="27">
        <f t="shared" si="710"/>
        <v>0</v>
      </c>
      <c r="Z395" s="27">
        <f t="shared" si="710"/>
        <v>0</v>
      </c>
      <c r="AA395" s="27">
        <f t="shared" si="710"/>
        <v>0</v>
      </c>
      <c r="AB395" s="27">
        <f t="shared" si="710"/>
        <v>0</v>
      </c>
      <c r="AC395" s="27">
        <f t="shared" si="710"/>
        <v>0</v>
      </c>
      <c r="AD395" s="27">
        <f t="shared" si="710"/>
        <v>3196</v>
      </c>
      <c r="AE395" s="27">
        <f t="shared" si="710"/>
        <v>0</v>
      </c>
      <c r="AF395" s="27">
        <f t="shared" si="711"/>
        <v>0</v>
      </c>
      <c r="AG395" s="27">
        <f t="shared" si="711"/>
        <v>0</v>
      </c>
      <c r="AH395" s="27">
        <f t="shared" si="711"/>
        <v>0</v>
      </c>
      <c r="AI395" s="27">
        <f t="shared" si="711"/>
        <v>0</v>
      </c>
      <c r="AJ395" s="27">
        <f t="shared" si="711"/>
        <v>3196</v>
      </c>
      <c r="AK395" s="27">
        <f t="shared" si="711"/>
        <v>0</v>
      </c>
      <c r="AL395" s="27">
        <f t="shared" si="711"/>
        <v>0</v>
      </c>
      <c r="AM395" s="27">
        <f t="shared" si="711"/>
        <v>0</v>
      </c>
      <c r="AN395" s="27">
        <f t="shared" si="711"/>
        <v>0</v>
      </c>
      <c r="AO395" s="27">
        <f t="shared" si="711"/>
        <v>0</v>
      </c>
      <c r="AP395" s="27">
        <f t="shared" si="711"/>
        <v>3196</v>
      </c>
      <c r="AQ395" s="27">
        <f t="shared" si="711"/>
        <v>0</v>
      </c>
      <c r="AR395" s="27">
        <f t="shared" si="712"/>
        <v>1269</v>
      </c>
      <c r="AS395" s="27">
        <f t="shared" si="712"/>
        <v>0</v>
      </c>
      <c r="AT395" s="27">
        <f t="shared" si="712"/>
        <v>0</v>
      </c>
      <c r="AU395" s="27">
        <f t="shared" si="712"/>
        <v>0</v>
      </c>
      <c r="AV395" s="27">
        <f t="shared" si="712"/>
        <v>4465</v>
      </c>
      <c r="AW395" s="27">
        <f t="shared" si="712"/>
        <v>0</v>
      </c>
    </row>
    <row r="396" spans="1:49" s="7" customFormat="1" ht="35.25" customHeight="1">
      <c r="A396" s="72" t="s">
        <v>83</v>
      </c>
      <c r="B396" s="36" t="s">
        <v>55</v>
      </c>
      <c r="C396" s="36" t="s">
        <v>11</v>
      </c>
      <c r="D396" s="36" t="s">
        <v>427</v>
      </c>
      <c r="E396" s="36" t="s">
        <v>84</v>
      </c>
      <c r="F396" s="27">
        <f t="shared" si="709"/>
        <v>3075</v>
      </c>
      <c r="G396" s="27">
        <f t="shared" si="709"/>
        <v>0</v>
      </c>
      <c r="H396" s="27">
        <f t="shared" si="709"/>
        <v>116</v>
      </c>
      <c r="I396" s="27">
        <f t="shared" si="709"/>
        <v>0</v>
      </c>
      <c r="J396" s="27">
        <f t="shared" si="709"/>
        <v>0</v>
      </c>
      <c r="K396" s="27">
        <f t="shared" si="709"/>
        <v>0</v>
      </c>
      <c r="L396" s="27">
        <f t="shared" si="709"/>
        <v>3191</v>
      </c>
      <c r="M396" s="27">
        <f t="shared" si="709"/>
        <v>0</v>
      </c>
      <c r="N396" s="27">
        <f t="shared" si="709"/>
        <v>0</v>
      </c>
      <c r="O396" s="27">
        <f t="shared" si="709"/>
        <v>0</v>
      </c>
      <c r="P396" s="27">
        <f t="shared" si="709"/>
        <v>0</v>
      </c>
      <c r="Q396" s="27">
        <f t="shared" si="709"/>
        <v>0</v>
      </c>
      <c r="R396" s="27">
        <f t="shared" si="709"/>
        <v>3191</v>
      </c>
      <c r="S396" s="27">
        <f t="shared" si="709"/>
        <v>0</v>
      </c>
      <c r="T396" s="27">
        <f t="shared" si="710"/>
        <v>5</v>
      </c>
      <c r="U396" s="27">
        <f t="shared" si="710"/>
        <v>0</v>
      </c>
      <c r="V396" s="27">
        <f t="shared" si="710"/>
        <v>0</v>
      </c>
      <c r="W396" s="27">
        <f t="shared" si="710"/>
        <v>0</v>
      </c>
      <c r="X396" s="27">
        <f t="shared" si="710"/>
        <v>3196</v>
      </c>
      <c r="Y396" s="27">
        <f t="shared" si="710"/>
        <v>0</v>
      </c>
      <c r="Z396" s="27">
        <f t="shared" si="710"/>
        <v>0</v>
      </c>
      <c r="AA396" s="27">
        <f t="shared" si="710"/>
        <v>0</v>
      </c>
      <c r="AB396" s="27">
        <f t="shared" si="710"/>
        <v>0</v>
      </c>
      <c r="AC396" s="27">
        <f t="shared" si="710"/>
        <v>0</v>
      </c>
      <c r="AD396" s="27">
        <f t="shared" si="710"/>
        <v>3196</v>
      </c>
      <c r="AE396" s="27">
        <f t="shared" si="710"/>
        <v>0</v>
      </c>
      <c r="AF396" s="27">
        <f t="shared" si="711"/>
        <v>0</v>
      </c>
      <c r="AG396" s="27">
        <f t="shared" si="711"/>
        <v>0</v>
      </c>
      <c r="AH396" s="27">
        <f t="shared" si="711"/>
        <v>0</v>
      </c>
      <c r="AI396" s="27">
        <f t="shared" si="711"/>
        <v>0</v>
      </c>
      <c r="AJ396" s="27">
        <f t="shared" si="711"/>
        <v>3196</v>
      </c>
      <c r="AK396" s="27">
        <f t="shared" si="711"/>
        <v>0</v>
      </c>
      <c r="AL396" s="27">
        <f t="shared" si="711"/>
        <v>0</v>
      </c>
      <c r="AM396" s="27">
        <f t="shared" si="711"/>
        <v>0</v>
      </c>
      <c r="AN396" s="27">
        <f t="shared" si="711"/>
        <v>0</v>
      </c>
      <c r="AO396" s="27">
        <f t="shared" si="711"/>
        <v>0</v>
      </c>
      <c r="AP396" s="27">
        <f t="shared" si="711"/>
        <v>3196</v>
      </c>
      <c r="AQ396" s="27">
        <f t="shared" si="711"/>
        <v>0</v>
      </c>
      <c r="AR396" s="27">
        <f t="shared" si="712"/>
        <v>1269</v>
      </c>
      <c r="AS396" s="27">
        <f t="shared" si="712"/>
        <v>0</v>
      </c>
      <c r="AT396" s="27">
        <f t="shared" si="712"/>
        <v>0</v>
      </c>
      <c r="AU396" s="27">
        <f t="shared" si="712"/>
        <v>0</v>
      </c>
      <c r="AV396" s="27">
        <f t="shared" si="712"/>
        <v>4465</v>
      </c>
      <c r="AW396" s="27">
        <f t="shared" si="712"/>
        <v>0</v>
      </c>
    </row>
    <row r="397" spans="1:49" s="7" customFormat="1" ht="18.75">
      <c r="A397" s="72" t="s">
        <v>178</v>
      </c>
      <c r="B397" s="36" t="s">
        <v>55</v>
      </c>
      <c r="C397" s="36" t="s">
        <v>11</v>
      </c>
      <c r="D397" s="36" t="s">
        <v>427</v>
      </c>
      <c r="E397" s="36" t="s">
        <v>177</v>
      </c>
      <c r="F397" s="27">
        <v>3075</v>
      </c>
      <c r="G397" s="27"/>
      <c r="H397" s="27">
        <v>116</v>
      </c>
      <c r="I397" s="27"/>
      <c r="J397" s="27"/>
      <c r="K397" s="27"/>
      <c r="L397" s="27">
        <f>F397+H397+I397+J397+K397</f>
        <v>3191</v>
      </c>
      <c r="M397" s="27">
        <f>G397+K397</f>
        <v>0</v>
      </c>
      <c r="N397" s="27"/>
      <c r="O397" s="27"/>
      <c r="P397" s="27"/>
      <c r="Q397" s="27"/>
      <c r="R397" s="27">
        <f>L397+N397+O397+P397+Q397</f>
        <v>3191</v>
      </c>
      <c r="S397" s="27">
        <f>M397+Q397</f>
        <v>0</v>
      </c>
      <c r="T397" s="27">
        <v>5</v>
      </c>
      <c r="U397" s="27"/>
      <c r="V397" s="27"/>
      <c r="W397" s="27"/>
      <c r="X397" s="27">
        <f>R397+T397+U397+V397+W397</f>
        <v>3196</v>
      </c>
      <c r="Y397" s="27">
        <f>S397+W397</f>
        <v>0</v>
      </c>
      <c r="Z397" s="27"/>
      <c r="AA397" s="27"/>
      <c r="AB397" s="27"/>
      <c r="AC397" s="27"/>
      <c r="AD397" s="27">
        <f>X397+Z397+AA397+AB397+AC397</f>
        <v>3196</v>
      </c>
      <c r="AE397" s="27">
        <f>Y397+AC397</f>
        <v>0</v>
      </c>
      <c r="AF397" s="27"/>
      <c r="AG397" s="27"/>
      <c r="AH397" s="27"/>
      <c r="AI397" s="27"/>
      <c r="AJ397" s="27">
        <f>AD397+AF397+AG397+AH397+AI397</f>
        <v>3196</v>
      </c>
      <c r="AK397" s="27">
        <f>AE397+AI397</f>
        <v>0</v>
      </c>
      <c r="AL397" s="27"/>
      <c r="AM397" s="27"/>
      <c r="AN397" s="27"/>
      <c r="AO397" s="27"/>
      <c r="AP397" s="27">
        <f>AJ397+AL397+AM397+AN397+AO397</f>
        <v>3196</v>
      </c>
      <c r="AQ397" s="27">
        <f>AK397+AO397</f>
        <v>0</v>
      </c>
      <c r="AR397" s="27">
        <v>1269</v>
      </c>
      <c r="AS397" s="27"/>
      <c r="AT397" s="27"/>
      <c r="AU397" s="27"/>
      <c r="AV397" s="27">
        <f>AP397+AR397+AS397+AT397+AU397</f>
        <v>4465</v>
      </c>
      <c r="AW397" s="27">
        <f>AQ397+AU397</f>
        <v>0</v>
      </c>
    </row>
    <row r="398" spans="1:49" s="7" customFormat="1" ht="18.75">
      <c r="A398" s="161" t="s">
        <v>78</v>
      </c>
      <c r="B398" s="128" t="s">
        <v>55</v>
      </c>
      <c r="C398" s="128" t="s">
        <v>11</v>
      </c>
      <c r="D398" s="128" t="s">
        <v>239</v>
      </c>
      <c r="E398" s="162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30"/>
      <c r="V398" s="130"/>
      <c r="W398" s="130"/>
      <c r="X398" s="130"/>
      <c r="Y398" s="130"/>
      <c r="Z398" s="130"/>
      <c r="AA398" s="130"/>
      <c r="AB398" s="130"/>
      <c r="AC398" s="130"/>
      <c r="AD398" s="130"/>
      <c r="AE398" s="130"/>
      <c r="AF398" s="130"/>
      <c r="AG398" s="130"/>
      <c r="AH398" s="130"/>
      <c r="AI398" s="130"/>
      <c r="AJ398" s="130"/>
      <c r="AK398" s="130"/>
      <c r="AL398" s="130"/>
      <c r="AM398" s="130"/>
      <c r="AN398" s="130"/>
      <c r="AO398" s="130"/>
      <c r="AP398" s="130"/>
      <c r="AQ398" s="130"/>
      <c r="AR398" s="130">
        <f>AR399</f>
        <v>829</v>
      </c>
      <c r="AS398" s="130">
        <f t="shared" ref="AS398:AV400" si="713">AS399</f>
        <v>0</v>
      </c>
      <c r="AT398" s="130">
        <f t="shared" si="713"/>
        <v>0</v>
      </c>
      <c r="AU398" s="130">
        <f t="shared" si="713"/>
        <v>0</v>
      </c>
      <c r="AV398" s="130">
        <f t="shared" si="713"/>
        <v>829</v>
      </c>
      <c r="AW398" s="130">
        <f>AW399</f>
        <v>0</v>
      </c>
    </row>
    <row r="399" spans="1:49" s="7" customFormat="1" ht="33.75">
      <c r="A399" s="163" t="s">
        <v>711</v>
      </c>
      <c r="B399" s="162" t="s">
        <v>55</v>
      </c>
      <c r="C399" s="162" t="s">
        <v>11</v>
      </c>
      <c r="D399" s="162" t="s">
        <v>710</v>
      </c>
      <c r="E399" s="162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30"/>
      <c r="V399" s="130"/>
      <c r="W399" s="130"/>
      <c r="X399" s="130"/>
      <c r="Y399" s="130"/>
      <c r="Z399" s="130"/>
      <c r="AA399" s="130"/>
      <c r="AB399" s="130"/>
      <c r="AC399" s="130"/>
      <c r="AD399" s="130"/>
      <c r="AE399" s="130"/>
      <c r="AF399" s="130"/>
      <c r="AG399" s="130"/>
      <c r="AH399" s="130"/>
      <c r="AI399" s="130"/>
      <c r="AJ399" s="130"/>
      <c r="AK399" s="130"/>
      <c r="AL399" s="130"/>
      <c r="AM399" s="130"/>
      <c r="AN399" s="130"/>
      <c r="AO399" s="130"/>
      <c r="AP399" s="130"/>
      <c r="AQ399" s="130"/>
      <c r="AR399" s="130">
        <f>AR400</f>
        <v>829</v>
      </c>
      <c r="AS399" s="130">
        <f t="shared" si="713"/>
        <v>0</v>
      </c>
      <c r="AT399" s="130">
        <f t="shared" si="713"/>
        <v>0</v>
      </c>
      <c r="AU399" s="130">
        <f t="shared" si="713"/>
        <v>0</v>
      </c>
      <c r="AV399" s="130">
        <f t="shared" si="713"/>
        <v>829</v>
      </c>
      <c r="AW399" s="130">
        <f>AW400</f>
        <v>0</v>
      </c>
    </row>
    <row r="400" spans="1:49" s="7" customFormat="1" ht="50.25">
      <c r="A400" s="163" t="s">
        <v>83</v>
      </c>
      <c r="B400" s="162" t="s">
        <v>55</v>
      </c>
      <c r="C400" s="162" t="s">
        <v>11</v>
      </c>
      <c r="D400" s="162" t="s">
        <v>710</v>
      </c>
      <c r="E400" s="162" t="s">
        <v>84</v>
      </c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30"/>
      <c r="V400" s="130"/>
      <c r="W400" s="130"/>
      <c r="X400" s="130"/>
      <c r="Y400" s="130"/>
      <c r="Z400" s="130"/>
      <c r="AA400" s="130"/>
      <c r="AB400" s="130"/>
      <c r="AC400" s="130"/>
      <c r="AD400" s="130"/>
      <c r="AE400" s="130"/>
      <c r="AF400" s="130"/>
      <c r="AG400" s="130"/>
      <c r="AH400" s="130"/>
      <c r="AI400" s="130"/>
      <c r="AJ400" s="130"/>
      <c r="AK400" s="130"/>
      <c r="AL400" s="130"/>
      <c r="AM400" s="130"/>
      <c r="AN400" s="130"/>
      <c r="AO400" s="130"/>
      <c r="AP400" s="130"/>
      <c r="AQ400" s="130"/>
      <c r="AR400" s="130">
        <f>AR401</f>
        <v>829</v>
      </c>
      <c r="AS400" s="130">
        <f t="shared" si="713"/>
        <v>0</v>
      </c>
      <c r="AT400" s="130">
        <f t="shared" si="713"/>
        <v>0</v>
      </c>
      <c r="AU400" s="130">
        <f t="shared" si="713"/>
        <v>0</v>
      </c>
      <c r="AV400" s="130">
        <f t="shared" si="713"/>
        <v>829</v>
      </c>
      <c r="AW400" s="130">
        <f>AW401</f>
        <v>0</v>
      </c>
    </row>
    <row r="401" spans="1:49" s="7" customFormat="1" ht="18.75">
      <c r="A401" s="163" t="s">
        <v>178</v>
      </c>
      <c r="B401" s="162" t="s">
        <v>55</v>
      </c>
      <c r="C401" s="162" t="s">
        <v>11</v>
      </c>
      <c r="D401" s="162" t="s">
        <v>710</v>
      </c>
      <c r="E401" s="162" t="s">
        <v>177</v>
      </c>
      <c r="F401" s="130"/>
      <c r="G401" s="130"/>
      <c r="H401" s="130"/>
      <c r="I401" s="130"/>
      <c r="J401" s="130"/>
      <c r="K401" s="130"/>
      <c r="L401" s="130"/>
      <c r="M401" s="130"/>
      <c r="N401" s="130"/>
      <c r="O401" s="130"/>
      <c r="P401" s="130"/>
      <c r="Q401" s="130"/>
      <c r="R401" s="130"/>
      <c r="S401" s="130"/>
      <c r="T401" s="130"/>
      <c r="U401" s="130"/>
      <c r="V401" s="130"/>
      <c r="W401" s="130"/>
      <c r="X401" s="130"/>
      <c r="Y401" s="130"/>
      <c r="Z401" s="130"/>
      <c r="AA401" s="130"/>
      <c r="AB401" s="130"/>
      <c r="AC401" s="130"/>
      <c r="AD401" s="130"/>
      <c r="AE401" s="130"/>
      <c r="AF401" s="130"/>
      <c r="AG401" s="130"/>
      <c r="AH401" s="130"/>
      <c r="AI401" s="130"/>
      <c r="AJ401" s="130"/>
      <c r="AK401" s="130"/>
      <c r="AL401" s="130"/>
      <c r="AM401" s="130"/>
      <c r="AN401" s="130"/>
      <c r="AO401" s="130"/>
      <c r="AP401" s="130"/>
      <c r="AQ401" s="130"/>
      <c r="AR401" s="130">
        <v>829</v>
      </c>
      <c r="AS401" s="130"/>
      <c r="AT401" s="130"/>
      <c r="AU401" s="130"/>
      <c r="AV401" s="130">
        <f>AP401+AR401+AS401+AT401+AU401</f>
        <v>829</v>
      </c>
      <c r="AW401" s="130">
        <f>AQ401+AU401</f>
        <v>0</v>
      </c>
    </row>
    <row r="402" spans="1:49" s="7" customFormat="1" ht="85.5" customHeight="1">
      <c r="A402" s="76" t="s">
        <v>581</v>
      </c>
      <c r="B402" s="36" t="s">
        <v>55</v>
      </c>
      <c r="C402" s="36" t="s">
        <v>11</v>
      </c>
      <c r="D402" s="36" t="s">
        <v>580</v>
      </c>
      <c r="E402" s="36"/>
      <c r="F402" s="27">
        <f>F403</f>
        <v>589</v>
      </c>
      <c r="G402" s="27">
        <f>G403</f>
        <v>0</v>
      </c>
      <c r="H402" s="27">
        <f t="shared" ref="H402:AW402" si="714">H403</f>
        <v>0</v>
      </c>
      <c r="I402" s="27">
        <f t="shared" si="714"/>
        <v>0</v>
      </c>
      <c r="J402" s="27">
        <f t="shared" si="714"/>
        <v>0</v>
      </c>
      <c r="K402" s="27">
        <f t="shared" si="714"/>
        <v>0</v>
      </c>
      <c r="L402" s="27">
        <f t="shared" si="714"/>
        <v>589</v>
      </c>
      <c r="M402" s="27">
        <f t="shared" si="714"/>
        <v>0</v>
      </c>
      <c r="N402" s="27">
        <f t="shared" si="714"/>
        <v>0</v>
      </c>
      <c r="O402" s="27">
        <f t="shared" si="714"/>
        <v>0</v>
      </c>
      <c r="P402" s="27">
        <f t="shared" si="714"/>
        <v>0</v>
      </c>
      <c r="Q402" s="27">
        <f t="shared" si="714"/>
        <v>0</v>
      </c>
      <c r="R402" s="27">
        <f t="shared" si="714"/>
        <v>589</v>
      </c>
      <c r="S402" s="27">
        <f t="shared" si="714"/>
        <v>0</v>
      </c>
      <c r="T402" s="27">
        <f t="shared" si="714"/>
        <v>0</v>
      </c>
      <c r="U402" s="27">
        <f t="shared" si="714"/>
        <v>0</v>
      </c>
      <c r="V402" s="27">
        <f t="shared" si="714"/>
        <v>0</v>
      </c>
      <c r="W402" s="27">
        <f t="shared" si="714"/>
        <v>0</v>
      </c>
      <c r="X402" s="27">
        <f t="shared" si="714"/>
        <v>589</v>
      </c>
      <c r="Y402" s="27">
        <f t="shared" si="714"/>
        <v>0</v>
      </c>
      <c r="Z402" s="27">
        <f t="shared" si="714"/>
        <v>0</v>
      </c>
      <c r="AA402" s="27">
        <f t="shared" si="714"/>
        <v>0</v>
      </c>
      <c r="AB402" s="27">
        <f t="shared" si="714"/>
        <v>0</v>
      </c>
      <c r="AC402" s="27">
        <f t="shared" si="714"/>
        <v>0</v>
      </c>
      <c r="AD402" s="27">
        <f t="shared" si="714"/>
        <v>589</v>
      </c>
      <c r="AE402" s="27">
        <f t="shared" si="714"/>
        <v>0</v>
      </c>
      <c r="AF402" s="27">
        <f t="shared" si="714"/>
        <v>0</v>
      </c>
      <c r="AG402" s="27">
        <f t="shared" si="714"/>
        <v>0</v>
      </c>
      <c r="AH402" s="27">
        <f t="shared" si="714"/>
        <v>0</v>
      </c>
      <c r="AI402" s="27">
        <f t="shared" si="714"/>
        <v>0</v>
      </c>
      <c r="AJ402" s="27">
        <f t="shared" si="714"/>
        <v>589</v>
      </c>
      <c r="AK402" s="27">
        <f t="shared" si="714"/>
        <v>0</v>
      </c>
      <c r="AL402" s="27">
        <f t="shared" si="714"/>
        <v>0</v>
      </c>
      <c r="AM402" s="27">
        <f t="shared" si="714"/>
        <v>0</v>
      </c>
      <c r="AN402" s="27">
        <f t="shared" si="714"/>
        <v>0</v>
      </c>
      <c r="AO402" s="27">
        <f t="shared" si="714"/>
        <v>6952</v>
      </c>
      <c r="AP402" s="27">
        <f t="shared" si="714"/>
        <v>7541</v>
      </c>
      <c r="AQ402" s="27">
        <f t="shared" si="714"/>
        <v>6952</v>
      </c>
      <c r="AR402" s="27">
        <f t="shared" si="714"/>
        <v>0</v>
      </c>
      <c r="AS402" s="27">
        <f t="shared" si="714"/>
        <v>0</v>
      </c>
      <c r="AT402" s="27">
        <f t="shared" si="714"/>
        <v>0</v>
      </c>
      <c r="AU402" s="27">
        <f t="shared" si="714"/>
        <v>0</v>
      </c>
      <c r="AV402" s="27">
        <f t="shared" si="714"/>
        <v>7541</v>
      </c>
      <c r="AW402" s="27">
        <f t="shared" si="714"/>
        <v>6952</v>
      </c>
    </row>
    <row r="403" spans="1:49" s="7" customFormat="1" ht="33.75">
      <c r="A403" s="33" t="s">
        <v>437</v>
      </c>
      <c r="B403" s="36" t="s">
        <v>55</v>
      </c>
      <c r="C403" s="36" t="s">
        <v>11</v>
      </c>
      <c r="D403" s="36" t="s">
        <v>580</v>
      </c>
      <c r="E403" s="36" t="s">
        <v>80</v>
      </c>
      <c r="F403" s="27">
        <f t="shared" ref="F403:AW403" si="715">F404</f>
        <v>589</v>
      </c>
      <c r="G403" s="27">
        <f t="shared" si="715"/>
        <v>0</v>
      </c>
      <c r="H403" s="27">
        <f t="shared" si="715"/>
        <v>0</v>
      </c>
      <c r="I403" s="27">
        <f t="shared" si="715"/>
        <v>0</v>
      </c>
      <c r="J403" s="27">
        <f t="shared" si="715"/>
        <v>0</v>
      </c>
      <c r="K403" s="27">
        <f t="shared" si="715"/>
        <v>0</v>
      </c>
      <c r="L403" s="27">
        <f t="shared" si="715"/>
        <v>589</v>
      </c>
      <c r="M403" s="27">
        <f t="shared" si="715"/>
        <v>0</v>
      </c>
      <c r="N403" s="27">
        <f t="shared" si="715"/>
        <v>0</v>
      </c>
      <c r="O403" s="27">
        <f t="shared" si="715"/>
        <v>0</v>
      </c>
      <c r="P403" s="27">
        <f t="shared" si="715"/>
        <v>0</v>
      </c>
      <c r="Q403" s="27">
        <f t="shared" si="715"/>
        <v>0</v>
      </c>
      <c r="R403" s="27">
        <f t="shared" si="715"/>
        <v>589</v>
      </c>
      <c r="S403" s="27">
        <f t="shared" si="715"/>
        <v>0</v>
      </c>
      <c r="T403" s="27">
        <f t="shared" si="715"/>
        <v>0</v>
      </c>
      <c r="U403" s="27">
        <f t="shared" si="715"/>
        <v>0</v>
      </c>
      <c r="V403" s="27">
        <f t="shared" si="715"/>
        <v>0</v>
      </c>
      <c r="W403" s="27">
        <f t="shared" si="715"/>
        <v>0</v>
      </c>
      <c r="X403" s="27">
        <f t="shared" si="715"/>
        <v>589</v>
      </c>
      <c r="Y403" s="27">
        <f t="shared" si="715"/>
        <v>0</v>
      </c>
      <c r="Z403" s="27">
        <f t="shared" si="715"/>
        <v>0</v>
      </c>
      <c r="AA403" s="27">
        <f t="shared" si="715"/>
        <v>0</v>
      </c>
      <c r="AB403" s="27">
        <f t="shared" si="715"/>
        <v>0</v>
      </c>
      <c r="AC403" s="27">
        <f t="shared" si="715"/>
        <v>0</v>
      </c>
      <c r="AD403" s="27">
        <f t="shared" si="715"/>
        <v>589</v>
      </c>
      <c r="AE403" s="27">
        <f t="shared" si="715"/>
        <v>0</v>
      </c>
      <c r="AF403" s="27">
        <f t="shared" si="715"/>
        <v>0</v>
      </c>
      <c r="AG403" s="27">
        <f t="shared" si="715"/>
        <v>0</v>
      </c>
      <c r="AH403" s="27">
        <f t="shared" si="715"/>
        <v>0</v>
      </c>
      <c r="AI403" s="27">
        <f t="shared" si="715"/>
        <v>0</v>
      </c>
      <c r="AJ403" s="27">
        <f t="shared" si="715"/>
        <v>589</v>
      </c>
      <c r="AK403" s="27">
        <f t="shared" si="715"/>
        <v>0</v>
      </c>
      <c r="AL403" s="92">
        <f t="shared" si="715"/>
        <v>0</v>
      </c>
      <c r="AM403" s="92">
        <f t="shared" si="715"/>
        <v>0</v>
      </c>
      <c r="AN403" s="92">
        <f t="shared" si="715"/>
        <v>0</v>
      </c>
      <c r="AO403" s="92">
        <f t="shared" si="715"/>
        <v>6952</v>
      </c>
      <c r="AP403" s="27">
        <f t="shared" si="715"/>
        <v>7541</v>
      </c>
      <c r="AQ403" s="27">
        <f t="shared" si="715"/>
        <v>6952</v>
      </c>
      <c r="AR403" s="27">
        <f t="shared" si="715"/>
        <v>0</v>
      </c>
      <c r="AS403" s="27">
        <f t="shared" si="715"/>
        <v>0</v>
      </c>
      <c r="AT403" s="27">
        <f t="shared" si="715"/>
        <v>0</v>
      </c>
      <c r="AU403" s="27">
        <f t="shared" si="715"/>
        <v>0</v>
      </c>
      <c r="AV403" s="27">
        <f t="shared" si="715"/>
        <v>7541</v>
      </c>
      <c r="AW403" s="27">
        <f t="shared" si="715"/>
        <v>6952</v>
      </c>
    </row>
    <row r="404" spans="1:49" s="7" customFormat="1" ht="36.75" customHeight="1">
      <c r="A404" s="72" t="s">
        <v>170</v>
      </c>
      <c r="B404" s="36" t="s">
        <v>55</v>
      </c>
      <c r="C404" s="36" t="s">
        <v>11</v>
      </c>
      <c r="D404" s="36" t="s">
        <v>580</v>
      </c>
      <c r="E404" s="36" t="s">
        <v>169</v>
      </c>
      <c r="F404" s="27">
        <v>589</v>
      </c>
      <c r="G404" s="27"/>
      <c r="H404" s="27"/>
      <c r="I404" s="27"/>
      <c r="J404" s="27"/>
      <c r="K404" s="27"/>
      <c r="L404" s="27">
        <f>F404+H404+I404+J404+K404</f>
        <v>589</v>
      </c>
      <c r="M404" s="27">
        <f>G404+K404</f>
        <v>0</v>
      </c>
      <c r="N404" s="27"/>
      <c r="O404" s="27"/>
      <c r="P404" s="27"/>
      <c r="Q404" s="27"/>
      <c r="R404" s="27">
        <f>L404+N404+O404+P404+Q404</f>
        <v>589</v>
      </c>
      <c r="S404" s="27">
        <f>M404+Q404</f>
        <v>0</v>
      </c>
      <c r="T404" s="27"/>
      <c r="U404" s="27"/>
      <c r="V404" s="27"/>
      <c r="W404" s="27"/>
      <c r="X404" s="27">
        <f>R404+T404+U404+V404+W404</f>
        <v>589</v>
      </c>
      <c r="Y404" s="27">
        <f>S404+W404</f>
        <v>0</v>
      </c>
      <c r="Z404" s="27"/>
      <c r="AA404" s="27"/>
      <c r="AB404" s="27"/>
      <c r="AC404" s="27"/>
      <c r="AD404" s="27">
        <f>X404+Z404+AA404+AB404+AC404</f>
        <v>589</v>
      </c>
      <c r="AE404" s="27">
        <f>Y404+AC404</f>
        <v>0</v>
      </c>
      <c r="AF404" s="27"/>
      <c r="AG404" s="27"/>
      <c r="AH404" s="27"/>
      <c r="AI404" s="27"/>
      <c r="AJ404" s="27">
        <f>AD404+AF404+AG404+AH404+AI404</f>
        <v>589</v>
      </c>
      <c r="AK404" s="27">
        <f>AE404+AI404</f>
        <v>0</v>
      </c>
      <c r="AL404" s="92"/>
      <c r="AM404" s="92"/>
      <c r="AN404" s="92"/>
      <c r="AO404" s="92">
        <v>6952</v>
      </c>
      <c r="AP404" s="27">
        <f>AJ404+AL404+AM404+AN404+AO404</f>
        <v>7541</v>
      </c>
      <c r="AQ404" s="27">
        <f>AK404+AO404</f>
        <v>6952</v>
      </c>
      <c r="AR404" s="27"/>
      <c r="AS404" s="27"/>
      <c r="AT404" s="27"/>
      <c r="AU404" s="27"/>
      <c r="AV404" s="27">
        <f>AP404+AR404+AS404+AT404+AU404</f>
        <v>7541</v>
      </c>
      <c r="AW404" s="27">
        <f>AQ404+AU404</f>
        <v>6952</v>
      </c>
    </row>
    <row r="405" spans="1:49" s="7" customFormat="1" ht="18.75">
      <c r="A405" s="73"/>
      <c r="B405" s="36"/>
      <c r="C405" s="36"/>
      <c r="D405" s="36"/>
      <c r="E405" s="36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9"/>
      <c r="AM405" s="59"/>
      <c r="AN405" s="59"/>
      <c r="AO405" s="59"/>
      <c r="AP405" s="59"/>
      <c r="AQ405" s="59"/>
      <c r="AR405" s="59"/>
      <c r="AS405" s="59"/>
      <c r="AT405" s="59"/>
      <c r="AU405" s="59"/>
      <c r="AV405" s="59"/>
      <c r="AW405" s="59"/>
    </row>
    <row r="406" spans="1:49" s="8" customFormat="1" ht="37.5">
      <c r="A406" s="71" t="s">
        <v>27</v>
      </c>
      <c r="B406" s="22" t="s">
        <v>55</v>
      </c>
      <c r="C406" s="22" t="s">
        <v>58</v>
      </c>
      <c r="D406" s="29"/>
      <c r="E406" s="22"/>
      <c r="F406" s="30">
        <f t="shared" ref="F406:AW406" si="716">F407+F429+F467+F473+F478</f>
        <v>150684</v>
      </c>
      <c r="G406" s="30">
        <f t="shared" si="716"/>
        <v>0</v>
      </c>
      <c r="H406" s="30">
        <f t="shared" si="716"/>
        <v>893</v>
      </c>
      <c r="I406" s="30">
        <f t="shared" si="716"/>
        <v>0</v>
      </c>
      <c r="J406" s="30">
        <f t="shared" si="716"/>
        <v>0</v>
      </c>
      <c r="K406" s="30">
        <f t="shared" si="716"/>
        <v>0</v>
      </c>
      <c r="L406" s="30">
        <f t="shared" si="716"/>
        <v>151577</v>
      </c>
      <c r="M406" s="30">
        <f t="shared" si="716"/>
        <v>0</v>
      </c>
      <c r="N406" s="30">
        <f t="shared" si="716"/>
        <v>3679</v>
      </c>
      <c r="O406" s="30">
        <f t="shared" si="716"/>
        <v>-5500</v>
      </c>
      <c r="P406" s="30">
        <f t="shared" si="716"/>
        <v>0</v>
      </c>
      <c r="Q406" s="30">
        <f t="shared" si="716"/>
        <v>0</v>
      </c>
      <c r="R406" s="30">
        <f t="shared" si="716"/>
        <v>149756</v>
      </c>
      <c r="S406" s="30">
        <f t="shared" si="716"/>
        <v>0</v>
      </c>
      <c r="T406" s="30">
        <f t="shared" si="716"/>
        <v>190</v>
      </c>
      <c r="U406" s="30">
        <f t="shared" si="716"/>
        <v>0</v>
      </c>
      <c r="V406" s="30">
        <f t="shared" si="716"/>
        <v>0</v>
      </c>
      <c r="W406" s="30">
        <f t="shared" si="716"/>
        <v>0</v>
      </c>
      <c r="X406" s="30">
        <f t="shared" si="716"/>
        <v>149946</v>
      </c>
      <c r="Y406" s="30">
        <f t="shared" si="716"/>
        <v>0</v>
      </c>
      <c r="Z406" s="30">
        <f t="shared" si="716"/>
        <v>0</v>
      </c>
      <c r="AA406" s="30">
        <f t="shared" si="716"/>
        <v>0</v>
      </c>
      <c r="AB406" s="30">
        <f t="shared" si="716"/>
        <v>0</v>
      </c>
      <c r="AC406" s="30">
        <f t="shared" si="716"/>
        <v>0</v>
      </c>
      <c r="AD406" s="30">
        <f t="shared" si="716"/>
        <v>149946</v>
      </c>
      <c r="AE406" s="30">
        <f t="shared" si="716"/>
        <v>0</v>
      </c>
      <c r="AF406" s="30">
        <f t="shared" si="716"/>
        <v>100</v>
      </c>
      <c r="AG406" s="30">
        <f t="shared" si="716"/>
        <v>0</v>
      </c>
      <c r="AH406" s="30">
        <f t="shared" si="716"/>
        <v>0</v>
      </c>
      <c r="AI406" s="30">
        <f t="shared" si="716"/>
        <v>38760</v>
      </c>
      <c r="AJ406" s="30">
        <f t="shared" si="716"/>
        <v>188806</v>
      </c>
      <c r="AK406" s="30">
        <f t="shared" si="716"/>
        <v>38760</v>
      </c>
      <c r="AL406" s="30">
        <f t="shared" si="716"/>
        <v>19751</v>
      </c>
      <c r="AM406" s="30">
        <f t="shared" si="716"/>
        <v>-8238</v>
      </c>
      <c r="AN406" s="30">
        <f t="shared" si="716"/>
        <v>0</v>
      </c>
      <c r="AO406" s="30">
        <f t="shared" si="716"/>
        <v>10632</v>
      </c>
      <c r="AP406" s="30">
        <f t="shared" si="716"/>
        <v>210951</v>
      </c>
      <c r="AQ406" s="30">
        <f t="shared" si="716"/>
        <v>49392</v>
      </c>
      <c r="AR406" s="30">
        <f t="shared" si="716"/>
        <v>3700</v>
      </c>
      <c r="AS406" s="30">
        <f t="shared" si="716"/>
        <v>838</v>
      </c>
      <c r="AT406" s="30">
        <f t="shared" si="716"/>
        <v>0</v>
      </c>
      <c r="AU406" s="30">
        <f t="shared" si="716"/>
        <v>0</v>
      </c>
      <c r="AV406" s="30">
        <f t="shared" si="716"/>
        <v>215489</v>
      </c>
      <c r="AW406" s="30">
        <f t="shared" si="716"/>
        <v>49392</v>
      </c>
    </row>
    <row r="407" spans="1:49" s="8" customFormat="1" ht="50.25">
      <c r="A407" s="33" t="s">
        <v>476</v>
      </c>
      <c r="B407" s="25" t="s">
        <v>55</v>
      </c>
      <c r="C407" s="25" t="s">
        <v>58</v>
      </c>
      <c r="D407" s="25" t="s">
        <v>249</v>
      </c>
      <c r="E407" s="22"/>
      <c r="F407" s="50">
        <f>F419+F412</f>
        <v>24124</v>
      </c>
      <c r="G407" s="50">
        <f>G419+G412</f>
        <v>0</v>
      </c>
      <c r="H407" s="50">
        <f t="shared" ref="H407:M407" si="717">H419+H412</f>
        <v>394</v>
      </c>
      <c r="I407" s="50">
        <f t="shared" si="717"/>
        <v>0</v>
      </c>
      <c r="J407" s="50">
        <f t="shared" si="717"/>
        <v>0</v>
      </c>
      <c r="K407" s="50">
        <f t="shared" si="717"/>
        <v>0</v>
      </c>
      <c r="L407" s="50">
        <f t="shared" si="717"/>
        <v>24518</v>
      </c>
      <c r="M407" s="50">
        <f t="shared" si="717"/>
        <v>0</v>
      </c>
      <c r="N407" s="50">
        <f>N419+N412+N408</f>
        <v>3679</v>
      </c>
      <c r="O407" s="50">
        <f t="shared" ref="O407:S407" si="718">O419+O412+O408</f>
        <v>-5500</v>
      </c>
      <c r="P407" s="50">
        <f t="shared" si="718"/>
        <v>0</v>
      </c>
      <c r="Q407" s="50">
        <f t="shared" si="718"/>
        <v>0</v>
      </c>
      <c r="R407" s="50">
        <f t="shared" si="718"/>
        <v>22697</v>
      </c>
      <c r="S407" s="50">
        <f t="shared" si="718"/>
        <v>0</v>
      </c>
      <c r="T407" s="50">
        <f>T419+T412+T408</f>
        <v>16</v>
      </c>
      <c r="U407" s="50">
        <f t="shared" ref="U407:Y407" si="719">U419+U412+U408</f>
        <v>0</v>
      </c>
      <c r="V407" s="50">
        <f t="shared" si="719"/>
        <v>0</v>
      </c>
      <c r="W407" s="50">
        <f t="shared" si="719"/>
        <v>0</v>
      </c>
      <c r="X407" s="50">
        <f t="shared" si="719"/>
        <v>22713</v>
      </c>
      <c r="Y407" s="50">
        <f t="shared" si="719"/>
        <v>0</v>
      </c>
      <c r="Z407" s="50">
        <f>Z419+Z412+Z408</f>
        <v>0</v>
      </c>
      <c r="AA407" s="50">
        <f t="shared" ref="AA407:AE407" si="720">AA419+AA412+AA408</f>
        <v>0</v>
      </c>
      <c r="AB407" s="50">
        <f t="shared" si="720"/>
        <v>0</v>
      </c>
      <c r="AC407" s="50">
        <f t="shared" si="720"/>
        <v>0</v>
      </c>
      <c r="AD407" s="50">
        <f t="shared" si="720"/>
        <v>22713</v>
      </c>
      <c r="AE407" s="50">
        <f t="shared" si="720"/>
        <v>0</v>
      </c>
      <c r="AF407" s="50">
        <f>AF419+AF412+AF408</f>
        <v>0</v>
      </c>
      <c r="AG407" s="50">
        <f t="shared" ref="AG407:AK407" si="721">AG419+AG412+AG408</f>
        <v>0</v>
      </c>
      <c r="AH407" s="50">
        <f t="shared" si="721"/>
        <v>0</v>
      </c>
      <c r="AI407" s="50">
        <f t="shared" si="721"/>
        <v>0</v>
      </c>
      <c r="AJ407" s="50">
        <f t="shared" si="721"/>
        <v>22713</v>
      </c>
      <c r="AK407" s="50">
        <f t="shared" si="721"/>
        <v>0</v>
      </c>
      <c r="AL407" s="50">
        <f>AL419+AL412+AL408</f>
        <v>0</v>
      </c>
      <c r="AM407" s="50">
        <f t="shared" ref="AM407:AQ407" si="722">AM419+AM412+AM408</f>
        <v>0</v>
      </c>
      <c r="AN407" s="50">
        <f t="shared" si="722"/>
        <v>0</v>
      </c>
      <c r="AO407" s="50">
        <f t="shared" si="722"/>
        <v>0</v>
      </c>
      <c r="AP407" s="50">
        <f t="shared" si="722"/>
        <v>22713</v>
      </c>
      <c r="AQ407" s="50">
        <f t="shared" si="722"/>
        <v>0</v>
      </c>
      <c r="AR407" s="50">
        <f>AR419+AR412+AR408</f>
        <v>0</v>
      </c>
      <c r="AS407" s="50">
        <f t="shared" ref="AS407:AW407" si="723">AS419+AS412+AS408</f>
        <v>0</v>
      </c>
      <c r="AT407" s="50">
        <f t="shared" si="723"/>
        <v>0</v>
      </c>
      <c r="AU407" s="50">
        <f t="shared" si="723"/>
        <v>0</v>
      </c>
      <c r="AV407" s="50">
        <f t="shared" si="723"/>
        <v>22713</v>
      </c>
      <c r="AW407" s="50">
        <f t="shared" si="723"/>
        <v>0</v>
      </c>
    </row>
    <row r="408" spans="1:49" s="8" customFormat="1" ht="33.75">
      <c r="A408" s="33" t="s">
        <v>216</v>
      </c>
      <c r="B408" s="25" t="s">
        <v>55</v>
      </c>
      <c r="C408" s="25" t="s">
        <v>58</v>
      </c>
      <c r="D408" s="25" t="s">
        <v>650</v>
      </c>
      <c r="E408" s="22"/>
      <c r="F408" s="50"/>
      <c r="G408" s="50"/>
      <c r="H408" s="50"/>
      <c r="I408" s="50"/>
      <c r="J408" s="50"/>
      <c r="K408" s="50"/>
      <c r="L408" s="50"/>
      <c r="M408" s="50"/>
      <c r="N408" s="50">
        <f>N409</f>
        <v>0</v>
      </c>
      <c r="O408" s="50">
        <f t="shared" ref="O408:AD410" si="724">O409</f>
        <v>8129</v>
      </c>
      <c r="P408" s="50">
        <f t="shared" si="724"/>
        <v>0</v>
      </c>
      <c r="Q408" s="50">
        <f t="shared" si="724"/>
        <v>0</v>
      </c>
      <c r="R408" s="50">
        <f t="shared" si="724"/>
        <v>8129</v>
      </c>
      <c r="S408" s="50">
        <f t="shared" si="724"/>
        <v>0</v>
      </c>
      <c r="T408" s="50">
        <f>T409</f>
        <v>16</v>
      </c>
      <c r="U408" s="50">
        <f t="shared" si="724"/>
        <v>0</v>
      </c>
      <c r="V408" s="50">
        <f t="shared" si="724"/>
        <v>0</v>
      </c>
      <c r="W408" s="50">
        <f t="shared" si="724"/>
        <v>0</v>
      </c>
      <c r="X408" s="50">
        <f t="shared" si="724"/>
        <v>8145</v>
      </c>
      <c r="Y408" s="50">
        <f t="shared" si="724"/>
        <v>0</v>
      </c>
      <c r="Z408" s="50">
        <f>Z409</f>
        <v>0</v>
      </c>
      <c r="AA408" s="50">
        <f t="shared" si="724"/>
        <v>0</v>
      </c>
      <c r="AB408" s="50">
        <f t="shared" si="724"/>
        <v>0</v>
      </c>
      <c r="AC408" s="50">
        <f t="shared" si="724"/>
        <v>0</v>
      </c>
      <c r="AD408" s="50">
        <f t="shared" si="724"/>
        <v>8145</v>
      </c>
      <c r="AE408" s="50">
        <f t="shared" ref="AA408:AE410" si="725">AE409</f>
        <v>0</v>
      </c>
      <c r="AF408" s="50">
        <f>AF409</f>
        <v>0</v>
      </c>
      <c r="AG408" s="50">
        <f t="shared" ref="AG408:AV410" si="726">AG409</f>
        <v>0</v>
      </c>
      <c r="AH408" s="50">
        <f t="shared" si="726"/>
        <v>0</v>
      </c>
      <c r="AI408" s="50">
        <f t="shared" si="726"/>
        <v>0</v>
      </c>
      <c r="AJ408" s="50">
        <f t="shared" si="726"/>
        <v>8145</v>
      </c>
      <c r="AK408" s="50">
        <f t="shared" si="726"/>
        <v>0</v>
      </c>
      <c r="AL408" s="50">
        <f>AL409</f>
        <v>0</v>
      </c>
      <c r="AM408" s="50">
        <f t="shared" si="726"/>
        <v>0</v>
      </c>
      <c r="AN408" s="50">
        <f t="shared" si="726"/>
        <v>0</v>
      </c>
      <c r="AO408" s="50">
        <f t="shared" si="726"/>
        <v>0</v>
      </c>
      <c r="AP408" s="50">
        <f t="shared" si="726"/>
        <v>8145</v>
      </c>
      <c r="AQ408" s="50">
        <f t="shared" si="726"/>
        <v>0</v>
      </c>
      <c r="AR408" s="50">
        <f>AR409</f>
        <v>0</v>
      </c>
      <c r="AS408" s="50">
        <f t="shared" si="726"/>
        <v>0</v>
      </c>
      <c r="AT408" s="50">
        <f t="shared" si="726"/>
        <v>0</v>
      </c>
      <c r="AU408" s="50">
        <f t="shared" si="726"/>
        <v>0</v>
      </c>
      <c r="AV408" s="50">
        <f t="shared" si="726"/>
        <v>8145</v>
      </c>
      <c r="AW408" s="50">
        <f t="shared" ref="AS408:AW410" si="727">AW409</f>
        <v>0</v>
      </c>
    </row>
    <row r="409" spans="1:49" s="8" customFormat="1" ht="33.75">
      <c r="A409" s="33" t="s">
        <v>82</v>
      </c>
      <c r="B409" s="25" t="s">
        <v>55</v>
      </c>
      <c r="C409" s="25" t="s">
        <v>58</v>
      </c>
      <c r="D409" s="25" t="s">
        <v>651</v>
      </c>
      <c r="E409" s="22"/>
      <c r="F409" s="50"/>
      <c r="G409" s="50"/>
      <c r="H409" s="50"/>
      <c r="I409" s="50"/>
      <c r="J409" s="50"/>
      <c r="K409" s="50"/>
      <c r="L409" s="50"/>
      <c r="M409" s="50"/>
      <c r="N409" s="50">
        <f>N410</f>
        <v>0</v>
      </c>
      <c r="O409" s="50">
        <f t="shared" si="724"/>
        <v>8129</v>
      </c>
      <c r="P409" s="50">
        <f t="shared" si="724"/>
        <v>0</v>
      </c>
      <c r="Q409" s="50">
        <f t="shared" si="724"/>
        <v>0</v>
      </c>
      <c r="R409" s="50">
        <f t="shared" si="724"/>
        <v>8129</v>
      </c>
      <c r="S409" s="50">
        <f t="shared" si="724"/>
        <v>0</v>
      </c>
      <c r="T409" s="50">
        <f>T410</f>
        <v>16</v>
      </c>
      <c r="U409" s="50">
        <f t="shared" si="724"/>
        <v>0</v>
      </c>
      <c r="V409" s="50">
        <f t="shared" si="724"/>
        <v>0</v>
      </c>
      <c r="W409" s="50">
        <f t="shared" si="724"/>
        <v>0</v>
      </c>
      <c r="X409" s="50">
        <f t="shared" si="724"/>
        <v>8145</v>
      </c>
      <c r="Y409" s="50">
        <f t="shared" si="724"/>
        <v>0</v>
      </c>
      <c r="Z409" s="50">
        <f>Z410</f>
        <v>0</v>
      </c>
      <c r="AA409" s="50">
        <f t="shared" si="725"/>
        <v>0</v>
      </c>
      <c r="AB409" s="50">
        <f t="shared" si="725"/>
        <v>0</v>
      </c>
      <c r="AC409" s="50">
        <f t="shared" si="725"/>
        <v>0</v>
      </c>
      <c r="AD409" s="50">
        <f t="shared" si="725"/>
        <v>8145</v>
      </c>
      <c r="AE409" s="50">
        <f t="shared" si="725"/>
        <v>0</v>
      </c>
      <c r="AF409" s="50">
        <f>AF410</f>
        <v>0</v>
      </c>
      <c r="AG409" s="50">
        <f t="shared" si="726"/>
        <v>0</v>
      </c>
      <c r="AH409" s="50">
        <f t="shared" si="726"/>
        <v>0</v>
      </c>
      <c r="AI409" s="50">
        <f t="shared" si="726"/>
        <v>0</v>
      </c>
      <c r="AJ409" s="50">
        <f t="shared" si="726"/>
        <v>8145</v>
      </c>
      <c r="AK409" s="50">
        <f t="shared" si="726"/>
        <v>0</v>
      </c>
      <c r="AL409" s="50">
        <f>AL410</f>
        <v>0</v>
      </c>
      <c r="AM409" s="50">
        <f t="shared" si="726"/>
        <v>0</v>
      </c>
      <c r="AN409" s="50">
        <f t="shared" si="726"/>
        <v>0</v>
      </c>
      <c r="AO409" s="50">
        <f t="shared" si="726"/>
        <v>0</v>
      </c>
      <c r="AP409" s="50">
        <f t="shared" si="726"/>
        <v>8145</v>
      </c>
      <c r="AQ409" s="50">
        <f t="shared" si="726"/>
        <v>0</v>
      </c>
      <c r="AR409" s="50">
        <f>AR410</f>
        <v>0</v>
      </c>
      <c r="AS409" s="50">
        <f t="shared" si="727"/>
        <v>0</v>
      </c>
      <c r="AT409" s="50">
        <f t="shared" si="727"/>
        <v>0</v>
      </c>
      <c r="AU409" s="50">
        <f t="shared" si="727"/>
        <v>0</v>
      </c>
      <c r="AV409" s="50">
        <f t="shared" si="727"/>
        <v>8145</v>
      </c>
      <c r="AW409" s="50">
        <f t="shared" si="727"/>
        <v>0</v>
      </c>
    </row>
    <row r="410" spans="1:49" s="8" customFormat="1" ht="33.75" customHeight="1">
      <c r="A410" s="33" t="s">
        <v>83</v>
      </c>
      <c r="B410" s="25" t="s">
        <v>55</v>
      </c>
      <c r="C410" s="25" t="s">
        <v>58</v>
      </c>
      <c r="D410" s="25" t="s">
        <v>651</v>
      </c>
      <c r="E410" s="44" t="s">
        <v>84</v>
      </c>
      <c r="F410" s="50"/>
      <c r="G410" s="50"/>
      <c r="H410" s="50"/>
      <c r="I410" s="50"/>
      <c r="J410" s="50"/>
      <c r="K410" s="50"/>
      <c r="L410" s="50"/>
      <c r="M410" s="50"/>
      <c r="N410" s="50">
        <f>N411</f>
        <v>0</v>
      </c>
      <c r="O410" s="50">
        <f t="shared" si="724"/>
        <v>8129</v>
      </c>
      <c r="P410" s="50">
        <f t="shared" si="724"/>
        <v>0</v>
      </c>
      <c r="Q410" s="50">
        <f t="shared" si="724"/>
        <v>0</v>
      </c>
      <c r="R410" s="50">
        <f t="shared" si="724"/>
        <v>8129</v>
      </c>
      <c r="S410" s="50">
        <f t="shared" si="724"/>
        <v>0</v>
      </c>
      <c r="T410" s="50">
        <f>T411</f>
        <v>16</v>
      </c>
      <c r="U410" s="50">
        <f t="shared" si="724"/>
        <v>0</v>
      </c>
      <c r="V410" s="50">
        <f t="shared" si="724"/>
        <v>0</v>
      </c>
      <c r="W410" s="50">
        <f t="shared" si="724"/>
        <v>0</v>
      </c>
      <c r="X410" s="50">
        <f t="shared" si="724"/>
        <v>8145</v>
      </c>
      <c r="Y410" s="50">
        <f t="shared" si="724"/>
        <v>0</v>
      </c>
      <c r="Z410" s="50">
        <f>Z411</f>
        <v>0</v>
      </c>
      <c r="AA410" s="50">
        <f t="shared" si="725"/>
        <v>0</v>
      </c>
      <c r="AB410" s="50">
        <f t="shared" si="725"/>
        <v>0</v>
      </c>
      <c r="AC410" s="50">
        <f t="shared" si="725"/>
        <v>0</v>
      </c>
      <c r="AD410" s="50">
        <f t="shared" si="725"/>
        <v>8145</v>
      </c>
      <c r="AE410" s="50">
        <f t="shared" si="725"/>
        <v>0</v>
      </c>
      <c r="AF410" s="50">
        <f>AF411</f>
        <v>0</v>
      </c>
      <c r="AG410" s="50">
        <f t="shared" si="726"/>
        <v>0</v>
      </c>
      <c r="AH410" s="50">
        <f t="shared" si="726"/>
        <v>0</v>
      </c>
      <c r="AI410" s="50">
        <f t="shared" si="726"/>
        <v>0</v>
      </c>
      <c r="AJ410" s="50">
        <f t="shared" si="726"/>
        <v>8145</v>
      </c>
      <c r="AK410" s="50">
        <f t="shared" si="726"/>
        <v>0</v>
      </c>
      <c r="AL410" s="50">
        <f>AL411</f>
        <v>0</v>
      </c>
      <c r="AM410" s="50">
        <f t="shared" si="726"/>
        <v>0</v>
      </c>
      <c r="AN410" s="50">
        <f t="shared" si="726"/>
        <v>0</v>
      </c>
      <c r="AO410" s="50">
        <f t="shared" si="726"/>
        <v>0</v>
      </c>
      <c r="AP410" s="50">
        <f t="shared" si="726"/>
        <v>8145</v>
      </c>
      <c r="AQ410" s="50">
        <f t="shared" si="726"/>
        <v>0</v>
      </c>
      <c r="AR410" s="50">
        <f>AR411</f>
        <v>0</v>
      </c>
      <c r="AS410" s="50">
        <f t="shared" si="727"/>
        <v>0</v>
      </c>
      <c r="AT410" s="50">
        <f t="shared" si="727"/>
        <v>0</v>
      </c>
      <c r="AU410" s="50">
        <f t="shared" si="727"/>
        <v>0</v>
      </c>
      <c r="AV410" s="50">
        <f t="shared" si="727"/>
        <v>8145</v>
      </c>
      <c r="AW410" s="50">
        <f t="shared" si="727"/>
        <v>0</v>
      </c>
    </row>
    <row r="411" spans="1:49" s="8" customFormat="1" ht="18.75">
      <c r="A411" s="33" t="s">
        <v>178</v>
      </c>
      <c r="B411" s="25" t="s">
        <v>55</v>
      </c>
      <c r="C411" s="25" t="s">
        <v>58</v>
      </c>
      <c r="D411" s="25" t="s">
        <v>651</v>
      </c>
      <c r="E411" s="44" t="s">
        <v>177</v>
      </c>
      <c r="F411" s="50"/>
      <c r="G411" s="50"/>
      <c r="H411" s="50"/>
      <c r="I411" s="50"/>
      <c r="J411" s="50"/>
      <c r="K411" s="50"/>
      <c r="L411" s="50"/>
      <c r="M411" s="50"/>
      <c r="N411" s="50"/>
      <c r="O411" s="50">
        <v>8129</v>
      </c>
      <c r="P411" s="50"/>
      <c r="Q411" s="50"/>
      <c r="R411" s="27">
        <f>L411+N411+O411+P411+Q411</f>
        <v>8129</v>
      </c>
      <c r="S411" s="27">
        <f>M411+Q411</f>
        <v>0</v>
      </c>
      <c r="T411" s="50">
        <v>16</v>
      </c>
      <c r="U411" s="50"/>
      <c r="V411" s="50"/>
      <c r="W411" s="50"/>
      <c r="X411" s="27">
        <f>R411+T411+U411+V411+W411</f>
        <v>8145</v>
      </c>
      <c r="Y411" s="27">
        <f>S411+W411</f>
        <v>0</v>
      </c>
      <c r="Z411" s="50"/>
      <c r="AA411" s="50"/>
      <c r="AB411" s="50"/>
      <c r="AC411" s="50"/>
      <c r="AD411" s="27">
        <f>X411+Z411+AA411+AB411+AC411</f>
        <v>8145</v>
      </c>
      <c r="AE411" s="27">
        <f>Y411+AC411</f>
        <v>0</v>
      </c>
      <c r="AF411" s="50"/>
      <c r="AG411" s="50"/>
      <c r="AH411" s="50"/>
      <c r="AI411" s="50"/>
      <c r="AJ411" s="27">
        <f>AD411+AF411+AG411+AH411+AI411</f>
        <v>8145</v>
      </c>
      <c r="AK411" s="27">
        <f>AE411+AI411</f>
        <v>0</v>
      </c>
      <c r="AL411" s="50"/>
      <c r="AM411" s="50"/>
      <c r="AN411" s="50"/>
      <c r="AO411" s="50"/>
      <c r="AP411" s="27">
        <f>AJ411+AL411+AM411+AN411+AO411</f>
        <v>8145</v>
      </c>
      <c r="AQ411" s="27">
        <f>AK411+AO411</f>
        <v>0</v>
      </c>
      <c r="AR411" s="50"/>
      <c r="AS411" s="50"/>
      <c r="AT411" s="50"/>
      <c r="AU411" s="50"/>
      <c r="AV411" s="27">
        <f>AP411+AR411+AS411+AT411+AU411</f>
        <v>8145</v>
      </c>
      <c r="AW411" s="27">
        <f>AQ411+AU411</f>
        <v>0</v>
      </c>
    </row>
    <row r="412" spans="1:49" s="8" customFormat="1" ht="21.75" customHeight="1">
      <c r="A412" s="33" t="s">
        <v>78</v>
      </c>
      <c r="B412" s="25" t="s">
        <v>55</v>
      </c>
      <c r="C412" s="25" t="s">
        <v>58</v>
      </c>
      <c r="D412" s="25" t="s">
        <v>250</v>
      </c>
      <c r="E412" s="25"/>
      <c r="F412" s="50">
        <f>F413</f>
        <v>9176</v>
      </c>
      <c r="G412" s="50">
        <f>G413</f>
        <v>0</v>
      </c>
      <c r="H412" s="50">
        <f t="shared" ref="H412:M412" si="728">H413</f>
        <v>0</v>
      </c>
      <c r="I412" s="50">
        <f t="shared" si="728"/>
        <v>0</v>
      </c>
      <c r="J412" s="50">
        <f t="shared" si="728"/>
        <v>0</v>
      </c>
      <c r="K412" s="50">
        <f t="shared" si="728"/>
        <v>0</v>
      </c>
      <c r="L412" s="50">
        <f t="shared" si="728"/>
        <v>9176</v>
      </c>
      <c r="M412" s="50">
        <f t="shared" si="728"/>
        <v>0</v>
      </c>
      <c r="N412" s="50">
        <f>N413+N416</f>
        <v>3679</v>
      </c>
      <c r="O412" s="50">
        <f t="shared" ref="O412:S412" si="729">O413+O416</f>
        <v>1713</v>
      </c>
      <c r="P412" s="50">
        <f t="shared" si="729"/>
        <v>0</v>
      </c>
      <c r="Q412" s="50">
        <f t="shared" si="729"/>
        <v>0</v>
      </c>
      <c r="R412" s="50">
        <f t="shared" si="729"/>
        <v>14568</v>
      </c>
      <c r="S412" s="50">
        <f t="shared" si="729"/>
        <v>0</v>
      </c>
      <c r="T412" s="50">
        <f>T413+T416</f>
        <v>0</v>
      </c>
      <c r="U412" s="50">
        <f t="shared" ref="U412:Y412" si="730">U413+U416</f>
        <v>0</v>
      </c>
      <c r="V412" s="50">
        <f t="shared" si="730"/>
        <v>0</v>
      </c>
      <c r="W412" s="50">
        <f t="shared" si="730"/>
        <v>0</v>
      </c>
      <c r="X412" s="50">
        <f t="shared" si="730"/>
        <v>14568</v>
      </c>
      <c r="Y412" s="50">
        <f t="shared" si="730"/>
        <v>0</v>
      </c>
      <c r="Z412" s="50">
        <f>Z413+Z416</f>
        <v>0</v>
      </c>
      <c r="AA412" s="50">
        <f t="shared" ref="AA412:AE412" si="731">AA413+AA416</f>
        <v>0</v>
      </c>
      <c r="AB412" s="50">
        <f t="shared" si="731"/>
        <v>0</v>
      </c>
      <c r="AC412" s="50">
        <f t="shared" si="731"/>
        <v>0</v>
      </c>
      <c r="AD412" s="50">
        <f t="shared" si="731"/>
        <v>14568</v>
      </c>
      <c r="AE412" s="50">
        <f t="shared" si="731"/>
        <v>0</v>
      </c>
      <c r="AF412" s="50">
        <f>AF413+AF416</f>
        <v>0</v>
      </c>
      <c r="AG412" s="50">
        <f t="shared" ref="AG412:AK412" si="732">AG413+AG416</f>
        <v>0</v>
      </c>
      <c r="AH412" s="50">
        <f t="shared" si="732"/>
        <v>0</v>
      </c>
      <c r="AI412" s="50">
        <f t="shared" si="732"/>
        <v>0</v>
      </c>
      <c r="AJ412" s="50">
        <f t="shared" si="732"/>
        <v>14568</v>
      </c>
      <c r="AK412" s="50">
        <f t="shared" si="732"/>
        <v>0</v>
      </c>
      <c r="AL412" s="50">
        <f>AL413+AL416</f>
        <v>0</v>
      </c>
      <c r="AM412" s="50">
        <f t="shared" ref="AM412:AQ412" si="733">AM413+AM416</f>
        <v>0</v>
      </c>
      <c r="AN412" s="50">
        <f t="shared" si="733"/>
        <v>0</v>
      </c>
      <c r="AO412" s="50">
        <f t="shared" si="733"/>
        <v>0</v>
      </c>
      <c r="AP412" s="50">
        <f t="shared" si="733"/>
        <v>14568</v>
      </c>
      <c r="AQ412" s="50">
        <f t="shared" si="733"/>
        <v>0</v>
      </c>
      <c r="AR412" s="50">
        <f>AR413+AR416</f>
        <v>0</v>
      </c>
      <c r="AS412" s="50">
        <f t="shared" ref="AS412:AW412" si="734">AS413+AS416</f>
        <v>0</v>
      </c>
      <c r="AT412" s="50">
        <f t="shared" si="734"/>
        <v>0</v>
      </c>
      <c r="AU412" s="50">
        <f t="shared" si="734"/>
        <v>0</v>
      </c>
      <c r="AV412" s="50">
        <f t="shared" si="734"/>
        <v>14568</v>
      </c>
      <c r="AW412" s="50">
        <f t="shared" si="734"/>
        <v>0</v>
      </c>
    </row>
    <row r="413" spans="1:49" s="8" customFormat="1" ht="16.5">
      <c r="A413" s="33" t="s">
        <v>79</v>
      </c>
      <c r="B413" s="25" t="s">
        <v>55</v>
      </c>
      <c r="C413" s="25" t="s">
        <v>58</v>
      </c>
      <c r="D413" s="25" t="s">
        <v>477</v>
      </c>
      <c r="E413" s="25"/>
      <c r="F413" s="50">
        <f t="shared" ref="F413:U414" si="735">F414</f>
        <v>9176</v>
      </c>
      <c r="G413" s="50">
        <f t="shared" si="735"/>
        <v>0</v>
      </c>
      <c r="H413" s="50">
        <f t="shared" si="735"/>
        <v>0</v>
      </c>
      <c r="I413" s="50">
        <f t="shared" si="735"/>
        <v>0</v>
      </c>
      <c r="J413" s="50">
        <f t="shared" si="735"/>
        <v>0</v>
      </c>
      <c r="K413" s="50">
        <f t="shared" si="735"/>
        <v>0</v>
      </c>
      <c r="L413" s="50">
        <f t="shared" si="735"/>
        <v>9176</v>
      </c>
      <c r="M413" s="50">
        <f t="shared" si="735"/>
        <v>0</v>
      </c>
      <c r="N413" s="50">
        <f t="shared" si="735"/>
        <v>3679</v>
      </c>
      <c r="O413" s="50">
        <f t="shared" si="735"/>
        <v>0</v>
      </c>
      <c r="P413" s="50">
        <f t="shared" si="735"/>
        <v>0</v>
      </c>
      <c r="Q413" s="50">
        <f t="shared" si="735"/>
        <v>0</v>
      </c>
      <c r="R413" s="50">
        <f t="shared" si="735"/>
        <v>12855</v>
      </c>
      <c r="S413" s="50">
        <f t="shared" si="735"/>
        <v>0</v>
      </c>
      <c r="T413" s="50">
        <f t="shared" si="735"/>
        <v>0</v>
      </c>
      <c r="U413" s="50">
        <f t="shared" si="735"/>
        <v>0</v>
      </c>
      <c r="V413" s="50">
        <f t="shared" ref="T413:AI414" si="736">V414</f>
        <v>0</v>
      </c>
      <c r="W413" s="50">
        <f t="shared" si="736"/>
        <v>0</v>
      </c>
      <c r="X413" s="50">
        <f t="shared" si="736"/>
        <v>12855</v>
      </c>
      <c r="Y413" s="50">
        <f t="shared" si="736"/>
        <v>0</v>
      </c>
      <c r="Z413" s="50">
        <f t="shared" si="736"/>
        <v>0</v>
      </c>
      <c r="AA413" s="50">
        <f t="shared" si="736"/>
        <v>0</v>
      </c>
      <c r="AB413" s="50">
        <f t="shared" si="736"/>
        <v>0</v>
      </c>
      <c r="AC413" s="50">
        <f t="shared" si="736"/>
        <v>0</v>
      </c>
      <c r="AD413" s="50">
        <f t="shared" si="736"/>
        <v>12855</v>
      </c>
      <c r="AE413" s="50">
        <f t="shared" si="736"/>
        <v>0</v>
      </c>
      <c r="AF413" s="50">
        <f t="shared" si="736"/>
        <v>0</v>
      </c>
      <c r="AG413" s="50">
        <f t="shared" si="736"/>
        <v>0</v>
      </c>
      <c r="AH413" s="50">
        <f t="shared" si="736"/>
        <v>0</v>
      </c>
      <c r="AI413" s="50">
        <f t="shared" si="736"/>
        <v>0</v>
      </c>
      <c r="AJ413" s="50">
        <f t="shared" ref="AF413:AU414" si="737">AJ414</f>
        <v>12855</v>
      </c>
      <c r="AK413" s="50">
        <f t="shared" si="737"/>
        <v>0</v>
      </c>
      <c r="AL413" s="50">
        <f t="shared" si="737"/>
        <v>0</v>
      </c>
      <c r="AM413" s="50">
        <f t="shared" si="737"/>
        <v>0</v>
      </c>
      <c r="AN413" s="50">
        <f t="shared" si="737"/>
        <v>0</v>
      </c>
      <c r="AO413" s="50">
        <f t="shared" si="737"/>
        <v>0</v>
      </c>
      <c r="AP413" s="50">
        <f t="shared" si="737"/>
        <v>12855</v>
      </c>
      <c r="AQ413" s="50">
        <f t="shared" si="737"/>
        <v>0</v>
      </c>
      <c r="AR413" s="50">
        <f t="shared" si="737"/>
        <v>0</v>
      </c>
      <c r="AS413" s="50">
        <f t="shared" si="737"/>
        <v>0</v>
      </c>
      <c r="AT413" s="50">
        <f t="shared" si="737"/>
        <v>0</v>
      </c>
      <c r="AU413" s="50">
        <f t="shared" si="737"/>
        <v>0</v>
      </c>
      <c r="AV413" s="50">
        <f t="shared" ref="AR413:AW414" si="738">AV414</f>
        <v>12855</v>
      </c>
      <c r="AW413" s="50">
        <f t="shared" si="738"/>
        <v>0</v>
      </c>
    </row>
    <row r="414" spans="1:49" s="8" customFormat="1" ht="33">
      <c r="A414" s="33" t="s">
        <v>437</v>
      </c>
      <c r="B414" s="25" t="s">
        <v>55</v>
      </c>
      <c r="C414" s="25" t="s">
        <v>58</v>
      </c>
      <c r="D414" s="25" t="s">
        <v>477</v>
      </c>
      <c r="E414" s="25" t="s">
        <v>80</v>
      </c>
      <c r="F414" s="50">
        <f t="shared" si="735"/>
        <v>9176</v>
      </c>
      <c r="G414" s="50">
        <f t="shared" si="735"/>
        <v>0</v>
      </c>
      <c r="H414" s="50">
        <f t="shared" si="735"/>
        <v>0</v>
      </c>
      <c r="I414" s="50">
        <f t="shared" si="735"/>
        <v>0</v>
      </c>
      <c r="J414" s="50">
        <f t="shared" si="735"/>
        <v>0</v>
      </c>
      <c r="K414" s="50">
        <f t="shared" si="735"/>
        <v>0</v>
      </c>
      <c r="L414" s="50">
        <f t="shared" si="735"/>
        <v>9176</v>
      </c>
      <c r="M414" s="50">
        <f t="shared" si="735"/>
        <v>0</v>
      </c>
      <c r="N414" s="50">
        <f t="shared" si="735"/>
        <v>3679</v>
      </c>
      <c r="O414" s="50">
        <f t="shared" si="735"/>
        <v>0</v>
      </c>
      <c r="P414" s="50">
        <f t="shared" si="735"/>
        <v>0</v>
      </c>
      <c r="Q414" s="50">
        <f t="shared" si="735"/>
        <v>0</v>
      </c>
      <c r="R414" s="50">
        <f t="shared" si="735"/>
        <v>12855</v>
      </c>
      <c r="S414" s="50">
        <f t="shared" si="735"/>
        <v>0</v>
      </c>
      <c r="T414" s="50">
        <f t="shared" si="736"/>
        <v>0</v>
      </c>
      <c r="U414" s="50">
        <f t="shared" si="736"/>
        <v>0</v>
      </c>
      <c r="V414" s="50">
        <f t="shared" si="736"/>
        <v>0</v>
      </c>
      <c r="W414" s="50">
        <f t="shared" si="736"/>
        <v>0</v>
      </c>
      <c r="X414" s="50">
        <f t="shared" si="736"/>
        <v>12855</v>
      </c>
      <c r="Y414" s="50">
        <f t="shared" si="736"/>
        <v>0</v>
      </c>
      <c r="Z414" s="50">
        <f t="shared" si="736"/>
        <v>0</v>
      </c>
      <c r="AA414" s="50">
        <f t="shared" si="736"/>
        <v>0</v>
      </c>
      <c r="AB414" s="50">
        <f t="shared" si="736"/>
        <v>0</v>
      </c>
      <c r="AC414" s="50">
        <f t="shared" si="736"/>
        <v>0</v>
      </c>
      <c r="AD414" s="50">
        <f t="shared" si="736"/>
        <v>12855</v>
      </c>
      <c r="AE414" s="50">
        <f t="shared" si="736"/>
        <v>0</v>
      </c>
      <c r="AF414" s="50">
        <f t="shared" si="737"/>
        <v>0</v>
      </c>
      <c r="AG414" s="50">
        <f t="shared" si="737"/>
        <v>0</v>
      </c>
      <c r="AH414" s="50">
        <f t="shared" si="737"/>
        <v>0</v>
      </c>
      <c r="AI414" s="50">
        <f t="shared" si="737"/>
        <v>0</v>
      </c>
      <c r="AJ414" s="50">
        <f t="shared" si="737"/>
        <v>12855</v>
      </c>
      <c r="AK414" s="50">
        <f t="shared" si="737"/>
        <v>0</v>
      </c>
      <c r="AL414" s="50">
        <f t="shared" si="737"/>
        <v>0</v>
      </c>
      <c r="AM414" s="50">
        <f t="shared" si="737"/>
        <v>0</v>
      </c>
      <c r="AN414" s="50">
        <f t="shared" si="737"/>
        <v>0</v>
      </c>
      <c r="AO414" s="50">
        <f t="shared" si="737"/>
        <v>0</v>
      </c>
      <c r="AP414" s="50">
        <f t="shared" si="737"/>
        <v>12855</v>
      </c>
      <c r="AQ414" s="50">
        <f t="shared" si="737"/>
        <v>0</v>
      </c>
      <c r="AR414" s="50">
        <f t="shared" si="738"/>
        <v>0</v>
      </c>
      <c r="AS414" s="50">
        <f t="shared" si="738"/>
        <v>0</v>
      </c>
      <c r="AT414" s="50">
        <f t="shared" si="738"/>
        <v>0</v>
      </c>
      <c r="AU414" s="50">
        <f t="shared" si="738"/>
        <v>0</v>
      </c>
      <c r="AV414" s="50">
        <f t="shared" si="738"/>
        <v>12855</v>
      </c>
      <c r="AW414" s="50">
        <f t="shared" si="738"/>
        <v>0</v>
      </c>
    </row>
    <row r="415" spans="1:49" s="8" customFormat="1" ht="45.75" customHeight="1">
      <c r="A415" s="33" t="s">
        <v>170</v>
      </c>
      <c r="B415" s="25" t="s">
        <v>55</v>
      </c>
      <c r="C415" s="25" t="s">
        <v>58</v>
      </c>
      <c r="D415" s="25" t="s">
        <v>477</v>
      </c>
      <c r="E415" s="25" t="s">
        <v>169</v>
      </c>
      <c r="F415" s="27">
        <v>9176</v>
      </c>
      <c r="G415" s="27"/>
      <c r="H415" s="27"/>
      <c r="I415" s="27"/>
      <c r="J415" s="27"/>
      <c r="K415" s="27"/>
      <c r="L415" s="27">
        <f>F415+H415+I415+J415+K415</f>
        <v>9176</v>
      </c>
      <c r="M415" s="27">
        <f>G415+K415</f>
        <v>0</v>
      </c>
      <c r="N415" s="27">
        <v>3679</v>
      </c>
      <c r="O415" s="27"/>
      <c r="P415" s="27"/>
      <c r="Q415" s="27"/>
      <c r="R415" s="27">
        <f>L415+N415+O415+P415+Q415</f>
        <v>12855</v>
      </c>
      <c r="S415" s="27">
        <f>M415+Q415</f>
        <v>0</v>
      </c>
      <c r="T415" s="27"/>
      <c r="U415" s="27"/>
      <c r="V415" s="27"/>
      <c r="W415" s="27"/>
      <c r="X415" s="27">
        <f>R415+T415+U415+V415+W415</f>
        <v>12855</v>
      </c>
      <c r="Y415" s="27">
        <f>S415+W415</f>
        <v>0</v>
      </c>
      <c r="Z415" s="27"/>
      <c r="AA415" s="27"/>
      <c r="AB415" s="27"/>
      <c r="AC415" s="27"/>
      <c r="AD415" s="27">
        <f>X415+Z415+AA415+AB415+AC415</f>
        <v>12855</v>
      </c>
      <c r="AE415" s="27">
        <f>Y415+AC415</f>
        <v>0</v>
      </c>
      <c r="AF415" s="27"/>
      <c r="AG415" s="27"/>
      <c r="AH415" s="27"/>
      <c r="AI415" s="27"/>
      <c r="AJ415" s="27">
        <f>AD415+AF415+AG415+AH415+AI415</f>
        <v>12855</v>
      </c>
      <c r="AK415" s="27">
        <f>AE415+AI415</f>
        <v>0</v>
      </c>
      <c r="AL415" s="27"/>
      <c r="AM415" s="27"/>
      <c r="AN415" s="27"/>
      <c r="AO415" s="27"/>
      <c r="AP415" s="27">
        <f>AJ415+AL415+AM415+AN415+AO415</f>
        <v>12855</v>
      </c>
      <c r="AQ415" s="27">
        <f>AK415+AO415</f>
        <v>0</v>
      </c>
      <c r="AR415" s="27"/>
      <c r="AS415" s="27"/>
      <c r="AT415" s="27"/>
      <c r="AU415" s="27"/>
      <c r="AV415" s="27">
        <f>AP415+AR415+AS415+AT415+AU415</f>
        <v>12855</v>
      </c>
      <c r="AW415" s="27">
        <f>AQ415+AU415</f>
        <v>0</v>
      </c>
    </row>
    <row r="416" spans="1:49" s="8" customFormat="1" ht="33">
      <c r="A416" s="33" t="s">
        <v>652</v>
      </c>
      <c r="B416" s="25" t="s">
        <v>55</v>
      </c>
      <c r="C416" s="25" t="s">
        <v>58</v>
      </c>
      <c r="D416" s="25" t="s">
        <v>653</v>
      </c>
      <c r="E416" s="25"/>
      <c r="F416" s="27"/>
      <c r="G416" s="27"/>
      <c r="H416" s="27"/>
      <c r="I416" s="27"/>
      <c r="J416" s="27"/>
      <c r="K416" s="27"/>
      <c r="L416" s="27"/>
      <c r="M416" s="27"/>
      <c r="N416" s="27">
        <f>N417</f>
        <v>0</v>
      </c>
      <c r="O416" s="27">
        <f t="shared" ref="O416:AD417" si="739">O417</f>
        <v>1713</v>
      </c>
      <c r="P416" s="27">
        <f t="shared" si="739"/>
        <v>0</v>
      </c>
      <c r="Q416" s="27">
        <f t="shared" si="739"/>
        <v>0</v>
      </c>
      <c r="R416" s="27">
        <f t="shared" si="739"/>
        <v>1713</v>
      </c>
      <c r="S416" s="27">
        <f t="shared" si="739"/>
        <v>0</v>
      </c>
      <c r="T416" s="27">
        <f>T417</f>
        <v>0</v>
      </c>
      <c r="U416" s="27">
        <f t="shared" si="739"/>
        <v>0</v>
      </c>
      <c r="V416" s="27">
        <f t="shared" si="739"/>
        <v>0</v>
      </c>
      <c r="W416" s="27">
        <f t="shared" si="739"/>
        <v>0</v>
      </c>
      <c r="X416" s="27">
        <f t="shared" si="739"/>
        <v>1713</v>
      </c>
      <c r="Y416" s="27">
        <f t="shared" si="739"/>
        <v>0</v>
      </c>
      <c r="Z416" s="27">
        <f>Z417</f>
        <v>0</v>
      </c>
      <c r="AA416" s="27">
        <f t="shared" si="739"/>
        <v>0</v>
      </c>
      <c r="AB416" s="27">
        <f t="shared" si="739"/>
        <v>0</v>
      </c>
      <c r="AC416" s="27">
        <f t="shared" si="739"/>
        <v>0</v>
      </c>
      <c r="AD416" s="27">
        <f t="shared" si="739"/>
        <v>1713</v>
      </c>
      <c r="AE416" s="27">
        <f t="shared" ref="AA416:AE417" si="740">AE417</f>
        <v>0</v>
      </c>
      <c r="AF416" s="27">
        <f>AF417</f>
        <v>0</v>
      </c>
      <c r="AG416" s="27">
        <f t="shared" ref="AG416:AV417" si="741">AG417</f>
        <v>0</v>
      </c>
      <c r="AH416" s="27">
        <f t="shared" si="741"/>
        <v>0</v>
      </c>
      <c r="AI416" s="27">
        <f t="shared" si="741"/>
        <v>0</v>
      </c>
      <c r="AJ416" s="27">
        <f t="shared" si="741"/>
        <v>1713</v>
      </c>
      <c r="AK416" s="27">
        <f t="shared" si="741"/>
        <v>0</v>
      </c>
      <c r="AL416" s="27">
        <f>AL417</f>
        <v>0</v>
      </c>
      <c r="AM416" s="27">
        <f t="shared" si="741"/>
        <v>0</v>
      </c>
      <c r="AN416" s="27">
        <f t="shared" si="741"/>
        <v>0</v>
      </c>
      <c r="AO416" s="27">
        <f t="shared" si="741"/>
        <v>0</v>
      </c>
      <c r="AP416" s="27">
        <f t="shared" si="741"/>
        <v>1713</v>
      </c>
      <c r="AQ416" s="27">
        <f t="shared" si="741"/>
        <v>0</v>
      </c>
      <c r="AR416" s="27">
        <f>AR417</f>
        <v>0</v>
      </c>
      <c r="AS416" s="27">
        <f t="shared" si="741"/>
        <v>0</v>
      </c>
      <c r="AT416" s="27">
        <f t="shared" si="741"/>
        <v>0</v>
      </c>
      <c r="AU416" s="27">
        <f t="shared" si="741"/>
        <v>0</v>
      </c>
      <c r="AV416" s="27">
        <f t="shared" si="741"/>
        <v>1713</v>
      </c>
      <c r="AW416" s="27">
        <f t="shared" ref="AS416:AW417" si="742">AW417</f>
        <v>0</v>
      </c>
    </row>
    <row r="417" spans="1:49" s="8" customFormat="1" ht="35.25" customHeight="1">
      <c r="A417" s="33" t="s">
        <v>83</v>
      </c>
      <c r="B417" s="25" t="s">
        <v>55</v>
      </c>
      <c r="C417" s="25" t="s">
        <v>58</v>
      </c>
      <c r="D417" s="25" t="s">
        <v>653</v>
      </c>
      <c r="E417" s="25" t="s">
        <v>84</v>
      </c>
      <c r="F417" s="27"/>
      <c r="G417" s="27"/>
      <c r="H417" s="27"/>
      <c r="I417" s="27"/>
      <c r="J417" s="27"/>
      <c r="K417" s="27"/>
      <c r="L417" s="27"/>
      <c r="M417" s="27"/>
      <c r="N417" s="27">
        <f>N418</f>
        <v>0</v>
      </c>
      <c r="O417" s="27">
        <f t="shared" si="739"/>
        <v>1713</v>
      </c>
      <c r="P417" s="27">
        <f t="shared" si="739"/>
        <v>0</v>
      </c>
      <c r="Q417" s="27">
        <f t="shared" si="739"/>
        <v>0</v>
      </c>
      <c r="R417" s="27">
        <f t="shared" si="739"/>
        <v>1713</v>
      </c>
      <c r="S417" s="27">
        <f t="shared" si="739"/>
        <v>0</v>
      </c>
      <c r="T417" s="27">
        <f>T418</f>
        <v>0</v>
      </c>
      <c r="U417" s="27">
        <f t="shared" si="739"/>
        <v>0</v>
      </c>
      <c r="V417" s="27">
        <f t="shared" si="739"/>
        <v>0</v>
      </c>
      <c r="W417" s="27">
        <f t="shared" si="739"/>
        <v>0</v>
      </c>
      <c r="X417" s="27">
        <f t="shared" si="739"/>
        <v>1713</v>
      </c>
      <c r="Y417" s="27">
        <f t="shared" si="739"/>
        <v>0</v>
      </c>
      <c r="Z417" s="27">
        <f>Z418</f>
        <v>0</v>
      </c>
      <c r="AA417" s="27">
        <f t="shared" si="740"/>
        <v>0</v>
      </c>
      <c r="AB417" s="27">
        <f t="shared" si="740"/>
        <v>0</v>
      </c>
      <c r="AC417" s="27">
        <f t="shared" si="740"/>
        <v>0</v>
      </c>
      <c r="AD417" s="27">
        <f t="shared" si="740"/>
        <v>1713</v>
      </c>
      <c r="AE417" s="27">
        <f t="shared" si="740"/>
        <v>0</v>
      </c>
      <c r="AF417" s="27">
        <f>AF418</f>
        <v>0</v>
      </c>
      <c r="AG417" s="27">
        <f t="shared" si="741"/>
        <v>0</v>
      </c>
      <c r="AH417" s="27">
        <f t="shared" si="741"/>
        <v>0</v>
      </c>
      <c r="AI417" s="27">
        <f t="shared" si="741"/>
        <v>0</v>
      </c>
      <c r="AJ417" s="27">
        <f t="shared" si="741"/>
        <v>1713</v>
      </c>
      <c r="AK417" s="27">
        <f t="shared" si="741"/>
        <v>0</v>
      </c>
      <c r="AL417" s="27">
        <f>AL418</f>
        <v>0</v>
      </c>
      <c r="AM417" s="27">
        <f t="shared" si="741"/>
        <v>0</v>
      </c>
      <c r="AN417" s="27">
        <f t="shared" si="741"/>
        <v>0</v>
      </c>
      <c r="AO417" s="27">
        <f t="shared" si="741"/>
        <v>0</v>
      </c>
      <c r="AP417" s="27">
        <f t="shared" si="741"/>
        <v>1713</v>
      </c>
      <c r="AQ417" s="27">
        <f t="shared" si="741"/>
        <v>0</v>
      </c>
      <c r="AR417" s="27">
        <f>AR418</f>
        <v>0</v>
      </c>
      <c r="AS417" s="27">
        <f t="shared" si="742"/>
        <v>0</v>
      </c>
      <c r="AT417" s="27">
        <f t="shared" si="742"/>
        <v>0</v>
      </c>
      <c r="AU417" s="27">
        <f t="shared" si="742"/>
        <v>0</v>
      </c>
      <c r="AV417" s="27">
        <f t="shared" si="742"/>
        <v>1713</v>
      </c>
      <c r="AW417" s="27">
        <f t="shared" si="742"/>
        <v>0</v>
      </c>
    </row>
    <row r="418" spans="1:49" s="8" customFormat="1" ht="16.5">
      <c r="A418" s="33" t="s">
        <v>178</v>
      </c>
      <c r="B418" s="25" t="s">
        <v>55</v>
      </c>
      <c r="C418" s="25" t="s">
        <v>58</v>
      </c>
      <c r="D418" s="25" t="s">
        <v>653</v>
      </c>
      <c r="E418" s="25" t="s">
        <v>177</v>
      </c>
      <c r="F418" s="27"/>
      <c r="G418" s="27"/>
      <c r="H418" s="27"/>
      <c r="I418" s="27"/>
      <c r="J418" s="27"/>
      <c r="K418" s="27"/>
      <c r="L418" s="27"/>
      <c r="M418" s="27"/>
      <c r="N418" s="27"/>
      <c r="O418" s="27">
        <v>1713</v>
      </c>
      <c r="P418" s="27"/>
      <c r="Q418" s="27"/>
      <c r="R418" s="27">
        <f>L418+N418+O418+P418+Q418</f>
        <v>1713</v>
      </c>
      <c r="S418" s="27">
        <f>M418+Q418</f>
        <v>0</v>
      </c>
      <c r="T418" s="27"/>
      <c r="U418" s="27"/>
      <c r="V418" s="27"/>
      <c r="W418" s="27"/>
      <c r="X418" s="27">
        <f>R418+T418+U418+V418+W418</f>
        <v>1713</v>
      </c>
      <c r="Y418" s="27">
        <f>S418+W418</f>
        <v>0</v>
      </c>
      <c r="Z418" s="27"/>
      <c r="AA418" s="27"/>
      <c r="AB418" s="27"/>
      <c r="AC418" s="27"/>
      <c r="AD418" s="27">
        <f>X418+Z418+AA418+AB418+AC418</f>
        <v>1713</v>
      </c>
      <c r="AE418" s="27">
        <f>Y418+AC418</f>
        <v>0</v>
      </c>
      <c r="AF418" s="27"/>
      <c r="AG418" s="27"/>
      <c r="AH418" s="27"/>
      <c r="AI418" s="27"/>
      <c r="AJ418" s="27">
        <f>AD418+AF418+AG418+AH418+AI418</f>
        <v>1713</v>
      </c>
      <c r="AK418" s="27">
        <f>AE418+AI418</f>
        <v>0</v>
      </c>
      <c r="AL418" s="27"/>
      <c r="AM418" s="27"/>
      <c r="AN418" s="27"/>
      <c r="AO418" s="27"/>
      <c r="AP418" s="27">
        <f>AJ418+AL418+AM418+AN418+AO418</f>
        <v>1713</v>
      </c>
      <c r="AQ418" s="27">
        <f>AK418+AO418</f>
        <v>0</v>
      </c>
      <c r="AR418" s="27"/>
      <c r="AS418" s="27"/>
      <c r="AT418" s="27"/>
      <c r="AU418" s="27"/>
      <c r="AV418" s="27">
        <f>AP418+AR418+AS418+AT418+AU418</f>
        <v>1713</v>
      </c>
      <c r="AW418" s="27">
        <f>AQ418+AU418</f>
        <v>0</v>
      </c>
    </row>
    <row r="419" spans="1:49" s="8" customFormat="1" ht="33.75" hidden="1">
      <c r="A419" s="96" t="s">
        <v>215</v>
      </c>
      <c r="B419" s="97" t="s">
        <v>55</v>
      </c>
      <c r="C419" s="97" t="s">
        <v>58</v>
      </c>
      <c r="D419" s="97" t="s">
        <v>544</v>
      </c>
      <c r="E419" s="116"/>
      <c r="F419" s="113">
        <f t="shared" ref="F419:U421" si="743">F420</f>
        <v>14948</v>
      </c>
      <c r="G419" s="113">
        <f t="shared" si="743"/>
        <v>0</v>
      </c>
      <c r="H419" s="113">
        <f t="shared" si="743"/>
        <v>394</v>
      </c>
      <c r="I419" s="113">
        <f t="shared" si="743"/>
        <v>0</v>
      </c>
      <c r="J419" s="113">
        <f t="shared" si="743"/>
        <v>0</v>
      </c>
      <c r="K419" s="113">
        <f t="shared" si="743"/>
        <v>0</v>
      </c>
      <c r="L419" s="113">
        <f t="shared" si="743"/>
        <v>15342</v>
      </c>
      <c r="M419" s="113">
        <f t="shared" si="743"/>
        <v>0</v>
      </c>
      <c r="N419" s="113">
        <f t="shared" si="743"/>
        <v>0</v>
      </c>
      <c r="O419" s="113">
        <f t="shared" si="743"/>
        <v>-15342</v>
      </c>
      <c r="P419" s="113">
        <f t="shared" si="743"/>
        <v>0</v>
      </c>
      <c r="Q419" s="113">
        <f t="shared" si="743"/>
        <v>0</v>
      </c>
      <c r="R419" s="113">
        <f t="shared" si="743"/>
        <v>0</v>
      </c>
      <c r="S419" s="113">
        <f t="shared" si="743"/>
        <v>0</v>
      </c>
      <c r="T419" s="50">
        <f t="shared" si="743"/>
        <v>0</v>
      </c>
      <c r="U419" s="50">
        <f t="shared" si="743"/>
        <v>0</v>
      </c>
      <c r="V419" s="50">
        <f t="shared" ref="T419:AI421" si="744">V420</f>
        <v>0</v>
      </c>
      <c r="W419" s="50">
        <f t="shared" si="744"/>
        <v>0</v>
      </c>
      <c r="X419" s="50">
        <f t="shared" si="744"/>
        <v>0</v>
      </c>
      <c r="Y419" s="50">
        <f t="shared" si="744"/>
        <v>0</v>
      </c>
      <c r="Z419" s="50">
        <f t="shared" si="744"/>
        <v>0</v>
      </c>
      <c r="AA419" s="50">
        <f t="shared" si="744"/>
        <v>0</v>
      </c>
      <c r="AB419" s="50">
        <f t="shared" si="744"/>
        <v>0</v>
      </c>
      <c r="AC419" s="50">
        <f t="shared" si="744"/>
        <v>0</v>
      </c>
      <c r="AD419" s="113">
        <f t="shared" si="744"/>
        <v>0</v>
      </c>
      <c r="AE419" s="113">
        <f t="shared" si="744"/>
        <v>0</v>
      </c>
      <c r="AF419" s="50">
        <f t="shared" si="744"/>
        <v>0</v>
      </c>
      <c r="AG419" s="50">
        <f t="shared" si="744"/>
        <v>0</v>
      </c>
      <c r="AH419" s="50">
        <f t="shared" si="744"/>
        <v>0</v>
      </c>
      <c r="AI419" s="50">
        <f t="shared" si="744"/>
        <v>0</v>
      </c>
      <c r="AJ419" s="113">
        <f t="shared" ref="AF419:AU421" si="745">AJ420</f>
        <v>0</v>
      </c>
      <c r="AK419" s="113">
        <f t="shared" si="745"/>
        <v>0</v>
      </c>
      <c r="AL419" s="50">
        <f t="shared" si="745"/>
        <v>0</v>
      </c>
      <c r="AM419" s="50">
        <f t="shared" si="745"/>
        <v>0</v>
      </c>
      <c r="AN419" s="50">
        <f t="shared" si="745"/>
        <v>0</v>
      </c>
      <c r="AO419" s="50">
        <f t="shared" si="745"/>
        <v>0</v>
      </c>
      <c r="AP419" s="113">
        <f t="shared" si="745"/>
        <v>0</v>
      </c>
      <c r="AQ419" s="113">
        <f t="shared" si="745"/>
        <v>0</v>
      </c>
      <c r="AR419" s="50">
        <f t="shared" si="745"/>
        <v>0</v>
      </c>
      <c r="AS419" s="50">
        <f t="shared" si="745"/>
        <v>0</v>
      </c>
      <c r="AT419" s="50">
        <f t="shared" si="745"/>
        <v>0</v>
      </c>
      <c r="AU419" s="50">
        <f t="shared" si="745"/>
        <v>0</v>
      </c>
      <c r="AV419" s="113">
        <f t="shared" ref="AR419:AW421" si="746">AV420</f>
        <v>0</v>
      </c>
      <c r="AW419" s="113">
        <f t="shared" si="746"/>
        <v>0</v>
      </c>
    </row>
    <row r="420" spans="1:49" s="8" customFormat="1" ht="33.75" hidden="1">
      <c r="A420" s="96" t="s">
        <v>82</v>
      </c>
      <c r="B420" s="97" t="s">
        <v>55</v>
      </c>
      <c r="C420" s="97" t="s">
        <v>58</v>
      </c>
      <c r="D420" s="97" t="s">
        <v>545</v>
      </c>
      <c r="E420" s="116"/>
      <c r="F420" s="113">
        <f>F421+F423+F427+F425</f>
        <v>14948</v>
      </c>
      <c r="G420" s="113">
        <f>G421+G423+G427+G425</f>
        <v>0</v>
      </c>
      <c r="H420" s="113">
        <f t="shared" ref="H420:M420" si="747">H421+H423+H427+H425</f>
        <v>394</v>
      </c>
      <c r="I420" s="113">
        <f t="shared" si="747"/>
        <v>0</v>
      </c>
      <c r="J420" s="113">
        <f t="shared" si="747"/>
        <v>0</v>
      </c>
      <c r="K420" s="113">
        <f t="shared" si="747"/>
        <v>0</v>
      </c>
      <c r="L420" s="113">
        <f t="shared" si="747"/>
        <v>15342</v>
      </c>
      <c r="M420" s="113">
        <f t="shared" si="747"/>
        <v>0</v>
      </c>
      <c r="N420" s="113">
        <f t="shared" ref="N420:S420" si="748">N421+N423+N427+N425</f>
        <v>0</v>
      </c>
      <c r="O420" s="113">
        <f t="shared" si="748"/>
        <v>-15342</v>
      </c>
      <c r="P420" s="113">
        <f t="shared" si="748"/>
        <v>0</v>
      </c>
      <c r="Q420" s="113">
        <f t="shared" si="748"/>
        <v>0</v>
      </c>
      <c r="R420" s="113">
        <f t="shared" si="748"/>
        <v>0</v>
      </c>
      <c r="S420" s="113">
        <f t="shared" si="748"/>
        <v>0</v>
      </c>
      <c r="T420" s="50">
        <f t="shared" ref="T420:Y420" si="749">T421+T423+T427+T425</f>
        <v>0</v>
      </c>
      <c r="U420" s="50">
        <f t="shared" si="749"/>
        <v>0</v>
      </c>
      <c r="V420" s="50">
        <f t="shared" si="749"/>
        <v>0</v>
      </c>
      <c r="W420" s="50">
        <f t="shared" si="749"/>
        <v>0</v>
      </c>
      <c r="X420" s="50">
        <f t="shared" si="749"/>
        <v>0</v>
      </c>
      <c r="Y420" s="50">
        <f t="shared" si="749"/>
        <v>0</v>
      </c>
      <c r="Z420" s="50">
        <f t="shared" ref="Z420:AE420" si="750">Z421+Z423+Z427+Z425</f>
        <v>0</v>
      </c>
      <c r="AA420" s="50">
        <f t="shared" si="750"/>
        <v>0</v>
      </c>
      <c r="AB420" s="50">
        <f t="shared" si="750"/>
        <v>0</v>
      </c>
      <c r="AC420" s="50">
        <f t="shared" si="750"/>
        <v>0</v>
      </c>
      <c r="AD420" s="113">
        <f t="shared" si="750"/>
        <v>0</v>
      </c>
      <c r="AE420" s="113">
        <f t="shared" si="750"/>
        <v>0</v>
      </c>
      <c r="AF420" s="50">
        <f t="shared" ref="AF420:AK420" si="751">AF421+AF423+AF427+AF425</f>
        <v>0</v>
      </c>
      <c r="AG420" s="50">
        <f t="shared" si="751"/>
        <v>0</v>
      </c>
      <c r="AH420" s="50">
        <f t="shared" si="751"/>
        <v>0</v>
      </c>
      <c r="AI420" s="50">
        <f t="shared" si="751"/>
        <v>0</v>
      </c>
      <c r="AJ420" s="113">
        <f t="shared" si="751"/>
        <v>0</v>
      </c>
      <c r="AK420" s="113">
        <f t="shared" si="751"/>
        <v>0</v>
      </c>
      <c r="AL420" s="50">
        <f t="shared" ref="AL420:AQ420" si="752">AL421+AL423+AL427+AL425</f>
        <v>0</v>
      </c>
      <c r="AM420" s="50">
        <f t="shared" si="752"/>
        <v>0</v>
      </c>
      <c r="AN420" s="50">
        <f t="shared" si="752"/>
        <v>0</v>
      </c>
      <c r="AO420" s="50">
        <f t="shared" si="752"/>
        <v>0</v>
      </c>
      <c r="AP420" s="113">
        <f t="shared" si="752"/>
        <v>0</v>
      </c>
      <c r="AQ420" s="113">
        <f t="shared" si="752"/>
        <v>0</v>
      </c>
      <c r="AR420" s="50">
        <f t="shared" ref="AR420:AW420" si="753">AR421+AR423+AR427+AR425</f>
        <v>0</v>
      </c>
      <c r="AS420" s="50">
        <f t="shared" si="753"/>
        <v>0</v>
      </c>
      <c r="AT420" s="50">
        <f t="shared" si="753"/>
        <v>0</v>
      </c>
      <c r="AU420" s="50">
        <f t="shared" si="753"/>
        <v>0</v>
      </c>
      <c r="AV420" s="113">
        <f t="shared" si="753"/>
        <v>0</v>
      </c>
      <c r="AW420" s="113">
        <f t="shared" si="753"/>
        <v>0</v>
      </c>
    </row>
    <row r="421" spans="1:49" s="8" customFormat="1" ht="82.5" hidden="1">
      <c r="A421" s="96" t="s">
        <v>466</v>
      </c>
      <c r="B421" s="97" t="s">
        <v>55</v>
      </c>
      <c r="C421" s="97" t="s">
        <v>58</v>
      </c>
      <c r="D421" s="97" t="s">
        <v>545</v>
      </c>
      <c r="E421" s="97" t="s">
        <v>105</v>
      </c>
      <c r="F421" s="113">
        <f t="shared" si="743"/>
        <v>9831</v>
      </c>
      <c r="G421" s="113">
        <f t="shared" si="743"/>
        <v>0</v>
      </c>
      <c r="H421" s="113">
        <f t="shared" si="743"/>
        <v>394</v>
      </c>
      <c r="I421" s="113">
        <f t="shared" si="743"/>
        <v>0</v>
      </c>
      <c r="J421" s="113">
        <f t="shared" si="743"/>
        <v>0</v>
      </c>
      <c r="K421" s="113">
        <f t="shared" si="743"/>
        <v>0</v>
      </c>
      <c r="L421" s="113">
        <f t="shared" si="743"/>
        <v>10225</v>
      </c>
      <c r="M421" s="113">
        <f t="shared" si="743"/>
        <v>0</v>
      </c>
      <c r="N421" s="113">
        <f t="shared" si="743"/>
        <v>0</v>
      </c>
      <c r="O421" s="113">
        <f t="shared" si="743"/>
        <v>-10225</v>
      </c>
      <c r="P421" s="113">
        <f t="shared" si="743"/>
        <v>0</v>
      </c>
      <c r="Q421" s="113">
        <f t="shared" si="743"/>
        <v>0</v>
      </c>
      <c r="R421" s="113">
        <f t="shared" si="743"/>
        <v>0</v>
      </c>
      <c r="S421" s="113">
        <f t="shared" si="743"/>
        <v>0</v>
      </c>
      <c r="T421" s="50">
        <f t="shared" si="744"/>
        <v>0</v>
      </c>
      <c r="U421" s="50">
        <f t="shared" si="744"/>
        <v>0</v>
      </c>
      <c r="V421" s="50">
        <f t="shared" si="744"/>
        <v>0</v>
      </c>
      <c r="W421" s="50">
        <f t="shared" si="744"/>
        <v>0</v>
      </c>
      <c r="X421" s="50">
        <f t="shared" si="744"/>
        <v>0</v>
      </c>
      <c r="Y421" s="50">
        <f t="shared" si="744"/>
        <v>0</v>
      </c>
      <c r="Z421" s="50">
        <f t="shared" si="744"/>
        <v>0</v>
      </c>
      <c r="AA421" s="50">
        <f t="shared" si="744"/>
        <v>0</v>
      </c>
      <c r="AB421" s="50">
        <f t="shared" si="744"/>
        <v>0</v>
      </c>
      <c r="AC421" s="50">
        <f t="shared" si="744"/>
        <v>0</v>
      </c>
      <c r="AD421" s="113">
        <f t="shared" si="744"/>
        <v>0</v>
      </c>
      <c r="AE421" s="113">
        <f t="shared" si="744"/>
        <v>0</v>
      </c>
      <c r="AF421" s="50">
        <f t="shared" si="745"/>
        <v>0</v>
      </c>
      <c r="AG421" s="50">
        <f t="shared" si="745"/>
        <v>0</v>
      </c>
      <c r="AH421" s="50">
        <f t="shared" si="745"/>
        <v>0</v>
      </c>
      <c r="AI421" s="50">
        <f t="shared" si="745"/>
        <v>0</v>
      </c>
      <c r="AJ421" s="113">
        <f t="shared" si="745"/>
        <v>0</v>
      </c>
      <c r="AK421" s="113">
        <f t="shared" si="745"/>
        <v>0</v>
      </c>
      <c r="AL421" s="50">
        <f t="shared" si="745"/>
        <v>0</v>
      </c>
      <c r="AM421" s="50">
        <f t="shared" si="745"/>
        <v>0</v>
      </c>
      <c r="AN421" s="50">
        <f t="shared" si="745"/>
        <v>0</v>
      </c>
      <c r="AO421" s="50">
        <f t="shared" si="745"/>
        <v>0</v>
      </c>
      <c r="AP421" s="113">
        <f t="shared" si="745"/>
        <v>0</v>
      </c>
      <c r="AQ421" s="113">
        <f t="shared" si="745"/>
        <v>0</v>
      </c>
      <c r="AR421" s="50">
        <f t="shared" si="746"/>
        <v>0</v>
      </c>
      <c r="AS421" s="50">
        <f t="shared" si="746"/>
        <v>0</v>
      </c>
      <c r="AT421" s="50">
        <f t="shared" si="746"/>
        <v>0</v>
      </c>
      <c r="AU421" s="50">
        <f t="shared" si="746"/>
        <v>0</v>
      </c>
      <c r="AV421" s="113">
        <f t="shared" si="746"/>
        <v>0</v>
      </c>
      <c r="AW421" s="113">
        <f t="shared" si="746"/>
        <v>0</v>
      </c>
    </row>
    <row r="422" spans="1:49" s="8" customFormat="1" ht="25.9" hidden="1" customHeight="1">
      <c r="A422" s="114" t="s">
        <v>180</v>
      </c>
      <c r="B422" s="97" t="s">
        <v>55</v>
      </c>
      <c r="C422" s="97" t="s">
        <v>58</v>
      </c>
      <c r="D422" s="97" t="s">
        <v>545</v>
      </c>
      <c r="E422" s="97" t="s">
        <v>179</v>
      </c>
      <c r="F422" s="95">
        <f>7036+2795</f>
        <v>9831</v>
      </c>
      <c r="G422" s="95"/>
      <c r="H422" s="95">
        <v>394</v>
      </c>
      <c r="I422" s="95"/>
      <c r="J422" s="95"/>
      <c r="K422" s="95"/>
      <c r="L422" s="95">
        <f>F422+H422+I422+J422+K422</f>
        <v>10225</v>
      </c>
      <c r="M422" s="95">
        <f>G422+K422</f>
        <v>0</v>
      </c>
      <c r="N422" s="95"/>
      <c r="O422" s="95">
        <v>-10225</v>
      </c>
      <c r="P422" s="95"/>
      <c r="Q422" s="95"/>
      <c r="R422" s="95">
        <f>L422+N422+O422+P422+Q422</f>
        <v>0</v>
      </c>
      <c r="S422" s="95">
        <f>M422+Q422</f>
        <v>0</v>
      </c>
      <c r="T422" s="27"/>
      <c r="U422" s="27"/>
      <c r="V422" s="27"/>
      <c r="W422" s="27"/>
      <c r="X422" s="27">
        <f>R422+T422+U422+V422+W422</f>
        <v>0</v>
      </c>
      <c r="Y422" s="27">
        <f>S422+W422</f>
        <v>0</v>
      </c>
      <c r="Z422" s="27"/>
      <c r="AA422" s="27"/>
      <c r="AB422" s="27"/>
      <c r="AC422" s="27"/>
      <c r="AD422" s="95">
        <f>X422+Z422+AA422+AB422+AC422</f>
        <v>0</v>
      </c>
      <c r="AE422" s="95">
        <f>Y422+AC422</f>
        <v>0</v>
      </c>
      <c r="AF422" s="27"/>
      <c r="AG422" s="27"/>
      <c r="AH422" s="27"/>
      <c r="AI422" s="27"/>
      <c r="AJ422" s="95">
        <f>AD422+AF422+AG422+AH422+AI422</f>
        <v>0</v>
      </c>
      <c r="AK422" s="95">
        <f>AE422+AI422</f>
        <v>0</v>
      </c>
      <c r="AL422" s="27"/>
      <c r="AM422" s="27"/>
      <c r="AN422" s="27"/>
      <c r="AO422" s="27"/>
      <c r="AP422" s="95">
        <f>AJ422+AL422+AM422+AN422+AO422</f>
        <v>0</v>
      </c>
      <c r="AQ422" s="95">
        <f>AK422+AO422</f>
        <v>0</v>
      </c>
      <c r="AR422" s="27"/>
      <c r="AS422" s="27"/>
      <c r="AT422" s="27"/>
      <c r="AU422" s="27"/>
      <c r="AV422" s="95">
        <f>AP422+AR422+AS422+AT422+AU422</f>
        <v>0</v>
      </c>
      <c r="AW422" s="95">
        <f>AQ422+AU422</f>
        <v>0</v>
      </c>
    </row>
    <row r="423" spans="1:49" s="8" customFormat="1" ht="33" hidden="1">
      <c r="A423" s="96" t="s">
        <v>437</v>
      </c>
      <c r="B423" s="97" t="s">
        <v>55</v>
      </c>
      <c r="C423" s="97" t="s">
        <v>58</v>
      </c>
      <c r="D423" s="97" t="s">
        <v>545</v>
      </c>
      <c r="E423" s="97" t="s">
        <v>80</v>
      </c>
      <c r="F423" s="95">
        <f>F424</f>
        <v>4618</v>
      </c>
      <c r="G423" s="95">
        <f>G424</f>
        <v>0</v>
      </c>
      <c r="H423" s="95">
        <f t="shared" ref="H423:AW423" si="754">H424</f>
        <v>0</v>
      </c>
      <c r="I423" s="95">
        <f t="shared" si="754"/>
        <v>0</v>
      </c>
      <c r="J423" s="95">
        <f t="shared" si="754"/>
        <v>0</v>
      </c>
      <c r="K423" s="95">
        <f t="shared" si="754"/>
        <v>0</v>
      </c>
      <c r="L423" s="95">
        <f t="shared" si="754"/>
        <v>4618</v>
      </c>
      <c r="M423" s="95">
        <f t="shared" si="754"/>
        <v>0</v>
      </c>
      <c r="N423" s="95">
        <f t="shared" si="754"/>
        <v>0</v>
      </c>
      <c r="O423" s="95">
        <f t="shared" si="754"/>
        <v>-4618</v>
      </c>
      <c r="P423" s="95">
        <f t="shared" si="754"/>
        <v>0</v>
      </c>
      <c r="Q423" s="95">
        <f t="shared" si="754"/>
        <v>0</v>
      </c>
      <c r="R423" s="95">
        <f t="shared" si="754"/>
        <v>0</v>
      </c>
      <c r="S423" s="95">
        <f t="shared" si="754"/>
        <v>0</v>
      </c>
      <c r="T423" s="27">
        <f t="shared" si="754"/>
        <v>0</v>
      </c>
      <c r="U423" s="27">
        <f t="shared" si="754"/>
        <v>0</v>
      </c>
      <c r="V423" s="27">
        <f t="shared" si="754"/>
        <v>0</v>
      </c>
      <c r="W423" s="27">
        <f t="shared" si="754"/>
        <v>0</v>
      </c>
      <c r="X423" s="27">
        <f t="shared" si="754"/>
        <v>0</v>
      </c>
      <c r="Y423" s="27">
        <f t="shared" si="754"/>
        <v>0</v>
      </c>
      <c r="Z423" s="27">
        <f t="shared" si="754"/>
        <v>0</v>
      </c>
      <c r="AA423" s="27">
        <f t="shared" si="754"/>
        <v>0</v>
      </c>
      <c r="AB423" s="27">
        <f t="shared" si="754"/>
        <v>0</v>
      </c>
      <c r="AC423" s="27">
        <f t="shared" si="754"/>
        <v>0</v>
      </c>
      <c r="AD423" s="95">
        <f t="shared" si="754"/>
        <v>0</v>
      </c>
      <c r="AE423" s="95">
        <f t="shared" si="754"/>
        <v>0</v>
      </c>
      <c r="AF423" s="27">
        <f t="shared" si="754"/>
        <v>0</v>
      </c>
      <c r="AG423" s="27">
        <f t="shared" si="754"/>
        <v>0</v>
      </c>
      <c r="AH423" s="27">
        <f t="shared" si="754"/>
        <v>0</v>
      </c>
      <c r="AI423" s="27">
        <f t="shared" si="754"/>
        <v>0</v>
      </c>
      <c r="AJ423" s="95">
        <f t="shared" si="754"/>
        <v>0</v>
      </c>
      <c r="AK423" s="95">
        <f t="shared" si="754"/>
        <v>0</v>
      </c>
      <c r="AL423" s="27">
        <f t="shared" si="754"/>
        <v>0</v>
      </c>
      <c r="AM423" s="27">
        <f t="shared" si="754"/>
        <v>0</v>
      </c>
      <c r="AN423" s="27">
        <f t="shared" si="754"/>
        <v>0</v>
      </c>
      <c r="AO423" s="27">
        <f t="shared" si="754"/>
        <v>0</v>
      </c>
      <c r="AP423" s="95">
        <f t="shared" si="754"/>
        <v>0</v>
      </c>
      <c r="AQ423" s="95">
        <f t="shared" si="754"/>
        <v>0</v>
      </c>
      <c r="AR423" s="27">
        <f t="shared" si="754"/>
        <v>0</v>
      </c>
      <c r="AS423" s="27">
        <f t="shared" si="754"/>
        <v>0</v>
      </c>
      <c r="AT423" s="27">
        <f t="shared" si="754"/>
        <v>0</v>
      </c>
      <c r="AU423" s="27">
        <f t="shared" si="754"/>
        <v>0</v>
      </c>
      <c r="AV423" s="95">
        <f t="shared" si="754"/>
        <v>0</v>
      </c>
      <c r="AW423" s="95">
        <f t="shared" si="754"/>
        <v>0</v>
      </c>
    </row>
    <row r="424" spans="1:49" s="8" customFormat="1" ht="35.25" hidden="1" customHeight="1">
      <c r="A424" s="115" t="s">
        <v>170</v>
      </c>
      <c r="B424" s="97" t="s">
        <v>55</v>
      </c>
      <c r="C424" s="97" t="s">
        <v>58</v>
      </c>
      <c r="D424" s="97" t="s">
        <v>545</v>
      </c>
      <c r="E424" s="97" t="s">
        <v>169</v>
      </c>
      <c r="F424" s="95">
        <f>2355+2263</f>
        <v>4618</v>
      </c>
      <c r="G424" s="95"/>
      <c r="H424" s="95"/>
      <c r="I424" s="95"/>
      <c r="J424" s="95"/>
      <c r="K424" s="95"/>
      <c r="L424" s="95">
        <f>F424+H424+I424+J424+K424</f>
        <v>4618</v>
      </c>
      <c r="M424" s="95">
        <f>G424+K424</f>
        <v>0</v>
      </c>
      <c r="N424" s="95"/>
      <c r="O424" s="95">
        <v>-4618</v>
      </c>
      <c r="P424" s="95"/>
      <c r="Q424" s="95"/>
      <c r="R424" s="95">
        <f>L424+N424+O424+P424+Q424</f>
        <v>0</v>
      </c>
      <c r="S424" s="95">
        <f>M424+Q424</f>
        <v>0</v>
      </c>
      <c r="T424" s="27"/>
      <c r="U424" s="27"/>
      <c r="V424" s="27"/>
      <c r="W424" s="27"/>
      <c r="X424" s="27">
        <f>R424+T424+U424+V424+W424</f>
        <v>0</v>
      </c>
      <c r="Y424" s="27">
        <f>S424+W424</f>
        <v>0</v>
      </c>
      <c r="Z424" s="27"/>
      <c r="AA424" s="27"/>
      <c r="AB424" s="27"/>
      <c r="AC424" s="27"/>
      <c r="AD424" s="95">
        <f>X424+Z424+AA424+AB424+AC424</f>
        <v>0</v>
      </c>
      <c r="AE424" s="95">
        <f>Y424+AC424</f>
        <v>0</v>
      </c>
      <c r="AF424" s="27"/>
      <c r="AG424" s="27"/>
      <c r="AH424" s="27"/>
      <c r="AI424" s="27"/>
      <c r="AJ424" s="95">
        <f>AD424+AF424+AG424+AH424+AI424</f>
        <v>0</v>
      </c>
      <c r="AK424" s="95">
        <f>AE424+AI424</f>
        <v>0</v>
      </c>
      <c r="AL424" s="27"/>
      <c r="AM424" s="27"/>
      <c r="AN424" s="27"/>
      <c r="AO424" s="27"/>
      <c r="AP424" s="95">
        <f>AJ424+AL424+AM424+AN424+AO424</f>
        <v>0</v>
      </c>
      <c r="AQ424" s="95">
        <f>AK424+AO424</f>
        <v>0</v>
      </c>
      <c r="AR424" s="27"/>
      <c r="AS424" s="27"/>
      <c r="AT424" s="27"/>
      <c r="AU424" s="27"/>
      <c r="AV424" s="95">
        <f>AP424+AR424+AS424+AT424+AU424</f>
        <v>0</v>
      </c>
      <c r="AW424" s="95">
        <f>AQ424+AU424</f>
        <v>0</v>
      </c>
    </row>
    <row r="425" spans="1:49" s="8" customFormat="1" ht="35.25" hidden="1" customHeight="1">
      <c r="A425" s="96" t="s">
        <v>102</v>
      </c>
      <c r="B425" s="97" t="s">
        <v>55</v>
      </c>
      <c r="C425" s="97" t="s">
        <v>58</v>
      </c>
      <c r="D425" s="97" t="s">
        <v>545</v>
      </c>
      <c r="E425" s="97" t="s">
        <v>91</v>
      </c>
      <c r="F425" s="95">
        <f>F426</f>
        <v>287</v>
      </c>
      <c r="G425" s="95"/>
      <c r="H425" s="95">
        <f t="shared" ref="H425" si="755">H426</f>
        <v>0</v>
      </c>
      <c r="I425" s="95"/>
      <c r="J425" s="95">
        <f t="shared" ref="J425" si="756">J426</f>
        <v>0</v>
      </c>
      <c r="K425" s="95"/>
      <c r="L425" s="95">
        <f t="shared" ref="L425" si="757">L426</f>
        <v>287</v>
      </c>
      <c r="M425" s="95"/>
      <c r="N425" s="95">
        <f t="shared" ref="N425:AW425" si="758">N426</f>
        <v>0</v>
      </c>
      <c r="O425" s="95">
        <f t="shared" si="758"/>
        <v>-287</v>
      </c>
      <c r="P425" s="95">
        <f t="shared" si="758"/>
        <v>0</v>
      </c>
      <c r="Q425" s="95">
        <f t="shared" si="758"/>
        <v>0</v>
      </c>
      <c r="R425" s="95">
        <f t="shared" si="758"/>
        <v>0</v>
      </c>
      <c r="S425" s="95">
        <f t="shared" si="758"/>
        <v>0</v>
      </c>
      <c r="T425" s="27">
        <f t="shared" si="758"/>
        <v>0</v>
      </c>
      <c r="U425" s="27">
        <f t="shared" si="758"/>
        <v>0</v>
      </c>
      <c r="V425" s="27">
        <f t="shared" si="758"/>
        <v>0</v>
      </c>
      <c r="W425" s="27">
        <f t="shared" si="758"/>
        <v>0</v>
      </c>
      <c r="X425" s="27">
        <f t="shared" si="758"/>
        <v>0</v>
      </c>
      <c r="Y425" s="27">
        <f t="shared" si="758"/>
        <v>0</v>
      </c>
      <c r="Z425" s="27">
        <f t="shared" si="758"/>
        <v>0</v>
      </c>
      <c r="AA425" s="27">
        <f t="shared" si="758"/>
        <v>0</v>
      </c>
      <c r="AB425" s="27">
        <f t="shared" si="758"/>
        <v>0</v>
      </c>
      <c r="AC425" s="27">
        <f t="shared" si="758"/>
        <v>0</v>
      </c>
      <c r="AD425" s="95">
        <f t="shared" si="758"/>
        <v>0</v>
      </c>
      <c r="AE425" s="95">
        <f t="shared" si="758"/>
        <v>0</v>
      </c>
      <c r="AF425" s="27">
        <f t="shared" si="758"/>
        <v>0</v>
      </c>
      <c r="AG425" s="27">
        <f t="shared" si="758"/>
        <v>0</v>
      </c>
      <c r="AH425" s="27">
        <f t="shared" si="758"/>
        <v>0</v>
      </c>
      <c r="AI425" s="27">
        <f t="shared" si="758"/>
        <v>0</v>
      </c>
      <c r="AJ425" s="95">
        <f t="shared" si="758"/>
        <v>0</v>
      </c>
      <c r="AK425" s="95">
        <f t="shared" si="758"/>
        <v>0</v>
      </c>
      <c r="AL425" s="27">
        <f t="shared" si="758"/>
        <v>0</v>
      </c>
      <c r="AM425" s="27">
        <f t="shared" si="758"/>
        <v>0</v>
      </c>
      <c r="AN425" s="27">
        <f t="shared" si="758"/>
        <v>0</v>
      </c>
      <c r="AO425" s="27">
        <f t="shared" si="758"/>
        <v>0</v>
      </c>
      <c r="AP425" s="95">
        <f t="shared" si="758"/>
        <v>0</v>
      </c>
      <c r="AQ425" s="95">
        <f t="shared" si="758"/>
        <v>0</v>
      </c>
      <c r="AR425" s="27">
        <f t="shared" si="758"/>
        <v>0</v>
      </c>
      <c r="AS425" s="27">
        <f t="shared" si="758"/>
        <v>0</v>
      </c>
      <c r="AT425" s="27">
        <f t="shared" si="758"/>
        <v>0</v>
      </c>
      <c r="AU425" s="27">
        <f t="shared" si="758"/>
        <v>0</v>
      </c>
      <c r="AV425" s="95">
        <f t="shared" si="758"/>
        <v>0</v>
      </c>
      <c r="AW425" s="95">
        <f t="shared" si="758"/>
        <v>0</v>
      </c>
    </row>
    <row r="426" spans="1:49" s="8" customFormat="1" ht="35.25" hidden="1" customHeight="1">
      <c r="A426" s="96" t="s">
        <v>500</v>
      </c>
      <c r="B426" s="97" t="s">
        <v>55</v>
      </c>
      <c r="C426" s="97" t="s">
        <v>58</v>
      </c>
      <c r="D426" s="97" t="s">
        <v>545</v>
      </c>
      <c r="E426" s="97" t="s">
        <v>190</v>
      </c>
      <c r="F426" s="95">
        <v>287</v>
      </c>
      <c r="G426" s="95"/>
      <c r="H426" s="95"/>
      <c r="I426" s="95"/>
      <c r="J426" s="95"/>
      <c r="K426" s="95"/>
      <c r="L426" s="95">
        <f>F426+H426+I426+J426+K426</f>
        <v>287</v>
      </c>
      <c r="M426" s="95">
        <f>G426+K426</f>
        <v>0</v>
      </c>
      <c r="N426" s="95"/>
      <c r="O426" s="95">
        <v>-287</v>
      </c>
      <c r="P426" s="95"/>
      <c r="Q426" s="95"/>
      <c r="R426" s="95">
        <f>L426+N426+O426+P426+Q426</f>
        <v>0</v>
      </c>
      <c r="S426" s="95">
        <f>M426+Q426</f>
        <v>0</v>
      </c>
      <c r="T426" s="27"/>
      <c r="U426" s="27"/>
      <c r="V426" s="27"/>
      <c r="W426" s="27"/>
      <c r="X426" s="27">
        <f>R426+T426+U426+V426+W426</f>
        <v>0</v>
      </c>
      <c r="Y426" s="27">
        <f>S426+W426</f>
        <v>0</v>
      </c>
      <c r="Z426" s="27"/>
      <c r="AA426" s="27"/>
      <c r="AB426" s="27"/>
      <c r="AC426" s="27"/>
      <c r="AD426" s="95">
        <f>X426+Z426+AA426+AB426+AC426</f>
        <v>0</v>
      </c>
      <c r="AE426" s="95">
        <f>Y426+AC426</f>
        <v>0</v>
      </c>
      <c r="AF426" s="27"/>
      <c r="AG426" s="27"/>
      <c r="AH426" s="27"/>
      <c r="AI426" s="27"/>
      <c r="AJ426" s="95">
        <f>AD426+AF426+AG426+AH426+AI426</f>
        <v>0</v>
      </c>
      <c r="AK426" s="95">
        <f>AE426+AI426</f>
        <v>0</v>
      </c>
      <c r="AL426" s="27"/>
      <c r="AM426" s="27"/>
      <c r="AN426" s="27"/>
      <c r="AO426" s="27"/>
      <c r="AP426" s="95">
        <f>AJ426+AL426+AM426+AN426+AO426</f>
        <v>0</v>
      </c>
      <c r="AQ426" s="95">
        <f>AK426+AO426</f>
        <v>0</v>
      </c>
      <c r="AR426" s="27"/>
      <c r="AS426" s="27"/>
      <c r="AT426" s="27"/>
      <c r="AU426" s="27"/>
      <c r="AV426" s="95">
        <f>AP426+AR426+AS426+AT426+AU426</f>
        <v>0</v>
      </c>
      <c r="AW426" s="95">
        <f>AQ426+AU426</f>
        <v>0</v>
      </c>
    </row>
    <row r="427" spans="1:49" s="8" customFormat="1" ht="16.5" hidden="1">
      <c r="A427" s="114" t="s">
        <v>99</v>
      </c>
      <c r="B427" s="97" t="s">
        <v>55</v>
      </c>
      <c r="C427" s="97" t="s">
        <v>58</v>
      </c>
      <c r="D427" s="97" t="s">
        <v>545</v>
      </c>
      <c r="E427" s="97" t="s">
        <v>100</v>
      </c>
      <c r="F427" s="95">
        <f>F428</f>
        <v>212</v>
      </c>
      <c r="G427" s="95">
        <f>G428</f>
        <v>0</v>
      </c>
      <c r="H427" s="95">
        <f t="shared" ref="H427:AW427" si="759">H428</f>
        <v>0</v>
      </c>
      <c r="I427" s="95">
        <f t="shared" si="759"/>
        <v>0</v>
      </c>
      <c r="J427" s="95">
        <f t="shared" si="759"/>
        <v>0</v>
      </c>
      <c r="K427" s="95">
        <f t="shared" si="759"/>
        <v>0</v>
      </c>
      <c r="L427" s="95">
        <f t="shared" si="759"/>
        <v>212</v>
      </c>
      <c r="M427" s="95">
        <f t="shared" si="759"/>
        <v>0</v>
      </c>
      <c r="N427" s="95">
        <f t="shared" si="759"/>
        <v>0</v>
      </c>
      <c r="O427" s="95">
        <f t="shared" si="759"/>
        <v>-212</v>
      </c>
      <c r="P427" s="95">
        <f t="shared" si="759"/>
        <v>0</v>
      </c>
      <c r="Q427" s="95">
        <f t="shared" si="759"/>
        <v>0</v>
      </c>
      <c r="R427" s="95">
        <f t="shared" si="759"/>
        <v>0</v>
      </c>
      <c r="S427" s="95">
        <f t="shared" si="759"/>
        <v>0</v>
      </c>
      <c r="T427" s="27">
        <f t="shared" si="759"/>
        <v>0</v>
      </c>
      <c r="U427" s="27">
        <f t="shared" si="759"/>
        <v>0</v>
      </c>
      <c r="V427" s="27">
        <f t="shared" si="759"/>
        <v>0</v>
      </c>
      <c r="W427" s="27">
        <f t="shared" si="759"/>
        <v>0</v>
      </c>
      <c r="X427" s="27">
        <f t="shared" si="759"/>
        <v>0</v>
      </c>
      <c r="Y427" s="27">
        <f t="shared" si="759"/>
        <v>0</v>
      </c>
      <c r="Z427" s="27">
        <f t="shared" si="759"/>
        <v>0</v>
      </c>
      <c r="AA427" s="27">
        <f t="shared" si="759"/>
        <v>0</v>
      </c>
      <c r="AB427" s="27">
        <f t="shared" si="759"/>
        <v>0</v>
      </c>
      <c r="AC427" s="27">
        <f t="shared" si="759"/>
        <v>0</v>
      </c>
      <c r="AD427" s="95">
        <f t="shared" si="759"/>
        <v>0</v>
      </c>
      <c r="AE427" s="95">
        <f t="shared" si="759"/>
        <v>0</v>
      </c>
      <c r="AF427" s="27">
        <f t="shared" si="759"/>
        <v>0</v>
      </c>
      <c r="AG427" s="27">
        <f t="shared" si="759"/>
        <v>0</v>
      </c>
      <c r="AH427" s="27">
        <f t="shared" si="759"/>
        <v>0</v>
      </c>
      <c r="AI427" s="27">
        <f t="shared" si="759"/>
        <v>0</v>
      </c>
      <c r="AJ427" s="95">
        <f t="shared" si="759"/>
        <v>0</v>
      </c>
      <c r="AK427" s="95">
        <f t="shared" si="759"/>
        <v>0</v>
      </c>
      <c r="AL427" s="27">
        <f t="shared" si="759"/>
        <v>0</v>
      </c>
      <c r="AM427" s="27">
        <f t="shared" si="759"/>
        <v>0</v>
      </c>
      <c r="AN427" s="27">
        <f t="shared" si="759"/>
        <v>0</v>
      </c>
      <c r="AO427" s="27">
        <f t="shared" si="759"/>
        <v>0</v>
      </c>
      <c r="AP427" s="95">
        <f t="shared" si="759"/>
        <v>0</v>
      </c>
      <c r="AQ427" s="95">
        <f t="shared" si="759"/>
        <v>0</v>
      </c>
      <c r="AR427" s="27">
        <f t="shared" si="759"/>
        <v>0</v>
      </c>
      <c r="AS427" s="27">
        <f t="shared" si="759"/>
        <v>0</v>
      </c>
      <c r="AT427" s="27">
        <f t="shared" si="759"/>
        <v>0</v>
      </c>
      <c r="AU427" s="27">
        <f t="shared" si="759"/>
        <v>0</v>
      </c>
      <c r="AV427" s="95">
        <f t="shared" si="759"/>
        <v>0</v>
      </c>
      <c r="AW427" s="95">
        <f t="shared" si="759"/>
        <v>0</v>
      </c>
    </row>
    <row r="428" spans="1:49" s="8" customFormat="1" ht="16.5" hidden="1">
      <c r="A428" s="96" t="s">
        <v>172</v>
      </c>
      <c r="B428" s="97" t="s">
        <v>55</v>
      </c>
      <c r="C428" s="97" t="s">
        <v>58</v>
      </c>
      <c r="D428" s="97" t="s">
        <v>545</v>
      </c>
      <c r="E428" s="97" t="s">
        <v>171</v>
      </c>
      <c r="F428" s="95">
        <f>57+155</f>
        <v>212</v>
      </c>
      <c r="G428" s="95"/>
      <c r="H428" s="95"/>
      <c r="I428" s="95"/>
      <c r="J428" s="95"/>
      <c r="K428" s="95"/>
      <c r="L428" s="95">
        <f>F428+H428+I428+J428+K428</f>
        <v>212</v>
      </c>
      <c r="M428" s="95">
        <f>G428+K428</f>
        <v>0</v>
      </c>
      <c r="N428" s="95"/>
      <c r="O428" s="95">
        <v>-212</v>
      </c>
      <c r="P428" s="95"/>
      <c r="Q428" s="95"/>
      <c r="R428" s="95">
        <f>L428+N428+O428+P428+Q428</f>
        <v>0</v>
      </c>
      <c r="S428" s="95">
        <f>M428+Q428</f>
        <v>0</v>
      </c>
      <c r="T428" s="27"/>
      <c r="U428" s="27"/>
      <c r="V428" s="27"/>
      <c r="W428" s="27"/>
      <c r="X428" s="27">
        <f>R428+T428+U428+V428+W428</f>
        <v>0</v>
      </c>
      <c r="Y428" s="27">
        <f>S428+W428</f>
        <v>0</v>
      </c>
      <c r="Z428" s="27"/>
      <c r="AA428" s="27"/>
      <c r="AB428" s="27"/>
      <c r="AC428" s="27"/>
      <c r="AD428" s="95">
        <f>X428+Z428+AA428+AB428+AC428</f>
        <v>0</v>
      </c>
      <c r="AE428" s="95">
        <f>Y428+AC428</f>
        <v>0</v>
      </c>
      <c r="AF428" s="27"/>
      <c r="AG428" s="27"/>
      <c r="AH428" s="27"/>
      <c r="AI428" s="27"/>
      <c r="AJ428" s="95">
        <f>AD428+AF428+AG428+AH428+AI428</f>
        <v>0</v>
      </c>
      <c r="AK428" s="95">
        <f>AE428+AI428</f>
        <v>0</v>
      </c>
      <c r="AL428" s="27"/>
      <c r="AM428" s="27"/>
      <c r="AN428" s="27"/>
      <c r="AO428" s="27"/>
      <c r="AP428" s="95">
        <f>AJ428+AL428+AM428+AN428+AO428</f>
        <v>0</v>
      </c>
      <c r="AQ428" s="95">
        <f>AK428+AO428</f>
        <v>0</v>
      </c>
      <c r="AR428" s="27"/>
      <c r="AS428" s="27"/>
      <c r="AT428" s="27"/>
      <c r="AU428" s="27"/>
      <c r="AV428" s="95">
        <f>AP428+AR428+AS428+AT428+AU428</f>
        <v>0</v>
      </c>
      <c r="AW428" s="95">
        <f>AQ428+AU428</f>
        <v>0</v>
      </c>
    </row>
    <row r="429" spans="1:49" s="8" customFormat="1" ht="68.25" customHeight="1">
      <c r="A429" s="33" t="s">
        <v>531</v>
      </c>
      <c r="B429" s="25" t="s">
        <v>55</v>
      </c>
      <c r="C429" s="25" t="s">
        <v>58</v>
      </c>
      <c r="D429" s="32" t="s">
        <v>242</v>
      </c>
      <c r="E429" s="25"/>
      <c r="F429" s="50">
        <f t="shared" ref="F429:AE429" si="760">F430+F434+F453</f>
        <v>27284</v>
      </c>
      <c r="G429" s="50">
        <f t="shared" si="760"/>
        <v>0</v>
      </c>
      <c r="H429" s="50">
        <f t="shared" si="760"/>
        <v>499</v>
      </c>
      <c r="I429" s="50">
        <f t="shared" si="760"/>
        <v>0</v>
      </c>
      <c r="J429" s="50">
        <f t="shared" si="760"/>
        <v>0</v>
      </c>
      <c r="K429" s="50">
        <f t="shared" si="760"/>
        <v>0</v>
      </c>
      <c r="L429" s="50">
        <f t="shared" si="760"/>
        <v>27783</v>
      </c>
      <c r="M429" s="50">
        <f t="shared" si="760"/>
        <v>0</v>
      </c>
      <c r="N429" s="50">
        <f t="shared" si="760"/>
        <v>0</v>
      </c>
      <c r="O429" s="50">
        <f t="shared" si="760"/>
        <v>0</v>
      </c>
      <c r="P429" s="50">
        <f t="shared" si="760"/>
        <v>0</v>
      </c>
      <c r="Q429" s="50">
        <f t="shared" si="760"/>
        <v>0</v>
      </c>
      <c r="R429" s="50">
        <f t="shared" si="760"/>
        <v>27783</v>
      </c>
      <c r="S429" s="50">
        <f t="shared" si="760"/>
        <v>0</v>
      </c>
      <c r="T429" s="50">
        <f t="shared" si="760"/>
        <v>174</v>
      </c>
      <c r="U429" s="50">
        <f t="shared" si="760"/>
        <v>0</v>
      </c>
      <c r="V429" s="50">
        <f t="shared" si="760"/>
        <v>0</v>
      </c>
      <c r="W429" s="50">
        <f t="shared" si="760"/>
        <v>0</v>
      </c>
      <c r="X429" s="50">
        <f t="shared" si="760"/>
        <v>27957</v>
      </c>
      <c r="Y429" s="50">
        <f t="shared" si="760"/>
        <v>0</v>
      </c>
      <c r="Z429" s="50">
        <f t="shared" si="760"/>
        <v>0</v>
      </c>
      <c r="AA429" s="50">
        <f t="shared" si="760"/>
        <v>0</v>
      </c>
      <c r="AB429" s="50">
        <f t="shared" si="760"/>
        <v>0</v>
      </c>
      <c r="AC429" s="50">
        <f t="shared" si="760"/>
        <v>0</v>
      </c>
      <c r="AD429" s="50">
        <f t="shared" si="760"/>
        <v>27957</v>
      </c>
      <c r="AE429" s="50">
        <f t="shared" si="760"/>
        <v>0</v>
      </c>
      <c r="AF429" s="50">
        <f t="shared" ref="AF429:AK429" si="761">AF430+AF434+AF453+AF460+AF443</f>
        <v>0</v>
      </c>
      <c r="AG429" s="50">
        <f t="shared" si="761"/>
        <v>0</v>
      </c>
      <c r="AH429" s="50">
        <f t="shared" si="761"/>
        <v>0</v>
      </c>
      <c r="AI429" s="50">
        <f t="shared" si="761"/>
        <v>38760</v>
      </c>
      <c r="AJ429" s="50">
        <f t="shared" si="761"/>
        <v>66717</v>
      </c>
      <c r="AK429" s="50">
        <f t="shared" si="761"/>
        <v>38760</v>
      </c>
      <c r="AL429" s="50">
        <f t="shared" ref="AL429:AW429" si="762">AL430+AL434+AL453+AL460+AL443+AL448</f>
        <v>19075</v>
      </c>
      <c r="AM429" s="50">
        <f t="shared" si="762"/>
        <v>-8238</v>
      </c>
      <c r="AN429" s="50">
        <f t="shared" si="762"/>
        <v>0</v>
      </c>
      <c r="AO429" s="50">
        <f t="shared" si="762"/>
        <v>10632</v>
      </c>
      <c r="AP429" s="50">
        <f t="shared" si="762"/>
        <v>88186</v>
      </c>
      <c r="AQ429" s="50">
        <f t="shared" si="762"/>
        <v>49392</v>
      </c>
      <c r="AR429" s="50">
        <f t="shared" si="762"/>
        <v>0</v>
      </c>
      <c r="AS429" s="50">
        <f t="shared" si="762"/>
        <v>838</v>
      </c>
      <c r="AT429" s="50">
        <f t="shared" si="762"/>
        <v>0</v>
      </c>
      <c r="AU429" s="50">
        <f t="shared" si="762"/>
        <v>0</v>
      </c>
      <c r="AV429" s="50">
        <f t="shared" si="762"/>
        <v>89024</v>
      </c>
      <c r="AW429" s="50">
        <f t="shared" si="762"/>
        <v>49392</v>
      </c>
    </row>
    <row r="430" spans="1:49" s="8" customFormat="1" ht="34.5" customHeight="1">
      <c r="A430" s="77" t="s">
        <v>216</v>
      </c>
      <c r="B430" s="25" t="s">
        <v>55</v>
      </c>
      <c r="C430" s="25" t="s">
        <v>58</v>
      </c>
      <c r="D430" s="32" t="s">
        <v>243</v>
      </c>
      <c r="E430" s="25"/>
      <c r="F430" s="50">
        <f t="shared" ref="F430:U432" si="763">F431</f>
        <v>12474</v>
      </c>
      <c r="G430" s="50">
        <f t="shared" si="763"/>
        <v>0</v>
      </c>
      <c r="H430" s="50">
        <f t="shared" si="763"/>
        <v>411</v>
      </c>
      <c r="I430" s="50">
        <f t="shared" si="763"/>
        <v>0</v>
      </c>
      <c r="J430" s="50">
        <f t="shared" si="763"/>
        <v>0</v>
      </c>
      <c r="K430" s="50">
        <f t="shared" si="763"/>
        <v>0</v>
      </c>
      <c r="L430" s="50">
        <f t="shared" si="763"/>
        <v>12885</v>
      </c>
      <c r="M430" s="50">
        <f t="shared" si="763"/>
        <v>0</v>
      </c>
      <c r="N430" s="50">
        <f t="shared" si="763"/>
        <v>0</v>
      </c>
      <c r="O430" s="50">
        <f t="shared" si="763"/>
        <v>0</v>
      </c>
      <c r="P430" s="50">
        <f t="shared" si="763"/>
        <v>0</v>
      </c>
      <c r="Q430" s="50">
        <f t="shared" si="763"/>
        <v>0</v>
      </c>
      <c r="R430" s="50">
        <f t="shared" si="763"/>
        <v>12885</v>
      </c>
      <c r="S430" s="50">
        <f t="shared" si="763"/>
        <v>0</v>
      </c>
      <c r="T430" s="50">
        <f t="shared" si="763"/>
        <v>174</v>
      </c>
      <c r="U430" s="50">
        <f t="shared" si="763"/>
        <v>0</v>
      </c>
      <c r="V430" s="50">
        <f t="shared" ref="T430:AI432" si="764">V431</f>
        <v>0</v>
      </c>
      <c r="W430" s="50">
        <f t="shared" si="764"/>
        <v>0</v>
      </c>
      <c r="X430" s="50">
        <f t="shared" si="764"/>
        <v>13059</v>
      </c>
      <c r="Y430" s="50">
        <f t="shared" si="764"/>
        <v>0</v>
      </c>
      <c r="Z430" s="50">
        <f t="shared" si="764"/>
        <v>0</v>
      </c>
      <c r="AA430" s="50">
        <f t="shared" si="764"/>
        <v>0</v>
      </c>
      <c r="AB430" s="50">
        <f t="shared" si="764"/>
        <v>0</v>
      </c>
      <c r="AC430" s="50">
        <f t="shared" si="764"/>
        <v>0</v>
      </c>
      <c r="AD430" s="50">
        <f t="shared" si="764"/>
        <v>13059</v>
      </c>
      <c r="AE430" s="50">
        <f t="shared" si="764"/>
        <v>0</v>
      </c>
      <c r="AF430" s="50">
        <f t="shared" si="764"/>
        <v>0</v>
      </c>
      <c r="AG430" s="50">
        <f t="shared" si="764"/>
        <v>0</v>
      </c>
      <c r="AH430" s="50">
        <f t="shared" si="764"/>
        <v>0</v>
      </c>
      <c r="AI430" s="50">
        <f t="shared" si="764"/>
        <v>0</v>
      </c>
      <c r="AJ430" s="50">
        <f t="shared" ref="AF430:AU432" si="765">AJ431</f>
        <v>13059</v>
      </c>
      <c r="AK430" s="50">
        <f t="shared" si="765"/>
        <v>0</v>
      </c>
      <c r="AL430" s="50">
        <f t="shared" si="765"/>
        <v>4000</v>
      </c>
      <c r="AM430" s="50">
        <f t="shared" si="765"/>
        <v>0</v>
      </c>
      <c r="AN430" s="50">
        <f t="shared" si="765"/>
        <v>0</v>
      </c>
      <c r="AO430" s="50">
        <f t="shared" si="765"/>
        <v>0</v>
      </c>
      <c r="AP430" s="50">
        <f t="shared" si="765"/>
        <v>17059</v>
      </c>
      <c r="AQ430" s="50">
        <f t="shared" si="765"/>
        <v>0</v>
      </c>
      <c r="AR430" s="50">
        <f t="shared" si="765"/>
        <v>0</v>
      </c>
      <c r="AS430" s="50">
        <f t="shared" si="765"/>
        <v>0</v>
      </c>
      <c r="AT430" s="50">
        <f t="shared" si="765"/>
        <v>0</v>
      </c>
      <c r="AU430" s="50">
        <f t="shared" si="765"/>
        <v>0</v>
      </c>
      <c r="AV430" s="50">
        <f t="shared" ref="AR430:AW432" si="766">AV431</f>
        <v>17059</v>
      </c>
      <c r="AW430" s="50">
        <f t="shared" si="766"/>
        <v>0</v>
      </c>
    </row>
    <row r="431" spans="1:49" s="8" customFormat="1" ht="34.5" customHeight="1">
      <c r="A431" s="33" t="s">
        <v>192</v>
      </c>
      <c r="B431" s="25" t="s">
        <v>55</v>
      </c>
      <c r="C431" s="25" t="s">
        <v>58</v>
      </c>
      <c r="D431" s="32" t="s">
        <v>244</v>
      </c>
      <c r="E431" s="25"/>
      <c r="F431" s="50">
        <f t="shared" si="763"/>
        <v>12474</v>
      </c>
      <c r="G431" s="50">
        <f t="shared" si="763"/>
        <v>0</v>
      </c>
      <c r="H431" s="50">
        <f t="shared" si="763"/>
        <v>411</v>
      </c>
      <c r="I431" s="50">
        <f t="shared" si="763"/>
        <v>0</v>
      </c>
      <c r="J431" s="50">
        <f t="shared" si="763"/>
        <v>0</v>
      </c>
      <c r="K431" s="50">
        <f t="shared" si="763"/>
        <v>0</v>
      </c>
      <c r="L431" s="50">
        <f t="shared" si="763"/>
        <v>12885</v>
      </c>
      <c r="M431" s="50">
        <f t="shared" si="763"/>
        <v>0</v>
      </c>
      <c r="N431" s="50">
        <f t="shared" si="763"/>
        <v>0</v>
      </c>
      <c r="O431" s="50">
        <f t="shared" si="763"/>
        <v>0</v>
      </c>
      <c r="P431" s="50">
        <f t="shared" si="763"/>
        <v>0</v>
      </c>
      <c r="Q431" s="50">
        <f t="shared" si="763"/>
        <v>0</v>
      </c>
      <c r="R431" s="50">
        <f t="shared" si="763"/>
        <v>12885</v>
      </c>
      <c r="S431" s="50">
        <f t="shared" si="763"/>
        <v>0</v>
      </c>
      <c r="T431" s="50">
        <f t="shared" si="764"/>
        <v>174</v>
      </c>
      <c r="U431" s="50">
        <f t="shared" si="764"/>
        <v>0</v>
      </c>
      <c r="V431" s="50">
        <f t="shared" si="764"/>
        <v>0</v>
      </c>
      <c r="W431" s="50">
        <f t="shared" si="764"/>
        <v>0</v>
      </c>
      <c r="X431" s="50">
        <f t="shared" si="764"/>
        <v>13059</v>
      </c>
      <c r="Y431" s="50">
        <f t="shared" si="764"/>
        <v>0</v>
      </c>
      <c r="Z431" s="50">
        <f t="shared" si="764"/>
        <v>0</v>
      </c>
      <c r="AA431" s="50">
        <f t="shared" si="764"/>
        <v>0</v>
      </c>
      <c r="AB431" s="50">
        <f t="shared" si="764"/>
        <v>0</v>
      </c>
      <c r="AC431" s="50">
        <f t="shared" si="764"/>
        <v>0</v>
      </c>
      <c r="AD431" s="50">
        <f t="shared" si="764"/>
        <v>13059</v>
      </c>
      <c r="AE431" s="50">
        <f t="shared" si="764"/>
        <v>0</v>
      </c>
      <c r="AF431" s="50">
        <f t="shared" si="765"/>
        <v>0</v>
      </c>
      <c r="AG431" s="50">
        <f t="shared" si="765"/>
        <v>0</v>
      </c>
      <c r="AH431" s="50">
        <f t="shared" si="765"/>
        <v>0</v>
      </c>
      <c r="AI431" s="50">
        <f t="shared" si="765"/>
        <v>0</v>
      </c>
      <c r="AJ431" s="50">
        <f t="shared" si="765"/>
        <v>13059</v>
      </c>
      <c r="AK431" s="50">
        <f t="shared" si="765"/>
        <v>0</v>
      </c>
      <c r="AL431" s="50">
        <f t="shared" si="765"/>
        <v>4000</v>
      </c>
      <c r="AM431" s="50">
        <f t="shared" si="765"/>
        <v>0</v>
      </c>
      <c r="AN431" s="50">
        <f t="shared" si="765"/>
        <v>0</v>
      </c>
      <c r="AO431" s="50">
        <f t="shared" si="765"/>
        <v>0</v>
      </c>
      <c r="AP431" s="50">
        <f t="shared" si="765"/>
        <v>17059</v>
      </c>
      <c r="AQ431" s="50">
        <f t="shared" si="765"/>
        <v>0</v>
      </c>
      <c r="AR431" s="50">
        <f t="shared" si="766"/>
        <v>0</v>
      </c>
      <c r="AS431" s="50">
        <f t="shared" si="766"/>
        <v>0</v>
      </c>
      <c r="AT431" s="50">
        <f t="shared" si="766"/>
        <v>0</v>
      </c>
      <c r="AU431" s="50">
        <f t="shared" si="766"/>
        <v>0</v>
      </c>
      <c r="AV431" s="50">
        <f t="shared" si="766"/>
        <v>17059</v>
      </c>
      <c r="AW431" s="50">
        <f t="shared" si="766"/>
        <v>0</v>
      </c>
    </row>
    <row r="432" spans="1:49" s="8" customFormat="1" ht="38.25" customHeight="1">
      <c r="A432" s="33" t="s">
        <v>83</v>
      </c>
      <c r="B432" s="25" t="s">
        <v>55</v>
      </c>
      <c r="C432" s="25" t="s">
        <v>58</v>
      </c>
      <c r="D432" s="32" t="s">
        <v>244</v>
      </c>
      <c r="E432" s="25" t="s">
        <v>84</v>
      </c>
      <c r="F432" s="50">
        <f t="shared" si="763"/>
        <v>12474</v>
      </c>
      <c r="G432" s="50">
        <f t="shared" si="763"/>
        <v>0</v>
      </c>
      <c r="H432" s="50">
        <f t="shared" si="763"/>
        <v>411</v>
      </c>
      <c r="I432" s="50">
        <f t="shared" si="763"/>
        <v>0</v>
      </c>
      <c r="J432" s="50">
        <f t="shared" si="763"/>
        <v>0</v>
      </c>
      <c r="K432" s="50">
        <f t="shared" si="763"/>
        <v>0</v>
      </c>
      <c r="L432" s="50">
        <f t="shared" si="763"/>
        <v>12885</v>
      </c>
      <c r="M432" s="50">
        <f t="shared" si="763"/>
        <v>0</v>
      </c>
      <c r="N432" s="50">
        <f t="shared" si="763"/>
        <v>0</v>
      </c>
      <c r="O432" s="50">
        <f t="shared" si="763"/>
        <v>0</v>
      </c>
      <c r="P432" s="50">
        <f t="shared" si="763"/>
        <v>0</v>
      </c>
      <c r="Q432" s="50">
        <f t="shared" si="763"/>
        <v>0</v>
      </c>
      <c r="R432" s="50">
        <f t="shared" si="763"/>
        <v>12885</v>
      </c>
      <c r="S432" s="50">
        <f t="shared" si="763"/>
        <v>0</v>
      </c>
      <c r="T432" s="50">
        <f t="shared" si="764"/>
        <v>174</v>
      </c>
      <c r="U432" s="50">
        <f t="shared" si="764"/>
        <v>0</v>
      </c>
      <c r="V432" s="50">
        <f t="shared" si="764"/>
        <v>0</v>
      </c>
      <c r="W432" s="50">
        <f t="shared" si="764"/>
        <v>0</v>
      </c>
      <c r="X432" s="50">
        <f t="shared" si="764"/>
        <v>13059</v>
      </c>
      <c r="Y432" s="50">
        <f t="shared" si="764"/>
        <v>0</v>
      </c>
      <c r="Z432" s="50">
        <f t="shared" si="764"/>
        <v>0</v>
      </c>
      <c r="AA432" s="50">
        <f t="shared" si="764"/>
        <v>0</v>
      </c>
      <c r="AB432" s="50">
        <f t="shared" si="764"/>
        <v>0</v>
      </c>
      <c r="AC432" s="50">
        <f t="shared" si="764"/>
        <v>0</v>
      </c>
      <c r="AD432" s="50">
        <f t="shared" si="764"/>
        <v>13059</v>
      </c>
      <c r="AE432" s="50">
        <f t="shared" si="764"/>
        <v>0</v>
      </c>
      <c r="AF432" s="50">
        <f t="shared" si="765"/>
        <v>0</v>
      </c>
      <c r="AG432" s="50">
        <f t="shared" si="765"/>
        <v>0</v>
      </c>
      <c r="AH432" s="50">
        <f t="shared" si="765"/>
        <v>0</v>
      </c>
      <c r="AI432" s="50">
        <f t="shared" si="765"/>
        <v>0</v>
      </c>
      <c r="AJ432" s="50">
        <f t="shared" si="765"/>
        <v>13059</v>
      </c>
      <c r="AK432" s="50">
        <f t="shared" si="765"/>
        <v>0</v>
      </c>
      <c r="AL432" s="148">
        <f t="shared" si="765"/>
        <v>4000</v>
      </c>
      <c r="AM432" s="148">
        <f t="shared" si="765"/>
        <v>0</v>
      </c>
      <c r="AN432" s="148">
        <f t="shared" si="765"/>
        <v>0</v>
      </c>
      <c r="AO432" s="148">
        <f t="shared" si="765"/>
        <v>0</v>
      </c>
      <c r="AP432" s="50">
        <f t="shared" si="765"/>
        <v>17059</v>
      </c>
      <c r="AQ432" s="50">
        <f t="shared" si="765"/>
        <v>0</v>
      </c>
      <c r="AR432" s="50">
        <f t="shared" si="766"/>
        <v>0</v>
      </c>
      <c r="AS432" s="50">
        <f t="shared" si="766"/>
        <v>0</v>
      </c>
      <c r="AT432" s="50">
        <f t="shared" si="766"/>
        <v>0</v>
      </c>
      <c r="AU432" s="50">
        <f t="shared" si="766"/>
        <v>0</v>
      </c>
      <c r="AV432" s="50">
        <f t="shared" si="766"/>
        <v>17059</v>
      </c>
      <c r="AW432" s="50">
        <f t="shared" si="766"/>
        <v>0</v>
      </c>
    </row>
    <row r="433" spans="1:49" s="8" customFormat="1" ht="16.5">
      <c r="A433" s="33" t="s">
        <v>189</v>
      </c>
      <c r="B433" s="25" t="s">
        <v>55</v>
      </c>
      <c r="C433" s="25" t="s">
        <v>58</v>
      </c>
      <c r="D433" s="32" t="s">
        <v>244</v>
      </c>
      <c r="E433" s="25" t="s">
        <v>188</v>
      </c>
      <c r="F433" s="27">
        <v>12474</v>
      </c>
      <c r="G433" s="27"/>
      <c r="H433" s="27">
        <v>411</v>
      </c>
      <c r="I433" s="27"/>
      <c r="J433" s="27"/>
      <c r="K433" s="27"/>
      <c r="L433" s="27">
        <f>F433+H433+I433+J433+K433</f>
        <v>12885</v>
      </c>
      <c r="M433" s="27">
        <f>G433+K433</f>
        <v>0</v>
      </c>
      <c r="N433" s="27"/>
      <c r="O433" s="27"/>
      <c r="P433" s="27"/>
      <c r="Q433" s="27"/>
      <c r="R433" s="27">
        <f>L433+N433+O433+P433+Q433</f>
        <v>12885</v>
      </c>
      <c r="S433" s="27">
        <f>M433+Q433</f>
        <v>0</v>
      </c>
      <c r="T433" s="27">
        <v>174</v>
      </c>
      <c r="U433" s="27"/>
      <c r="V433" s="27"/>
      <c r="W433" s="27"/>
      <c r="X433" s="27">
        <f>R433+T433+U433+V433+W433</f>
        <v>13059</v>
      </c>
      <c r="Y433" s="27">
        <f>S433+W433</f>
        <v>0</v>
      </c>
      <c r="Z433" s="27"/>
      <c r="AA433" s="27"/>
      <c r="AB433" s="27"/>
      <c r="AC433" s="27"/>
      <c r="AD433" s="27">
        <f>X433+Z433+AA433+AB433+AC433</f>
        <v>13059</v>
      </c>
      <c r="AE433" s="27">
        <f>Y433+AC433</f>
        <v>0</v>
      </c>
      <c r="AF433" s="27"/>
      <c r="AG433" s="27"/>
      <c r="AH433" s="27"/>
      <c r="AI433" s="27"/>
      <c r="AJ433" s="27">
        <f>AD433+AF433+AG433+AH433+AI433</f>
        <v>13059</v>
      </c>
      <c r="AK433" s="27">
        <f>AE433+AI433</f>
        <v>0</v>
      </c>
      <c r="AL433" s="92">
        <v>4000</v>
      </c>
      <c r="AM433" s="92"/>
      <c r="AN433" s="92"/>
      <c r="AO433" s="92"/>
      <c r="AP433" s="27">
        <f>AJ433+AL433+AM433+AN433+AO433</f>
        <v>17059</v>
      </c>
      <c r="AQ433" s="27">
        <f>AK433+AO433</f>
        <v>0</v>
      </c>
      <c r="AR433" s="27"/>
      <c r="AS433" s="27"/>
      <c r="AT433" s="27"/>
      <c r="AU433" s="27"/>
      <c r="AV433" s="27">
        <f>AP433+AR433+AS433+AT433+AU433</f>
        <v>17059</v>
      </c>
      <c r="AW433" s="27">
        <f>AQ433+AU433</f>
        <v>0</v>
      </c>
    </row>
    <row r="434" spans="1:49" s="8" customFormat="1" ht="24" customHeight="1">
      <c r="A434" s="33" t="s">
        <v>78</v>
      </c>
      <c r="B434" s="25" t="s">
        <v>55</v>
      </c>
      <c r="C434" s="25" t="s">
        <v>58</v>
      </c>
      <c r="D434" s="32" t="s">
        <v>495</v>
      </c>
      <c r="E434" s="25"/>
      <c r="F434" s="27">
        <f t="shared" ref="F434:U436" si="767">F435</f>
        <v>6180</v>
      </c>
      <c r="G434" s="27">
        <f t="shared" si="767"/>
        <v>0</v>
      </c>
      <c r="H434" s="27">
        <f t="shared" si="767"/>
        <v>88</v>
      </c>
      <c r="I434" s="27">
        <f t="shared" si="767"/>
        <v>0</v>
      </c>
      <c r="J434" s="27">
        <f t="shared" si="767"/>
        <v>0</v>
      </c>
      <c r="K434" s="27">
        <f t="shared" si="767"/>
        <v>0</v>
      </c>
      <c r="L434" s="27">
        <f t="shared" si="767"/>
        <v>6268</v>
      </c>
      <c r="M434" s="27">
        <f t="shared" si="767"/>
        <v>0</v>
      </c>
      <c r="N434" s="27">
        <f t="shared" si="767"/>
        <v>0</v>
      </c>
      <c r="O434" s="27">
        <f t="shared" si="767"/>
        <v>0</v>
      </c>
      <c r="P434" s="27">
        <f t="shared" si="767"/>
        <v>0</v>
      </c>
      <c r="Q434" s="27">
        <f t="shared" si="767"/>
        <v>0</v>
      </c>
      <c r="R434" s="27">
        <f t="shared" si="767"/>
        <v>6268</v>
      </c>
      <c r="S434" s="27">
        <f t="shared" si="767"/>
        <v>0</v>
      </c>
      <c r="T434" s="27">
        <f t="shared" si="767"/>
        <v>0</v>
      </c>
      <c r="U434" s="27">
        <f t="shared" si="767"/>
        <v>0</v>
      </c>
      <c r="V434" s="27">
        <f t="shared" ref="T434:AI436" si="768">V435</f>
        <v>0</v>
      </c>
      <c r="W434" s="27">
        <f t="shared" si="768"/>
        <v>0</v>
      </c>
      <c r="X434" s="27">
        <f t="shared" si="768"/>
        <v>6268</v>
      </c>
      <c r="Y434" s="27">
        <f t="shared" si="768"/>
        <v>0</v>
      </c>
      <c r="Z434" s="27">
        <f t="shared" si="768"/>
        <v>0</v>
      </c>
      <c r="AA434" s="27">
        <f t="shared" si="768"/>
        <v>0</v>
      </c>
      <c r="AB434" s="27">
        <f t="shared" si="768"/>
        <v>0</v>
      </c>
      <c r="AC434" s="27">
        <f t="shared" si="768"/>
        <v>0</v>
      </c>
      <c r="AD434" s="27">
        <f t="shared" si="768"/>
        <v>6268</v>
      </c>
      <c r="AE434" s="27">
        <f t="shared" si="768"/>
        <v>0</v>
      </c>
      <c r="AF434" s="27">
        <f t="shared" si="768"/>
        <v>0</v>
      </c>
      <c r="AG434" s="27">
        <f t="shared" si="768"/>
        <v>0</v>
      </c>
      <c r="AH434" s="27">
        <f t="shared" si="768"/>
        <v>0</v>
      </c>
      <c r="AI434" s="27">
        <f t="shared" si="768"/>
        <v>0</v>
      </c>
      <c r="AJ434" s="27">
        <f t="shared" ref="AF434:AQ436" si="769">AJ435</f>
        <v>6268</v>
      </c>
      <c r="AK434" s="27">
        <f t="shared" si="769"/>
        <v>0</v>
      </c>
      <c r="AL434" s="27">
        <f t="shared" si="769"/>
        <v>13199</v>
      </c>
      <c r="AM434" s="27">
        <f t="shared" si="769"/>
        <v>0</v>
      </c>
      <c r="AN434" s="27">
        <f t="shared" si="769"/>
        <v>0</v>
      </c>
      <c r="AO434" s="27">
        <f t="shared" si="769"/>
        <v>0</v>
      </c>
      <c r="AP434" s="27">
        <f t="shared" si="769"/>
        <v>19467</v>
      </c>
      <c r="AQ434" s="27">
        <f t="shared" si="769"/>
        <v>0</v>
      </c>
      <c r="AR434" s="27">
        <f>AR435+AR440</f>
        <v>0</v>
      </c>
      <c r="AS434" s="27">
        <f t="shared" ref="AS434" si="770">AS435+AS440</f>
        <v>838</v>
      </c>
      <c r="AT434" s="27">
        <f t="shared" ref="AT434" si="771">AT435+AT440</f>
        <v>0</v>
      </c>
      <c r="AU434" s="27">
        <f t="shared" ref="AU434" si="772">AU435+AU440</f>
        <v>0</v>
      </c>
      <c r="AV434" s="27">
        <f t="shared" ref="AV434" si="773">AV435+AV440</f>
        <v>20305</v>
      </c>
      <c r="AW434" s="27">
        <f t="shared" ref="AW434" si="774">AW435+AW440</f>
        <v>0</v>
      </c>
    </row>
    <row r="435" spans="1:49" s="8" customFormat="1" ht="16.5">
      <c r="A435" s="33" t="s">
        <v>117</v>
      </c>
      <c r="B435" s="25" t="s">
        <v>55</v>
      </c>
      <c r="C435" s="25" t="s">
        <v>58</v>
      </c>
      <c r="D435" s="32" t="s">
        <v>494</v>
      </c>
      <c r="E435" s="25"/>
      <c r="F435" s="27">
        <f t="shared" si="767"/>
        <v>6180</v>
      </c>
      <c r="G435" s="27">
        <f t="shared" si="767"/>
        <v>0</v>
      </c>
      <c r="H435" s="27">
        <f t="shared" si="767"/>
        <v>88</v>
      </c>
      <c r="I435" s="27">
        <f t="shared" si="767"/>
        <v>0</v>
      </c>
      <c r="J435" s="27">
        <f t="shared" si="767"/>
        <v>0</v>
      </c>
      <c r="K435" s="27">
        <f t="shared" si="767"/>
        <v>0</v>
      </c>
      <c r="L435" s="27">
        <f t="shared" si="767"/>
        <v>6268</v>
      </c>
      <c r="M435" s="27">
        <f t="shared" si="767"/>
        <v>0</v>
      </c>
      <c r="N435" s="27">
        <f t="shared" si="767"/>
        <v>0</v>
      </c>
      <c r="O435" s="27">
        <f t="shared" si="767"/>
        <v>0</v>
      </c>
      <c r="P435" s="27">
        <f t="shared" si="767"/>
        <v>0</v>
      </c>
      <c r="Q435" s="27">
        <f t="shared" si="767"/>
        <v>0</v>
      </c>
      <c r="R435" s="27">
        <f t="shared" si="767"/>
        <v>6268</v>
      </c>
      <c r="S435" s="27">
        <f t="shared" si="767"/>
        <v>0</v>
      </c>
      <c r="T435" s="27">
        <f t="shared" si="768"/>
        <v>0</v>
      </c>
      <c r="U435" s="27">
        <f t="shared" si="768"/>
        <v>0</v>
      </c>
      <c r="V435" s="27">
        <f t="shared" si="768"/>
        <v>0</v>
      </c>
      <c r="W435" s="27">
        <f t="shared" si="768"/>
        <v>0</v>
      </c>
      <c r="X435" s="27">
        <f t="shared" si="768"/>
        <v>6268</v>
      </c>
      <c r="Y435" s="27">
        <f t="shared" si="768"/>
        <v>0</v>
      </c>
      <c r="Z435" s="27">
        <f t="shared" si="768"/>
        <v>0</v>
      </c>
      <c r="AA435" s="27">
        <f t="shared" si="768"/>
        <v>0</v>
      </c>
      <c r="AB435" s="27">
        <f t="shared" si="768"/>
        <v>0</v>
      </c>
      <c r="AC435" s="27">
        <f t="shared" si="768"/>
        <v>0</v>
      </c>
      <c r="AD435" s="27">
        <f t="shared" si="768"/>
        <v>6268</v>
      </c>
      <c r="AE435" s="27">
        <f t="shared" si="768"/>
        <v>0</v>
      </c>
      <c r="AF435" s="27">
        <f t="shared" si="769"/>
        <v>0</v>
      </c>
      <c r="AG435" s="27">
        <f t="shared" si="769"/>
        <v>0</v>
      </c>
      <c r="AH435" s="27">
        <f t="shared" si="769"/>
        <v>0</v>
      </c>
      <c r="AI435" s="27">
        <f t="shared" si="769"/>
        <v>0</v>
      </c>
      <c r="AJ435" s="27">
        <f t="shared" si="769"/>
        <v>6268</v>
      </c>
      <c r="AK435" s="27">
        <f t="shared" si="769"/>
        <v>0</v>
      </c>
      <c r="AL435" s="27">
        <f>AL436+AL438</f>
        <v>13199</v>
      </c>
      <c r="AM435" s="27">
        <f t="shared" ref="AM435:AQ435" si="775">AM436+AM438</f>
        <v>0</v>
      </c>
      <c r="AN435" s="27">
        <f t="shared" si="775"/>
        <v>0</v>
      </c>
      <c r="AO435" s="27">
        <f t="shared" si="775"/>
        <v>0</v>
      </c>
      <c r="AP435" s="27">
        <f t="shared" si="775"/>
        <v>19467</v>
      </c>
      <c r="AQ435" s="27">
        <f t="shared" si="775"/>
        <v>0</v>
      </c>
      <c r="AR435" s="27">
        <f>AR436+AR438</f>
        <v>0</v>
      </c>
      <c r="AS435" s="27">
        <f t="shared" ref="AS435:AW435" si="776">AS436+AS438</f>
        <v>0</v>
      </c>
      <c r="AT435" s="27">
        <f t="shared" si="776"/>
        <v>0</v>
      </c>
      <c r="AU435" s="27">
        <f t="shared" si="776"/>
        <v>0</v>
      </c>
      <c r="AV435" s="27">
        <f t="shared" si="776"/>
        <v>19467</v>
      </c>
      <c r="AW435" s="27">
        <f t="shared" si="776"/>
        <v>0</v>
      </c>
    </row>
    <row r="436" spans="1:49" s="8" customFormat="1" ht="33.75" customHeight="1">
      <c r="A436" s="33" t="s">
        <v>83</v>
      </c>
      <c r="B436" s="25" t="s">
        <v>55</v>
      </c>
      <c r="C436" s="25" t="s">
        <v>58</v>
      </c>
      <c r="D436" s="32" t="s">
        <v>494</v>
      </c>
      <c r="E436" s="25" t="s">
        <v>84</v>
      </c>
      <c r="F436" s="27">
        <f t="shared" si="767"/>
        <v>6180</v>
      </c>
      <c r="G436" s="27">
        <f t="shared" si="767"/>
        <v>0</v>
      </c>
      <c r="H436" s="27">
        <f t="shared" si="767"/>
        <v>88</v>
      </c>
      <c r="I436" s="27">
        <f t="shared" si="767"/>
        <v>0</v>
      </c>
      <c r="J436" s="27">
        <f t="shared" si="767"/>
        <v>0</v>
      </c>
      <c r="K436" s="27">
        <f t="shared" si="767"/>
        <v>0</v>
      </c>
      <c r="L436" s="27">
        <f t="shared" si="767"/>
        <v>6268</v>
      </c>
      <c r="M436" s="27">
        <f t="shared" si="767"/>
        <v>0</v>
      </c>
      <c r="N436" s="27">
        <f t="shared" si="767"/>
        <v>0</v>
      </c>
      <c r="O436" s="27">
        <f t="shared" si="767"/>
        <v>0</v>
      </c>
      <c r="P436" s="27">
        <f t="shared" si="767"/>
        <v>0</v>
      </c>
      <c r="Q436" s="27">
        <f t="shared" si="767"/>
        <v>0</v>
      </c>
      <c r="R436" s="27">
        <f t="shared" si="767"/>
        <v>6268</v>
      </c>
      <c r="S436" s="27">
        <f t="shared" si="767"/>
        <v>0</v>
      </c>
      <c r="T436" s="27">
        <f t="shared" si="768"/>
        <v>0</v>
      </c>
      <c r="U436" s="27">
        <f t="shared" si="768"/>
        <v>0</v>
      </c>
      <c r="V436" s="27">
        <f t="shared" si="768"/>
        <v>0</v>
      </c>
      <c r="W436" s="27">
        <f t="shared" si="768"/>
        <v>0</v>
      </c>
      <c r="X436" s="27">
        <f t="shared" si="768"/>
        <v>6268</v>
      </c>
      <c r="Y436" s="27">
        <f t="shared" si="768"/>
        <v>0</v>
      </c>
      <c r="Z436" s="27">
        <f t="shared" si="768"/>
        <v>0</v>
      </c>
      <c r="AA436" s="27">
        <f t="shared" si="768"/>
        <v>0</v>
      </c>
      <c r="AB436" s="27">
        <f t="shared" si="768"/>
        <v>0</v>
      </c>
      <c r="AC436" s="27">
        <f t="shared" si="768"/>
        <v>0</v>
      </c>
      <c r="AD436" s="27">
        <f t="shared" si="768"/>
        <v>6268</v>
      </c>
      <c r="AE436" s="27">
        <f t="shared" si="768"/>
        <v>0</v>
      </c>
      <c r="AF436" s="27">
        <f t="shared" si="769"/>
        <v>0</v>
      </c>
      <c r="AG436" s="27">
        <f t="shared" si="769"/>
        <v>0</v>
      </c>
      <c r="AH436" s="27">
        <f t="shared" si="769"/>
        <v>0</v>
      </c>
      <c r="AI436" s="27">
        <f t="shared" si="769"/>
        <v>0</v>
      </c>
      <c r="AJ436" s="27">
        <f t="shared" si="769"/>
        <v>6268</v>
      </c>
      <c r="AK436" s="27">
        <f t="shared" si="769"/>
        <v>0</v>
      </c>
      <c r="AL436" s="27">
        <f t="shared" si="769"/>
        <v>0</v>
      </c>
      <c r="AM436" s="27">
        <f t="shared" si="769"/>
        <v>0</v>
      </c>
      <c r="AN436" s="27">
        <f t="shared" si="769"/>
        <v>0</v>
      </c>
      <c r="AO436" s="27">
        <f t="shared" si="769"/>
        <v>0</v>
      </c>
      <c r="AP436" s="27">
        <f t="shared" si="769"/>
        <v>6268</v>
      </c>
      <c r="AQ436" s="27">
        <f t="shared" si="769"/>
        <v>0</v>
      </c>
      <c r="AR436" s="27">
        <f t="shared" ref="AR436:AW436" si="777">AR437</f>
        <v>0</v>
      </c>
      <c r="AS436" s="27">
        <f t="shared" si="777"/>
        <v>0</v>
      </c>
      <c r="AT436" s="27">
        <f t="shared" si="777"/>
        <v>0</v>
      </c>
      <c r="AU436" s="27">
        <f t="shared" si="777"/>
        <v>0</v>
      </c>
      <c r="AV436" s="27">
        <f t="shared" si="777"/>
        <v>6268</v>
      </c>
      <c r="AW436" s="27">
        <f t="shared" si="777"/>
        <v>0</v>
      </c>
    </row>
    <row r="437" spans="1:49" s="8" customFormat="1" ht="16.5">
      <c r="A437" s="33" t="s">
        <v>189</v>
      </c>
      <c r="B437" s="25" t="s">
        <v>55</v>
      </c>
      <c r="C437" s="25" t="s">
        <v>58</v>
      </c>
      <c r="D437" s="32" t="s">
        <v>494</v>
      </c>
      <c r="E437" s="25" t="s">
        <v>188</v>
      </c>
      <c r="F437" s="92">
        <f>4580+1600</f>
        <v>6180</v>
      </c>
      <c r="G437" s="92"/>
      <c r="H437" s="92">
        <v>88</v>
      </c>
      <c r="I437" s="27"/>
      <c r="J437" s="27"/>
      <c r="K437" s="27"/>
      <c r="L437" s="27">
        <f>F437+H437+I437+J437+K437</f>
        <v>6268</v>
      </c>
      <c r="M437" s="27">
        <f>G437+K437</f>
        <v>0</v>
      </c>
      <c r="N437" s="27"/>
      <c r="O437" s="27"/>
      <c r="P437" s="27"/>
      <c r="Q437" s="27"/>
      <c r="R437" s="27">
        <f>L437+N437+O437+P437+Q437</f>
        <v>6268</v>
      </c>
      <c r="S437" s="27">
        <f>M437+Q437</f>
        <v>0</v>
      </c>
      <c r="T437" s="27"/>
      <c r="U437" s="27"/>
      <c r="V437" s="27"/>
      <c r="W437" s="27"/>
      <c r="X437" s="27">
        <f>R437+T437+U437+V437+W437</f>
        <v>6268</v>
      </c>
      <c r="Y437" s="27">
        <f>S437+W437</f>
        <v>0</v>
      </c>
      <c r="Z437" s="27"/>
      <c r="AA437" s="27"/>
      <c r="AB437" s="27"/>
      <c r="AC437" s="27"/>
      <c r="AD437" s="27">
        <f>X437+Z437+AA437+AB437+AC437</f>
        <v>6268</v>
      </c>
      <c r="AE437" s="27">
        <f>Y437+AC437</f>
        <v>0</v>
      </c>
      <c r="AF437" s="27"/>
      <c r="AG437" s="27"/>
      <c r="AH437" s="27"/>
      <c r="AI437" s="27"/>
      <c r="AJ437" s="27">
        <f>AD437+AF437+AG437+AH437+AI437</f>
        <v>6268</v>
      </c>
      <c r="AK437" s="27">
        <f>AE437+AI437</f>
        <v>0</v>
      </c>
      <c r="AL437" s="27"/>
      <c r="AM437" s="27"/>
      <c r="AN437" s="27"/>
      <c r="AO437" s="27"/>
      <c r="AP437" s="27">
        <f>AJ437+AL437+AM437+AN437+AO437</f>
        <v>6268</v>
      </c>
      <c r="AQ437" s="27">
        <f>AK437+AO437</f>
        <v>0</v>
      </c>
      <c r="AR437" s="27"/>
      <c r="AS437" s="27"/>
      <c r="AT437" s="27"/>
      <c r="AU437" s="27"/>
      <c r="AV437" s="27">
        <f>AP437+AR437+AS437+AT437+AU437</f>
        <v>6268</v>
      </c>
      <c r="AW437" s="27">
        <f>AQ437+AU437</f>
        <v>0</v>
      </c>
    </row>
    <row r="438" spans="1:49" s="8" customFormat="1" ht="16.5">
      <c r="A438" s="33" t="s">
        <v>99</v>
      </c>
      <c r="B438" s="25" t="s">
        <v>55</v>
      </c>
      <c r="C438" s="25" t="s">
        <v>58</v>
      </c>
      <c r="D438" s="32" t="s">
        <v>494</v>
      </c>
      <c r="E438" s="25" t="s">
        <v>100</v>
      </c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>
        <f>AL439</f>
        <v>13199</v>
      </c>
      <c r="AM438" s="27">
        <f t="shared" ref="AM438:AW438" si="778">AM439</f>
        <v>0</v>
      </c>
      <c r="AN438" s="27">
        <f t="shared" si="778"/>
        <v>0</v>
      </c>
      <c r="AO438" s="27">
        <f t="shared" si="778"/>
        <v>0</v>
      </c>
      <c r="AP438" s="27">
        <f t="shared" si="778"/>
        <v>13199</v>
      </c>
      <c r="AQ438" s="27">
        <f t="shared" si="778"/>
        <v>0</v>
      </c>
      <c r="AR438" s="27">
        <f>AR439</f>
        <v>0</v>
      </c>
      <c r="AS438" s="27">
        <f t="shared" si="778"/>
        <v>0</v>
      </c>
      <c r="AT438" s="27">
        <f t="shared" si="778"/>
        <v>0</v>
      </c>
      <c r="AU438" s="27">
        <f t="shared" si="778"/>
        <v>0</v>
      </c>
      <c r="AV438" s="27">
        <f t="shared" si="778"/>
        <v>13199</v>
      </c>
      <c r="AW438" s="27">
        <f t="shared" si="778"/>
        <v>0</v>
      </c>
    </row>
    <row r="439" spans="1:49" s="8" customFormat="1" ht="66">
      <c r="A439" s="33" t="s">
        <v>436</v>
      </c>
      <c r="B439" s="25" t="s">
        <v>55</v>
      </c>
      <c r="C439" s="25" t="s">
        <v>58</v>
      </c>
      <c r="D439" s="32" t="s">
        <v>494</v>
      </c>
      <c r="E439" s="25" t="s">
        <v>194</v>
      </c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>
        <v>13199</v>
      </c>
      <c r="AM439" s="27"/>
      <c r="AN439" s="27"/>
      <c r="AO439" s="27"/>
      <c r="AP439" s="27">
        <f>AJ439+AL439+AM439+AN439+AO439</f>
        <v>13199</v>
      </c>
      <c r="AQ439" s="27">
        <f>AK439+AO439</f>
        <v>0</v>
      </c>
      <c r="AR439" s="27"/>
      <c r="AS439" s="27"/>
      <c r="AT439" s="27"/>
      <c r="AU439" s="27"/>
      <c r="AV439" s="27">
        <f>AP439+AR439+AS439+AT439+AU439</f>
        <v>13199</v>
      </c>
      <c r="AW439" s="27">
        <f>AQ439+AU439</f>
        <v>0</v>
      </c>
    </row>
    <row r="440" spans="1:49" s="152" customFormat="1" ht="16.5">
      <c r="A440" s="164" t="s">
        <v>85</v>
      </c>
      <c r="B440" s="128" t="s">
        <v>55</v>
      </c>
      <c r="C440" s="128" t="s">
        <v>58</v>
      </c>
      <c r="D440" s="128" t="s">
        <v>712</v>
      </c>
      <c r="E440" s="128"/>
      <c r="F440" s="130"/>
      <c r="G440" s="130"/>
      <c r="H440" s="130"/>
      <c r="I440" s="130"/>
      <c r="J440" s="130"/>
      <c r="K440" s="130"/>
      <c r="L440" s="130"/>
      <c r="M440" s="130"/>
      <c r="N440" s="130"/>
      <c r="O440" s="130"/>
      <c r="P440" s="130"/>
      <c r="Q440" s="130"/>
      <c r="R440" s="130"/>
      <c r="S440" s="130"/>
      <c r="T440" s="130"/>
      <c r="U440" s="130"/>
      <c r="V440" s="130"/>
      <c r="W440" s="130"/>
      <c r="X440" s="130"/>
      <c r="Y440" s="130"/>
      <c r="Z440" s="130"/>
      <c r="AA440" s="130"/>
      <c r="AB440" s="130"/>
      <c r="AC440" s="130"/>
      <c r="AD440" s="130"/>
      <c r="AE440" s="130"/>
      <c r="AF440" s="130"/>
      <c r="AG440" s="130"/>
      <c r="AH440" s="130"/>
      <c r="AI440" s="130"/>
      <c r="AJ440" s="130"/>
      <c r="AK440" s="130"/>
      <c r="AL440" s="130"/>
      <c r="AM440" s="130"/>
      <c r="AN440" s="130"/>
      <c r="AO440" s="130"/>
      <c r="AP440" s="130"/>
      <c r="AQ440" s="130"/>
      <c r="AR440" s="130">
        <f>AR441</f>
        <v>0</v>
      </c>
      <c r="AS440" s="130">
        <f t="shared" ref="AS440:AW441" si="779">AS441</f>
        <v>838</v>
      </c>
      <c r="AT440" s="130">
        <f t="shared" si="779"/>
        <v>0</v>
      </c>
      <c r="AU440" s="130">
        <f t="shared" si="779"/>
        <v>0</v>
      </c>
      <c r="AV440" s="130">
        <f t="shared" si="779"/>
        <v>838</v>
      </c>
      <c r="AW440" s="130">
        <f t="shared" si="779"/>
        <v>0</v>
      </c>
    </row>
    <row r="441" spans="1:49" s="152" customFormat="1" ht="33">
      <c r="A441" s="161" t="s">
        <v>217</v>
      </c>
      <c r="B441" s="128" t="s">
        <v>55</v>
      </c>
      <c r="C441" s="128" t="s">
        <v>58</v>
      </c>
      <c r="D441" s="128" t="s">
        <v>712</v>
      </c>
      <c r="E441" s="128" t="s">
        <v>86</v>
      </c>
      <c r="F441" s="130"/>
      <c r="G441" s="130"/>
      <c r="H441" s="130"/>
      <c r="I441" s="130"/>
      <c r="J441" s="130"/>
      <c r="K441" s="130"/>
      <c r="L441" s="130"/>
      <c r="M441" s="130"/>
      <c r="N441" s="130"/>
      <c r="O441" s="130"/>
      <c r="P441" s="130"/>
      <c r="Q441" s="130"/>
      <c r="R441" s="130"/>
      <c r="S441" s="130"/>
      <c r="T441" s="130"/>
      <c r="U441" s="130"/>
      <c r="V441" s="130"/>
      <c r="W441" s="130"/>
      <c r="X441" s="130"/>
      <c r="Y441" s="130"/>
      <c r="Z441" s="130"/>
      <c r="AA441" s="130"/>
      <c r="AB441" s="130"/>
      <c r="AC441" s="130"/>
      <c r="AD441" s="130"/>
      <c r="AE441" s="130"/>
      <c r="AF441" s="130"/>
      <c r="AG441" s="130"/>
      <c r="AH441" s="130"/>
      <c r="AI441" s="130"/>
      <c r="AJ441" s="130"/>
      <c r="AK441" s="130"/>
      <c r="AL441" s="130"/>
      <c r="AM441" s="130"/>
      <c r="AN441" s="130"/>
      <c r="AO441" s="130"/>
      <c r="AP441" s="130"/>
      <c r="AQ441" s="130"/>
      <c r="AR441" s="130">
        <f>AR442</f>
        <v>0</v>
      </c>
      <c r="AS441" s="130">
        <f t="shared" si="779"/>
        <v>838</v>
      </c>
      <c r="AT441" s="130">
        <f t="shared" si="779"/>
        <v>0</v>
      </c>
      <c r="AU441" s="130">
        <f t="shared" si="779"/>
        <v>0</v>
      </c>
      <c r="AV441" s="130">
        <f t="shared" si="779"/>
        <v>838</v>
      </c>
      <c r="AW441" s="130">
        <f t="shared" si="779"/>
        <v>0</v>
      </c>
    </row>
    <row r="442" spans="1:49" s="152" customFormat="1" ht="16.5">
      <c r="A442" s="165" t="s">
        <v>85</v>
      </c>
      <c r="B442" s="128" t="s">
        <v>55</v>
      </c>
      <c r="C442" s="128" t="s">
        <v>58</v>
      </c>
      <c r="D442" s="128" t="s">
        <v>712</v>
      </c>
      <c r="E442" s="128" t="s">
        <v>195</v>
      </c>
      <c r="F442" s="130"/>
      <c r="G442" s="130"/>
      <c r="H442" s="130"/>
      <c r="I442" s="130"/>
      <c r="J442" s="130"/>
      <c r="K442" s="130"/>
      <c r="L442" s="130"/>
      <c r="M442" s="130"/>
      <c r="N442" s="130"/>
      <c r="O442" s="130"/>
      <c r="P442" s="130"/>
      <c r="Q442" s="130"/>
      <c r="R442" s="130"/>
      <c r="S442" s="130"/>
      <c r="T442" s="130"/>
      <c r="U442" s="130"/>
      <c r="V442" s="130"/>
      <c r="W442" s="130"/>
      <c r="X442" s="130"/>
      <c r="Y442" s="130"/>
      <c r="Z442" s="130"/>
      <c r="AA442" s="130"/>
      <c r="AB442" s="130"/>
      <c r="AC442" s="130"/>
      <c r="AD442" s="130"/>
      <c r="AE442" s="130"/>
      <c r="AF442" s="130"/>
      <c r="AG442" s="130"/>
      <c r="AH442" s="130"/>
      <c r="AI442" s="130"/>
      <c r="AJ442" s="130"/>
      <c r="AK442" s="130"/>
      <c r="AL442" s="130"/>
      <c r="AM442" s="130"/>
      <c r="AN442" s="130"/>
      <c r="AO442" s="130"/>
      <c r="AP442" s="130"/>
      <c r="AQ442" s="130"/>
      <c r="AR442" s="130"/>
      <c r="AS442" s="130">
        <v>838</v>
      </c>
      <c r="AT442" s="130"/>
      <c r="AU442" s="130"/>
      <c r="AV442" s="130">
        <f>AP442+AR442+AS442+AT442+AU442</f>
        <v>838</v>
      </c>
      <c r="AW442" s="130">
        <f>AQ442+AU442</f>
        <v>0</v>
      </c>
    </row>
    <row r="443" spans="1:49" s="8" customFormat="1" ht="33" hidden="1">
      <c r="A443" s="140" t="s">
        <v>506</v>
      </c>
      <c r="B443" s="141" t="s">
        <v>55</v>
      </c>
      <c r="C443" s="141" t="s">
        <v>58</v>
      </c>
      <c r="D443" s="151" t="s">
        <v>694</v>
      </c>
      <c r="E443" s="141"/>
      <c r="F443" s="143"/>
      <c r="G443" s="143"/>
      <c r="H443" s="143"/>
      <c r="I443" s="143"/>
      <c r="J443" s="143"/>
      <c r="K443" s="143"/>
      <c r="L443" s="143"/>
      <c r="M443" s="143"/>
      <c r="N443" s="143"/>
      <c r="O443" s="143"/>
      <c r="P443" s="143"/>
      <c r="Q443" s="143"/>
      <c r="R443" s="143"/>
      <c r="S443" s="143"/>
      <c r="T443" s="143"/>
      <c r="U443" s="143"/>
      <c r="V443" s="143"/>
      <c r="W443" s="143"/>
      <c r="X443" s="143"/>
      <c r="Y443" s="143"/>
      <c r="Z443" s="143"/>
      <c r="AA443" s="143"/>
      <c r="AB443" s="143"/>
      <c r="AC443" s="143"/>
      <c r="AD443" s="143"/>
      <c r="AE443" s="143"/>
      <c r="AF443" s="143">
        <f>AF444</f>
        <v>0</v>
      </c>
      <c r="AG443" s="143">
        <f t="shared" ref="AG443:AV444" si="780">AG444</f>
        <v>391</v>
      </c>
      <c r="AH443" s="143">
        <f t="shared" si="780"/>
        <v>0</v>
      </c>
      <c r="AI443" s="143">
        <f t="shared" si="780"/>
        <v>38759</v>
      </c>
      <c r="AJ443" s="143">
        <f t="shared" si="780"/>
        <v>39150</v>
      </c>
      <c r="AK443" s="143">
        <f t="shared" si="780"/>
        <v>38759</v>
      </c>
      <c r="AL443" s="143">
        <f>AL444+AL446</f>
        <v>0</v>
      </c>
      <c r="AM443" s="143">
        <f t="shared" ref="AM443:AQ443" si="781">AM444+AM446</f>
        <v>0</v>
      </c>
      <c r="AN443" s="143">
        <f t="shared" si="781"/>
        <v>0</v>
      </c>
      <c r="AO443" s="143">
        <f t="shared" si="781"/>
        <v>0</v>
      </c>
      <c r="AP443" s="143">
        <f t="shared" si="781"/>
        <v>39150</v>
      </c>
      <c r="AQ443" s="143">
        <f t="shared" si="781"/>
        <v>38759</v>
      </c>
      <c r="AR443" s="143">
        <f>AR444+AR446</f>
        <v>0</v>
      </c>
      <c r="AS443" s="143">
        <f t="shared" ref="AS443:AW443" si="782">AS444+AS446</f>
        <v>-391</v>
      </c>
      <c r="AT443" s="143">
        <f t="shared" si="782"/>
        <v>0</v>
      </c>
      <c r="AU443" s="143">
        <f t="shared" si="782"/>
        <v>-38759</v>
      </c>
      <c r="AV443" s="143">
        <f t="shared" si="782"/>
        <v>0</v>
      </c>
      <c r="AW443" s="143">
        <f t="shared" si="782"/>
        <v>0</v>
      </c>
    </row>
    <row r="444" spans="1:49" s="8" customFormat="1" ht="33" hidden="1">
      <c r="A444" s="140" t="s">
        <v>437</v>
      </c>
      <c r="B444" s="141" t="s">
        <v>55</v>
      </c>
      <c r="C444" s="141" t="s">
        <v>58</v>
      </c>
      <c r="D444" s="151" t="s">
        <v>694</v>
      </c>
      <c r="E444" s="141" t="s">
        <v>80</v>
      </c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  <c r="Y444" s="143"/>
      <c r="Z444" s="143"/>
      <c r="AA444" s="143"/>
      <c r="AB444" s="143"/>
      <c r="AC444" s="143"/>
      <c r="AD444" s="143"/>
      <c r="AE444" s="143"/>
      <c r="AF444" s="143">
        <f>AF445</f>
        <v>0</v>
      </c>
      <c r="AG444" s="143">
        <f t="shared" si="780"/>
        <v>391</v>
      </c>
      <c r="AH444" s="143">
        <f t="shared" si="780"/>
        <v>0</v>
      </c>
      <c r="AI444" s="143">
        <f t="shared" si="780"/>
        <v>38759</v>
      </c>
      <c r="AJ444" s="143">
        <f t="shared" si="780"/>
        <v>39150</v>
      </c>
      <c r="AK444" s="143">
        <f t="shared" si="780"/>
        <v>38759</v>
      </c>
      <c r="AL444" s="143">
        <f>AL445</f>
        <v>0</v>
      </c>
      <c r="AM444" s="143">
        <f t="shared" si="780"/>
        <v>-391</v>
      </c>
      <c r="AN444" s="143">
        <f t="shared" si="780"/>
        <v>0</v>
      </c>
      <c r="AO444" s="143">
        <f t="shared" si="780"/>
        <v>-38759</v>
      </c>
      <c r="AP444" s="143">
        <f t="shared" si="780"/>
        <v>0</v>
      </c>
      <c r="AQ444" s="143">
        <f t="shared" si="780"/>
        <v>0</v>
      </c>
      <c r="AR444" s="143">
        <f>AR445</f>
        <v>0</v>
      </c>
      <c r="AS444" s="143">
        <f t="shared" si="780"/>
        <v>0</v>
      </c>
      <c r="AT444" s="143">
        <f t="shared" si="780"/>
        <v>0</v>
      </c>
      <c r="AU444" s="143">
        <f t="shared" si="780"/>
        <v>0</v>
      </c>
      <c r="AV444" s="143">
        <f t="shared" si="780"/>
        <v>0</v>
      </c>
      <c r="AW444" s="143">
        <f t="shared" ref="AW444" si="783">AW445</f>
        <v>0</v>
      </c>
    </row>
    <row r="445" spans="1:49" s="8" customFormat="1" ht="49.5" hidden="1">
      <c r="A445" s="140" t="s">
        <v>170</v>
      </c>
      <c r="B445" s="141" t="s">
        <v>55</v>
      </c>
      <c r="C445" s="141" t="s">
        <v>58</v>
      </c>
      <c r="D445" s="151" t="s">
        <v>694</v>
      </c>
      <c r="E445" s="141" t="s">
        <v>169</v>
      </c>
      <c r="F445" s="143"/>
      <c r="G445" s="143"/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/>
      <c r="X445" s="143"/>
      <c r="Y445" s="143"/>
      <c r="Z445" s="143"/>
      <c r="AA445" s="143"/>
      <c r="AB445" s="143"/>
      <c r="AC445" s="143"/>
      <c r="AD445" s="143"/>
      <c r="AE445" s="143"/>
      <c r="AF445" s="143"/>
      <c r="AG445" s="143">
        <v>391</v>
      </c>
      <c r="AH445" s="143"/>
      <c r="AI445" s="143">
        <v>38759</v>
      </c>
      <c r="AJ445" s="143">
        <f>AD445+AF445+AG445+AH445+AI445</f>
        <v>39150</v>
      </c>
      <c r="AK445" s="143">
        <f>AE445+AI445</f>
        <v>38759</v>
      </c>
      <c r="AL445" s="143"/>
      <c r="AM445" s="143">
        <v>-391</v>
      </c>
      <c r="AN445" s="143"/>
      <c r="AO445" s="143">
        <v>-38759</v>
      </c>
      <c r="AP445" s="143">
        <f>AJ445+AL445+AM445+AN445+AO445</f>
        <v>0</v>
      </c>
      <c r="AQ445" s="143">
        <f>AK445+AO445</f>
        <v>0</v>
      </c>
      <c r="AR445" s="143"/>
      <c r="AS445" s="143"/>
      <c r="AT445" s="143"/>
      <c r="AU445" s="143"/>
      <c r="AV445" s="143">
        <f>AP445+AR445+AS445+AT445+AU445</f>
        <v>0</v>
      </c>
      <c r="AW445" s="143">
        <f>AQ445+AU445</f>
        <v>0</v>
      </c>
    </row>
    <row r="446" spans="1:49" s="8" customFormat="1" ht="33" hidden="1">
      <c r="A446" s="140" t="s">
        <v>217</v>
      </c>
      <c r="B446" s="141" t="s">
        <v>55</v>
      </c>
      <c r="C446" s="141" t="s">
        <v>58</v>
      </c>
      <c r="D446" s="151" t="s">
        <v>694</v>
      </c>
      <c r="E446" s="141" t="s">
        <v>86</v>
      </c>
      <c r="F446" s="143"/>
      <c r="G446" s="143"/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/>
      <c r="X446" s="143"/>
      <c r="Y446" s="143"/>
      <c r="Z446" s="143"/>
      <c r="AA446" s="143"/>
      <c r="AB446" s="143"/>
      <c r="AC446" s="143"/>
      <c r="AD446" s="143"/>
      <c r="AE446" s="143"/>
      <c r="AF446" s="143"/>
      <c r="AG446" s="143"/>
      <c r="AH446" s="143"/>
      <c r="AI446" s="143"/>
      <c r="AJ446" s="143"/>
      <c r="AK446" s="143"/>
      <c r="AL446" s="143">
        <f>AL447</f>
        <v>0</v>
      </c>
      <c r="AM446" s="143">
        <f t="shared" ref="AM446:AW446" si="784">AM447</f>
        <v>391</v>
      </c>
      <c r="AN446" s="143">
        <f t="shared" si="784"/>
        <v>0</v>
      </c>
      <c r="AO446" s="143">
        <f t="shared" si="784"/>
        <v>38759</v>
      </c>
      <c r="AP446" s="143">
        <f t="shared" si="784"/>
        <v>39150</v>
      </c>
      <c r="AQ446" s="143">
        <f t="shared" si="784"/>
        <v>38759</v>
      </c>
      <c r="AR446" s="143">
        <f>AR447</f>
        <v>0</v>
      </c>
      <c r="AS446" s="143">
        <f t="shared" si="784"/>
        <v>-391</v>
      </c>
      <c r="AT446" s="143">
        <f t="shared" si="784"/>
        <v>0</v>
      </c>
      <c r="AU446" s="143">
        <f t="shared" si="784"/>
        <v>-38759</v>
      </c>
      <c r="AV446" s="143">
        <f t="shared" si="784"/>
        <v>0</v>
      </c>
      <c r="AW446" s="143">
        <f t="shared" si="784"/>
        <v>0</v>
      </c>
    </row>
    <row r="447" spans="1:49" s="8" customFormat="1" ht="16.5" hidden="1">
      <c r="A447" s="140" t="s">
        <v>85</v>
      </c>
      <c r="B447" s="141" t="s">
        <v>55</v>
      </c>
      <c r="C447" s="141" t="s">
        <v>58</v>
      </c>
      <c r="D447" s="151" t="s">
        <v>694</v>
      </c>
      <c r="E447" s="141" t="s">
        <v>195</v>
      </c>
      <c r="F447" s="143"/>
      <c r="G447" s="143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  <c r="Y447" s="143"/>
      <c r="Z447" s="143"/>
      <c r="AA447" s="143"/>
      <c r="AB447" s="143"/>
      <c r="AC447" s="143"/>
      <c r="AD447" s="143"/>
      <c r="AE447" s="143"/>
      <c r="AF447" s="143"/>
      <c r="AG447" s="143"/>
      <c r="AH447" s="143"/>
      <c r="AI447" s="143"/>
      <c r="AJ447" s="143"/>
      <c r="AK447" s="143"/>
      <c r="AL447" s="143"/>
      <c r="AM447" s="143">
        <v>391</v>
      </c>
      <c r="AN447" s="143"/>
      <c r="AO447" s="143">
        <v>38759</v>
      </c>
      <c r="AP447" s="143">
        <f>AJ447+AL447+AM447+AN447+AO447</f>
        <v>39150</v>
      </c>
      <c r="AQ447" s="143">
        <f>AK447+AO447</f>
        <v>38759</v>
      </c>
      <c r="AR447" s="143"/>
      <c r="AS447" s="143">
        <v>-391</v>
      </c>
      <c r="AT447" s="143"/>
      <c r="AU447" s="143">
        <v>-38759</v>
      </c>
      <c r="AV447" s="143">
        <f>AP447+AR447+AS447+AT447+AU447</f>
        <v>0</v>
      </c>
      <c r="AW447" s="143">
        <f>AQ447+AU447</f>
        <v>0</v>
      </c>
    </row>
    <row r="448" spans="1:49" s="8" customFormat="1" ht="33">
      <c r="A448" s="161" t="s">
        <v>506</v>
      </c>
      <c r="B448" s="128" t="s">
        <v>55</v>
      </c>
      <c r="C448" s="128" t="s">
        <v>58</v>
      </c>
      <c r="D448" s="129" t="s">
        <v>700</v>
      </c>
      <c r="E448" s="128"/>
      <c r="F448" s="130"/>
      <c r="G448" s="130"/>
      <c r="H448" s="130"/>
      <c r="I448" s="130"/>
      <c r="J448" s="130"/>
      <c r="K448" s="130"/>
      <c r="L448" s="130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  <c r="Z448" s="130"/>
      <c r="AA448" s="130"/>
      <c r="AB448" s="130"/>
      <c r="AC448" s="130"/>
      <c r="AD448" s="130"/>
      <c r="AE448" s="130"/>
      <c r="AF448" s="130"/>
      <c r="AG448" s="130"/>
      <c r="AH448" s="130"/>
      <c r="AI448" s="130"/>
      <c r="AJ448" s="130"/>
      <c r="AK448" s="130"/>
      <c r="AL448" s="130">
        <f>AL451</f>
        <v>1556</v>
      </c>
      <c r="AM448" s="130">
        <f t="shared" ref="AM448" si="785">AM451</f>
        <v>0</v>
      </c>
      <c r="AN448" s="130">
        <f t="shared" ref="AN448" si="786">AN451</f>
        <v>0</v>
      </c>
      <c r="AO448" s="130">
        <f t="shared" ref="AO448" si="787">AO451</f>
        <v>8819</v>
      </c>
      <c r="AP448" s="130">
        <f t="shared" ref="AP448" si="788">AP451</f>
        <v>10375</v>
      </c>
      <c r="AQ448" s="130">
        <f t="shared" ref="AQ448" si="789">AQ451</f>
        <v>8819</v>
      </c>
      <c r="AR448" s="130">
        <f>AR451+AR449</f>
        <v>0</v>
      </c>
      <c r="AS448" s="130">
        <f t="shared" ref="AS448:AW448" si="790">AS451+AS449</f>
        <v>391</v>
      </c>
      <c r="AT448" s="130">
        <f t="shared" si="790"/>
        <v>0</v>
      </c>
      <c r="AU448" s="130">
        <f t="shared" si="790"/>
        <v>38759</v>
      </c>
      <c r="AV448" s="130">
        <f t="shared" si="790"/>
        <v>49525</v>
      </c>
      <c r="AW448" s="130">
        <f t="shared" si="790"/>
        <v>47578</v>
      </c>
    </row>
    <row r="449" spans="1:49" s="8" customFormat="1" ht="33">
      <c r="A449" s="161" t="s">
        <v>217</v>
      </c>
      <c r="B449" s="128" t="s">
        <v>55</v>
      </c>
      <c r="C449" s="128" t="s">
        <v>58</v>
      </c>
      <c r="D449" s="129" t="s">
        <v>700</v>
      </c>
      <c r="E449" s="128" t="s">
        <v>86</v>
      </c>
      <c r="F449" s="130"/>
      <c r="G449" s="130"/>
      <c r="H449" s="130"/>
      <c r="I449" s="130"/>
      <c r="J449" s="130"/>
      <c r="K449" s="130"/>
      <c r="L449" s="130"/>
      <c r="M449" s="130"/>
      <c r="N449" s="130"/>
      <c r="O449" s="130"/>
      <c r="P449" s="130"/>
      <c r="Q449" s="130"/>
      <c r="R449" s="130"/>
      <c r="S449" s="130"/>
      <c r="T449" s="130"/>
      <c r="U449" s="130"/>
      <c r="V449" s="130"/>
      <c r="W449" s="130"/>
      <c r="X449" s="130"/>
      <c r="Y449" s="130"/>
      <c r="Z449" s="130"/>
      <c r="AA449" s="130"/>
      <c r="AB449" s="130"/>
      <c r="AC449" s="130"/>
      <c r="AD449" s="130"/>
      <c r="AE449" s="130"/>
      <c r="AF449" s="130"/>
      <c r="AG449" s="130"/>
      <c r="AH449" s="130"/>
      <c r="AI449" s="130"/>
      <c r="AJ449" s="130"/>
      <c r="AK449" s="130"/>
      <c r="AL449" s="130"/>
      <c r="AM449" s="130"/>
      <c r="AN449" s="130"/>
      <c r="AO449" s="130"/>
      <c r="AP449" s="130"/>
      <c r="AQ449" s="130"/>
      <c r="AR449" s="130">
        <f>AR450</f>
        <v>0</v>
      </c>
      <c r="AS449" s="130">
        <f t="shared" ref="AS449:AW449" si="791">AS450</f>
        <v>391</v>
      </c>
      <c r="AT449" s="130">
        <f t="shared" si="791"/>
        <v>0</v>
      </c>
      <c r="AU449" s="130">
        <f t="shared" si="791"/>
        <v>38759</v>
      </c>
      <c r="AV449" s="130">
        <f t="shared" si="791"/>
        <v>39150</v>
      </c>
      <c r="AW449" s="130">
        <f t="shared" si="791"/>
        <v>38759</v>
      </c>
    </row>
    <row r="450" spans="1:49" s="8" customFormat="1" ht="16.5">
      <c r="A450" s="161" t="s">
        <v>85</v>
      </c>
      <c r="B450" s="128" t="s">
        <v>55</v>
      </c>
      <c r="C450" s="128" t="s">
        <v>58</v>
      </c>
      <c r="D450" s="129" t="s">
        <v>700</v>
      </c>
      <c r="E450" s="128" t="s">
        <v>195</v>
      </c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  <c r="Z450" s="130"/>
      <c r="AA450" s="130"/>
      <c r="AB450" s="130"/>
      <c r="AC450" s="130"/>
      <c r="AD450" s="130"/>
      <c r="AE450" s="130"/>
      <c r="AF450" s="130"/>
      <c r="AG450" s="130"/>
      <c r="AH450" s="130"/>
      <c r="AI450" s="130"/>
      <c r="AJ450" s="130"/>
      <c r="AK450" s="130"/>
      <c r="AL450" s="130"/>
      <c r="AM450" s="130"/>
      <c r="AN450" s="130"/>
      <c r="AO450" s="130"/>
      <c r="AP450" s="130"/>
      <c r="AQ450" s="130"/>
      <c r="AR450" s="130"/>
      <c r="AS450" s="130">
        <v>391</v>
      </c>
      <c r="AT450" s="130"/>
      <c r="AU450" s="130">
        <v>38759</v>
      </c>
      <c r="AV450" s="130">
        <f>AP450+AR450+AS450+AT450+AU450</f>
        <v>39150</v>
      </c>
      <c r="AW450" s="130">
        <f>AQ450+AU450</f>
        <v>38759</v>
      </c>
    </row>
    <row r="451" spans="1:49" s="8" customFormat="1" ht="16.5">
      <c r="A451" s="33" t="s">
        <v>99</v>
      </c>
      <c r="B451" s="25" t="s">
        <v>55</v>
      </c>
      <c r="C451" s="25" t="s">
        <v>58</v>
      </c>
      <c r="D451" s="32" t="s">
        <v>700</v>
      </c>
      <c r="E451" s="25" t="s">
        <v>100</v>
      </c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>
        <f>AL452</f>
        <v>1556</v>
      </c>
      <c r="AM451" s="27">
        <f t="shared" ref="AM451:AW451" si="792">AM452</f>
        <v>0</v>
      </c>
      <c r="AN451" s="27">
        <f t="shared" si="792"/>
        <v>0</v>
      </c>
      <c r="AO451" s="27">
        <f t="shared" si="792"/>
        <v>8819</v>
      </c>
      <c r="AP451" s="27">
        <f t="shared" si="792"/>
        <v>10375</v>
      </c>
      <c r="AQ451" s="27">
        <f t="shared" si="792"/>
        <v>8819</v>
      </c>
      <c r="AR451" s="27">
        <f>AR452</f>
        <v>0</v>
      </c>
      <c r="AS451" s="27">
        <f t="shared" si="792"/>
        <v>0</v>
      </c>
      <c r="AT451" s="27">
        <f t="shared" si="792"/>
        <v>0</v>
      </c>
      <c r="AU451" s="27">
        <f t="shared" si="792"/>
        <v>0</v>
      </c>
      <c r="AV451" s="27">
        <f t="shared" si="792"/>
        <v>10375</v>
      </c>
      <c r="AW451" s="27">
        <f t="shared" si="792"/>
        <v>8819</v>
      </c>
    </row>
    <row r="452" spans="1:49" s="8" customFormat="1" ht="66">
      <c r="A452" s="33" t="s">
        <v>436</v>
      </c>
      <c r="B452" s="25" t="s">
        <v>55</v>
      </c>
      <c r="C452" s="25" t="s">
        <v>58</v>
      </c>
      <c r="D452" s="32" t="s">
        <v>700</v>
      </c>
      <c r="E452" s="25" t="s">
        <v>194</v>
      </c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>
        <v>1556</v>
      </c>
      <c r="AM452" s="27"/>
      <c r="AN452" s="27"/>
      <c r="AO452" s="27">
        <v>8819</v>
      </c>
      <c r="AP452" s="27">
        <f>AJ452+AL452+AM452+AN452+AO452</f>
        <v>10375</v>
      </c>
      <c r="AQ452" s="27">
        <f>AK452+AO452</f>
        <v>8819</v>
      </c>
      <c r="AR452" s="27"/>
      <c r="AS452" s="27"/>
      <c r="AT452" s="27"/>
      <c r="AU452" s="27"/>
      <c r="AV452" s="27">
        <f>AP452+AR452+AS452+AT452+AU452</f>
        <v>10375</v>
      </c>
      <c r="AW452" s="27">
        <f>AQ452+AU452</f>
        <v>8819</v>
      </c>
    </row>
    <row r="453" spans="1:49" s="8" customFormat="1" ht="33" hidden="1">
      <c r="A453" s="96" t="s">
        <v>506</v>
      </c>
      <c r="B453" s="97" t="s">
        <v>55</v>
      </c>
      <c r="C453" s="97" t="s">
        <v>58</v>
      </c>
      <c r="D453" s="144" t="s">
        <v>516</v>
      </c>
      <c r="E453" s="97"/>
      <c r="F453" s="95">
        <f>F454+F456+F458</f>
        <v>8630</v>
      </c>
      <c r="G453" s="95">
        <f>G454+G456+G458</f>
        <v>0</v>
      </c>
      <c r="H453" s="95">
        <f t="shared" ref="H453:M453" si="793">H454+H456+H458</f>
        <v>0</v>
      </c>
      <c r="I453" s="95">
        <f t="shared" si="793"/>
        <v>0</v>
      </c>
      <c r="J453" s="95">
        <f t="shared" si="793"/>
        <v>0</v>
      </c>
      <c r="K453" s="95">
        <f t="shared" si="793"/>
        <v>0</v>
      </c>
      <c r="L453" s="95">
        <f t="shared" si="793"/>
        <v>8630</v>
      </c>
      <c r="M453" s="95">
        <f t="shared" si="793"/>
        <v>0</v>
      </c>
      <c r="N453" s="95">
        <f t="shared" ref="N453:S453" si="794">N454+N456+N458</f>
        <v>0</v>
      </c>
      <c r="O453" s="95">
        <f t="shared" si="794"/>
        <v>0</v>
      </c>
      <c r="P453" s="95">
        <f t="shared" si="794"/>
        <v>0</v>
      </c>
      <c r="Q453" s="95">
        <f t="shared" si="794"/>
        <v>0</v>
      </c>
      <c r="R453" s="95">
        <f t="shared" si="794"/>
        <v>8630</v>
      </c>
      <c r="S453" s="95">
        <f t="shared" si="794"/>
        <v>0</v>
      </c>
      <c r="T453" s="95">
        <f t="shared" ref="T453:Y453" si="795">T454+T456+T458</f>
        <v>0</v>
      </c>
      <c r="U453" s="95">
        <f t="shared" si="795"/>
        <v>0</v>
      </c>
      <c r="V453" s="95">
        <f t="shared" si="795"/>
        <v>0</v>
      </c>
      <c r="W453" s="95">
        <f t="shared" si="795"/>
        <v>0</v>
      </c>
      <c r="X453" s="95">
        <f t="shared" si="795"/>
        <v>8630</v>
      </c>
      <c r="Y453" s="95">
        <f t="shared" si="795"/>
        <v>0</v>
      </c>
      <c r="Z453" s="95">
        <f t="shared" ref="Z453:AE453" si="796">Z454+Z456+Z458</f>
        <v>0</v>
      </c>
      <c r="AA453" s="95">
        <f t="shared" si="796"/>
        <v>0</v>
      </c>
      <c r="AB453" s="95">
        <f t="shared" si="796"/>
        <v>0</v>
      </c>
      <c r="AC453" s="95">
        <f t="shared" si="796"/>
        <v>0</v>
      </c>
      <c r="AD453" s="95">
        <f t="shared" si="796"/>
        <v>8630</v>
      </c>
      <c r="AE453" s="95">
        <f t="shared" si="796"/>
        <v>0</v>
      </c>
      <c r="AF453" s="95">
        <f t="shared" ref="AF453" si="797">AF454+AF456+AF458</f>
        <v>0</v>
      </c>
      <c r="AG453" s="95">
        <f t="shared" ref="AG453:AL453" si="798">AG454+AG456+AG458</f>
        <v>-392</v>
      </c>
      <c r="AH453" s="95">
        <f t="shared" si="798"/>
        <v>0</v>
      </c>
      <c r="AI453" s="95">
        <f t="shared" si="798"/>
        <v>0</v>
      </c>
      <c r="AJ453" s="95">
        <f t="shared" si="798"/>
        <v>8238</v>
      </c>
      <c r="AK453" s="95">
        <f t="shared" si="798"/>
        <v>0</v>
      </c>
      <c r="AL453" s="95">
        <f t="shared" si="798"/>
        <v>0</v>
      </c>
      <c r="AM453" s="95">
        <f t="shared" ref="AM453:AR453" si="799">AM454+AM456+AM458</f>
        <v>-8238</v>
      </c>
      <c r="AN453" s="95">
        <f t="shared" si="799"/>
        <v>0</v>
      </c>
      <c r="AO453" s="95">
        <f t="shared" si="799"/>
        <v>0</v>
      </c>
      <c r="AP453" s="95">
        <f t="shared" si="799"/>
        <v>0</v>
      </c>
      <c r="AQ453" s="95">
        <f t="shared" si="799"/>
        <v>0</v>
      </c>
      <c r="AR453" s="27">
        <f t="shared" si="799"/>
        <v>0</v>
      </c>
      <c r="AS453" s="27">
        <f t="shared" ref="AS453:AW453" si="800">AS454+AS456+AS458</f>
        <v>0</v>
      </c>
      <c r="AT453" s="27">
        <f t="shared" si="800"/>
        <v>0</v>
      </c>
      <c r="AU453" s="27">
        <f t="shared" si="800"/>
        <v>0</v>
      </c>
      <c r="AV453" s="95">
        <f t="shared" si="800"/>
        <v>0</v>
      </c>
      <c r="AW453" s="95">
        <f t="shared" si="800"/>
        <v>0</v>
      </c>
    </row>
    <row r="454" spans="1:49" s="8" customFormat="1" ht="33" hidden="1">
      <c r="A454" s="96" t="s">
        <v>437</v>
      </c>
      <c r="B454" s="97" t="s">
        <v>55</v>
      </c>
      <c r="C454" s="97" t="s">
        <v>58</v>
      </c>
      <c r="D454" s="144" t="s">
        <v>516</v>
      </c>
      <c r="E454" s="97" t="s">
        <v>80</v>
      </c>
      <c r="F454" s="95">
        <f>F455</f>
        <v>392</v>
      </c>
      <c r="G454" s="95"/>
      <c r="H454" s="95">
        <f t="shared" ref="H454" si="801">H455</f>
        <v>0</v>
      </c>
      <c r="I454" s="95"/>
      <c r="J454" s="95">
        <f t="shared" ref="J454" si="802">J455</f>
        <v>0</v>
      </c>
      <c r="K454" s="95"/>
      <c r="L454" s="95">
        <f t="shared" ref="L454" si="803">L455</f>
        <v>392</v>
      </c>
      <c r="M454" s="95"/>
      <c r="N454" s="95">
        <f t="shared" ref="N454" si="804">N455</f>
        <v>0</v>
      </c>
      <c r="O454" s="95"/>
      <c r="P454" s="95">
        <f t="shared" ref="P454" si="805">P455</f>
        <v>0</v>
      </c>
      <c r="Q454" s="95"/>
      <c r="R454" s="95">
        <f t="shared" ref="R454" si="806">R455</f>
        <v>392</v>
      </c>
      <c r="S454" s="95"/>
      <c r="T454" s="95">
        <f t="shared" ref="T454" si="807">T455</f>
        <v>0</v>
      </c>
      <c r="U454" s="95"/>
      <c r="V454" s="95">
        <f t="shared" ref="V454" si="808">V455</f>
        <v>0</v>
      </c>
      <c r="W454" s="95"/>
      <c r="X454" s="95">
        <f t="shared" ref="X454" si="809">X455</f>
        <v>392</v>
      </c>
      <c r="Y454" s="95"/>
      <c r="Z454" s="95">
        <f t="shared" ref="Z454" si="810">Z455</f>
        <v>0</v>
      </c>
      <c r="AA454" s="95"/>
      <c r="AB454" s="95">
        <f t="shared" ref="AB454" si="811">AB455</f>
        <v>0</v>
      </c>
      <c r="AC454" s="95"/>
      <c r="AD454" s="95">
        <f t="shared" ref="AD454" si="812">AD455</f>
        <v>392</v>
      </c>
      <c r="AE454" s="95"/>
      <c r="AF454" s="95">
        <f t="shared" ref="AF454:AW454" si="813">AF455</f>
        <v>0</v>
      </c>
      <c r="AG454" s="95">
        <f t="shared" si="813"/>
        <v>-392</v>
      </c>
      <c r="AH454" s="95">
        <f t="shared" si="813"/>
        <v>0</v>
      </c>
      <c r="AI454" s="95">
        <f t="shared" si="813"/>
        <v>0</v>
      </c>
      <c r="AJ454" s="95">
        <f t="shared" si="813"/>
        <v>0</v>
      </c>
      <c r="AK454" s="95">
        <f t="shared" si="813"/>
        <v>0</v>
      </c>
      <c r="AL454" s="27">
        <f t="shared" si="813"/>
        <v>0</v>
      </c>
      <c r="AM454" s="27">
        <f t="shared" si="813"/>
        <v>0</v>
      </c>
      <c r="AN454" s="27">
        <f t="shared" si="813"/>
        <v>0</v>
      </c>
      <c r="AO454" s="27">
        <f t="shared" si="813"/>
        <v>0</v>
      </c>
      <c r="AP454" s="95">
        <f t="shared" si="813"/>
        <v>0</v>
      </c>
      <c r="AQ454" s="95">
        <f t="shared" si="813"/>
        <v>0</v>
      </c>
      <c r="AR454" s="27">
        <f t="shared" si="813"/>
        <v>0</v>
      </c>
      <c r="AS454" s="27">
        <f t="shared" si="813"/>
        <v>0</v>
      </c>
      <c r="AT454" s="27">
        <f t="shared" si="813"/>
        <v>0</v>
      </c>
      <c r="AU454" s="27">
        <f t="shared" si="813"/>
        <v>0</v>
      </c>
      <c r="AV454" s="95">
        <f t="shared" si="813"/>
        <v>0</v>
      </c>
      <c r="AW454" s="95">
        <f t="shared" si="813"/>
        <v>0</v>
      </c>
    </row>
    <row r="455" spans="1:49" s="8" customFormat="1" ht="35.25" hidden="1" customHeight="1">
      <c r="A455" s="96" t="s">
        <v>170</v>
      </c>
      <c r="B455" s="97" t="s">
        <v>55</v>
      </c>
      <c r="C455" s="97" t="s">
        <v>58</v>
      </c>
      <c r="D455" s="144" t="s">
        <v>516</v>
      </c>
      <c r="E455" s="97" t="s">
        <v>169</v>
      </c>
      <c r="F455" s="95">
        <v>392</v>
      </c>
      <c r="G455" s="95"/>
      <c r="H455" s="95"/>
      <c r="I455" s="95"/>
      <c r="J455" s="95"/>
      <c r="K455" s="95"/>
      <c r="L455" s="95">
        <f>F455+H455+I455+J455+K455</f>
        <v>392</v>
      </c>
      <c r="M455" s="95">
        <f>G455+K455</f>
        <v>0</v>
      </c>
      <c r="N455" s="95"/>
      <c r="O455" s="95"/>
      <c r="P455" s="95"/>
      <c r="Q455" s="95"/>
      <c r="R455" s="95">
        <f>L455+N455+O455+P455+Q455</f>
        <v>392</v>
      </c>
      <c r="S455" s="95">
        <f>M455+Q455</f>
        <v>0</v>
      </c>
      <c r="T455" s="95"/>
      <c r="U455" s="95"/>
      <c r="V455" s="95"/>
      <c r="W455" s="95"/>
      <c r="X455" s="95">
        <f>R455+T455+U455+V455+W455</f>
        <v>392</v>
      </c>
      <c r="Y455" s="95">
        <f>S455+W455</f>
        <v>0</v>
      </c>
      <c r="Z455" s="95"/>
      <c r="AA455" s="95"/>
      <c r="AB455" s="95"/>
      <c r="AC455" s="95"/>
      <c r="AD455" s="95">
        <f>X455+Z455+AA455+AB455+AC455</f>
        <v>392</v>
      </c>
      <c r="AE455" s="95">
        <f>Y455+AC455</f>
        <v>0</v>
      </c>
      <c r="AF455" s="95"/>
      <c r="AG455" s="95">
        <v>-392</v>
      </c>
      <c r="AH455" s="95"/>
      <c r="AI455" s="95"/>
      <c r="AJ455" s="95">
        <f>AD455+AF455+AG455+AH455+AI455</f>
        <v>0</v>
      </c>
      <c r="AK455" s="95">
        <f>AE455+AI455</f>
        <v>0</v>
      </c>
      <c r="AL455" s="27"/>
      <c r="AM455" s="27"/>
      <c r="AN455" s="27"/>
      <c r="AO455" s="27"/>
      <c r="AP455" s="95">
        <f>AJ455+AL455+AM455+AN455+AO455</f>
        <v>0</v>
      </c>
      <c r="AQ455" s="95">
        <f>AK455+AO455</f>
        <v>0</v>
      </c>
      <c r="AR455" s="27"/>
      <c r="AS455" s="27"/>
      <c r="AT455" s="27"/>
      <c r="AU455" s="27"/>
      <c r="AV455" s="95">
        <f>AP455+AR455+AS455+AT455+AU455</f>
        <v>0</v>
      </c>
      <c r="AW455" s="95">
        <f>AQ455+AU455</f>
        <v>0</v>
      </c>
    </row>
    <row r="456" spans="1:49" s="8" customFormat="1" ht="48" hidden="1" customHeight="1">
      <c r="A456" s="96" t="s">
        <v>83</v>
      </c>
      <c r="B456" s="97" t="s">
        <v>55</v>
      </c>
      <c r="C456" s="97" t="s">
        <v>58</v>
      </c>
      <c r="D456" s="144" t="s">
        <v>516</v>
      </c>
      <c r="E456" s="97" t="s">
        <v>84</v>
      </c>
      <c r="F456" s="95">
        <f t="shared" ref="F456:AW456" si="814">F457</f>
        <v>1500</v>
      </c>
      <c r="G456" s="95">
        <f t="shared" si="814"/>
        <v>0</v>
      </c>
      <c r="H456" s="95">
        <f t="shared" si="814"/>
        <v>0</v>
      </c>
      <c r="I456" s="95">
        <f t="shared" si="814"/>
        <v>0</v>
      </c>
      <c r="J456" s="95">
        <f t="shared" si="814"/>
        <v>0</v>
      </c>
      <c r="K456" s="95">
        <f t="shared" si="814"/>
        <v>0</v>
      </c>
      <c r="L456" s="95">
        <f t="shared" si="814"/>
        <v>1500</v>
      </c>
      <c r="M456" s="95">
        <f t="shared" si="814"/>
        <v>0</v>
      </c>
      <c r="N456" s="95">
        <f t="shared" si="814"/>
        <v>0</v>
      </c>
      <c r="O456" s="95">
        <f t="shared" si="814"/>
        <v>0</v>
      </c>
      <c r="P456" s="95">
        <f t="shared" si="814"/>
        <v>0</v>
      </c>
      <c r="Q456" s="95">
        <f t="shared" si="814"/>
        <v>0</v>
      </c>
      <c r="R456" s="95">
        <f t="shared" si="814"/>
        <v>1500</v>
      </c>
      <c r="S456" s="95">
        <f t="shared" si="814"/>
        <v>0</v>
      </c>
      <c r="T456" s="95">
        <f t="shared" si="814"/>
        <v>0</v>
      </c>
      <c r="U456" s="95">
        <f t="shared" si="814"/>
        <v>0</v>
      </c>
      <c r="V456" s="95">
        <f t="shared" si="814"/>
        <v>0</v>
      </c>
      <c r="W456" s="95">
        <f t="shared" si="814"/>
        <v>0</v>
      </c>
      <c r="X456" s="95">
        <f t="shared" si="814"/>
        <v>1500</v>
      </c>
      <c r="Y456" s="95">
        <f t="shared" si="814"/>
        <v>0</v>
      </c>
      <c r="Z456" s="95">
        <f t="shared" si="814"/>
        <v>0</v>
      </c>
      <c r="AA456" s="95">
        <f t="shared" si="814"/>
        <v>0</v>
      </c>
      <c r="AB456" s="95">
        <f t="shared" si="814"/>
        <v>0</v>
      </c>
      <c r="AC456" s="95">
        <f t="shared" si="814"/>
        <v>0</v>
      </c>
      <c r="AD456" s="95">
        <f t="shared" si="814"/>
        <v>1500</v>
      </c>
      <c r="AE456" s="95">
        <f t="shared" si="814"/>
        <v>0</v>
      </c>
      <c r="AF456" s="95">
        <f t="shared" si="814"/>
        <v>0</v>
      </c>
      <c r="AG456" s="95">
        <f t="shared" si="814"/>
        <v>0</v>
      </c>
      <c r="AH456" s="95">
        <f t="shared" si="814"/>
        <v>0</v>
      </c>
      <c r="AI456" s="95">
        <f t="shared" si="814"/>
        <v>0</v>
      </c>
      <c r="AJ456" s="95">
        <f t="shared" si="814"/>
        <v>1500</v>
      </c>
      <c r="AK456" s="95">
        <f t="shared" si="814"/>
        <v>0</v>
      </c>
      <c r="AL456" s="95">
        <f t="shared" si="814"/>
        <v>0</v>
      </c>
      <c r="AM456" s="95">
        <f t="shared" si="814"/>
        <v>-1500</v>
      </c>
      <c r="AN456" s="95">
        <f t="shared" si="814"/>
        <v>0</v>
      </c>
      <c r="AO456" s="95">
        <f t="shared" si="814"/>
        <v>0</v>
      </c>
      <c r="AP456" s="95">
        <f t="shared" si="814"/>
        <v>0</v>
      </c>
      <c r="AQ456" s="95">
        <f t="shared" si="814"/>
        <v>0</v>
      </c>
      <c r="AR456" s="27">
        <f t="shared" si="814"/>
        <v>0</v>
      </c>
      <c r="AS456" s="27">
        <f t="shared" si="814"/>
        <v>0</v>
      </c>
      <c r="AT456" s="27">
        <f t="shared" si="814"/>
        <v>0</v>
      </c>
      <c r="AU456" s="27">
        <f t="shared" si="814"/>
        <v>0</v>
      </c>
      <c r="AV456" s="95">
        <f t="shared" si="814"/>
        <v>0</v>
      </c>
      <c r="AW456" s="95">
        <f t="shared" si="814"/>
        <v>0</v>
      </c>
    </row>
    <row r="457" spans="1:49" s="8" customFormat="1" ht="16.5" hidden="1">
      <c r="A457" s="147" t="s">
        <v>189</v>
      </c>
      <c r="B457" s="97" t="s">
        <v>55</v>
      </c>
      <c r="C457" s="97" t="s">
        <v>58</v>
      </c>
      <c r="D457" s="144" t="s">
        <v>516</v>
      </c>
      <c r="E457" s="97" t="s">
        <v>188</v>
      </c>
      <c r="F457" s="95">
        <v>1500</v>
      </c>
      <c r="G457" s="95"/>
      <c r="H457" s="95"/>
      <c r="I457" s="95"/>
      <c r="J457" s="95"/>
      <c r="K457" s="95"/>
      <c r="L457" s="95">
        <f>F457+H457+I457+J457+K457</f>
        <v>1500</v>
      </c>
      <c r="M457" s="95">
        <f>G457+K457</f>
        <v>0</v>
      </c>
      <c r="N457" s="95"/>
      <c r="O457" s="95"/>
      <c r="P457" s="95"/>
      <c r="Q457" s="95"/>
      <c r="R457" s="95">
        <f>L457+N457+O457+P457+Q457</f>
        <v>1500</v>
      </c>
      <c r="S457" s="95">
        <f>M457+Q457</f>
        <v>0</v>
      </c>
      <c r="T457" s="95"/>
      <c r="U457" s="95"/>
      <c r="V457" s="95"/>
      <c r="W457" s="95"/>
      <c r="X457" s="95">
        <f>R457+T457+U457+V457+W457</f>
        <v>1500</v>
      </c>
      <c r="Y457" s="95">
        <f>S457+W457</f>
        <v>0</v>
      </c>
      <c r="Z457" s="95"/>
      <c r="AA457" s="95"/>
      <c r="AB457" s="95"/>
      <c r="AC457" s="95"/>
      <c r="AD457" s="95">
        <f>X457+Z457+AA457+AB457+AC457</f>
        <v>1500</v>
      </c>
      <c r="AE457" s="95">
        <f>Y457+AC457</f>
        <v>0</v>
      </c>
      <c r="AF457" s="95"/>
      <c r="AG457" s="95"/>
      <c r="AH457" s="95"/>
      <c r="AI457" s="95"/>
      <c r="AJ457" s="95">
        <f>AD457+AF457+AG457+AH457+AI457</f>
        <v>1500</v>
      </c>
      <c r="AK457" s="95">
        <f>AE457+AI457</f>
        <v>0</v>
      </c>
      <c r="AL457" s="95"/>
      <c r="AM457" s="95">
        <v>-1500</v>
      </c>
      <c r="AN457" s="95"/>
      <c r="AO457" s="95"/>
      <c r="AP457" s="95">
        <f>AJ457+AL457+AM457+AN457+AO457</f>
        <v>0</v>
      </c>
      <c r="AQ457" s="95">
        <f>AK457+AO457</f>
        <v>0</v>
      </c>
      <c r="AR457" s="27"/>
      <c r="AS457" s="27"/>
      <c r="AT457" s="27"/>
      <c r="AU457" s="27"/>
      <c r="AV457" s="95">
        <f>AP457+AR457+AS457+AT457+AU457</f>
        <v>0</v>
      </c>
      <c r="AW457" s="95">
        <f>AQ457+AU457</f>
        <v>0</v>
      </c>
    </row>
    <row r="458" spans="1:49" s="8" customFormat="1" ht="16.5" hidden="1">
      <c r="A458" s="96" t="s">
        <v>99</v>
      </c>
      <c r="B458" s="97" t="s">
        <v>55</v>
      </c>
      <c r="C458" s="97" t="s">
        <v>58</v>
      </c>
      <c r="D458" s="144" t="s">
        <v>516</v>
      </c>
      <c r="E458" s="97" t="s">
        <v>100</v>
      </c>
      <c r="F458" s="95">
        <f t="shared" ref="F458:AW458" si="815">F459</f>
        <v>6738</v>
      </c>
      <c r="G458" s="95">
        <f t="shared" si="815"/>
        <v>0</v>
      </c>
      <c r="H458" s="95">
        <f t="shared" si="815"/>
        <v>0</v>
      </c>
      <c r="I458" s="95">
        <f t="shared" si="815"/>
        <v>0</v>
      </c>
      <c r="J458" s="95">
        <f t="shared" si="815"/>
        <v>0</v>
      </c>
      <c r="K458" s="95">
        <f t="shared" si="815"/>
        <v>0</v>
      </c>
      <c r="L458" s="95">
        <f t="shared" si="815"/>
        <v>6738</v>
      </c>
      <c r="M458" s="95">
        <f t="shared" si="815"/>
        <v>0</v>
      </c>
      <c r="N458" s="95">
        <f t="shared" si="815"/>
        <v>0</v>
      </c>
      <c r="O458" s="95">
        <f t="shared" si="815"/>
        <v>0</v>
      </c>
      <c r="P458" s="95">
        <f t="shared" si="815"/>
        <v>0</v>
      </c>
      <c r="Q458" s="95">
        <f t="shared" si="815"/>
        <v>0</v>
      </c>
      <c r="R458" s="95">
        <f t="shared" si="815"/>
        <v>6738</v>
      </c>
      <c r="S458" s="95">
        <f t="shared" si="815"/>
        <v>0</v>
      </c>
      <c r="T458" s="95">
        <f t="shared" si="815"/>
        <v>0</v>
      </c>
      <c r="U458" s="95">
        <f t="shared" si="815"/>
        <v>0</v>
      </c>
      <c r="V458" s="95">
        <f t="shared" si="815"/>
        <v>0</v>
      </c>
      <c r="W458" s="95">
        <f t="shared" si="815"/>
        <v>0</v>
      </c>
      <c r="X458" s="95">
        <f t="shared" si="815"/>
        <v>6738</v>
      </c>
      <c r="Y458" s="95">
        <f t="shared" si="815"/>
        <v>0</v>
      </c>
      <c r="Z458" s="95">
        <f t="shared" si="815"/>
        <v>0</v>
      </c>
      <c r="AA458" s="95">
        <f t="shared" si="815"/>
        <v>0</v>
      </c>
      <c r="AB458" s="95">
        <f t="shared" si="815"/>
        <v>0</v>
      </c>
      <c r="AC458" s="95">
        <f t="shared" si="815"/>
        <v>0</v>
      </c>
      <c r="AD458" s="95">
        <f t="shared" si="815"/>
        <v>6738</v>
      </c>
      <c r="AE458" s="95">
        <f t="shared" si="815"/>
        <v>0</v>
      </c>
      <c r="AF458" s="95">
        <f t="shared" si="815"/>
        <v>0</v>
      </c>
      <c r="AG458" s="95">
        <f t="shared" si="815"/>
        <v>0</v>
      </c>
      <c r="AH458" s="95">
        <f t="shared" si="815"/>
        <v>0</v>
      </c>
      <c r="AI458" s="95">
        <f t="shared" si="815"/>
        <v>0</v>
      </c>
      <c r="AJ458" s="95">
        <f t="shared" si="815"/>
        <v>6738</v>
      </c>
      <c r="AK458" s="95">
        <f t="shared" si="815"/>
        <v>0</v>
      </c>
      <c r="AL458" s="95">
        <f t="shared" si="815"/>
        <v>0</v>
      </c>
      <c r="AM458" s="95">
        <f t="shared" si="815"/>
        <v>-6738</v>
      </c>
      <c r="AN458" s="95">
        <f t="shared" si="815"/>
        <v>0</v>
      </c>
      <c r="AO458" s="95">
        <f t="shared" si="815"/>
        <v>0</v>
      </c>
      <c r="AP458" s="95">
        <f t="shared" si="815"/>
        <v>0</v>
      </c>
      <c r="AQ458" s="95">
        <f t="shared" si="815"/>
        <v>0</v>
      </c>
      <c r="AR458" s="27">
        <f t="shared" si="815"/>
        <v>0</v>
      </c>
      <c r="AS458" s="27">
        <f t="shared" si="815"/>
        <v>0</v>
      </c>
      <c r="AT458" s="27">
        <f t="shared" si="815"/>
        <v>0</v>
      </c>
      <c r="AU458" s="27">
        <f t="shared" si="815"/>
        <v>0</v>
      </c>
      <c r="AV458" s="95">
        <f t="shared" si="815"/>
        <v>0</v>
      </c>
      <c r="AW458" s="95">
        <f t="shared" si="815"/>
        <v>0</v>
      </c>
    </row>
    <row r="459" spans="1:49" s="8" customFormat="1" ht="66" hidden="1">
      <c r="A459" s="96" t="s">
        <v>436</v>
      </c>
      <c r="B459" s="97" t="s">
        <v>55</v>
      </c>
      <c r="C459" s="97" t="s">
        <v>58</v>
      </c>
      <c r="D459" s="144" t="s">
        <v>516</v>
      </c>
      <c r="E459" s="97" t="s">
        <v>194</v>
      </c>
      <c r="F459" s="95">
        <v>6738</v>
      </c>
      <c r="G459" s="95"/>
      <c r="H459" s="95"/>
      <c r="I459" s="95"/>
      <c r="J459" s="95"/>
      <c r="K459" s="95"/>
      <c r="L459" s="95">
        <f>F459+H459+I459+J459+K459</f>
        <v>6738</v>
      </c>
      <c r="M459" s="95">
        <f>G459+K459</f>
        <v>0</v>
      </c>
      <c r="N459" s="95"/>
      <c r="O459" s="95"/>
      <c r="P459" s="95"/>
      <c r="Q459" s="95"/>
      <c r="R459" s="95">
        <f>L459+N459+O459+P459+Q459</f>
        <v>6738</v>
      </c>
      <c r="S459" s="95">
        <f>M459+Q459</f>
        <v>0</v>
      </c>
      <c r="T459" s="95"/>
      <c r="U459" s="95"/>
      <c r="V459" s="95"/>
      <c r="W459" s="95"/>
      <c r="X459" s="95">
        <f>R459+T459+U459+V459+W459</f>
        <v>6738</v>
      </c>
      <c r="Y459" s="95">
        <f>S459+W459</f>
        <v>0</v>
      </c>
      <c r="Z459" s="95"/>
      <c r="AA459" s="95"/>
      <c r="AB459" s="95"/>
      <c r="AC459" s="95"/>
      <c r="AD459" s="95">
        <f>X459+Z459+AA459+AB459+AC459</f>
        <v>6738</v>
      </c>
      <c r="AE459" s="95">
        <f>Y459+AC459</f>
        <v>0</v>
      </c>
      <c r="AF459" s="95"/>
      <c r="AG459" s="95"/>
      <c r="AH459" s="95"/>
      <c r="AI459" s="95"/>
      <c r="AJ459" s="95">
        <f>AD459+AF459+AG459+AH459+AI459</f>
        <v>6738</v>
      </c>
      <c r="AK459" s="95">
        <f>AE459+AI459</f>
        <v>0</v>
      </c>
      <c r="AL459" s="95"/>
      <c r="AM459" s="95">
        <v>-6738</v>
      </c>
      <c r="AN459" s="95"/>
      <c r="AO459" s="95"/>
      <c r="AP459" s="95">
        <f>AJ459+AL459+AM459+AN459+AO459</f>
        <v>0</v>
      </c>
      <c r="AQ459" s="95">
        <f>AK459+AO459</f>
        <v>0</v>
      </c>
      <c r="AR459" s="27"/>
      <c r="AS459" s="27"/>
      <c r="AT459" s="27"/>
      <c r="AU459" s="27"/>
      <c r="AV459" s="95">
        <f>AP459+AR459+AS459+AT459+AU459</f>
        <v>0</v>
      </c>
      <c r="AW459" s="95">
        <f>AQ459+AU459</f>
        <v>0</v>
      </c>
    </row>
    <row r="460" spans="1:49" s="8" customFormat="1" ht="33">
      <c r="A460" s="33" t="s">
        <v>506</v>
      </c>
      <c r="B460" s="25" t="s">
        <v>55</v>
      </c>
      <c r="C460" s="25" t="s">
        <v>58</v>
      </c>
      <c r="D460" s="32" t="s">
        <v>693</v>
      </c>
      <c r="E460" s="25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>
        <f>AF461</f>
        <v>0</v>
      </c>
      <c r="AG460" s="27">
        <f t="shared" ref="AG460:AV461" si="816">AG461</f>
        <v>1</v>
      </c>
      <c r="AH460" s="27">
        <f t="shared" si="816"/>
        <v>0</v>
      </c>
      <c r="AI460" s="27">
        <f t="shared" si="816"/>
        <v>1</v>
      </c>
      <c r="AJ460" s="27">
        <f t="shared" si="816"/>
        <v>2</v>
      </c>
      <c r="AK460" s="27">
        <f t="shared" si="816"/>
        <v>1</v>
      </c>
      <c r="AL460" s="27">
        <f>AL461+AL465+AL463</f>
        <v>320</v>
      </c>
      <c r="AM460" s="27">
        <f t="shared" ref="AM460:AQ460" si="817">AM461+AM465+AM463</f>
        <v>0</v>
      </c>
      <c r="AN460" s="27">
        <f t="shared" si="817"/>
        <v>0</v>
      </c>
      <c r="AO460" s="27">
        <f t="shared" si="817"/>
        <v>1813</v>
      </c>
      <c r="AP460" s="27">
        <f t="shared" si="817"/>
        <v>2135</v>
      </c>
      <c r="AQ460" s="27">
        <f t="shared" si="817"/>
        <v>1814</v>
      </c>
      <c r="AR460" s="27">
        <f>AR461+AR465+AR463</f>
        <v>0</v>
      </c>
      <c r="AS460" s="27">
        <f t="shared" ref="AS460:AW460" si="818">AS461+AS465+AS463</f>
        <v>0</v>
      </c>
      <c r="AT460" s="27">
        <f t="shared" si="818"/>
        <v>0</v>
      </c>
      <c r="AU460" s="27">
        <f t="shared" si="818"/>
        <v>0</v>
      </c>
      <c r="AV460" s="27">
        <f t="shared" si="818"/>
        <v>2135</v>
      </c>
      <c r="AW460" s="27">
        <f t="shared" si="818"/>
        <v>1814</v>
      </c>
    </row>
    <row r="461" spans="1:49" s="8" customFormat="1" ht="33" hidden="1">
      <c r="A461" s="96" t="s">
        <v>437</v>
      </c>
      <c r="B461" s="97" t="s">
        <v>55</v>
      </c>
      <c r="C461" s="97" t="s">
        <v>58</v>
      </c>
      <c r="D461" s="144" t="s">
        <v>693</v>
      </c>
      <c r="E461" s="97" t="s">
        <v>80</v>
      </c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>
        <f>AF462</f>
        <v>0</v>
      </c>
      <c r="AG461" s="27">
        <f t="shared" si="816"/>
        <v>1</v>
      </c>
      <c r="AH461" s="27">
        <f t="shared" si="816"/>
        <v>0</v>
      </c>
      <c r="AI461" s="27">
        <f t="shared" si="816"/>
        <v>1</v>
      </c>
      <c r="AJ461" s="27">
        <f t="shared" si="816"/>
        <v>2</v>
      </c>
      <c r="AK461" s="27">
        <f t="shared" si="816"/>
        <v>1</v>
      </c>
      <c r="AL461" s="95">
        <f>AL462</f>
        <v>0</v>
      </c>
      <c r="AM461" s="95">
        <f t="shared" si="816"/>
        <v>-1</v>
      </c>
      <c r="AN461" s="95">
        <f t="shared" si="816"/>
        <v>0</v>
      </c>
      <c r="AO461" s="95">
        <f t="shared" si="816"/>
        <v>-1</v>
      </c>
      <c r="AP461" s="95">
        <f t="shared" si="816"/>
        <v>0</v>
      </c>
      <c r="AQ461" s="95">
        <f t="shared" si="816"/>
        <v>0</v>
      </c>
      <c r="AR461" s="27">
        <f>AR462</f>
        <v>0</v>
      </c>
      <c r="AS461" s="27">
        <f t="shared" si="816"/>
        <v>0</v>
      </c>
      <c r="AT461" s="27">
        <f t="shared" si="816"/>
        <v>0</v>
      </c>
      <c r="AU461" s="27">
        <f t="shared" si="816"/>
        <v>0</v>
      </c>
      <c r="AV461" s="95">
        <f t="shared" si="816"/>
        <v>0</v>
      </c>
      <c r="AW461" s="95">
        <f t="shared" ref="AW461" si="819">AW462</f>
        <v>0</v>
      </c>
    </row>
    <row r="462" spans="1:49" s="8" customFormat="1" ht="36" hidden="1" customHeight="1">
      <c r="A462" s="96" t="s">
        <v>170</v>
      </c>
      <c r="B462" s="97" t="s">
        <v>55</v>
      </c>
      <c r="C462" s="97" t="s">
        <v>58</v>
      </c>
      <c r="D462" s="144" t="s">
        <v>693</v>
      </c>
      <c r="E462" s="97" t="s">
        <v>169</v>
      </c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>
        <v>1</v>
      </c>
      <c r="AH462" s="27"/>
      <c r="AI462" s="27">
        <v>1</v>
      </c>
      <c r="AJ462" s="27">
        <f>AD462+AF462+AG462+AH462+AI462</f>
        <v>2</v>
      </c>
      <c r="AK462" s="27">
        <f>AE462+AI462</f>
        <v>1</v>
      </c>
      <c r="AL462" s="95"/>
      <c r="AM462" s="95">
        <v>-1</v>
      </c>
      <c r="AN462" s="95"/>
      <c r="AO462" s="95">
        <v>-1</v>
      </c>
      <c r="AP462" s="95">
        <f>AJ462+AL462+AM462+AN462+AO462</f>
        <v>0</v>
      </c>
      <c r="AQ462" s="95">
        <f>AK462+AO462</f>
        <v>0</v>
      </c>
      <c r="AR462" s="27"/>
      <c r="AS462" s="27"/>
      <c r="AT462" s="27"/>
      <c r="AU462" s="27"/>
      <c r="AV462" s="95">
        <f>AP462+AR462+AS462+AT462+AU462</f>
        <v>0</v>
      </c>
      <c r="AW462" s="95">
        <f>AQ462+AU462</f>
        <v>0</v>
      </c>
    </row>
    <row r="463" spans="1:49" s="8" customFormat="1" ht="33">
      <c r="A463" s="33" t="s">
        <v>217</v>
      </c>
      <c r="B463" s="25" t="s">
        <v>55</v>
      </c>
      <c r="C463" s="25" t="s">
        <v>58</v>
      </c>
      <c r="D463" s="32" t="s">
        <v>693</v>
      </c>
      <c r="E463" s="25" t="s">
        <v>86</v>
      </c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92">
        <f>AL464</f>
        <v>0</v>
      </c>
      <c r="AM463" s="92">
        <f t="shared" ref="AM463:AW463" si="820">AM464</f>
        <v>1</v>
      </c>
      <c r="AN463" s="92">
        <f t="shared" si="820"/>
        <v>0</v>
      </c>
      <c r="AO463" s="92">
        <f t="shared" si="820"/>
        <v>1</v>
      </c>
      <c r="AP463" s="27">
        <f t="shared" si="820"/>
        <v>2</v>
      </c>
      <c r="AQ463" s="27">
        <f t="shared" si="820"/>
        <v>1</v>
      </c>
      <c r="AR463" s="27">
        <f>AR464</f>
        <v>0</v>
      </c>
      <c r="AS463" s="27">
        <f t="shared" si="820"/>
        <v>0</v>
      </c>
      <c r="AT463" s="27">
        <f t="shared" si="820"/>
        <v>0</v>
      </c>
      <c r="AU463" s="27">
        <f t="shared" si="820"/>
        <v>0</v>
      </c>
      <c r="AV463" s="27">
        <f t="shared" si="820"/>
        <v>2</v>
      </c>
      <c r="AW463" s="27">
        <f t="shared" si="820"/>
        <v>1</v>
      </c>
    </row>
    <row r="464" spans="1:49" s="8" customFormat="1" ht="16.5">
      <c r="A464" s="33" t="s">
        <v>85</v>
      </c>
      <c r="B464" s="25" t="s">
        <v>55</v>
      </c>
      <c r="C464" s="25" t="s">
        <v>58</v>
      </c>
      <c r="D464" s="32" t="s">
        <v>693</v>
      </c>
      <c r="E464" s="25" t="s">
        <v>195</v>
      </c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92"/>
      <c r="AM464" s="92">
        <v>1</v>
      </c>
      <c r="AN464" s="92"/>
      <c r="AO464" s="92">
        <v>1</v>
      </c>
      <c r="AP464" s="27">
        <f>AJ464+AL464+AM464+AN464+AO464</f>
        <v>2</v>
      </c>
      <c r="AQ464" s="27">
        <f>AK464+AO464</f>
        <v>1</v>
      </c>
      <c r="AR464" s="27"/>
      <c r="AS464" s="27"/>
      <c r="AT464" s="27"/>
      <c r="AU464" s="27"/>
      <c r="AV464" s="27">
        <f>AP464+AR464+AS464+AT464+AU464</f>
        <v>2</v>
      </c>
      <c r="AW464" s="27">
        <f>AQ464+AU464</f>
        <v>1</v>
      </c>
    </row>
    <row r="465" spans="1:49" s="8" customFormat="1" ht="16.5">
      <c r="A465" s="33" t="s">
        <v>99</v>
      </c>
      <c r="B465" s="25" t="s">
        <v>55</v>
      </c>
      <c r="C465" s="25" t="s">
        <v>58</v>
      </c>
      <c r="D465" s="32" t="s">
        <v>693</v>
      </c>
      <c r="E465" s="25" t="s">
        <v>100</v>
      </c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>
        <f>AL466</f>
        <v>320</v>
      </c>
      <c r="AM465" s="27">
        <f t="shared" ref="AM465:AW465" si="821">AM466</f>
        <v>0</v>
      </c>
      <c r="AN465" s="27">
        <f t="shared" si="821"/>
        <v>0</v>
      </c>
      <c r="AO465" s="27">
        <f t="shared" si="821"/>
        <v>1813</v>
      </c>
      <c r="AP465" s="27">
        <f t="shared" si="821"/>
        <v>2133</v>
      </c>
      <c r="AQ465" s="27">
        <f t="shared" si="821"/>
        <v>1813</v>
      </c>
      <c r="AR465" s="27">
        <f>AR466</f>
        <v>0</v>
      </c>
      <c r="AS465" s="27">
        <f t="shared" si="821"/>
        <v>0</v>
      </c>
      <c r="AT465" s="27">
        <f t="shared" si="821"/>
        <v>0</v>
      </c>
      <c r="AU465" s="27">
        <f t="shared" si="821"/>
        <v>0</v>
      </c>
      <c r="AV465" s="27">
        <f t="shared" si="821"/>
        <v>2133</v>
      </c>
      <c r="AW465" s="27">
        <f t="shared" si="821"/>
        <v>1813</v>
      </c>
    </row>
    <row r="466" spans="1:49" s="8" customFormat="1" ht="66">
      <c r="A466" s="33" t="s">
        <v>436</v>
      </c>
      <c r="B466" s="25" t="s">
        <v>55</v>
      </c>
      <c r="C466" s="25" t="s">
        <v>58</v>
      </c>
      <c r="D466" s="32" t="s">
        <v>693</v>
      </c>
      <c r="E466" s="25" t="s">
        <v>194</v>
      </c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>
        <v>320</v>
      </c>
      <c r="AM466" s="27"/>
      <c r="AN466" s="27"/>
      <c r="AO466" s="27">
        <v>1813</v>
      </c>
      <c r="AP466" s="27">
        <f>AJ466+AL466+AM466+AN466+AO466</f>
        <v>2133</v>
      </c>
      <c r="AQ466" s="27">
        <f>AK466+AO466</f>
        <v>1813</v>
      </c>
      <c r="AR466" s="27"/>
      <c r="AS466" s="27"/>
      <c r="AT466" s="27"/>
      <c r="AU466" s="27"/>
      <c r="AV466" s="27">
        <f>AP466+AR466+AS466+AT466+AU466</f>
        <v>2133</v>
      </c>
      <c r="AW466" s="27">
        <f>AQ466+AU466</f>
        <v>1813</v>
      </c>
    </row>
    <row r="467" spans="1:49" s="8" customFormat="1" ht="49.5">
      <c r="A467" s="33" t="s">
        <v>158</v>
      </c>
      <c r="B467" s="25" t="s">
        <v>55</v>
      </c>
      <c r="C467" s="25" t="s">
        <v>58</v>
      </c>
      <c r="D467" s="32" t="s">
        <v>365</v>
      </c>
      <c r="E467" s="25"/>
      <c r="F467" s="50">
        <f t="shared" ref="F467:U471" si="822">F468</f>
        <v>97032</v>
      </c>
      <c r="G467" s="50">
        <f t="shared" si="822"/>
        <v>0</v>
      </c>
      <c r="H467" s="50">
        <f t="shared" si="822"/>
        <v>0</v>
      </c>
      <c r="I467" s="50">
        <f t="shared" si="822"/>
        <v>0</v>
      </c>
      <c r="J467" s="50">
        <f t="shared" si="822"/>
        <v>0</v>
      </c>
      <c r="K467" s="50">
        <f t="shared" si="822"/>
        <v>0</v>
      </c>
      <c r="L467" s="50">
        <f t="shared" si="822"/>
        <v>97032</v>
      </c>
      <c r="M467" s="50">
        <f t="shared" si="822"/>
        <v>0</v>
      </c>
      <c r="N467" s="50">
        <f t="shared" si="822"/>
        <v>0</v>
      </c>
      <c r="O467" s="50">
        <f t="shared" si="822"/>
        <v>0</v>
      </c>
      <c r="P467" s="50">
        <f t="shared" si="822"/>
        <v>0</v>
      </c>
      <c r="Q467" s="50">
        <f t="shared" si="822"/>
        <v>0</v>
      </c>
      <c r="R467" s="50">
        <f t="shared" si="822"/>
        <v>97032</v>
      </c>
      <c r="S467" s="50">
        <f t="shared" si="822"/>
        <v>0</v>
      </c>
      <c r="T467" s="50">
        <f t="shared" si="822"/>
        <v>0</v>
      </c>
      <c r="U467" s="50">
        <f t="shared" si="822"/>
        <v>0</v>
      </c>
      <c r="V467" s="50">
        <f t="shared" ref="T467:AI471" si="823">V468</f>
        <v>0</v>
      </c>
      <c r="W467" s="50">
        <f t="shared" si="823"/>
        <v>0</v>
      </c>
      <c r="X467" s="50">
        <f t="shared" si="823"/>
        <v>97032</v>
      </c>
      <c r="Y467" s="50">
        <f t="shared" si="823"/>
        <v>0</v>
      </c>
      <c r="Z467" s="50">
        <f t="shared" si="823"/>
        <v>0</v>
      </c>
      <c r="AA467" s="50">
        <f t="shared" si="823"/>
        <v>0</v>
      </c>
      <c r="AB467" s="50">
        <f t="shared" si="823"/>
        <v>0</v>
      </c>
      <c r="AC467" s="50">
        <f t="shared" si="823"/>
        <v>0</v>
      </c>
      <c r="AD467" s="50">
        <f t="shared" si="823"/>
        <v>97032</v>
      </c>
      <c r="AE467" s="50">
        <f t="shared" si="823"/>
        <v>0</v>
      </c>
      <c r="AF467" s="50">
        <f t="shared" si="823"/>
        <v>0</v>
      </c>
      <c r="AG467" s="50">
        <f t="shared" si="823"/>
        <v>0</v>
      </c>
      <c r="AH467" s="50">
        <f t="shared" si="823"/>
        <v>0</v>
      </c>
      <c r="AI467" s="50">
        <f t="shared" si="823"/>
        <v>0</v>
      </c>
      <c r="AJ467" s="50">
        <f t="shared" ref="AF467:AU471" si="824">AJ468</f>
        <v>97032</v>
      </c>
      <c r="AK467" s="50">
        <f t="shared" si="824"/>
        <v>0</v>
      </c>
      <c r="AL467" s="50">
        <f t="shared" si="824"/>
        <v>0</v>
      </c>
      <c r="AM467" s="50">
        <f t="shared" si="824"/>
        <v>0</v>
      </c>
      <c r="AN467" s="50">
        <f t="shared" si="824"/>
        <v>0</v>
      </c>
      <c r="AO467" s="50">
        <f t="shared" si="824"/>
        <v>0</v>
      </c>
      <c r="AP467" s="50">
        <f t="shared" si="824"/>
        <v>97032</v>
      </c>
      <c r="AQ467" s="50">
        <f t="shared" si="824"/>
        <v>0</v>
      </c>
      <c r="AR467" s="50">
        <f t="shared" si="824"/>
        <v>0</v>
      </c>
      <c r="AS467" s="50">
        <f t="shared" si="824"/>
        <v>0</v>
      </c>
      <c r="AT467" s="50">
        <f t="shared" si="824"/>
        <v>0</v>
      </c>
      <c r="AU467" s="50">
        <f t="shared" si="824"/>
        <v>0</v>
      </c>
      <c r="AV467" s="50">
        <f t="shared" ref="AR467:AW471" si="825">AV468</f>
        <v>97032</v>
      </c>
      <c r="AW467" s="50">
        <f t="shared" si="825"/>
        <v>0</v>
      </c>
    </row>
    <row r="468" spans="1:49" s="8" customFormat="1" ht="49.5">
      <c r="A468" s="33" t="s">
        <v>228</v>
      </c>
      <c r="B468" s="25" t="s">
        <v>55</v>
      </c>
      <c r="C468" s="25" t="s">
        <v>58</v>
      </c>
      <c r="D468" s="32" t="s">
        <v>423</v>
      </c>
      <c r="E468" s="25"/>
      <c r="F468" s="27">
        <f t="shared" si="822"/>
        <v>97032</v>
      </c>
      <c r="G468" s="27">
        <f t="shared" si="822"/>
        <v>0</v>
      </c>
      <c r="H468" s="27">
        <f t="shared" si="822"/>
        <v>0</v>
      </c>
      <c r="I468" s="27">
        <f t="shared" si="822"/>
        <v>0</v>
      </c>
      <c r="J468" s="27">
        <f t="shared" si="822"/>
        <v>0</v>
      </c>
      <c r="K468" s="27">
        <f t="shared" si="822"/>
        <v>0</v>
      </c>
      <c r="L468" s="27">
        <f t="shared" si="822"/>
        <v>97032</v>
      </c>
      <c r="M468" s="27">
        <f t="shared" si="822"/>
        <v>0</v>
      </c>
      <c r="N468" s="27">
        <f t="shared" si="822"/>
        <v>0</v>
      </c>
      <c r="O468" s="27">
        <f t="shared" si="822"/>
        <v>0</v>
      </c>
      <c r="P468" s="27">
        <f t="shared" si="822"/>
        <v>0</v>
      </c>
      <c r="Q468" s="27">
        <f t="shared" si="822"/>
        <v>0</v>
      </c>
      <c r="R468" s="27">
        <f t="shared" si="822"/>
        <v>97032</v>
      </c>
      <c r="S468" s="27">
        <f t="shared" si="822"/>
        <v>0</v>
      </c>
      <c r="T468" s="27">
        <f t="shared" si="823"/>
        <v>0</v>
      </c>
      <c r="U468" s="27">
        <f t="shared" si="823"/>
        <v>0</v>
      </c>
      <c r="V468" s="27">
        <f t="shared" si="823"/>
        <v>0</v>
      </c>
      <c r="W468" s="27">
        <f t="shared" si="823"/>
        <v>0</v>
      </c>
      <c r="X468" s="27">
        <f t="shared" si="823"/>
        <v>97032</v>
      </c>
      <c r="Y468" s="27">
        <f t="shared" si="823"/>
        <v>0</v>
      </c>
      <c r="Z468" s="27">
        <f t="shared" si="823"/>
        <v>0</v>
      </c>
      <c r="AA468" s="27">
        <f t="shared" si="823"/>
        <v>0</v>
      </c>
      <c r="AB468" s="27">
        <f t="shared" si="823"/>
        <v>0</v>
      </c>
      <c r="AC468" s="27">
        <f t="shared" si="823"/>
        <v>0</v>
      </c>
      <c r="AD468" s="27">
        <f t="shared" si="823"/>
        <v>97032</v>
      </c>
      <c r="AE468" s="27">
        <f t="shared" si="823"/>
        <v>0</v>
      </c>
      <c r="AF468" s="27">
        <f t="shared" si="824"/>
        <v>0</v>
      </c>
      <c r="AG468" s="27">
        <f t="shared" si="824"/>
        <v>0</v>
      </c>
      <c r="AH468" s="27">
        <f t="shared" si="824"/>
        <v>0</v>
      </c>
      <c r="AI468" s="27">
        <f t="shared" si="824"/>
        <v>0</v>
      </c>
      <c r="AJ468" s="27">
        <f t="shared" si="824"/>
        <v>97032</v>
      </c>
      <c r="AK468" s="27">
        <f t="shared" si="824"/>
        <v>0</v>
      </c>
      <c r="AL468" s="27">
        <f t="shared" si="824"/>
        <v>0</v>
      </c>
      <c r="AM468" s="27">
        <f t="shared" si="824"/>
        <v>0</v>
      </c>
      <c r="AN468" s="27">
        <f t="shared" si="824"/>
        <v>0</v>
      </c>
      <c r="AO468" s="27">
        <f t="shared" si="824"/>
        <v>0</v>
      </c>
      <c r="AP468" s="27">
        <f t="shared" si="824"/>
        <v>97032</v>
      </c>
      <c r="AQ468" s="27">
        <f t="shared" si="824"/>
        <v>0</v>
      </c>
      <c r="AR468" s="27">
        <f t="shared" si="825"/>
        <v>0</v>
      </c>
      <c r="AS468" s="27">
        <f t="shared" si="825"/>
        <v>0</v>
      </c>
      <c r="AT468" s="27">
        <f t="shared" si="825"/>
        <v>0</v>
      </c>
      <c r="AU468" s="27">
        <f t="shared" si="825"/>
        <v>0</v>
      </c>
      <c r="AV468" s="27">
        <f t="shared" si="825"/>
        <v>97032</v>
      </c>
      <c r="AW468" s="27">
        <f t="shared" si="825"/>
        <v>0</v>
      </c>
    </row>
    <row r="469" spans="1:49" s="8" customFormat="1" ht="20.25" customHeight="1">
      <c r="A469" s="33" t="s">
        <v>78</v>
      </c>
      <c r="B469" s="25" t="s">
        <v>55</v>
      </c>
      <c r="C469" s="25" t="s">
        <v>58</v>
      </c>
      <c r="D469" s="32" t="s">
        <v>425</v>
      </c>
      <c r="E469" s="25"/>
      <c r="F469" s="27">
        <f t="shared" si="822"/>
        <v>97032</v>
      </c>
      <c r="G469" s="27">
        <f t="shared" si="822"/>
        <v>0</v>
      </c>
      <c r="H469" s="27">
        <f t="shared" si="822"/>
        <v>0</v>
      </c>
      <c r="I469" s="27">
        <f t="shared" si="822"/>
        <v>0</v>
      </c>
      <c r="J469" s="27">
        <f t="shared" si="822"/>
        <v>0</v>
      </c>
      <c r="K469" s="27">
        <f t="shared" si="822"/>
        <v>0</v>
      </c>
      <c r="L469" s="27">
        <f t="shared" si="822"/>
        <v>97032</v>
      </c>
      <c r="M469" s="27">
        <f t="shared" si="822"/>
        <v>0</v>
      </c>
      <c r="N469" s="27">
        <f t="shared" si="822"/>
        <v>0</v>
      </c>
      <c r="O469" s="27">
        <f t="shared" si="822"/>
        <v>0</v>
      </c>
      <c r="P469" s="27">
        <f t="shared" si="822"/>
        <v>0</v>
      </c>
      <c r="Q469" s="27">
        <f t="shared" si="822"/>
        <v>0</v>
      </c>
      <c r="R469" s="27">
        <f t="shared" si="822"/>
        <v>97032</v>
      </c>
      <c r="S469" s="27">
        <f t="shared" si="822"/>
        <v>0</v>
      </c>
      <c r="T469" s="27">
        <f t="shared" si="823"/>
        <v>0</v>
      </c>
      <c r="U469" s="27">
        <f t="shared" si="823"/>
        <v>0</v>
      </c>
      <c r="V469" s="27">
        <f t="shared" si="823"/>
        <v>0</v>
      </c>
      <c r="W469" s="27">
        <f t="shared" si="823"/>
        <v>0</v>
      </c>
      <c r="X469" s="27">
        <f t="shared" si="823"/>
        <v>97032</v>
      </c>
      <c r="Y469" s="27">
        <f t="shared" si="823"/>
        <v>0</v>
      </c>
      <c r="Z469" s="27">
        <f t="shared" si="823"/>
        <v>0</v>
      </c>
      <c r="AA469" s="27">
        <f t="shared" si="823"/>
        <v>0</v>
      </c>
      <c r="AB469" s="27">
        <f t="shared" si="823"/>
        <v>0</v>
      </c>
      <c r="AC469" s="27">
        <f t="shared" si="823"/>
        <v>0</v>
      </c>
      <c r="AD469" s="27">
        <f t="shared" si="823"/>
        <v>97032</v>
      </c>
      <c r="AE469" s="27">
        <f t="shared" si="823"/>
        <v>0</v>
      </c>
      <c r="AF469" s="27">
        <f t="shared" si="824"/>
        <v>0</v>
      </c>
      <c r="AG469" s="27">
        <f t="shared" si="824"/>
        <v>0</v>
      </c>
      <c r="AH469" s="27">
        <f t="shared" si="824"/>
        <v>0</v>
      </c>
      <c r="AI469" s="27">
        <f t="shared" si="824"/>
        <v>0</v>
      </c>
      <c r="AJ469" s="27">
        <f t="shared" si="824"/>
        <v>97032</v>
      </c>
      <c r="AK469" s="27">
        <f t="shared" si="824"/>
        <v>0</v>
      </c>
      <c r="AL469" s="27">
        <f t="shared" si="824"/>
        <v>0</v>
      </c>
      <c r="AM469" s="27">
        <f t="shared" si="824"/>
        <v>0</v>
      </c>
      <c r="AN469" s="27">
        <f t="shared" si="824"/>
        <v>0</v>
      </c>
      <c r="AO469" s="27">
        <f t="shared" si="824"/>
        <v>0</v>
      </c>
      <c r="AP469" s="27">
        <f t="shared" si="824"/>
        <v>97032</v>
      </c>
      <c r="AQ469" s="27">
        <f t="shared" si="824"/>
        <v>0</v>
      </c>
      <c r="AR469" s="27">
        <f t="shared" si="825"/>
        <v>0</v>
      </c>
      <c r="AS469" s="27">
        <f t="shared" si="825"/>
        <v>0</v>
      </c>
      <c r="AT469" s="27">
        <f t="shared" si="825"/>
        <v>0</v>
      </c>
      <c r="AU469" s="27">
        <f t="shared" si="825"/>
        <v>0</v>
      </c>
      <c r="AV469" s="27">
        <f t="shared" si="825"/>
        <v>97032</v>
      </c>
      <c r="AW469" s="27">
        <f t="shared" si="825"/>
        <v>0</v>
      </c>
    </row>
    <row r="470" spans="1:49" s="8" customFormat="1" ht="16.5">
      <c r="A470" s="67" t="s">
        <v>98</v>
      </c>
      <c r="B470" s="25" t="s">
        <v>55</v>
      </c>
      <c r="C470" s="25" t="s">
        <v>58</v>
      </c>
      <c r="D470" s="32" t="s">
        <v>424</v>
      </c>
      <c r="E470" s="25"/>
      <c r="F470" s="27">
        <f t="shared" si="822"/>
        <v>97032</v>
      </c>
      <c r="G470" s="27">
        <f t="shared" si="822"/>
        <v>0</v>
      </c>
      <c r="H470" s="27">
        <f t="shared" si="822"/>
        <v>0</v>
      </c>
      <c r="I470" s="27">
        <f t="shared" si="822"/>
        <v>0</v>
      </c>
      <c r="J470" s="27">
        <f t="shared" si="822"/>
        <v>0</v>
      </c>
      <c r="K470" s="27">
        <f t="shared" si="822"/>
        <v>0</v>
      </c>
      <c r="L470" s="27">
        <f t="shared" si="822"/>
        <v>97032</v>
      </c>
      <c r="M470" s="27">
        <f t="shared" si="822"/>
        <v>0</v>
      </c>
      <c r="N470" s="27">
        <f t="shared" si="822"/>
        <v>0</v>
      </c>
      <c r="O470" s="27">
        <f t="shared" si="822"/>
        <v>0</v>
      </c>
      <c r="P470" s="27">
        <f t="shared" si="822"/>
        <v>0</v>
      </c>
      <c r="Q470" s="27">
        <f t="shared" si="822"/>
        <v>0</v>
      </c>
      <c r="R470" s="27">
        <f t="shared" si="822"/>
        <v>97032</v>
      </c>
      <c r="S470" s="27">
        <f t="shared" si="822"/>
        <v>0</v>
      </c>
      <c r="T470" s="27">
        <f t="shared" si="823"/>
        <v>0</v>
      </c>
      <c r="U470" s="27">
        <f t="shared" si="823"/>
        <v>0</v>
      </c>
      <c r="V470" s="27">
        <f t="shared" si="823"/>
        <v>0</v>
      </c>
      <c r="W470" s="27">
        <f t="shared" si="823"/>
        <v>0</v>
      </c>
      <c r="X470" s="27">
        <f t="shared" si="823"/>
        <v>97032</v>
      </c>
      <c r="Y470" s="27">
        <f t="shared" si="823"/>
        <v>0</v>
      </c>
      <c r="Z470" s="27">
        <f t="shared" si="823"/>
        <v>0</v>
      </c>
      <c r="AA470" s="27">
        <f t="shared" si="823"/>
        <v>0</v>
      </c>
      <c r="AB470" s="27">
        <f t="shared" si="823"/>
        <v>0</v>
      </c>
      <c r="AC470" s="27">
        <f t="shared" si="823"/>
        <v>0</v>
      </c>
      <c r="AD470" s="27">
        <f t="shared" si="823"/>
        <v>97032</v>
      </c>
      <c r="AE470" s="27">
        <f t="shared" si="823"/>
        <v>0</v>
      </c>
      <c r="AF470" s="27">
        <f t="shared" si="824"/>
        <v>0</v>
      </c>
      <c r="AG470" s="27">
        <f t="shared" si="824"/>
        <v>0</v>
      </c>
      <c r="AH470" s="27">
        <f t="shared" si="824"/>
        <v>0</v>
      </c>
      <c r="AI470" s="27">
        <f t="shared" si="824"/>
        <v>0</v>
      </c>
      <c r="AJ470" s="27">
        <f t="shared" si="824"/>
        <v>97032</v>
      </c>
      <c r="AK470" s="27">
        <f t="shared" si="824"/>
        <v>0</v>
      </c>
      <c r="AL470" s="27">
        <f t="shared" si="824"/>
        <v>0</v>
      </c>
      <c r="AM470" s="27">
        <f t="shared" si="824"/>
        <v>0</v>
      </c>
      <c r="AN470" s="27">
        <f t="shared" si="824"/>
        <v>0</v>
      </c>
      <c r="AO470" s="27">
        <f t="shared" si="824"/>
        <v>0</v>
      </c>
      <c r="AP470" s="27">
        <f t="shared" si="824"/>
        <v>97032</v>
      </c>
      <c r="AQ470" s="27">
        <f t="shared" si="824"/>
        <v>0</v>
      </c>
      <c r="AR470" s="27">
        <f t="shared" si="825"/>
        <v>0</v>
      </c>
      <c r="AS470" s="27">
        <f t="shared" si="825"/>
        <v>0</v>
      </c>
      <c r="AT470" s="27">
        <f t="shared" si="825"/>
        <v>0</v>
      </c>
      <c r="AU470" s="27">
        <f t="shared" si="825"/>
        <v>0</v>
      </c>
      <c r="AV470" s="27">
        <f t="shared" si="825"/>
        <v>97032</v>
      </c>
      <c r="AW470" s="27">
        <f t="shared" si="825"/>
        <v>0</v>
      </c>
    </row>
    <row r="471" spans="1:49" s="8" customFormat="1" ht="33">
      <c r="A471" s="33" t="s">
        <v>437</v>
      </c>
      <c r="B471" s="25" t="s">
        <v>55</v>
      </c>
      <c r="C471" s="25" t="s">
        <v>58</v>
      </c>
      <c r="D471" s="32" t="s">
        <v>424</v>
      </c>
      <c r="E471" s="25" t="s">
        <v>80</v>
      </c>
      <c r="F471" s="27">
        <f t="shared" si="822"/>
        <v>97032</v>
      </c>
      <c r="G471" s="27">
        <f t="shared" si="822"/>
        <v>0</v>
      </c>
      <c r="H471" s="27">
        <f t="shared" si="822"/>
        <v>0</v>
      </c>
      <c r="I471" s="27">
        <f t="shared" si="822"/>
        <v>0</v>
      </c>
      <c r="J471" s="27">
        <f t="shared" si="822"/>
        <v>0</v>
      </c>
      <c r="K471" s="27">
        <f t="shared" si="822"/>
        <v>0</v>
      </c>
      <c r="L471" s="27">
        <f t="shared" si="822"/>
        <v>97032</v>
      </c>
      <c r="M471" s="27">
        <f t="shared" si="822"/>
        <v>0</v>
      </c>
      <c r="N471" s="27">
        <f t="shared" si="822"/>
        <v>0</v>
      </c>
      <c r="O471" s="27">
        <f t="shared" si="822"/>
        <v>0</v>
      </c>
      <c r="P471" s="27">
        <f t="shared" si="822"/>
        <v>0</v>
      </c>
      <c r="Q471" s="27">
        <f t="shared" si="822"/>
        <v>0</v>
      </c>
      <c r="R471" s="27">
        <f t="shared" si="822"/>
        <v>97032</v>
      </c>
      <c r="S471" s="27">
        <f t="shared" si="822"/>
        <v>0</v>
      </c>
      <c r="T471" s="27">
        <f t="shared" si="823"/>
        <v>0</v>
      </c>
      <c r="U471" s="27">
        <f t="shared" si="823"/>
        <v>0</v>
      </c>
      <c r="V471" s="27">
        <f t="shared" si="823"/>
        <v>0</v>
      </c>
      <c r="W471" s="27">
        <f t="shared" si="823"/>
        <v>0</v>
      </c>
      <c r="X471" s="27">
        <f t="shared" si="823"/>
        <v>97032</v>
      </c>
      <c r="Y471" s="27">
        <f t="shared" si="823"/>
        <v>0</v>
      </c>
      <c r="Z471" s="27">
        <f t="shared" si="823"/>
        <v>0</v>
      </c>
      <c r="AA471" s="27">
        <f t="shared" si="823"/>
        <v>0</v>
      </c>
      <c r="AB471" s="27">
        <f t="shared" si="823"/>
        <v>0</v>
      </c>
      <c r="AC471" s="27">
        <f t="shared" si="823"/>
        <v>0</v>
      </c>
      <c r="AD471" s="27">
        <f t="shared" si="823"/>
        <v>97032</v>
      </c>
      <c r="AE471" s="27">
        <f t="shared" si="823"/>
        <v>0</v>
      </c>
      <c r="AF471" s="27">
        <f t="shared" si="824"/>
        <v>0</v>
      </c>
      <c r="AG471" s="27">
        <f t="shared" si="824"/>
        <v>0</v>
      </c>
      <c r="AH471" s="27">
        <f t="shared" si="824"/>
        <v>0</v>
      </c>
      <c r="AI471" s="27">
        <f t="shared" si="824"/>
        <v>0</v>
      </c>
      <c r="AJ471" s="27">
        <f t="shared" si="824"/>
        <v>97032</v>
      </c>
      <c r="AK471" s="27">
        <f t="shared" si="824"/>
        <v>0</v>
      </c>
      <c r="AL471" s="27">
        <f t="shared" si="824"/>
        <v>0</v>
      </c>
      <c r="AM471" s="27">
        <f t="shared" si="824"/>
        <v>0</v>
      </c>
      <c r="AN471" s="27">
        <f t="shared" si="824"/>
        <v>0</v>
      </c>
      <c r="AO471" s="27">
        <f t="shared" si="824"/>
        <v>0</v>
      </c>
      <c r="AP471" s="27">
        <f t="shared" si="824"/>
        <v>97032</v>
      </c>
      <c r="AQ471" s="27">
        <f t="shared" si="824"/>
        <v>0</v>
      </c>
      <c r="AR471" s="27">
        <f t="shared" si="825"/>
        <v>0</v>
      </c>
      <c r="AS471" s="27">
        <f t="shared" si="825"/>
        <v>0</v>
      </c>
      <c r="AT471" s="27">
        <f t="shared" si="825"/>
        <v>0</v>
      </c>
      <c r="AU471" s="27">
        <f t="shared" si="825"/>
        <v>0</v>
      </c>
      <c r="AV471" s="27">
        <f t="shared" si="825"/>
        <v>97032</v>
      </c>
      <c r="AW471" s="27">
        <f t="shared" si="825"/>
        <v>0</v>
      </c>
    </row>
    <row r="472" spans="1:49" s="8" customFormat="1" ht="53.45" customHeight="1">
      <c r="A472" s="72" t="s">
        <v>170</v>
      </c>
      <c r="B472" s="25" t="s">
        <v>55</v>
      </c>
      <c r="C472" s="25" t="s">
        <v>58</v>
      </c>
      <c r="D472" s="32" t="s">
        <v>424</v>
      </c>
      <c r="E472" s="25" t="s">
        <v>169</v>
      </c>
      <c r="F472" s="27">
        <v>97032</v>
      </c>
      <c r="G472" s="27"/>
      <c r="H472" s="27"/>
      <c r="I472" s="27"/>
      <c r="J472" s="27"/>
      <c r="K472" s="27"/>
      <c r="L472" s="27">
        <f>F472+H472+I472+J472+K472</f>
        <v>97032</v>
      </c>
      <c r="M472" s="27">
        <f>G472+K472</f>
        <v>0</v>
      </c>
      <c r="N472" s="27"/>
      <c r="O472" s="27"/>
      <c r="P472" s="27"/>
      <c r="Q472" s="27"/>
      <c r="R472" s="27">
        <f>L472+N472+O472+P472+Q472</f>
        <v>97032</v>
      </c>
      <c r="S472" s="27">
        <f>M472+Q472</f>
        <v>0</v>
      </c>
      <c r="T472" s="27"/>
      <c r="U472" s="27"/>
      <c r="V472" s="27"/>
      <c r="W472" s="27"/>
      <c r="X472" s="27">
        <f>R472+T472+U472+V472+W472</f>
        <v>97032</v>
      </c>
      <c r="Y472" s="27">
        <f>S472+W472</f>
        <v>0</v>
      </c>
      <c r="Z472" s="27"/>
      <c r="AA472" s="27"/>
      <c r="AB472" s="27"/>
      <c r="AC472" s="27"/>
      <c r="AD472" s="27">
        <f>X472+Z472+AA472+AB472+AC472</f>
        <v>97032</v>
      </c>
      <c r="AE472" s="27">
        <f>Y472+AC472</f>
        <v>0</v>
      </c>
      <c r="AF472" s="27"/>
      <c r="AG472" s="27"/>
      <c r="AH472" s="27"/>
      <c r="AI472" s="27"/>
      <c r="AJ472" s="27">
        <f>AD472+AF472+AG472+AH472+AI472</f>
        <v>97032</v>
      </c>
      <c r="AK472" s="27">
        <f>AE472+AI472</f>
        <v>0</v>
      </c>
      <c r="AL472" s="27"/>
      <c r="AM472" s="27"/>
      <c r="AN472" s="27"/>
      <c r="AO472" s="27"/>
      <c r="AP472" s="27">
        <f>AJ472+AL472+AM472+AN472+AO472</f>
        <v>97032</v>
      </c>
      <c r="AQ472" s="27">
        <f>AK472+AO472</f>
        <v>0</v>
      </c>
      <c r="AR472" s="27"/>
      <c r="AS472" s="27"/>
      <c r="AT472" s="27"/>
      <c r="AU472" s="27"/>
      <c r="AV472" s="27">
        <f>AP472+AR472+AS472+AT472+AU472</f>
        <v>97032</v>
      </c>
      <c r="AW472" s="27">
        <f>AQ472+AU472</f>
        <v>0</v>
      </c>
    </row>
    <row r="473" spans="1:49" s="8" customFormat="1" ht="49.5">
      <c r="A473" s="33" t="s">
        <v>144</v>
      </c>
      <c r="B473" s="25" t="s">
        <v>55</v>
      </c>
      <c r="C473" s="25" t="s">
        <v>58</v>
      </c>
      <c r="D473" s="26" t="s">
        <v>254</v>
      </c>
      <c r="E473" s="25"/>
      <c r="F473" s="27">
        <f t="shared" ref="F473:U476" si="826">F474</f>
        <v>930</v>
      </c>
      <c r="G473" s="27">
        <f t="shared" si="826"/>
        <v>0</v>
      </c>
      <c r="H473" s="27">
        <f t="shared" si="826"/>
        <v>0</v>
      </c>
      <c r="I473" s="27">
        <f t="shared" si="826"/>
        <v>0</v>
      </c>
      <c r="J473" s="27">
        <f t="shared" si="826"/>
        <v>0</v>
      </c>
      <c r="K473" s="27">
        <f t="shared" si="826"/>
        <v>0</v>
      </c>
      <c r="L473" s="27">
        <f t="shared" si="826"/>
        <v>930</v>
      </c>
      <c r="M473" s="27">
        <f t="shared" si="826"/>
        <v>0</v>
      </c>
      <c r="N473" s="27">
        <f t="shared" si="826"/>
        <v>0</v>
      </c>
      <c r="O473" s="27">
        <f t="shared" si="826"/>
        <v>0</v>
      </c>
      <c r="P473" s="27">
        <f t="shared" si="826"/>
        <v>0</v>
      </c>
      <c r="Q473" s="27">
        <f t="shared" si="826"/>
        <v>0</v>
      </c>
      <c r="R473" s="27">
        <f t="shared" si="826"/>
        <v>930</v>
      </c>
      <c r="S473" s="27">
        <f t="shared" si="826"/>
        <v>0</v>
      </c>
      <c r="T473" s="27">
        <f t="shared" si="826"/>
        <v>0</v>
      </c>
      <c r="U473" s="27">
        <f t="shared" si="826"/>
        <v>0</v>
      </c>
      <c r="V473" s="27">
        <f t="shared" ref="T473:AI476" si="827">V474</f>
        <v>0</v>
      </c>
      <c r="W473" s="27">
        <f t="shared" si="827"/>
        <v>0</v>
      </c>
      <c r="X473" s="27">
        <f t="shared" si="827"/>
        <v>930</v>
      </c>
      <c r="Y473" s="27">
        <f t="shared" si="827"/>
        <v>0</v>
      </c>
      <c r="Z473" s="27">
        <f t="shared" si="827"/>
        <v>0</v>
      </c>
      <c r="AA473" s="27">
        <f t="shared" si="827"/>
        <v>0</v>
      </c>
      <c r="AB473" s="27">
        <f t="shared" si="827"/>
        <v>0</v>
      </c>
      <c r="AC473" s="27">
        <f t="shared" si="827"/>
        <v>0</v>
      </c>
      <c r="AD473" s="27">
        <f t="shared" si="827"/>
        <v>930</v>
      </c>
      <c r="AE473" s="27">
        <f t="shared" si="827"/>
        <v>0</v>
      </c>
      <c r="AF473" s="27">
        <f t="shared" si="827"/>
        <v>100</v>
      </c>
      <c r="AG473" s="27">
        <f t="shared" si="827"/>
        <v>0</v>
      </c>
      <c r="AH473" s="27">
        <f t="shared" si="827"/>
        <v>0</v>
      </c>
      <c r="AI473" s="27">
        <f t="shared" si="827"/>
        <v>0</v>
      </c>
      <c r="AJ473" s="27">
        <f t="shared" ref="AF473:AU476" si="828">AJ474</f>
        <v>1030</v>
      </c>
      <c r="AK473" s="27">
        <f t="shared" si="828"/>
        <v>0</v>
      </c>
      <c r="AL473" s="27">
        <f t="shared" si="828"/>
        <v>0</v>
      </c>
      <c r="AM473" s="27">
        <f t="shared" si="828"/>
        <v>0</v>
      </c>
      <c r="AN473" s="27">
        <f t="shared" si="828"/>
        <v>0</v>
      </c>
      <c r="AO473" s="27">
        <f t="shared" si="828"/>
        <v>0</v>
      </c>
      <c r="AP473" s="27">
        <f t="shared" si="828"/>
        <v>1030</v>
      </c>
      <c r="AQ473" s="27">
        <f t="shared" si="828"/>
        <v>0</v>
      </c>
      <c r="AR473" s="27">
        <f t="shared" si="828"/>
        <v>0</v>
      </c>
      <c r="AS473" s="27">
        <f t="shared" si="828"/>
        <v>0</v>
      </c>
      <c r="AT473" s="27">
        <f t="shared" si="828"/>
        <v>0</v>
      </c>
      <c r="AU473" s="27">
        <f t="shared" si="828"/>
        <v>0</v>
      </c>
      <c r="AV473" s="27">
        <f t="shared" ref="AR473:AW476" si="829">AV474</f>
        <v>1030</v>
      </c>
      <c r="AW473" s="27">
        <f t="shared" si="829"/>
        <v>0</v>
      </c>
    </row>
    <row r="474" spans="1:49" s="8" customFormat="1" ht="20.25" customHeight="1">
      <c r="A474" s="33" t="s">
        <v>78</v>
      </c>
      <c r="B474" s="25" t="s">
        <v>55</v>
      </c>
      <c r="C474" s="25" t="s">
        <v>58</v>
      </c>
      <c r="D474" s="26" t="s">
        <v>255</v>
      </c>
      <c r="E474" s="25"/>
      <c r="F474" s="27">
        <f t="shared" si="826"/>
        <v>930</v>
      </c>
      <c r="G474" s="27">
        <f t="shared" si="826"/>
        <v>0</v>
      </c>
      <c r="H474" s="27">
        <f t="shared" si="826"/>
        <v>0</v>
      </c>
      <c r="I474" s="27">
        <f t="shared" si="826"/>
        <v>0</v>
      </c>
      <c r="J474" s="27">
        <f t="shared" si="826"/>
        <v>0</v>
      </c>
      <c r="K474" s="27">
        <f t="shared" si="826"/>
        <v>0</v>
      </c>
      <c r="L474" s="27">
        <f t="shared" si="826"/>
        <v>930</v>
      </c>
      <c r="M474" s="27">
        <f t="shared" si="826"/>
        <v>0</v>
      </c>
      <c r="N474" s="27">
        <f t="shared" si="826"/>
        <v>0</v>
      </c>
      <c r="O474" s="27">
        <f t="shared" si="826"/>
        <v>0</v>
      </c>
      <c r="P474" s="27">
        <f t="shared" si="826"/>
        <v>0</v>
      </c>
      <c r="Q474" s="27">
        <f t="shared" si="826"/>
        <v>0</v>
      </c>
      <c r="R474" s="27">
        <f t="shared" si="826"/>
        <v>930</v>
      </c>
      <c r="S474" s="27">
        <f t="shared" si="826"/>
        <v>0</v>
      </c>
      <c r="T474" s="27">
        <f t="shared" si="827"/>
        <v>0</v>
      </c>
      <c r="U474" s="27">
        <f t="shared" si="827"/>
        <v>0</v>
      </c>
      <c r="V474" s="27">
        <f t="shared" si="827"/>
        <v>0</v>
      </c>
      <c r="W474" s="27">
        <f t="shared" si="827"/>
        <v>0</v>
      </c>
      <c r="X474" s="27">
        <f t="shared" si="827"/>
        <v>930</v>
      </c>
      <c r="Y474" s="27">
        <f t="shared" si="827"/>
        <v>0</v>
      </c>
      <c r="Z474" s="27">
        <f t="shared" si="827"/>
        <v>0</v>
      </c>
      <c r="AA474" s="27">
        <f t="shared" si="827"/>
        <v>0</v>
      </c>
      <c r="AB474" s="27">
        <f t="shared" si="827"/>
        <v>0</v>
      </c>
      <c r="AC474" s="27">
        <f t="shared" si="827"/>
        <v>0</v>
      </c>
      <c r="AD474" s="27">
        <f t="shared" si="827"/>
        <v>930</v>
      </c>
      <c r="AE474" s="27">
        <f t="shared" si="827"/>
        <v>0</v>
      </c>
      <c r="AF474" s="27">
        <f t="shared" si="828"/>
        <v>100</v>
      </c>
      <c r="AG474" s="27">
        <f t="shared" si="828"/>
        <v>0</v>
      </c>
      <c r="AH474" s="27">
        <f t="shared" si="828"/>
        <v>0</v>
      </c>
      <c r="AI474" s="27">
        <f t="shared" si="828"/>
        <v>0</v>
      </c>
      <c r="AJ474" s="27">
        <f t="shared" si="828"/>
        <v>1030</v>
      </c>
      <c r="AK474" s="27">
        <f t="shared" si="828"/>
        <v>0</v>
      </c>
      <c r="AL474" s="27">
        <f t="shared" si="828"/>
        <v>0</v>
      </c>
      <c r="AM474" s="27">
        <f t="shared" si="828"/>
        <v>0</v>
      </c>
      <c r="AN474" s="27">
        <f t="shared" si="828"/>
        <v>0</v>
      </c>
      <c r="AO474" s="27">
        <f t="shared" si="828"/>
        <v>0</v>
      </c>
      <c r="AP474" s="27">
        <f t="shared" si="828"/>
        <v>1030</v>
      </c>
      <c r="AQ474" s="27">
        <f t="shared" si="828"/>
        <v>0</v>
      </c>
      <c r="AR474" s="27">
        <f t="shared" si="829"/>
        <v>0</v>
      </c>
      <c r="AS474" s="27">
        <f t="shared" si="829"/>
        <v>0</v>
      </c>
      <c r="AT474" s="27">
        <f t="shared" si="829"/>
        <v>0</v>
      </c>
      <c r="AU474" s="27">
        <f t="shared" si="829"/>
        <v>0</v>
      </c>
      <c r="AV474" s="27">
        <f t="shared" si="829"/>
        <v>1030</v>
      </c>
      <c r="AW474" s="27">
        <f t="shared" si="829"/>
        <v>0</v>
      </c>
    </row>
    <row r="475" spans="1:49" s="8" customFormat="1" ht="16.5">
      <c r="A475" s="33" t="s">
        <v>117</v>
      </c>
      <c r="B475" s="25" t="s">
        <v>55</v>
      </c>
      <c r="C475" s="25" t="s">
        <v>58</v>
      </c>
      <c r="D475" s="26" t="s">
        <v>256</v>
      </c>
      <c r="E475" s="25"/>
      <c r="F475" s="27">
        <f t="shared" si="826"/>
        <v>930</v>
      </c>
      <c r="G475" s="27">
        <f t="shared" si="826"/>
        <v>0</v>
      </c>
      <c r="H475" s="27">
        <f t="shared" si="826"/>
        <v>0</v>
      </c>
      <c r="I475" s="27">
        <f t="shared" si="826"/>
        <v>0</v>
      </c>
      <c r="J475" s="27">
        <f t="shared" si="826"/>
        <v>0</v>
      </c>
      <c r="K475" s="27">
        <f t="shared" si="826"/>
        <v>0</v>
      </c>
      <c r="L475" s="27">
        <f t="shared" si="826"/>
        <v>930</v>
      </c>
      <c r="M475" s="27">
        <f t="shared" si="826"/>
        <v>0</v>
      </c>
      <c r="N475" s="27">
        <f t="shared" si="826"/>
        <v>0</v>
      </c>
      <c r="O475" s="27">
        <f t="shared" si="826"/>
        <v>0</v>
      </c>
      <c r="P475" s="27">
        <f t="shared" si="826"/>
        <v>0</v>
      </c>
      <c r="Q475" s="27">
        <f t="shared" si="826"/>
        <v>0</v>
      </c>
      <c r="R475" s="27">
        <f t="shared" si="826"/>
        <v>930</v>
      </c>
      <c r="S475" s="27">
        <f t="shared" si="826"/>
        <v>0</v>
      </c>
      <c r="T475" s="27">
        <f t="shared" si="827"/>
        <v>0</v>
      </c>
      <c r="U475" s="27">
        <f t="shared" si="827"/>
        <v>0</v>
      </c>
      <c r="V475" s="27">
        <f t="shared" si="827"/>
        <v>0</v>
      </c>
      <c r="W475" s="27">
        <f t="shared" si="827"/>
        <v>0</v>
      </c>
      <c r="X475" s="27">
        <f t="shared" si="827"/>
        <v>930</v>
      </c>
      <c r="Y475" s="27">
        <f t="shared" si="827"/>
        <v>0</v>
      </c>
      <c r="Z475" s="27">
        <f t="shared" si="827"/>
        <v>0</v>
      </c>
      <c r="AA475" s="27">
        <f t="shared" si="827"/>
        <v>0</v>
      </c>
      <c r="AB475" s="27">
        <f t="shared" si="827"/>
        <v>0</v>
      </c>
      <c r="AC475" s="27">
        <f t="shared" si="827"/>
        <v>0</v>
      </c>
      <c r="AD475" s="27">
        <f t="shared" si="827"/>
        <v>930</v>
      </c>
      <c r="AE475" s="27">
        <f t="shared" si="827"/>
        <v>0</v>
      </c>
      <c r="AF475" s="27">
        <f t="shared" si="828"/>
        <v>100</v>
      </c>
      <c r="AG475" s="27">
        <f t="shared" si="828"/>
        <v>0</v>
      </c>
      <c r="AH475" s="27">
        <f t="shared" si="828"/>
        <v>0</v>
      </c>
      <c r="AI475" s="27">
        <f t="shared" si="828"/>
        <v>0</v>
      </c>
      <c r="AJ475" s="27">
        <f t="shared" si="828"/>
        <v>1030</v>
      </c>
      <c r="AK475" s="27">
        <f t="shared" si="828"/>
        <v>0</v>
      </c>
      <c r="AL475" s="27">
        <f t="shared" si="828"/>
        <v>0</v>
      </c>
      <c r="AM475" s="27">
        <f t="shared" si="828"/>
        <v>0</v>
      </c>
      <c r="AN475" s="27">
        <f t="shared" si="828"/>
        <v>0</v>
      </c>
      <c r="AO475" s="27">
        <f t="shared" si="828"/>
        <v>0</v>
      </c>
      <c r="AP475" s="27">
        <f t="shared" si="828"/>
        <v>1030</v>
      </c>
      <c r="AQ475" s="27">
        <f t="shared" si="828"/>
        <v>0</v>
      </c>
      <c r="AR475" s="27">
        <f t="shared" si="829"/>
        <v>0</v>
      </c>
      <c r="AS475" s="27">
        <f t="shared" si="829"/>
        <v>0</v>
      </c>
      <c r="AT475" s="27">
        <f t="shared" si="829"/>
        <v>0</v>
      </c>
      <c r="AU475" s="27">
        <f t="shared" si="829"/>
        <v>0</v>
      </c>
      <c r="AV475" s="27">
        <f t="shared" si="829"/>
        <v>1030</v>
      </c>
      <c r="AW475" s="27">
        <f t="shared" si="829"/>
        <v>0</v>
      </c>
    </row>
    <row r="476" spans="1:49" s="8" customFormat="1" ht="33">
      <c r="A476" s="33" t="s">
        <v>437</v>
      </c>
      <c r="B476" s="25" t="s">
        <v>55</v>
      </c>
      <c r="C476" s="25" t="s">
        <v>58</v>
      </c>
      <c r="D476" s="26" t="s">
        <v>256</v>
      </c>
      <c r="E476" s="25" t="s">
        <v>80</v>
      </c>
      <c r="F476" s="27">
        <f t="shared" si="826"/>
        <v>930</v>
      </c>
      <c r="G476" s="27">
        <f t="shared" si="826"/>
        <v>0</v>
      </c>
      <c r="H476" s="27">
        <f t="shared" si="826"/>
        <v>0</v>
      </c>
      <c r="I476" s="27">
        <f t="shared" si="826"/>
        <v>0</v>
      </c>
      <c r="J476" s="27">
        <f t="shared" si="826"/>
        <v>0</v>
      </c>
      <c r="K476" s="27">
        <f t="shared" si="826"/>
        <v>0</v>
      </c>
      <c r="L476" s="27">
        <f t="shared" si="826"/>
        <v>930</v>
      </c>
      <c r="M476" s="27">
        <f t="shared" si="826"/>
        <v>0</v>
      </c>
      <c r="N476" s="27">
        <f t="shared" si="826"/>
        <v>0</v>
      </c>
      <c r="O476" s="27">
        <f t="shared" si="826"/>
        <v>0</v>
      </c>
      <c r="P476" s="27">
        <f t="shared" si="826"/>
        <v>0</v>
      </c>
      <c r="Q476" s="27">
        <f t="shared" si="826"/>
        <v>0</v>
      </c>
      <c r="R476" s="27">
        <f t="shared" si="826"/>
        <v>930</v>
      </c>
      <c r="S476" s="27">
        <f t="shared" si="826"/>
        <v>0</v>
      </c>
      <c r="T476" s="27">
        <f t="shared" si="827"/>
        <v>0</v>
      </c>
      <c r="U476" s="27">
        <f t="shared" si="827"/>
        <v>0</v>
      </c>
      <c r="V476" s="27">
        <f t="shared" si="827"/>
        <v>0</v>
      </c>
      <c r="W476" s="27">
        <f t="shared" si="827"/>
        <v>0</v>
      </c>
      <c r="X476" s="27">
        <f t="shared" si="827"/>
        <v>930</v>
      </c>
      <c r="Y476" s="27">
        <f t="shared" si="827"/>
        <v>0</v>
      </c>
      <c r="Z476" s="27">
        <f t="shared" si="827"/>
        <v>0</v>
      </c>
      <c r="AA476" s="27">
        <f t="shared" si="827"/>
        <v>0</v>
      </c>
      <c r="AB476" s="27">
        <f t="shared" si="827"/>
        <v>0</v>
      </c>
      <c r="AC476" s="27">
        <f t="shared" si="827"/>
        <v>0</v>
      </c>
      <c r="AD476" s="27">
        <f t="shared" si="827"/>
        <v>930</v>
      </c>
      <c r="AE476" s="27">
        <f t="shared" si="827"/>
        <v>0</v>
      </c>
      <c r="AF476" s="27">
        <f t="shared" si="828"/>
        <v>100</v>
      </c>
      <c r="AG476" s="27">
        <f t="shared" si="828"/>
        <v>0</v>
      </c>
      <c r="AH476" s="27">
        <f t="shared" si="828"/>
        <v>0</v>
      </c>
      <c r="AI476" s="27">
        <f t="shared" si="828"/>
        <v>0</v>
      </c>
      <c r="AJ476" s="27">
        <f t="shared" si="828"/>
        <v>1030</v>
      </c>
      <c r="AK476" s="27">
        <f t="shared" si="828"/>
        <v>0</v>
      </c>
      <c r="AL476" s="92">
        <f t="shared" si="828"/>
        <v>0</v>
      </c>
      <c r="AM476" s="92">
        <f t="shared" si="828"/>
        <v>0</v>
      </c>
      <c r="AN476" s="92">
        <f t="shared" si="828"/>
        <v>0</v>
      </c>
      <c r="AO476" s="92">
        <f t="shared" si="828"/>
        <v>0</v>
      </c>
      <c r="AP476" s="27">
        <f t="shared" si="828"/>
        <v>1030</v>
      </c>
      <c r="AQ476" s="27">
        <f t="shared" si="828"/>
        <v>0</v>
      </c>
      <c r="AR476" s="27">
        <f t="shared" si="829"/>
        <v>0</v>
      </c>
      <c r="AS476" s="27">
        <f t="shared" si="829"/>
        <v>0</v>
      </c>
      <c r="AT476" s="27">
        <f t="shared" si="829"/>
        <v>0</v>
      </c>
      <c r="AU476" s="27">
        <f t="shared" si="829"/>
        <v>0</v>
      </c>
      <c r="AV476" s="27">
        <f t="shared" si="829"/>
        <v>1030</v>
      </c>
      <c r="AW476" s="27">
        <f t="shared" si="829"/>
        <v>0</v>
      </c>
    </row>
    <row r="477" spans="1:49" s="8" customFormat="1" ht="38.25" customHeight="1">
      <c r="A477" s="72" t="s">
        <v>170</v>
      </c>
      <c r="B477" s="25" t="s">
        <v>55</v>
      </c>
      <c r="C477" s="25" t="s">
        <v>58</v>
      </c>
      <c r="D477" s="26" t="s">
        <v>256</v>
      </c>
      <c r="E477" s="25" t="s">
        <v>169</v>
      </c>
      <c r="F477" s="27">
        <v>930</v>
      </c>
      <c r="G477" s="27"/>
      <c r="H477" s="27"/>
      <c r="I477" s="27"/>
      <c r="J477" s="27"/>
      <c r="K477" s="27"/>
      <c r="L477" s="27">
        <f>F477+H477+I477+J477+K477</f>
        <v>930</v>
      </c>
      <c r="M477" s="27">
        <f>G477+K477</f>
        <v>0</v>
      </c>
      <c r="N477" s="27"/>
      <c r="O477" s="27"/>
      <c r="P477" s="27"/>
      <c r="Q477" s="27"/>
      <c r="R477" s="27">
        <f>L477+N477+O477+P477+Q477</f>
        <v>930</v>
      </c>
      <c r="S477" s="27">
        <f>M477+Q477</f>
        <v>0</v>
      </c>
      <c r="T477" s="27"/>
      <c r="U477" s="27"/>
      <c r="V477" s="27"/>
      <c r="W477" s="27"/>
      <c r="X477" s="27">
        <f>R477+T477+U477+V477+W477</f>
        <v>930</v>
      </c>
      <c r="Y477" s="27">
        <f>S477+W477</f>
        <v>0</v>
      </c>
      <c r="Z477" s="27"/>
      <c r="AA477" s="27"/>
      <c r="AB477" s="27"/>
      <c r="AC477" s="27"/>
      <c r="AD477" s="27">
        <f>X477+Z477+AA477+AB477+AC477</f>
        <v>930</v>
      </c>
      <c r="AE477" s="27">
        <f>Y477+AC477</f>
        <v>0</v>
      </c>
      <c r="AF477" s="27">
        <v>100</v>
      </c>
      <c r="AG477" s="27"/>
      <c r="AH477" s="27"/>
      <c r="AI477" s="27"/>
      <c r="AJ477" s="27">
        <f>AD477+AF477+AG477+AH477+AI477</f>
        <v>1030</v>
      </c>
      <c r="AK477" s="27">
        <f>AE477+AI477</f>
        <v>0</v>
      </c>
      <c r="AL477" s="92"/>
      <c r="AM477" s="92"/>
      <c r="AN477" s="92"/>
      <c r="AO477" s="92"/>
      <c r="AP477" s="27">
        <f>AJ477+AL477+AM477+AN477+AO477</f>
        <v>1030</v>
      </c>
      <c r="AQ477" s="27">
        <f>AK477+AO477</f>
        <v>0</v>
      </c>
      <c r="AR477" s="27"/>
      <c r="AS477" s="27"/>
      <c r="AT477" s="27"/>
      <c r="AU477" s="27"/>
      <c r="AV477" s="27">
        <f>AP477+AR477+AS477+AT477+AU477</f>
        <v>1030</v>
      </c>
      <c r="AW477" s="27">
        <f>AQ477+AU477</f>
        <v>0</v>
      </c>
    </row>
    <row r="478" spans="1:49" s="8" customFormat="1" ht="16.5">
      <c r="A478" s="33" t="s">
        <v>81</v>
      </c>
      <c r="B478" s="25" t="s">
        <v>55</v>
      </c>
      <c r="C478" s="25" t="s">
        <v>58</v>
      </c>
      <c r="D478" s="32" t="s">
        <v>245</v>
      </c>
      <c r="E478" s="25"/>
      <c r="F478" s="27">
        <f t="shared" ref="F478:U484" si="830">F479</f>
        <v>1314</v>
      </c>
      <c r="G478" s="27">
        <f t="shared" si="830"/>
        <v>0</v>
      </c>
      <c r="H478" s="27">
        <f t="shared" si="830"/>
        <v>0</v>
      </c>
      <c r="I478" s="27">
        <f t="shared" si="830"/>
        <v>0</v>
      </c>
      <c r="J478" s="27">
        <f t="shared" si="830"/>
        <v>0</v>
      </c>
      <c r="K478" s="27">
        <f t="shared" si="830"/>
        <v>0</v>
      </c>
      <c r="L478" s="27">
        <f t="shared" si="830"/>
        <v>1314</v>
      </c>
      <c r="M478" s="27">
        <f t="shared" si="830"/>
        <v>0</v>
      </c>
      <c r="N478" s="27">
        <f t="shared" si="830"/>
        <v>0</v>
      </c>
      <c r="O478" s="27">
        <f t="shared" si="830"/>
        <v>0</v>
      </c>
      <c r="P478" s="27">
        <f t="shared" si="830"/>
        <v>0</v>
      </c>
      <c r="Q478" s="27">
        <f t="shared" si="830"/>
        <v>0</v>
      </c>
      <c r="R478" s="27">
        <f t="shared" si="830"/>
        <v>1314</v>
      </c>
      <c r="S478" s="27">
        <f t="shared" si="830"/>
        <v>0</v>
      </c>
      <c r="T478" s="27">
        <f t="shared" si="830"/>
        <v>0</v>
      </c>
      <c r="U478" s="27">
        <f t="shared" si="830"/>
        <v>0</v>
      </c>
      <c r="V478" s="27">
        <f t="shared" ref="T478:AI484" si="831">V479</f>
        <v>0</v>
      </c>
      <c r="W478" s="27">
        <f t="shared" si="831"/>
        <v>0</v>
      </c>
      <c r="X478" s="27">
        <f t="shared" si="831"/>
        <v>1314</v>
      </c>
      <c r="Y478" s="27">
        <f t="shared" si="831"/>
        <v>0</v>
      </c>
      <c r="Z478" s="27">
        <f t="shared" si="831"/>
        <v>0</v>
      </c>
      <c r="AA478" s="27">
        <f t="shared" si="831"/>
        <v>0</v>
      </c>
      <c r="AB478" s="27">
        <f t="shared" si="831"/>
        <v>0</v>
      </c>
      <c r="AC478" s="27">
        <f t="shared" si="831"/>
        <v>0</v>
      </c>
      <c r="AD478" s="27">
        <f t="shared" si="831"/>
        <v>1314</v>
      </c>
      <c r="AE478" s="27">
        <f t="shared" si="831"/>
        <v>0</v>
      </c>
      <c r="AF478" s="27">
        <f t="shared" si="831"/>
        <v>0</v>
      </c>
      <c r="AG478" s="27">
        <f t="shared" si="831"/>
        <v>0</v>
      </c>
      <c r="AH478" s="27">
        <f t="shared" si="831"/>
        <v>0</v>
      </c>
      <c r="AI478" s="27">
        <f t="shared" si="831"/>
        <v>0</v>
      </c>
      <c r="AJ478" s="27">
        <f t="shared" ref="AF478:AU484" si="832">AJ479</f>
        <v>1314</v>
      </c>
      <c r="AK478" s="27">
        <f t="shared" si="832"/>
        <v>0</v>
      </c>
      <c r="AL478" s="27">
        <f t="shared" si="832"/>
        <v>676</v>
      </c>
      <c r="AM478" s="27">
        <f t="shared" si="832"/>
        <v>0</v>
      </c>
      <c r="AN478" s="27">
        <f t="shared" si="832"/>
        <v>0</v>
      </c>
      <c r="AO478" s="27">
        <f t="shared" si="832"/>
        <v>0</v>
      </c>
      <c r="AP478" s="27">
        <f t="shared" si="832"/>
        <v>1990</v>
      </c>
      <c r="AQ478" s="27">
        <f t="shared" si="832"/>
        <v>0</v>
      </c>
      <c r="AR478" s="27">
        <f>AR479</f>
        <v>3700</v>
      </c>
      <c r="AS478" s="27">
        <f t="shared" si="832"/>
        <v>0</v>
      </c>
      <c r="AT478" s="27">
        <f t="shared" si="832"/>
        <v>0</v>
      </c>
      <c r="AU478" s="27">
        <f t="shared" si="832"/>
        <v>0</v>
      </c>
      <c r="AV478" s="27">
        <f t="shared" ref="AR478:AW484" si="833">AV479</f>
        <v>5690</v>
      </c>
      <c r="AW478" s="27">
        <f t="shared" si="833"/>
        <v>0</v>
      </c>
    </row>
    <row r="479" spans="1:49" s="9" customFormat="1" ht="19.5" customHeight="1">
      <c r="A479" s="76" t="s">
        <v>78</v>
      </c>
      <c r="B479" s="25" t="s">
        <v>55</v>
      </c>
      <c r="C479" s="25" t="s">
        <v>58</v>
      </c>
      <c r="D479" s="25" t="s">
        <v>246</v>
      </c>
      <c r="E479" s="25"/>
      <c r="F479" s="27">
        <f t="shared" ref="F479:AQ479" si="834">F483</f>
        <v>1314</v>
      </c>
      <c r="G479" s="27">
        <f t="shared" si="834"/>
        <v>0</v>
      </c>
      <c r="H479" s="27">
        <f t="shared" si="834"/>
        <v>0</v>
      </c>
      <c r="I479" s="27">
        <f t="shared" si="834"/>
        <v>0</v>
      </c>
      <c r="J479" s="27">
        <f t="shared" si="834"/>
        <v>0</v>
      </c>
      <c r="K479" s="27">
        <f t="shared" si="834"/>
        <v>0</v>
      </c>
      <c r="L479" s="27">
        <f t="shared" si="834"/>
        <v>1314</v>
      </c>
      <c r="M479" s="27">
        <f t="shared" si="834"/>
        <v>0</v>
      </c>
      <c r="N479" s="27">
        <f t="shared" si="834"/>
        <v>0</v>
      </c>
      <c r="O479" s="27">
        <f t="shared" si="834"/>
        <v>0</v>
      </c>
      <c r="P479" s="27">
        <f t="shared" si="834"/>
        <v>0</v>
      </c>
      <c r="Q479" s="27">
        <f t="shared" si="834"/>
        <v>0</v>
      </c>
      <c r="R479" s="27">
        <f t="shared" si="834"/>
        <v>1314</v>
      </c>
      <c r="S479" s="27">
        <f t="shared" si="834"/>
        <v>0</v>
      </c>
      <c r="T479" s="27">
        <f t="shared" si="834"/>
        <v>0</v>
      </c>
      <c r="U479" s="27">
        <f t="shared" si="834"/>
        <v>0</v>
      </c>
      <c r="V479" s="27">
        <f t="shared" si="834"/>
        <v>0</v>
      </c>
      <c r="W479" s="27">
        <f t="shared" si="834"/>
        <v>0</v>
      </c>
      <c r="X479" s="27">
        <f t="shared" si="834"/>
        <v>1314</v>
      </c>
      <c r="Y479" s="27">
        <f t="shared" si="834"/>
        <v>0</v>
      </c>
      <c r="Z479" s="27">
        <f t="shared" si="834"/>
        <v>0</v>
      </c>
      <c r="AA479" s="27">
        <f t="shared" si="834"/>
        <v>0</v>
      </c>
      <c r="AB479" s="27">
        <f t="shared" si="834"/>
        <v>0</v>
      </c>
      <c r="AC479" s="27">
        <f t="shared" si="834"/>
        <v>0</v>
      </c>
      <c r="AD479" s="27">
        <f t="shared" si="834"/>
        <v>1314</v>
      </c>
      <c r="AE479" s="27">
        <f t="shared" si="834"/>
        <v>0</v>
      </c>
      <c r="AF479" s="27">
        <f t="shared" si="834"/>
        <v>0</v>
      </c>
      <c r="AG479" s="27">
        <f t="shared" si="834"/>
        <v>0</v>
      </c>
      <c r="AH479" s="27">
        <f t="shared" si="834"/>
        <v>0</v>
      </c>
      <c r="AI479" s="27">
        <f t="shared" si="834"/>
        <v>0</v>
      </c>
      <c r="AJ479" s="27">
        <f t="shared" si="834"/>
        <v>1314</v>
      </c>
      <c r="AK479" s="27">
        <f t="shared" si="834"/>
        <v>0</v>
      </c>
      <c r="AL479" s="27">
        <f t="shared" si="834"/>
        <v>676</v>
      </c>
      <c r="AM479" s="27">
        <f t="shared" si="834"/>
        <v>0</v>
      </c>
      <c r="AN479" s="27">
        <f t="shared" si="834"/>
        <v>0</v>
      </c>
      <c r="AO479" s="27">
        <f t="shared" si="834"/>
        <v>0</v>
      </c>
      <c r="AP479" s="27">
        <f t="shared" si="834"/>
        <v>1990</v>
      </c>
      <c r="AQ479" s="27">
        <f t="shared" si="834"/>
        <v>0</v>
      </c>
      <c r="AR479" s="27">
        <f>AR483+AR480</f>
        <v>3700</v>
      </c>
      <c r="AS479" s="27">
        <f t="shared" ref="AS479:AW479" si="835">AS483+AS480</f>
        <v>0</v>
      </c>
      <c r="AT479" s="27">
        <f t="shared" si="835"/>
        <v>0</v>
      </c>
      <c r="AU479" s="27">
        <f t="shared" si="835"/>
        <v>0</v>
      </c>
      <c r="AV479" s="27">
        <f t="shared" si="835"/>
        <v>5690</v>
      </c>
      <c r="AW479" s="27">
        <f t="shared" si="835"/>
        <v>0</v>
      </c>
    </row>
    <row r="480" spans="1:49" s="9" customFormat="1" ht="19.5" customHeight="1">
      <c r="A480" s="161" t="s">
        <v>117</v>
      </c>
      <c r="B480" s="128" t="s">
        <v>55</v>
      </c>
      <c r="C480" s="128" t="s">
        <v>58</v>
      </c>
      <c r="D480" s="166" t="s">
        <v>720</v>
      </c>
      <c r="E480" s="128"/>
      <c r="F480" s="130"/>
      <c r="G480" s="130"/>
      <c r="H480" s="130"/>
      <c r="I480" s="130"/>
      <c r="J480" s="130"/>
      <c r="K480" s="130"/>
      <c r="L480" s="130"/>
      <c r="M480" s="130"/>
      <c r="N480" s="130"/>
      <c r="O480" s="130"/>
      <c r="P480" s="130"/>
      <c r="Q480" s="130"/>
      <c r="R480" s="130"/>
      <c r="S480" s="130"/>
      <c r="T480" s="130"/>
      <c r="U480" s="130"/>
      <c r="V480" s="130"/>
      <c r="W480" s="130"/>
      <c r="X480" s="130"/>
      <c r="Y480" s="130"/>
      <c r="Z480" s="130"/>
      <c r="AA480" s="130"/>
      <c r="AB480" s="130"/>
      <c r="AC480" s="130"/>
      <c r="AD480" s="130"/>
      <c r="AE480" s="130"/>
      <c r="AF480" s="130"/>
      <c r="AG480" s="130"/>
      <c r="AH480" s="130"/>
      <c r="AI480" s="130"/>
      <c r="AJ480" s="130"/>
      <c r="AK480" s="130"/>
      <c r="AL480" s="130"/>
      <c r="AM480" s="130"/>
      <c r="AN480" s="130"/>
      <c r="AO480" s="130"/>
      <c r="AP480" s="130"/>
      <c r="AQ480" s="130"/>
      <c r="AR480" s="130">
        <f>AR481</f>
        <v>3700</v>
      </c>
      <c r="AS480" s="130">
        <f t="shared" ref="AS480:AW481" si="836">AS481</f>
        <v>0</v>
      </c>
      <c r="AT480" s="130">
        <f t="shared" si="836"/>
        <v>0</v>
      </c>
      <c r="AU480" s="130">
        <f t="shared" si="836"/>
        <v>0</v>
      </c>
      <c r="AV480" s="130">
        <f t="shared" si="836"/>
        <v>3700</v>
      </c>
      <c r="AW480" s="130">
        <f t="shared" si="836"/>
        <v>0</v>
      </c>
    </row>
    <row r="481" spans="1:49" s="9" customFormat="1" ht="38.25" customHeight="1">
      <c r="A481" s="161" t="s">
        <v>437</v>
      </c>
      <c r="B481" s="128" t="s">
        <v>55</v>
      </c>
      <c r="C481" s="128" t="s">
        <v>58</v>
      </c>
      <c r="D481" s="166" t="s">
        <v>720</v>
      </c>
      <c r="E481" s="128" t="s">
        <v>80</v>
      </c>
      <c r="F481" s="130"/>
      <c r="G481" s="130"/>
      <c r="H481" s="130"/>
      <c r="I481" s="130"/>
      <c r="J481" s="130"/>
      <c r="K481" s="130"/>
      <c r="L481" s="130"/>
      <c r="M481" s="130"/>
      <c r="N481" s="130"/>
      <c r="O481" s="130"/>
      <c r="P481" s="130"/>
      <c r="Q481" s="130"/>
      <c r="R481" s="130"/>
      <c r="S481" s="130"/>
      <c r="T481" s="130"/>
      <c r="U481" s="130"/>
      <c r="V481" s="130"/>
      <c r="W481" s="130"/>
      <c r="X481" s="130"/>
      <c r="Y481" s="130"/>
      <c r="Z481" s="130"/>
      <c r="AA481" s="130"/>
      <c r="AB481" s="130"/>
      <c r="AC481" s="130"/>
      <c r="AD481" s="130"/>
      <c r="AE481" s="130"/>
      <c r="AF481" s="130"/>
      <c r="AG481" s="130"/>
      <c r="AH481" s="130"/>
      <c r="AI481" s="130"/>
      <c r="AJ481" s="130"/>
      <c r="AK481" s="130"/>
      <c r="AL481" s="130"/>
      <c r="AM481" s="130"/>
      <c r="AN481" s="130"/>
      <c r="AO481" s="130"/>
      <c r="AP481" s="130"/>
      <c r="AQ481" s="130"/>
      <c r="AR481" s="130">
        <f>AR482</f>
        <v>3700</v>
      </c>
      <c r="AS481" s="130">
        <f t="shared" si="836"/>
        <v>0</v>
      </c>
      <c r="AT481" s="130">
        <f t="shared" si="836"/>
        <v>0</v>
      </c>
      <c r="AU481" s="130">
        <f t="shared" si="836"/>
        <v>0</v>
      </c>
      <c r="AV481" s="130">
        <f>AP481+AR481+AS481+AT481+AU481</f>
        <v>3700</v>
      </c>
      <c r="AW481" s="130">
        <f>AQ481+AU481</f>
        <v>0</v>
      </c>
    </row>
    <row r="482" spans="1:49" s="9" customFormat="1" ht="35.25" customHeight="1">
      <c r="A482" s="163" t="s">
        <v>170</v>
      </c>
      <c r="B482" s="128" t="s">
        <v>55</v>
      </c>
      <c r="C482" s="128" t="s">
        <v>58</v>
      </c>
      <c r="D482" s="166" t="s">
        <v>720</v>
      </c>
      <c r="E482" s="128" t="s">
        <v>169</v>
      </c>
      <c r="F482" s="130"/>
      <c r="G482" s="130"/>
      <c r="H482" s="130"/>
      <c r="I482" s="130"/>
      <c r="J482" s="130"/>
      <c r="K482" s="130"/>
      <c r="L482" s="130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130"/>
      <c r="X482" s="130"/>
      <c r="Y482" s="130"/>
      <c r="Z482" s="130"/>
      <c r="AA482" s="130"/>
      <c r="AB482" s="130"/>
      <c r="AC482" s="130"/>
      <c r="AD482" s="130"/>
      <c r="AE482" s="130"/>
      <c r="AF482" s="130"/>
      <c r="AG482" s="130"/>
      <c r="AH482" s="130"/>
      <c r="AI482" s="130"/>
      <c r="AJ482" s="130"/>
      <c r="AK482" s="130"/>
      <c r="AL482" s="130"/>
      <c r="AM482" s="130"/>
      <c r="AN482" s="130"/>
      <c r="AO482" s="130"/>
      <c r="AP482" s="130"/>
      <c r="AQ482" s="130"/>
      <c r="AR482" s="130">
        <v>3700</v>
      </c>
      <c r="AS482" s="130"/>
      <c r="AT482" s="130"/>
      <c r="AU482" s="130"/>
      <c r="AV482" s="130">
        <f>AP482+AR482+AS482+AT482+AU482</f>
        <v>3700</v>
      </c>
      <c r="AW482" s="130">
        <f>AQ482+AU482</f>
        <v>0</v>
      </c>
    </row>
    <row r="483" spans="1:49" s="9" customFormat="1" ht="16.5">
      <c r="A483" s="33" t="s">
        <v>454</v>
      </c>
      <c r="B483" s="25" t="s">
        <v>55</v>
      </c>
      <c r="C483" s="25" t="s">
        <v>58</v>
      </c>
      <c r="D483" s="25" t="s">
        <v>455</v>
      </c>
      <c r="E483" s="25"/>
      <c r="F483" s="27">
        <f t="shared" si="830"/>
        <v>1314</v>
      </c>
      <c r="G483" s="27">
        <f t="shared" si="830"/>
        <v>0</v>
      </c>
      <c r="H483" s="27">
        <f t="shared" si="830"/>
        <v>0</v>
      </c>
      <c r="I483" s="27">
        <f t="shared" si="830"/>
        <v>0</v>
      </c>
      <c r="J483" s="27">
        <f t="shared" si="830"/>
        <v>0</v>
      </c>
      <c r="K483" s="27">
        <f t="shared" si="830"/>
        <v>0</v>
      </c>
      <c r="L483" s="27">
        <f t="shared" si="830"/>
        <v>1314</v>
      </c>
      <c r="M483" s="27">
        <f t="shared" si="830"/>
        <v>0</v>
      </c>
      <c r="N483" s="27">
        <f t="shared" si="830"/>
        <v>0</v>
      </c>
      <c r="O483" s="27">
        <f t="shared" si="830"/>
        <v>0</v>
      </c>
      <c r="P483" s="27">
        <f t="shared" si="830"/>
        <v>0</v>
      </c>
      <c r="Q483" s="27">
        <f t="shared" si="830"/>
        <v>0</v>
      </c>
      <c r="R483" s="27">
        <f t="shared" si="830"/>
        <v>1314</v>
      </c>
      <c r="S483" s="27">
        <f t="shared" si="830"/>
        <v>0</v>
      </c>
      <c r="T483" s="27">
        <f t="shared" si="831"/>
        <v>0</v>
      </c>
      <c r="U483" s="27">
        <f t="shared" si="831"/>
        <v>0</v>
      </c>
      <c r="V483" s="27">
        <f t="shared" si="831"/>
        <v>0</v>
      </c>
      <c r="W483" s="27">
        <f t="shared" si="831"/>
        <v>0</v>
      </c>
      <c r="X483" s="27">
        <f t="shared" si="831"/>
        <v>1314</v>
      </c>
      <c r="Y483" s="27">
        <f t="shared" si="831"/>
        <v>0</v>
      </c>
      <c r="Z483" s="27">
        <f t="shared" si="831"/>
        <v>0</v>
      </c>
      <c r="AA483" s="27">
        <f t="shared" si="831"/>
        <v>0</v>
      </c>
      <c r="AB483" s="27">
        <f t="shared" si="831"/>
        <v>0</v>
      </c>
      <c r="AC483" s="27">
        <f t="shared" si="831"/>
        <v>0</v>
      </c>
      <c r="AD483" s="27">
        <f t="shared" si="831"/>
        <v>1314</v>
      </c>
      <c r="AE483" s="27">
        <f t="shared" si="831"/>
        <v>0</v>
      </c>
      <c r="AF483" s="27">
        <f t="shared" si="832"/>
        <v>0</v>
      </c>
      <c r="AG483" s="27">
        <f t="shared" si="832"/>
        <v>0</v>
      </c>
      <c r="AH483" s="27">
        <f t="shared" si="832"/>
        <v>0</v>
      </c>
      <c r="AI483" s="27">
        <f t="shared" si="832"/>
        <v>0</v>
      </c>
      <c r="AJ483" s="27">
        <f t="shared" si="832"/>
        <v>1314</v>
      </c>
      <c r="AK483" s="27">
        <f t="shared" si="832"/>
        <v>0</v>
      </c>
      <c r="AL483" s="27">
        <f t="shared" si="832"/>
        <v>676</v>
      </c>
      <c r="AM483" s="27">
        <f t="shared" si="832"/>
        <v>0</v>
      </c>
      <c r="AN483" s="27">
        <f t="shared" si="832"/>
        <v>0</v>
      </c>
      <c r="AO483" s="27">
        <f t="shared" si="832"/>
        <v>0</v>
      </c>
      <c r="AP483" s="27">
        <f t="shared" si="832"/>
        <v>1990</v>
      </c>
      <c r="AQ483" s="27">
        <f t="shared" si="832"/>
        <v>0</v>
      </c>
      <c r="AR483" s="27">
        <f t="shared" si="833"/>
        <v>0</v>
      </c>
      <c r="AS483" s="27">
        <f t="shared" si="833"/>
        <v>0</v>
      </c>
      <c r="AT483" s="27">
        <f t="shared" si="833"/>
        <v>0</v>
      </c>
      <c r="AU483" s="27">
        <f t="shared" si="833"/>
        <v>0</v>
      </c>
      <c r="AV483" s="27">
        <f t="shared" si="833"/>
        <v>1990</v>
      </c>
      <c r="AW483" s="27">
        <f t="shared" si="833"/>
        <v>0</v>
      </c>
    </row>
    <row r="484" spans="1:49" s="9" customFormat="1" ht="33">
      <c r="A484" s="33" t="s">
        <v>437</v>
      </c>
      <c r="B484" s="25" t="s">
        <v>55</v>
      </c>
      <c r="C484" s="25" t="s">
        <v>58</v>
      </c>
      <c r="D484" s="25" t="s">
        <v>455</v>
      </c>
      <c r="E484" s="25" t="s">
        <v>80</v>
      </c>
      <c r="F484" s="27">
        <f t="shared" si="830"/>
        <v>1314</v>
      </c>
      <c r="G484" s="27">
        <f t="shared" si="830"/>
        <v>0</v>
      </c>
      <c r="H484" s="27">
        <f t="shared" si="830"/>
        <v>0</v>
      </c>
      <c r="I484" s="27">
        <f t="shared" si="830"/>
        <v>0</v>
      </c>
      <c r="J484" s="27">
        <f t="shared" si="830"/>
        <v>0</v>
      </c>
      <c r="K484" s="27">
        <f t="shared" si="830"/>
        <v>0</v>
      </c>
      <c r="L484" s="27">
        <f t="shared" si="830"/>
        <v>1314</v>
      </c>
      <c r="M484" s="27">
        <f t="shared" si="830"/>
        <v>0</v>
      </c>
      <c r="N484" s="27">
        <f t="shared" si="830"/>
        <v>0</v>
      </c>
      <c r="O484" s="27">
        <f t="shared" si="830"/>
        <v>0</v>
      </c>
      <c r="P484" s="27">
        <f t="shared" si="830"/>
        <v>0</v>
      </c>
      <c r="Q484" s="27">
        <f t="shared" si="830"/>
        <v>0</v>
      </c>
      <c r="R484" s="27">
        <f t="shared" si="830"/>
        <v>1314</v>
      </c>
      <c r="S484" s="27">
        <f t="shared" si="830"/>
        <v>0</v>
      </c>
      <c r="T484" s="27">
        <f t="shared" si="831"/>
        <v>0</v>
      </c>
      <c r="U484" s="27">
        <f t="shared" si="831"/>
        <v>0</v>
      </c>
      <c r="V484" s="27">
        <f t="shared" si="831"/>
        <v>0</v>
      </c>
      <c r="W484" s="27">
        <f t="shared" si="831"/>
        <v>0</v>
      </c>
      <c r="X484" s="27">
        <f t="shared" si="831"/>
        <v>1314</v>
      </c>
      <c r="Y484" s="27">
        <f t="shared" si="831"/>
        <v>0</v>
      </c>
      <c r="Z484" s="27">
        <f t="shared" si="831"/>
        <v>0</v>
      </c>
      <c r="AA484" s="27">
        <f t="shared" si="831"/>
        <v>0</v>
      </c>
      <c r="AB484" s="27">
        <f t="shared" si="831"/>
        <v>0</v>
      </c>
      <c r="AC484" s="27">
        <f t="shared" si="831"/>
        <v>0</v>
      </c>
      <c r="AD484" s="27">
        <f t="shared" si="831"/>
        <v>1314</v>
      </c>
      <c r="AE484" s="27">
        <f t="shared" si="831"/>
        <v>0</v>
      </c>
      <c r="AF484" s="27">
        <f t="shared" si="832"/>
        <v>0</v>
      </c>
      <c r="AG484" s="27">
        <f t="shared" si="832"/>
        <v>0</v>
      </c>
      <c r="AH484" s="27">
        <f t="shared" si="832"/>
        <v>0</v>
      </c>
      <c r="AI484" s="27">
        <f t="shared" si="832"/>
        <v>0</v>
      </c>
      <c r="AJ484" s="27">
        <f t="shared" si="832"/>
        <v>1314</v>
      </c>
      <c r="AK484" s="27">
        <f t="shared" si="832"/>
        <v>0</v>
      </c>
      <c r="AL484" s="27">
        <f t="shared" si="832"/>
        <v>676</v>
      </c>
      <c r="AM484" s="27">
        <f t="shared" si="832"/>
        <v>0</v>
      </c>
      <c r="AN484" s="27">
        <f t="shared" si="832"/>
        <v>0</v>
      </c>
      <c r="AO484" s="27">
        <f t="shared" si="832"/>
        <v>0</v>
      </c>
      <c r="AP484" s="27">
        <f t="shared" si="832"/>
        <v>1990</v>
      </c>
      <c r="AQ484" s="27">
        <f t="shared" si="832"/>
        <v>0</v>
      </c>
      <c r="AR484" s="27">
        <f t="shared" si="833"/>
        <v>0</v>
      </c>
      <c r="AS484" s="27">
        <f t="shared" si="833"/>
        <v>0</v>
      </c>
      <c r="AT484" s="27">
        <f t="shared" si="833"/>
        <v>0</v>
      </c>
      <c r="AU484" s="27">
        <f t="shared" si="833"/>
        <v>0</v>
      </c>
      <c r="AV484" s="27">
        <f t="shared" si="833"/>
        <v>1990</v>
      </c>
      <c r="AW484" s="27">
        <f t="shared" si="833"/>
        <v>0</v>
      </c>
    </row>
    <row r="485" spans="1:49" s="9" customFormat="1" ht="37.5" customHeight="1">
      <c r="A485" s="72" t="s">
        <v>170</v>
      </c>
      <c r="B485" s="25" t="s">
        <v>55</v>
      </c>
      <c r="C485" s="25" t="s">
        <v>58</v>
      </c>
      <c r="D485" s="25" t="s">
        <v>455</v>
      </c>
      <c r="E485" s="25" t="s">
        <v>169</v>
      </c>
      <c r="F485" s="27">
        <v>1314</v>
      </c>
      <c r="G485" s="27"/>
      <c r="H485" s="27"/>
      <c r="I485" s="27"/>
      <c r="J485" s="27"/>
      <c r="K485" s="27"/>
      <c r="L485" s="27">
        <f>F485+H485+I485+J485+K485</f>
        <v>1314</v>
      </c>
      <c r="M485" s="27">
        <f>G485+K485</f>
        <v>0</v>
      </c>
      <c r="N485" s="27"/>
      <c r="O485" s="27"/>
      <c r="P485" s="27"/>
      <c r="Q485" s="27"/>
      <c r="R485" s="27">
        <f>L485+N485+O485+P485+Q485</f>
        <v>1314</v>
      </c>
      <c r="S485" s="27">
        <f>M485+Q485</f>
        <v>0</v>
      </c>
      <c r="T485" s="27"/>
      <c r="U485" s="27"/>
      <c r="V485" s="27"/>
      <c r="W485" s="27"/>
      <c r="X485" s="27">
        <f>R485+T485+U485+V485+W485</f>
        <v>1314</v>
      </c>
      <c r="Y485" s="27">
        <f>S485+W485</f>
        <v>0</v>
      </c>
      <c r="Z485" s="27"/>
      <c r="AA485" s="27"/>
      <c r="AB485" s="27"/>
      <c r="AC485" s="27"/>
      <c r="AD485" s="27">
        <f>X485+Z485+AA485+AB485+AC485</f>
        <v>1314</v>
      </c>
      <c r="AE485" s="27">
        <f>Y485+AC485</f>
        <v>0</v>
      </c>
      <c r="AF485" s="27"/>
      <c r="AG485" s="27"/>
      <c r="AH485" s="27"/>
      <c r="AI485" s="27"/>
      <c r="AJ485" s="27">
        <f>AD485+AF485+AG485+AH485+AI485</f>
        <v>1314</v>
      </c>
      <c r="AK485" s="27">
        <f>AE485+AI485</f>
        <v>0</v>
      </c>
      <c r="AL485" s="27">
        <v>676</v>
      </c>
      <c r="AM485" s="27"/>
      <c r="AN485" s="27"/>
      <c r="AO485" s="27"/>
      <c r="AP485" s="27">
        <f>AJ485+AL485+AM485+AN485+AO485</f>
        <v>1990</v>
      </c>
      <c r="AQ485" s="27">
        <f>AK485+AO485</f>
        <v>0</v>
      </c>
      <c r="AR485" s="27"/>
      <c r="AS485" s="27"/>
      <c r="AT485" s="27"/>
      <c r="AU485" s="27"/>
      <c r="AV485" s="27">
        <f>AP485+AR485+AS485+AT485+AU485</f>
        <v>1990</v>
      </c>
      <c r="AW485" s="27">
        <f>AQ485+AU485</f>
        <v>0</v>
      </c>
    </row>
    <row r="486" spans="1:49">
      <c r="A486" s="78"/>
      <c r="B486" s="34"/>
      <c r="C486" s="34"/>
      <c r="D486" s="35"/>
      <c r="E486" s="34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  <c r="AS486" s="18"/>
      <c r="AT486" s="18"/>
      <c r="AU486" s="18"/>
      <c r="AV486" s="18"/>
      <c r="AW486" s="18"/>
    </row>
    <row r="487" spans="1:49" s="5" customFormat="1" ht="40.5">
      <c r="A487" s="74" t="s">
        <v>28</v>
      </c>
      <c r="B487" s="19" t="s">
        <v>29</v>
      </c>
      <c r="C487" s="19"/>
      <c r="D487" s="20"/>
      <c r="E487" s="19"/>
      <c r="F487" s="37">
        <f t="shared" ref="F487:AK487" si="837">F489+F517+F539+F610</f>
        <v>747001</v>
      </c>
      <c r="G487" s="37">
        <f t="shared" si="837"/>
        <v>0</v>
      </c>
      <c r="H487" s="37">
        <f t="shared" si="837"/>
        <v>3562</v>
      </c>
      <c r="I487" s="37">
        <f t="shared" si="837"/>
        <v>0</v>
      </c>
      <c r="J487" s="37">
        <f t="shared" si="837"/>
        <v>0</v>
      </c>
      <c r="K487" s="37">
        <f t="shared" si="837"/>
        <v>0</v>
      </c>
      <c r="L487" s="37">
        <f t="shared" si="837"/>
        <v>750563</v>
      </c>
      <c r="M487" s="37">
        <f t="shared" si="837"/>
        <v>0</v>
      </c>
      <c r="N487" s="37">
        <f t="shared" si="837"/>
        <v>1053</v>
      </c>
      <c r="O487" s="37">
        <f t="shared" si="837"/>
        <v>0</v>
      </c>
      <c r="P487" s="37">
        <f t="shared" si="837"/>
        <v>0</v>
      </c>
      <c r="Q487" s="37">
        <f t="shared" si="837"/>
        <v>104283</v>
      </c>
      <c r="R487" s="37">
        <f t="shared" si="837"/>
        <v>855899</v>
      </c>
      <c r="S487" s="37">
        <f t="shared" si="837"/>
        <v>104283</v>
      </c>
      <c r="T487" s="37">
        <f t="shared" si="837"/>
        <v>0</v>
      </c>
      <c r="U487" s="37">
        <f t="shared" si="837"/>
        <v>0</v>
      </c>
      <c r="V487" s="37">
        <f t="shared" si="837"/>
        <v>0</v>
      </c>
      <c r="W487" s="37">
        <f t="shared" si="837"/>
        <v>0</v>
      </c>
      <c r="X487" s="37">
        <f t="shared" si="837"/>
        <v>855899</v>
      </c>
      <c r="Y487" s="37">
        <f t="shared" si="837"/>
        <v>104283</v>
      </c>
      <c r="Z487" s="37">
        <f t="shared" si="837"/>
        <v>2375</v>
      </c>
      <c r="AA487" s="37">
        <f t="shared" si="837"/>
        <v>0</v>
      </c>
      <c r="AB487" s="37">
        <f t="shared" si="837"/>
        <v>0</v>
      </c>
      <c r="AC487" s="37">
        <f t="shared" si="837"/>
        <v>0</v>
      </c>
      <c r="AD487" s="37">
        <f t="shared" si="837"/>
        <v>858274</v>
      </c>
      <c r="AE487" s="37">
        <f t="shared" si="837"/>
        <v>104283</v>
      </c>
      <c r="AF487" s="37">
        <f t="shared" si="837"/>
        <v>0</v>
      </c>
      <c r="AG487" s="37">
        <f t="shared" si="837"/>
        <v>0</v>
      </c>
      <c r="AH487" s="37">
        <f t="shared" si="837"/>
        <v>0</v>
      </c>
      <c r="AI487" s="37">
        <f t="shared" si="837"/>
        <v>88911</v>
      </c>
      <c r="AJ487" s="37">
        <f t="shared" si="837"/>
        <v>947185</v>
      </c>
      <c r="AK487" s="37">
        <f t="shared" si="837"/>
        <v>193194</v>
      </c>
      <c r="AL487" s="37">
        <f t="shared" ref="AL487:AQ487" si="838">AL489+AL517+AL539+AL610</f>
        <v>0</v>
      </c>
      <c r="AM487" s="37">
        <f t="shared" si="838"/>
        <v>-1174</v>
      </c>
      <c r="AN487" s="37">
        <f t="shared" si="838"/>
        <v>-1531</v>
      </c>
      <c r="AO487" s="37">
        <f t="shared" si="838"/>
        <v>47632</v>
      </c>
      <c r="AP487" s="37">
        <f t="shared" si="838"/>
        <v>992112</v>
      </c>
      <c r="AQ487" s="37">
        <f t="shared" si="838"/>
        <v>240826</v>
      </c>
      <c r="AR487" s="37">
        <f t="shared" ref="AR487:AW487" si="839">AR489+AR517+AR539+AR610</f>
        <v>115169</v>
      </c>
      <c r="AS487" s="37">
        <f t="shared" si="839"/>
        <v>-20937</v>
      </c>
      <c r="AT487" s="37">
        <f t="shared" si="839"/>
        <v>0</v>
      </c>
      <c r="AU487" s="37">
        <f t="shared" si="839"/>
        <v>0</v>
      </c>
      <c r="AV487" s="37">
        <f t="shared" si="839"/>
        <v>1086344</v>
      </c>
      <c r="AW487" s="37">
        <f t="shared" si="839"/>
        <v>240826</v>
      </c>
    </row>
    <row r="488" spans="1:49">
      <c r="A488" s="78"/>
      <c r="B488" s="34"/>
      <c r="C488" s="34"/>
      <c r="D488" s="35"/>
      <c r="E488" s="34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</row>
    <row r="489" spans="1:49" s="7" customFormat="1" ht="18.75">
      <c r="A489" s="71" t="s">
        <v>30</v>
      </c>
      <c r="B489" s="22" t="s">
        <v>62</v>
      </c>
      <c r="C489" s="22" t="s">
        <v>50</v>
      </c>
      <c r="D489" s="29"/>
      <c r="E489" s="24"/>
      <c r="F489" s="24">
        <f>F490+F495+F509+F500+F505</f>
        <v>34483</v>
      </c>
      <c r="G489" s="24">
        <f>G490+G495+G509+G500+G505</f>
        <v>0</v>
      </c>
      <c r="H489" s="24">
        <f t="shared" ref="H489:M489" si="840">H490+H495+H509+H500+H505</f>
        <v>0</v>
      </c>
      <c r="I489" s="24">
        <f t="shared" si="840"/>
        <v>0</v>
      </c>
      <c r="J489" s="24">
        <f t="shared" si="840"/>
        <v>0</v>
      </c>
      <c r="K489" s="24">
        <f t="shared" si="840"/>
        <v>0</v>
      </c>
      <c r="L489" s="24">
        <f t="shared" si="840"/>
        <v>34483</v>
      </c>
      <c r="M489" s="24">
        <f t="shared" si="840"/>
        <v>0</v>
      </c>
      <c r="N489" s="24">
        <f t="shared" ref="N489:S489" si="841">N490+N495+N509+N500+N505</f>
        <v>0</v>
      </c>
      <c r="O489" s="24">
        <f t="shared" si="841"/>
        <v>0</v>
      </c>
      <c r="P489" s="24">
        <f t="shared" si="841"/>
        <v>0</v>
      </c>
      <c r="Q489" s="24">
        <f t="shared" si="841"/>
        <v>0</v>
      </c>
      <c r="R489" s="24">
        <f t="shared" si="841"/>
        <v>34483</v>
      </c>
      <c r="S489" s="24">
        <f t="shared" si="841"/>
        <v>0</v>
      </c>
      <c r="T489" s="24">
        <f t="shared" ref="T489:Y489" si="842">T490+T495+T509+T500+T505</f>
        <v>0</v>
      </c>
      <c r="U489" s="24">
        <f t="shared" si="842"/>
        <v>0</v>
      </c>
      <c r="V489" s="24">
        <f t="shared" si="842"/>
        <v>0</v>
      </c>
      <c r="W489" s="24">
        <f t="shared" si="842"/>
        <v>0</v>
      </c>
      <c r="X489" s="24">
        <f t="shared" si="842"/>
        <v>34483</v>
      </c>
      <c r="Y489" s="24">
        <f t="shared" si="842"/>
        <v>0</v>
      </c>
      <c r="Z489" s="24">
        <f t="shared" ref="Z489:AE489" si="843">Z490+Z495+Z509+Z500+Z505</f>
        <v>1288</v>
      </c>
      <c r="AA489" s="24">
        <f t="shared" si="843"/>
        <v>0</v>
      </c>
      <c r="AB489" s="24">
        <f t="shared" si="843"/>
        <v>0</v>
      </c>
      <c r="AC489" s="24">
        <f t="shared" si="843"/>
        <v>0</v>
      </c>
      <c r="AD489" s="24">
        <f t="shared" si="843"/>
        <v>35771</v>
      </c>
      <c r="AE489" s="24">
        <f t="shared" si="843"/>
        <v>0</v>
      </c>
      <c r="AF489" s="24">
        <f t="shared" ref="AF489:AK489" si="844">AF490+AF495+AF509+AF500+AF505</f>
        <v>0</v>
      </c>
      <c r="AG489" s="24">
        <f t="shared" si="844"/>
        <v>0</v>
      </c>
      <c r="AH489" s="24">
        <f t="shared" si="844"/>
        <v>0</v>
      </c>
      <c r="AI489" s="24">
        <f t="shared" si="844"/>
        <v>0</v>
      </c>
      <c r="AJ489" s="24">
        <f t="shared" si="844"/>
        <v>35771</v>
      </c>
      <c r="AK489" s="24">
        <f t="shared" si="844"/>
        <v>0</v>
      </c>
      <c r="AL489" s="24">
        <f t="shared" ref="AL489:AQ489" si="845">AL490+AL495+AL509+AL500+AL505</f>
        <v>0</v>
      </c>
      <c r="AM489" s="24">
        <f t="shared" si="845"/>
        <v>0</v>
      </c>
      <c r="AN489" s="24">
        <f t="shared" si="845"/>
        <v>-103</v>
      </c>
      <c r="AO489" s="24">
        <f t="shared" si="845"/>
        <v>0</v>
      </c>
      <c r="AP489" s="24">
        <f t="shared" si="845"/>
        <v>35668</v>
      </c>
      <c r="AQ489" s="24">
        <f t="shared" si="845"/>
        <v>0</v>
      </c>
      <c r="AR489" s="24">
        <f t="shared" ref="AR489:AW489" si="846">AR490+AR495+AR509+AR500+AR505</f>
        <v>10197</v>
      </c>
      <c r="AS489" s="24">
        <f t="shared" si="846"/>
        <v>0</v>
      </c>
      <c r="AT489" s="24">
        <f t="shared" si="846"/>
        <v>0</v>
      </c>
      <c r="AU489" s="24">
        <f t="shared" si="846"/>
        <v>0</v>
      </c>
      <c r="AV489" s="24">
        <f t="shared" si="846"/>
        <v>45865</v>
      </c>
      <c r="AW489" s="24">
        <f t="shared" si="846"/>
        <v>0</v>
      </c>
    </row>
    <row r="490" spans="1:49" s="7" customFormat="1" ht="83.25">
      <c r="A490" s="76" t="s">
        <v>166</v>
      </c>
      <c r="B490" s="25" t="s">
        <v>62</v>
      </c>
      <c r="C490" s="25" t="s">
        <v>50</v>
      </c>
      <c r="D490" s="25" t="s">
        <v>266</v>
      </c>
      <c r="E490" s="25"/>
      <c r="F490" s="27">
        <f t="shared" ref="F490:U493" si="847">F491</f>
        <v>1796</v>
      </c>
      <c r="G490" s="27">
        <f t="shared" si="847"/>
        <v>0</v>
      </c>
      <c r="H490" s="27">
        <f t="shared" si="847"/>
        <v>0</v>
      </c>
      <c r="I490" s="27">
        <f t="shared" si="847"/>
        <v>0</v>
      </c>
      <c r="J490" s="27">
        <f t="shared" si="847"/>
        <v>0</v>
      </c>
      <c r="K490" s="27">
        <f t="shared" si="847"/>
        <v>0</v>
      </c>
      <c r="L490" s="27">
        <f t="shared" si="847"/>
        <v>1796</v>
      </c>
      <c r="M490" s="27">
        <f t="shared" si="847"/>
        <v>0</v>
      </c>
      <c r="N490" s="27">
        <f t="shared" si="847"/>
        <v>0</v>
      </c>
      <c r="O490" s="27">
        <f t="shared" si="847"/>
        <v>0</v>
      </c>
      <c r="P490" s="27">
        <f t="shared" si="847"/>
        <v>0</v>
      </c>
      <c r="Q490" s="27">
        <f t="shared" si="847"/>
        <v>0</v>
      </c>
      <c r="R490" s="27">
        <f t="shared" si="847"/>
        <v>1796</v>
      </c>
      <c r="S490" s="27">
        <f t="shared" si="847"/>
        <v>0</v>
      </c>
      <c r="T490" s="27">
        <f t="shared" si="847"/>
        <v>0</v>
      </c>
      <c r="U490" s="27">
        <f t="shared" si="847"/>
        <v>0</v>
      </c>
      <c r="V490" s="27">
        <f t="shared" ref="T490:AI493" si="848">V491</f>
        <v>0</v>
      </c>
      <c r="W490" s="27">
        <f t="shared" si="848"/>
        <v>0</v>
      </c>
      <c r="X490" s="27">
        <f t="shared" si="848"/>
        <v>1796</v>
      </c>
      <c r="Y490" s="27">
        <f t="shared" si="848"/>
        <v>0</v>
      </c>
      <c r="Z490" s="27">
        <f t="shared" si="848"/>
        <v>0</v>
      </c>
      <c r="AA490" s="27">
        <f t="shared" si="848"/>
        <v>0</v>
      </c>
      <c r="AB490" s="27">
        <f t="shared" si="848"/>
        <v>0</v>
      </c>
      <c r="AC490" s="27">
        <f t="shared" si="848"/>
        <v>0</v>
      </c>
      <c r="AD490" s="27">
        <f t="shared" si="848"/>
        <v>1796</v>
      </c>
      <c r="AE490" s="27">
        <f t="shared" si="848"/>
        <v>0</v>
      </c>
      <c r="AF490" s="27">
        <f t="shared" si="848"/>
        <v>0</v>
      </c>
      <c r="AG490" s="27">
        <f t="shared" si="848"/>
        <v>0</v>
      </c>
      <c r="AH490" s="27">
        <f t="shared" si="848"/>
        <v>0</v>
      </c>
      <c r="AI490" s="27">
        <f t="shared" si="848"/>
        <v>0</v>
      </c>
      <c r="AJ490" s="27">
        <f t="shared" ref="AF490:AU493" si="849">AJ491</f>
        <v>1796</v>
      </c>
      <c r="AK490" s="27">
        <f t="shared" si="849"/>
        <v>0</v>
      </c>
      <c r="AL490" s="27">
        <f t="shared" si="849"/>
        <v>0</v>
      </c>
      <c r="AM490" s="27">
        <f t="shared" si="849"/>
        <v>0</v>
      </c>
      <c r="AN490" s="27">
        <f t="shared" si="849"/>
        <v>0</v>
      </c>
      <c r="AO490" s="27">
        <f t="shared" si="849"/>
        <v>0</v>
      </c>
      <c r="AP490" s="27">
        <f t="shared" si="849"/>
        <v>1796</v>
      </c>
      <c r="AQ490" s="27">
        <f t="shared" si="849"/>
        <v>0</v>
      </c>
      <c r="AR490" s="27">
        <f t="shared" si="849"/>
        <v>0</v>
      </c>
      <c r="AS490" s="27">
        <f t="shared" si="849"/>
        <v>0</v>
      </c>
      <c r="AT490" s="27">
        <f t="shared" si="849"/>
        <v>0</v>
      </c>
      <c r="AU490" s="27">
        <f t="shared" si="849"/>
        <v>0</v>
      </c>
      <c r="AV490" s="27">
        <f t="shared" ref="AR490:AW493" si="850">AV491</f>
        <v>1796</v>
      </c>
      <c r="AW490" s="27">
        <f t="shared" si="850"/>
        <v>0</v>
      </c>
    </row>
    <row r="491" spans="1:49" s="7" customFormat="1" ht="25.5" customHeight="1">
      <c r="A491" s="73" t="s">
        <v>78</v>
      </c>
      <c r="B491" s="25" t="s">
        <v>62</v>
      </c>
      <c r="C491" s="25" t="s">
        <v>50</v>
      </c>
      <c r="D491" s="25" t="s">
        <v>267</v>
      </c>
      <c r="E491" s="25"/>
      <c r="F491" s="27">
        <f t="shared" si="847"/>
        <v>1796</v>
      </c>
      <c r="G491" s="27">
        <f t="shared" si="847"/>
        <v>0</v>
      </c>
      <c r="H491" s="27">
        <f t="shared" si="847"/>
        <v>0</v>
      </c>
      <c r="I491" s="27">
        <f t="shared" si="847"/>
        <v>0</v>
      </c>
      <c r="J491" s="27">
        <f t="shared" si="847"/>
        <v>0</v>
      </c>
      <c r="K491" s="27">
        <f t="shared" si="847"/>
        <v>0</v>
      </c>
      <c r="L491" s="27">
        <f t="shared" si="847"/>
        <v>1796</v>
      </c>
      <c r="M491" s="27">
        <f t="shared" si="847"/>
        <v>0</v>
      </c>
      <c r="N491" s="27">
        <f t="shared" si="847"/>
        <v>0</v>
      </c>
      <c r="O491" s="27">
        <f t="shared" si="847"/>
        <v>0</v>
      </c>
      <c r="P491" s="27">
        <f t="shared" si="847"/>
        <v>0</v>
      </c>
      <c r="Q491" s="27">
        <f t="shared" si="847"/>
        <v>0</v>
      </c>
      <c r="R491" s="27">
        <f t="shared" si="847"/>
        <v>1796</v>
      </c>
      <c r="S491" s="27">
        <f t="shared" si="847"/>
        <v>0</v>
      </c>
      <c r="T491" s="27">
        <f t="shared" si="848"/>
        <v>0</v>
      </c>
      <c r="U491" s="27">
        <f t="shared" si="848"/>
        <v>0</v>
      </c>
      <c r="V491" s="27">
        <f t="shared" si="848"/>
        <v>0</v>
      </c>
      <c r="W491" s="27">
        <f t="shared" si="848"/>
        <v>0</v>
      </c>
      <c r="X491" s="27">
        <f t="shared" si="848"/>
        <v>1796</v>
      </c>
      <c r="Y491" s="27">
        <f t="shared" si="848"/>
        <v>0</v>
      </c>
      <c r="Z491" s="27">
        <f t="shared" si="848"/>
        <v>0</v>
      </c>
      <c r="AA491" s="27">
        <f t="shared" si="848"/>
        <v>0</v>
      </c>
      <c r="AB491" s="27">
        <f t="shared" si="848"/>
        <v>0</v>
      </c>
      <c r="AC491" s="27">
        <f t="shared" si="848"/>
        <v>0</v>
      </c>
      <c r="AD491" s="27">
        <f t="shared" si="848"/>
        <v>1796</v>
      </c>
      <c r="AE491" s="27">
        <f t="shared" si="848"/>
        <v>0</v>
      </c>
      <c r="AF491" s="27">
        <f t="shared" si="849"/>
        <v>0</v>
      </c>
      <c r="AG491" s="27">
        <f t="shared" si="849"/>
        <v>0</v>
      </c>
      <c r="AH491" s="27">
        <f t="shared" si="849"/>
        <v>0</v>
      </c>
      <c r="AI491" s="27">
        <f t="shared" si="849"/>
        <v>0</v>
      </c>
      <c r="AJ491" s="27">
        <f t="shared" si="849"/>
        <v>1796</v>
      </c>
      <c r="AK491" s="27">
        <f t="shared" si="849"/>
        <v>0</v>
      </c>
      <c r="AL491" s="27">
        <f t="shared" si="849"/>
        <v>0</v>
      </c>
      <c r="AM491" s="27">
        <f t="shared" si="849"/>
        <v>0</v>
      </c>
      <c r="AN491" s="27">
        <f t="shared" si="849"/>
        <v>0</v>
      </c>
      <c r="AO491" s="27">
        <f t="shared" si="849"/>
        <v>0</v>
      </c>
      <c r="AP491" s="27">
        <f t="shared" si="849"/>
        <v>1796</v>
      </c>
      <c r="AQ491" s="27">
        <f t="shared" si="849"/>
        <v>0</v>
      </c>
      <c r="AR491" s="27">
        <f t="shared" si="850"/>
        <v>0</v>
      </c>
      <c r="AS491" s="27">
        <f t="shared" si="850"/>
        <v>0</v>
      </c>
      <c r="AT491" s="27">
        <f t="shared" si="850"/>
        <v>0</v>
      </c>
      <c r="AU491" s="27">
        <f t="shared" si="850"/>
        <v>0</v>
      </c>
      <c r="AV491" s="27">
        <f t="shared" si="850"/>
        <v>1796</v>
      </c>
      <c r="AW491" s="27">
        <f t="shared" si="850"/>
        <v>0</v>
      </c>
    </row>
    <row r="492" spans="1:49" s="7" customFormat="1" ht="18.75">
      <c r="A492" s="79" t="s">
        <v>101</v>
      </c>
      <c r="B492" s="25" t="s">
        <v>62</v>
      </c>
      <c r="C492" s="25" t="s">
        <v>50</v>
      </c>
      <c r="D492" s="25" t="s">
        <v>378</v>
      </c>
      <c r="E492" s="25"/>
      <c r="F492" s="27">
        <f t="shared" si="847"/>
        <v>1796</v>
      </c>
      <c r="G492" s="27">
        <f t="shared" si="847"/>
        <v>0</v>
      </c>
      <c r="H492" s="27">
        <f t="shared" si="847"/>
        <v>0</v>
      </c>
      <c r="I492" s="27">
        <f t="shared" si="847"/>
        <v>0</v>
      </c>
      <c r="J492" s="27">
        <f t="shared" si="847"/>
        <v>0</v>
      </c>
      <c r="K492" s="27">
        <f t="shared" si="847"/>
        <v>0</v>
      </c>
      <c r="L492" s="27">
        <f t="shared" si="847"/>
        <v>1796</v>
      </c>
      <c r="M492" s="27">
        <f t="shared" si="847"/>
        <v>0</v>
      </c>
      <c r="N492" s="27">
        <f t="shared" si="847"/>
        <v>0</v>
      </c>
      <c r="O492" s="27">
        <f t="shared" si="847"/>
        <v>0</v>
      </c>
      <c r="P492" s="27">
        <f t="shared" si="847"/>
        <v>0</v>
      </c>
      <c r="Q492" s="27">
        <f t="shared" si="847"/>
        <v>0</v>
      </c>
      <c r="R492" s="27">
        <f t="shared" si="847"/>
        <v>1796</v>
      </c>
      <c r="S492" s="27">
        <f t="shared" si="847"/>
        <v>0</v>
      </c>
      <c r="T492" s="27">
        <f t="shared" si="848"/>
        <v>0</v>
      </c>
      <c r="U492" s="27">
        <f t="shared" si="848"/>
        <v>0</v>
      </c>
      <c r="V492" s="27">
        <f t="shared" si="848"/>
        <v>0</v>
      </c>
      <c r="W492" s="27">
        <f t="shared" si="848"/>
        <v>0</v>
      </c>
      <c r="X492" s="27">
        <f t="shared" si="848"/>
        <v>1796</v>
      </c>
      <c r="Y492" s="27">
        <f t="shared" si="848"/>
        <v>0</v>
      </c>
      <c r="Z492" s="27">
        <f t="shared" si="848"/>
        <v>0</v>
      </c>
      <c r="AA492" s="27">
        <f t="shared" si="848"/>
        <v>0</v>
      </c>
      <c r="AB492" s="27">
        <f t="shared" si="848"/>
        <v>0</v>
      </c>
      <c r="AC492" s="27">
        <f t="shared" si="848"/>
        <v>0</v>
      </c>
      <c r="AD492" s="27">
        <f t="shared" si="848"/>
        <v>1796</v>
      </c>
      <c r="AE492" s="27">
        <f t="shared" si="848"/>
        <v>0</v>
      </c>
      <c r="AF492" s="27">
        <f t="shared" si="849"/>
        <v>0</v>
      </c>
      <c r="AG492" s="27">
        <f t="shared" si="849"/>
        <v>0</v>
      </c>
      <c r="AH492" s="27">
        <f t="shared" si="849"/>
        <v>0</v>
      </c>
      <c r="AI492" s="27">
        <f t="shared" si="849"/>
        <v>0</v>
      </c>
      <c r="AJ492" s="27">
        <f t="shared" si="849"/>
        <v>1796</v>
      </c>
      <c r="AK492" s="27">
        <f t="shared" si="849"/>
        <v>0</v>
      </c>
      <c r="AL492" s="27">
        <f t="shared" si="849"/>
        <v>0</v>
      </c>
      <c r="AM492" s="27">
        <f t="shared" si="849"/>
        <v>0</v>
      </c>
      <c r="AN492" s="27">
        <f t="shared" si="849"/>
        <v>0</v>
      </c>
      <c r="AO492" s="27">
        <f t="shared" si="849"/>
        <v>0</v>
      </c>
      <c r="AP492" s="27">
        <f t="shared" si="849"/>
        <v>1796</v>
      </c>
      <c r="AQ492" s="27">
        <f t="shared" si="849"/>
        <v>0</v>
      </c>
      <c r="AR492" s="27">
        <f t="shared" si="850"/>
        <v>0</v>
      </c>
      <c r="AS492" s="27">
        <f t="shared" si="850"/>
        <v>0</v>
      </c>
      <c r="AT492" s="27">
        <f t="shared" si="850"/>
        <v>0</v>
      </c>
      <c r="AU492" s="27">
        <f t="shared" si="850"/>
        <v>0</v>
      </c>
      <c r="AV492" s="27">
        <f t="shared" si="850"/>
        <v>1796</v>
      </c>
      <c r="AW492" s="27">
        <f t="shared" si="850"/>
        <v>0</v>
      </c>
    </row>
    <row r="493" spans="1:49" s="7" customFormat="1" ht="18.75">
      <c r="A493" s="73" t="s">
        <v>99</v>
      </c>
      <c r="B493" s="25" t="s">
        <v>62</v>
      </c>
      <c r="C493" s="25" t="s">
        <v>50</v>
      </c>
      <c r="D493" s="25" t="s">
        <v>378</v>
      </c>
      <c r="E493" s="25" t="s">
        <v>100</v>
      </c>
      <c r="F493" s="27">
        <f t="shared" si="847"/>
        <v>1796</v>
      </c>
      <c r="G493" s="27">
        <f t="shared" si="847"/>
        <v>0</v>
      </c>
      <c r="H493" s="27">
        <f t="shared" si="847"/>
        <v>0</v>
      </c>
      <c r="I493" s="27">
        <f t="shared" si="847"/>
        <v>0</v>
      </c>
      <c r="J493" s="27">
        <f t="shared" si="847"/>
        <v>0</v>
      </c>
      <c r="K493" s="27">
        <f t="shared" si="847"/>
        <v>0</v>
      </c>
      <c r="L493" s="27">
        <f t="shared" si="847"/>
        <v>1796</v>
      </c>
      <c r="M493" s="27">
        <f t="shared" si="847"/>
        <v>0</v>
      </c>
      <c r="N493" s="27">
        <f t="shared" si="847"/>
        <v>0</v>
      </c>
      <c r="O493" s="27">
        <f t="shared" si="847"/>
        <v>0</v>
      </c>
      <c r="P493" s="27">
        <f t="shared" si="847"/>
        <v>0</v>
      </c>
      <c r="Q493" s="27">
        <f t="shared" si="847"/>
        <v>0</v>
      </c>
      <c r="R493" s="27">
        <f t="shared" si="847"/>
        <v>1796</v>
      </c>
      <c r="S493" s="27">
        <f t="shared" si="847"/>
        <v>0</v>
      </c>
      <c r="T493" s="27">
        <f t="shared" si="848"/>
        <v>0</v>
      </c>
      <c r="U493" s="27">
        <f t="shared" si="848"/>
        <v>0</v>
      </c>
      <c r="V493" s="27">
        <f t="shared" si="848"/>
        <v>0</v>
      </c>
      <c r="W493" s="27">
        <f t="shared" si="848"/>
        <v>0</v>
      </c>
      <c r="X493" s="27">
        <f t="shared" si="848"/>
        <v>1796</v>
      </c>
      <c r="Y493" s="27">
        <f t="shared" si="848"/>
        <v>0</v>
      </c>
      <c r="Z493" s="27">
        <f t="shared" si="848"/>
        <v>0</v>
      </c>
      <c r="AA493" s="27">
        <f t="shared" si="848"/>
        <v>0</v>
      </c>
      <c r="AB493" s="27">
        <f t="shared" si="848"/>
        <v>0</v>
      </c>
      <c r="AC493" s="27">
        <f t="shared" si="848"/>
        <v>0</v>
      </c>
      <c r="AD493" s="27">
        <f t="shared" si="848"/>
        <v>1796</v>
      </c>
      <c r="AE493" s="27">
        <f t="shared" si="848"/>
        <v>0</v>
      </c>
      <c r="AF493" s="27">
        <f t="shared" si="849"/>
        <v>0</v>
      </c>
      <c r="AG493" s="27">
        <f t="shared" si="849"/>
        <v>0</v>
      </c>
      <c r="AH493" s="27">
        <f t="shared" si="849"/>
        <v>0</v>
      </c>
      <c r="AI493" s="27">
        <f t="shared" si="849"/>
        <v>0</v>
      </c>
      <c r="AJ493" s="27">
        <f t="shared" si="849"/>
        <v>1796</v>
      </c>
      <c r="AK493" s="27">
        <f t="shared" si="849"/>
        <v>0</v>
      </c>
      <c r="AL493" s="27">
        <f t="shared" si="849"/>
        <v>0</v>
      </c>
      <c r="AM493" s="27">
        <f t="shared" si="849"/>
        <v>0</v>
      </c>
      <c r="AN493" s="27">
        <f t="shared" si="849"/>
        <v>0</v>
      </c>
      <c r="AO493" s="27">
        <f t="shared" si="849"/>
        <v>0</v>
      </c>
      <c r="AP493" s="27">
        <f t="shared" si="849"/>
        <v>1796</v>
      </c>
      <c r="AQ493" s="27">
        <f t="shared" si="849"/>
        <v>0</v>
      </c>
      <c r="AR493" s="27">
        <f t="shared" si="850"/>
        <v>0</v>
      </c>
      <c r="AS493" s="27">
        <f t="shared" si="850"/>
        <v>0</v>
      </c>
      <c r="AT493" s="27">
        <f t="shared" si="850"/>
        <v>0</v>
      </c>
      <c r="AU493" s="27">
        <f t="shared" si="850"/>
        <v>0</v>
      </c>
      <c r="AV493" s="27">
        <f t="shared" si="850"/>
        <v>1796</v>
      </c>
      <c r="AW493" s="27">
        <f t="shared" si="850"/>
        <v>0</v>
      </c>
    </row>
    <row r="494" spans="1:49" s="7" customFormat="1" ht="66.75">
      <c r="A494" s="33" t="s">
        <v>436</v>
      </c>
      <c r="B494" s="25" t="s">
        <v>62</v>
      </c>
      <c r="C494" s="25" t="s">
        <v>50</v>
      </c>
      <c r="D494" s="25" t="s">
        <v>378</v>
      </c>
      <c r="E494" s="25" t="s">
        <v>194</v>
      </c>
      <c r="F494" s="27">
        <v>1796</v>
      </c>
      <c r="G494" s="27"/>
      <c r="H494" s="27"/>
      <c r="I494" s="27"/>
      <c r="J494" s="27"/>
      <c r="K494" s="27"/>
      <c r="L494" s="27">
        <f>F494+H494+I494+J494+K494</f>
        <v>1796</v>
      </c>
      <c r="M494" s="27">
        <f>G494+K494</f>
        <v>0</v>
      </c>
      <c r="N494" s="27"/>
      <c r="O494" s="27"/>
      <c r="P494" s="27"/>
      <c r="Q494" s="27"/>
      <c r="R494" s="27">
        <f>L494+N494+O494+P494+Q494</f>
        <v>1796</v>
      </c>
      <c r="S494" s="27">
        <f>M494+Q494</f>
        <v>0</v>
      </c>
      <c r="T494" s="27"/>
      <c r="U494" s="27"/>
      <c r="V494" s="27"/>
      <c r="W494" s="27"/>
      <c r="X494" s="27">
        <f>R494+T494+U494+V494+W494</f>
        <v>1796</v>
      </c>
      <c r="Y494" s="27">
        <f>S494+W494</f>
        <v>0</v>
      </c>
      <c r="Z494" s="27"/>
      <c r="AA494" s="27"/>
      <c r="AB494" s="27"/>
      <c r="AC494" s="27"/>
      <c r="AD494" s="27">
        <f>X494+Z494+AA494+AB494+AC494</f>
        <v>1796</v>
      </c>
      <c r="AE494" s="27">
        <f>Y494+AC494</f>
        <v>0</v>
      </c>
      <c r="AF494" s="27"/>
      <c r="AG494" s="27"/>
      <c r="AH494" s="27"/>
      <c r="AI494" s="27"/>
      <c r="AJ494" s="27">
        <f>AD494+AF494+AG494+AH494+AI494</f>
        <v>1796</v>
      </c>
      <c r="AK494" s="27">
        <f>AE494+AI494</f>
        <v>0</v>
      </c>
      <c r="AL494" s="27"/>
      <c r="AM494" s="27"/>
      <c r="AN494" s="27"/>
      <c r="AO494" s="27"/>
      <c r="AP494" s="27">
        <f>AJ494+AL494+AM494+AN494+AO494</f>
        <v>1796</v>
      </c>
      <c r="AQ494" s="27">
        <f>AK494+AO494</f>
        <v>0</v>
      </c>
      <c r="AR494" s="27"/>
      <c r="AS494" s="27"/>
      <c r="AT494" s="27"/>
      <c r="AU494" s="27"/>
      <c r="AV494" s="27">
        <f>AP494+AR494+AS494+AT494+AU494</f>
        <v>1796</v>
      </c>
      <c r="AW494" s="27">
        <f>AQ494+AU494</f>
        <v>0</v>
      </c>
    </row>
    <row r="495" spans="1:49" s="7" customFormat="1" ht="53.25" customHeight="1">
      <c r="A495" s="76" t="s">
        <v>124</v>
      </c>
      <c r="B495" s="25" t="s">
        <v>62</v>
      </c>
      <c r="C495" s="25" t="s">
        <v>50</v>
      </c>
      <c r="D495" s="25" t="s">
        <v>379</v>
      </c>
      <c r="E495" s="25"/>
      <c r="F495" s="27">
        <f t="shared" ref="F495:U498" si="851">F496</f>
        <v>1643</v>
      </c>
      <c r="G495" s="27">
        <f t="shared" si="851"/>
        <v>0</v>
      </c>
      <c r="H495" s="27">
        <f t="shared" si="851"/>
        <v>0</v>
      </c>
      <c r="I495" s="27">
        <f t="shared" si="851"/>
        <v>0</v>
      </c>
      <c r="J495" s="27">
        <f t="shared" si="851"/>
        <v>0</v>
      </c>
      <c r="K495" s="27">
        <f t="shared" si="851"/>
        <v>0</v>
      </c>
      <c r="L495" s="27">
        <f t="shared" si="851"/>
        <v>1643</v>
      </c>
      <c r="M495" s="27">
        <f t="shared" si="851"/>
        <v>0</v>
      </c>
      <c r="N495" s="27">
        <f t="shared" si="851"/>
        <v>0</v>
      </c>
      <c r="O495" s="27">
        <f t="shared" si="851"/>
        <v>0</v>
      </c>
      <c r="P495" s="27">
        <f t="shared" si="851"/>
        <v>0</v>
      </c>
      <c r="Q495" s="27">
        <f t="shared" si="851"/>
        <v>0</v>
      </c>
      <c r="R495" s="27">
        <f t="shared" si="851"/>
        <v>1643</v>
      </c>
      <c r="S495" s="27">
        <f t="shared" si="851"/>
        <v>0</v>
      </c>
      <c r="T495" s="27">
        <f t="shared" si="851"/>
        <v>0</v>
      </c>
      <c r="U495" s="27">
        <f t="shared" si="851"/>
        <v>0</v>
      </c>
      <c r="V495" s="27">
        <f t="shared" ref="T495:AI498" si="852">V496</f>
        <v>0</v>
      </c>
      <c r="W495" s="27">
        <f t="shared" si="852"/>
        <v>0</v>
      </c>
      <c r="X495" s="27">
        <f t="shared" si="852"/>
        <v>1643</v>
      </c>
      <c r="Y495" s="27">
        <f t="shared" si="852"/>
        <v>0</v>
      </c>
      <c r="Z495" s="27">
        <f t="shared" si="852"/>
        <v>0</v>
      </c>
      <c r="AA495" s="27">
        <f t="shared" si="852"/>
        <v>0</v>
      </c>
      <c r="AB495" s="27">
        <f t="shared" si="852"/>
        <v>0</v>
      </c>
      <c r="AC495" s="27">
        <f t="shared" si="852"/>
        <v>0</v>
      </c>
      <c r="AD495" s="27">
        <f t="shared" si="852"/>
        <v>1643</v>
      </c>
      <c r="AE495" s="27">
        <f t="shared" si="852"/>
        <v>0</v>
      </c>
      <c r="AF495" s="27">
        <f t="shared" si="852"/>
        <v>0</v>
      </c>
      <c r="AG495" s="27">
        <f t="shared" si="852"/>
        <v>0</v>
      </c>
      <c r="AH495" s="27">
        <f t="shared" si="852"/>
        <v>0</v>
      </c>
      <c r="AI495" s="27">
        <f t="shared" si="852"/>
        <v>0</v>
      </c>
      <c r="AJ495" s="27">
        <f t="shared" ref="AF495:AU498" si="853">AJ496</f>
        <v>1643</v>
      </c>
      <c r="AK495" s="27">
        <f t="shared" si="853"/>
        <v>0</v>
      </c>
      <c r="AL495" s="27">
        <f t="shared" si="853"/>
        <v>0</v>
      </c>
      <c r="AM495" s="27">
        <f t="shared" si="853"/>
        <v>0</v>
      </c>
      <c r="AN495" s="27">
        <f t="shared" si="853"/>
        <v>0</v>
      </c>
      <c r="AO495" s="27">
        <f t="shared" si="853"/>
        <v>0</v>
      </c>
      <c r="AP495" s="27">
        <f t="shared" si="853"/>
        <v>1643</v>
      </c>
      <c r="AQ495" s="27">
        <f t="shared" si="853"/>
        <v>0</v>
      </c>
      <c r="AR495" s="27">
        <f t="shared" si="853"/>
        <v>0</v>
      </c>
      <c r="AS495" s="27">
        <f t="shared" si="853"/>
        <v>0</v>
      </c>
      <c r="AT495" s="27">
        <f t="shared" si="853"/>
        <v>0</v>
      </c>
      <c r="AU495" s="27">
        <f t="shared" si="853"/>
        <v>0</v>
      </c>
      <c r="AV495" s="27">
        <f t="shared" ref="AR495:AW498" si="854">AV496</f>
        <v>1643</v>
      </c>
      <c r="AW495" s="27">
        <f t="shared" si="854"/>
        <v>0</v>
      </c>
    </row>
    <row r="496" spans="1:49" s="7" customFormat="1" ht="24.75" customHeight="1">
      <c r="A496" s="73" t="s">
        <v>78</v>
      </c>
      <c r="B496" s="25" t="s">
        <v>62</v>
      </c>
      <c r="C496" s="25" t="s">
        <v>50</v>
      </c>
      <c r="D496" s="25" t="s">
        <v>380</v>
      </c>
      <c r="E496" s="25"/>
      <c r="F496" s="27">
        <f t="shared" si="851"/>
        <v>1643</v>
      </c>
      <c r="G496" s="27">
        <f t="shared" si="851"/>
        <v>0</v>
      </c>
      <c r="H496" s="27">
        <f t="shared" si="851"/>
        <v>0</v>
      </c>
      <c r="I496" s="27">
        <f t="shared" si="851"/>
        <v>0</v>
      </c>
      <c r="J496" s="27">
        <f t="shared" si="851"/>
        <v>0</v>
      </c>
      <c r="K496" s="27">
        <f t="shared" si="851"/>
        <v>0</v>
      </c>
      <c r="L496" s="27">
        <f t="shared" si="851"/>
        <v>1643</v>
      </c>
      <c r="M496" s="27">
        <f t="shared" si="851"/>
        <v>0</v>
      </c>
      <c r="N496" s="27">
        <f t="shared" si="851"/>
        <v>0</v>
      </c>
      <c r="O496" s="27">
        <f t="shared" si="851"/>
        <v>0</v>
      </c>
      <c r="P496" s="27">
        <f t="shared" si="851"/>
        <v>0</v>
      </c>
      <c r="Q496" s="27">
        <f t="shared" si="851"/>
        <v>0</v>
      </c>
      <c r="R496" s="27">
        <f t="shared" si="851"/>
        <v>1643</v>
      </c>
      <c r="S496" s="27">
        <f t="shared" si="851"/>
        <v>0</v>
      </c>
      <c r="T496" s="27">
        <f t="shared" si="852"/>
        <v>0</v>
      </c>
      <c r="U496" s="27">
        <f t="shared" si="852"/>
        <v>0</v>
      </c>
      <c r="V496" s="27">
        <f t="shared" si="852"/>
        <v>0</v>
      </c>
      <c r="W496" s="27">
        <f t="shared" si="852"/>
        <v>0</v>
      </c>
      <c r="X496" s="27">
        <f t="shared" si="852"/>
        <v>1643</v>
      </c>
      <c r="Y496" s="27">
        <f t="shared" si="852"/>
        <v>0</v>
      </c>
      <c r="Z496" s="27">
        <f t="shared" si="852"/>
        <v>0</v>
      </c>
      <c r="AA496" s="27">
        <f t="shared" si="852"/>
        <v>0</v>
      </c>
      <c r="AB496" s="27">
        <f t="shared" si="852"/>
        <v>0</v>
      </c>
      <c r="AC496" s="27">
        <f t="shared" si="852"/>
        <v>0</v>
      </c>
      <c r="AD496" s="27">
        <f t="shared" si="852"/>
        <v>1643</v>
      </c>
      <c r="AE496" s="27">
        <f t="shared" si="852"/>
        <v>0</v>
      </c>
      <c r="AF496" s="27">
        <f t="shared" si="853"/>
        <v>0</v>
      </c>
      <c r="AG496" s="27">
        <f t="shared" si="853"/>
        <v>0</v>
      </c>
      <c r="AH496" s="27">
        <f t="shared" si="853"/>
        <v>0</v>
      </c>
      <c r="AI496" s="27">
        <f t="shared" si="853"/>
        <v>0</v>
      </c>
      <c r="AJ496" s="27">
        <f t="shared" si="853"/>
        <v>1643</v>
      </c>
      <c r="AK496" s="27">
        <f t="shared" si="853"/>
        <v>0</v>
      </c>
      <c r="AL496" s="27">
        <f t="shared" si="853"/>
        <v>0</v>
      </c>
      <c r="AM496" s="27">
        <f t="shared" si="853"/>
        <v>0</v>
      </c>
      <c r="AN496" s="27">
        <f t="shared" si="853"/>
        <v>0</v>
      </c>
      <c r="AO496" s="27">
        <f t="shared" si="853"/>
        <v>0</v>
      </c>
      <c r="AP496" s="27">
        <f t="shared" si="853"/>
        <v>1643</v>
      </c>
      <c r="AQ496" s="27">
        <f t="shared" si="853"/>
        <v>0</v>
      </c>
      <c r="AR496" s="27">
        <f t="shared" si="854"/>
        <v>0</v>
      </c>
      <c r="AS496" s="27">
        <f t="shared" si="854"/>
        <v>0</v>
      </c>
      <c r="AT496" s="27">
        <f t="shared" si="854"/>
        <v>0</v>
      </c>
      <c r="AU496" s="27">
        <f t="shared" si="854"/>
        <v>0</v>
      </c>
      <c r="AV496" s="27">
        <f t="shared" si="854"/>
        <v>1643</v>
      </c>
      <c r="AW496" s="27">
        <f t="shared" si="854"/>
        <v>0</v>
      </c>
    </row>
    <row r="497" spans="1:49" s="7" customFormat="1" ht="20.25" customHeight="1">
      <c r="A497" s="79" t="s">
        <v>101</v>
      </c>
      <c r="B497" s="25" t="s">
        <v>62</v>
      </c>
      <c r="C497" s="25" t="s">
        <v>50</v>
      </c>
      <c r="D497" s="25" t="s">
        <v>381</v>
      </c>
      <c r="E497" s="25"/>
      <c r="F497" s="27">
        <f t="shared" si="851"/>
        <v>1643</v>
      </c>
      <c r="G497" s="27">
        <f t="shared" si="851"/>
        <v>0</v>
      </c>
      <c r="H497" s="27">
        <f t="shared" si="851"/>
        <v>0</v>
      </c>
      <c r="I497" s="27">
        <f t="shared" si="851"/>
        <v>0</v>
      </c>
      <c r="J497" s="27">
        <f t="shared" si="851"/>
        <v>0</v>
      </c>
      <c r="K497" s="27">
        <f t="shared" si="851"/>
        <v>0</v>
      </c>
      <c r="L497" s="27">
        <f t="shared" si="851"/>
        <v>1643</v>
      </c>
      <c r="M497" s="27">
        <f t="shared" si="851"/>
        <v>0</v>
      </c>
      <c r="N497" s="27">
        <f t="shared" si="851"/>
        <v>0</v>
      </c>
      <c r="O497" s="27">
        <f t="shared" si="851"/>
        <v>0</v>
      </c>
      <c r="P497" s="27">
        <f t="shared" si="851"/>
        <v>0</v>
      </c>
      <c r="Q497" s="27">
        <f t="shared" si="851"/>
        <v>0</v>
      </c>
      <c r="R497" s="27">
        <f t="shared" si="851"/>
        <v>1643</v>
      </c>
      <c r="S497" s="27">
        <f t="shared" si="851"/>
        <v>0</v>
      </c>
      <c r="T497" s="27">
        <f t="shared" si="852"/>
        <v>0</v>
      </c>
      <c r="U497" s="27">
        <f t="shared" si="852"/>
        <v>0</v>
      </c>
      <c r="V497" s="27">
        <f t="shared" si="852"/>
        <v>0</v>
      </c>
      <c r="W497" s="27">
        <f t="shared" si="852"/>
        <v>0</v>
      </c>
      <c r="X497" s="27">
        <f t="shared" si="852"/>
        <v>1643</v>
      </c>
      <c r="Y497" s="27">
        <f t="shared" si="852"/>
        <v>0</v>
      </c>
      <c r="Z497" s="27">
        <f t="shared" si="852"/>
        <v>0</v>
      </c>
      <c r="AA497" s="27">
        <f t="shared" si="852"/>
        <v>0</v>
      </c>
      <c r="AB497" s="27">
        <f t="shared" si="852"/>
        <v>0</v>
      </c>
      <c r="AC497" s="27">
        <f t="shared" si="852"/>
        <v>0</v>
      </c>
      <c r="AD497" s="27">
        <f t="shared" si="852"/>
        <v>1643</v>
      </c>
      <c r="AE497" s="27">
        <f t="shared" si="852"/>
        <v>0</v>
      </c>
      <c r="AF497" s="27">
        <f t="shared" si="853"/>
        <v>0</v>
      </c>
      <c r="AG497" s="27">
        <f t="shared" si="853"/>
        <v>0</v>
      </c>
      <c r="AH497" s="27">
        <f t="shared" si="853"/>
        <v>0</v>
      </c>
      <c r="AI497" s="27">
        <f t="shared" si="853"/>
        <v>0</v>
      </c>
      <c r="AJ497" s="27">
        <f t="shared" si="853"/>
        <v>1643</v>
      </c>
      <c r="AK497" s="27">
        <f t="shared" si="853"/>
        <v>0</v>
      </c>
      <c r="AL497" s="27">
        <f t="shared" si="853"/>
        <v>0</v>
      </c>
      <c r="AM497" s="27">
        <f t="shared" si="853"/>
        <v>0</v>
      </c>
      <c r="AN497" s="27">
        <f t="shared" si="853"/>
        <v>0</v>
      </c>
      <c r="AO497" s="27">
        <f t="shared" si="853"/>
        <v>0</v>
      </c>
      <c r="AP497" s="27">
        <f t="shared" si="853"/>
        <v>1643</v>
      </c>
      <c r="AQ497" s="27">
        <f t="shared" si="853"/>
        <v>0</v>
      </c>
      <c r="AR497" s="27">
        <f t="shared" si="854"/>
        <v>0</v>
      </c>
      <c r="AS497" s="27">
        <f t="shared" si="854"/>
        <v>0</v>
      </c>
      <c r="AT497" s="27">
        <f t="shared" si="854"/>
        <v>0</v>
      </c>
      <c r="AU497" s="27">
        <f t="shared" si="854"/>
        <v>0</v>
      </c>
      <c r="AV497" s="27">
        <f t="shared" si="854"/>
        <v>1643</v>
      </c>
      <c r="AW497" s="27">
        <f t="shared" si="854"/>
        <v>0</v>
      </c>
    </row>
    <row r="498" spans="1:49" s="7" customFormat="1" ht="21" customHeight="1">
      <c r="A498" s="73" t="s">
        <v>99</v>
      </c>
      <c r="B498" s="25" t="s">
        <v>62</v>
      </c>
      <c r="C498" s="25" t="s">
        <v>50</v>
      </c>
      <c r="D498" s="25" t="s">
        <v>381</v>
      </c>
      <c r="E498" s="25" t="s">
        <v>100</v>
      </c>
      <c r="F498" s="27">
        <f t="shared" si="851"/>
        <v>1643</v>
      </c>
      <c r="G498" s="27">
        <f t="shared" si="851"/>
        <v>0</v>
      </c>
      <c r="H498" s="27">
        <f t="shared" si="851"/>
        <v>0</v>
      </c>
      <c r="I498" s="27">
        <f t="shared" si="851"/>
        <v>0</v>
      </c>
      <c r="J498" s="27">
        <f t="shared" si="851"/>
        <v>0</v>
      </c>
      <c r="K498" s="27">
        <f t="shared" si="851"/>
        <v>0</v>
      </c>
      <c r="L498" s="27">
        <f t="shared" si="851"/>
        <v>1643</v>
      </c>
      <c r="M498" s="27">
        <f t="shared" si="851"/>
        <v>0</v>
      </c>
      <c r="N498" s="27">
        <f t="shared" si="851"/>
        <v>0</v>
      </c>
      <c r="O498" s="27">
        <f t="shared" si="851"/>
        <v>0</v>
      </c>
      <c r="P498" s="27">
        <f t="shared" si="851"/>
        <v>0</v>
      </c>
      <c r="Q498" s="27">
        <f t="shared" si="851"/>
        <v>0</v>
      </c>
      <c r="R498" s="27">
        <f t="shared" si="851"/>
        <v>1643</v>
      </c>
      <c r="S498" s="27">
        <f t="shared" si="851"/>
        <v>0</v>
      </c>
      <c r="T498" s="27">
        <f t="shared" si="852"/>
        <v>0</v>
      </c>
      <c r="U498" s="27">
        <f t="shared" si="852"/>
        <v>0</v>
      </c>
      <c r="V498" s="27">
        <f t="shared" si="852"/>
        <v>0</v>
      </c>
      <c r="W498" s="27">
        <f t="shared" si="852"/>
        <v>0</v>
      </c>
      <c r="X498" s="27">
        <f t="shared" si="852"/>
        <v>1643</v>
      </c>
      <c r="Y498" s="27">
        <f t="shared" si="852"/>
        <v>0</v>
      </c>
      <c r="Z498" s="27">
        <f t="shared" si="852"/>
        <v>0</v>
      </c>
      <c r="AA498" s="27">
        <f t="shared" si="852"/>
        <v>0</v>
      </c>
      <c r="AB498" s="27">
        <f t="shared" si="852"/>
        <v>0</v>
      </c>
      <c r="AC498" s="27">
        <f t="shared" si="852"/>
        <v>0</v>
      </c>
      <c r="AD498" s="27">
        <f t="shared" si="852"/>
        <v>1643</v>
      </c>
      <c r="AE498" s="27">
        <f t="shared" si="852"/>
        <v>0</v>
      </c>
      <c r="AF498" s="27">
        <f t="shared" si="853"/>
        <v>0</v>
      </c>
      <c r="AG498" s="27">
        <f t="shared" si="853"/>
        <v>0</v>
      </c>
      <c r="AH498" s="27">
        <f t="shared" si="853"/>
        <v>0</v>
      </c>
      <c r="AI498" s="27">
        <f t="shared" si="853"/>
        <v>0</v>
      </c>
      <c r="AJ498" s="27">
        <f t="shared" si="853"/>
        <v>1643</v>
      </c>
      <c r="AK498" s="27">
        <f t="shared" si="853"/>
        <v>0</v>
      </c>
      <c r="AL498" s="27">
        <f t="shared" si="853"/>
        <v>0</v>
      </c>
      <c r="AM498" s="27">
        <f t="shared" si="853"/>
        <v>0</v>
      </c>
      <c r="AN498" s="27">
        <f t="shared" si="853"/>
        <v>0</v>
      </c>
      <c r="AO498" s="27">
        <f t="shared" si="853"/>
        <v>0</v>
      </c>
      <c r="AP498" s="27">
        <f t="shared" si="853"/>
        <v>1643</v>
      </c>
      <c r="AQ498" s="27">
        <f t="shared" si="853"/>
        <v>0</v>
      </c>
      <c r="AR498" s="27">
        <f t="shared" si="854"/>
        <v>0</v>
      </c>
      <c r="AS498" s="27">
        <f t="shared" si="854"/>
        <v>0</v>
      </c>
      <c r="AT498" s="27">
        <f t="shared" si="854"/>
        <v>0</v>
      </c>
      <c r="AU498" s="27">
        <f t="shared" si="854"/>
        <v>0</v>
      </c>
      <c r="AV498" s="27">
        <f t="shared" si="854"/>
        <v>1643</v>
      </c>
      <c r="AW498" s="27">
        <f t="shared" si="854"/>
        <v>0</v>
      </c>
    </row>
    <row r="499" spans="1:49" s="7" customFormat="1" ht="69.75" customHeight="1">
      <c r="A499" s="33" t="s">
        <v>436</v>
      </c>
      <c r="B499" s="25" t="s">
        <v>62</v>
      </c>
      <c r="C499" s="25" t="s">
        <v>50</v>
      </c>
      <c r="D499" s="25" t="s">
        <v>381</v>
      </c>
      <c r="E499" s="25" t="s">
        <v>194</v>
      </c>
      <c r="F499" s="27">
        <v>1643</v>
      </c>
      <c r="G499" s="27"/>
      <c r="H499" s="27"/>
      <c r="I499" s="27"/>
      <c r="J499" s="27"/>
      <c r="K499" s="27"/>
      <c r="L499" s="27">
        <f>F499+H499+I499+J499+K499</f>
        <v>1643</v>
      </c>
      <c r="M499" s="27">
        <f>G499+K499</f>
        <v>0</v>
      </c>
      <c r="N499" s="27"/>
      <c r="O499" s="27"/>
      <c r="P499" s="27"/>
      <c r="Q499" s="27"/>
      <c r="R499" s="27">
        <f>L499+N499+O499+P499+Q499</f>
        <v>1643</v>
      </c>
      <c r="S499" s="27">
        <f>M499+Q499</f>
        <v>0</v>
      </c>
      <c r="T499" s="27"/>
      <c r="U499" s="27"/>
      <c r="V499" s="27"/>
      <c r="W499" s="27"/>
      <c r="X499" s="27">
        <f>R499+T499+U499+V499+W499</f>
        <v>1643</v>
      </c>
      <c r="Y499" s="27">
        <f>S499+W499</f>
        <v>0</v>
      </c>
      <c r="Z499" s="27"/>
      <c r="AA499" s="27"/>
      <c r="AB499" s="27"/>
      <c r="AC499" s="27"/>
      <c r="AD499" s="27">
        <f>X499+Z499+AA499+AB499+AC499</f>
        <v>1643</v>
      </c>
      <c r="AE499" s="27">
        <f>Y499+AC499</f>
        <v>0</v>
      </c>
      <c r="AF499" s="27"/>
      <c r="AG499" s="27"/>
      <c r="AH499" s="27"/>
      <c r="AI499" s="27"/>
      <c r="AJ499" s="27">
        <f>AD499+AF499+AG499+AH499+AI499</f>
        <v>1643</v>
      </c>
      <c r="AK499" s="27">
        <f>AE499+AI499</f>
        <v>0</v>
      </c>
      <c r="AL499" s="27"/>
      <c r="AM499" s="27"/>
      <c r="AN499" s="27"/>
      <c r="AO499" s="27"/>
      <c r="AP499" s="27">
        <f>AJ499+AL499+AM499+AN499+AO499</f>
        <v>1643</v>
      </c>
      <c r="AQ499" s="27">
        <f>AK499+AO499</f>
        <v>0</v>
      </c>
      <c r="AR499" s="27"/>
      <c r="AS499" s="27"/>
      <c r="AT499" s="27"/>
      <c r="AU499" s="27"/>
      <c r="AV499" s="27">
        <f>AP499+AR499+AS499+AT499+AU499</f>
        <v>1643</v>
      </c>
      <c r="AW499" s="27">
        <f>AQ499+AU499</f>
        <v>0</v>
      </c>
    </row>
    <row r="500" spans="1:49" s="7" customFormat="1" ht="50.25">
      <c r="A500" s="33" t="s">
        <v>522</v>
      </c>
      <c r="B500" s="25" t="s">
        <v>62</v>
      </c>
      <c r="C500" s="25" t="s">
        <v>50</v>
      </c>
      <c r="D500" s="25" t="s">
        <v>382</v>
      </c>
      <c r="E500" s="25"/>
      <c r="F500" s="27">
        <f t="shared" ref="F500:U503" si="855">F501</f>
        <v>10817</v>
      </c>
      <c r="G500" s="27">
        <f t="shared" si="855"/>
        <v>0</v>
      </c>
      <c r="H500" s="27">
        <f t="shared" si="855"/>
        <v>0</v>
      </c>
      <c r="I500" s="27">
        <f t="shared" si="855"/>
        <v>0</v>
      </c>
      <c r="J500" s="27">
        <f t="shared" si="855"/>
        <v>0</v>
      </c>
      <c r="K500" s="27">
        <f t="shared" si="855"/>
        <v>0</v>
      </c>
      <c r="L500" s="27">
        <f t="shared" si="855"/>
        <v>10817</v>
      </c>
      <c r="M500" s="27">
        <f t="shared" si="855"/>
        <v>0</v>
      </c>
      <c r="N500" s="27">
        <f t="shared" si="855"/>
        <v>0</v>
      </c>
      <c r="O500" s="27">
        <f t="shared" si="855"/>
        <v>0</v>
      </c>
      <c r="P500" s="27">
        <f t="shared" si="855"/>
        <v>0</v>
      </c>
      <c r="Q500" s="27">
        <f t="shared" si="855"/>
        <v>0</v>
      </c>
      <c r="R500" s="27">
        <f t="shared" si="855"/>
        <v>10817</v>
      </c>
      <c r="S500" s="27">
        <f t="shared" si="855"/>
        <v>0</v>
      </c>
      <c r="T500" s="27">
        <f t="shared" si="855"/>
        <v>0</v>
      </c>
      <c r="U500" s="27">
        <f t="shared" si="855"/>
        <v>0</v>
      </c>
      <c r="V500" s="27">
        <f t="shared" ref="T500:AI503" si="856">V501</f>
        <v>0</v>
      </c>
      <c r="W500" s="27">
        <f t="shared" si="856"/>
        <v>0</v>
      </c>
      <c r="X500" s="27">
        <f t="shared" si="856"/>
        <v>10817</v>
      </c>
      <c r="Y500" s="27">
        <f t="shared" si="856"/>
        <v>0</v>
      </c>
      <c r="Z500" s="27">
        <f t="shared" si="856"/>
        <v>0</v>
      </c>
      <c r="AA500" s="27">
        <f t="shared" si="856"/>
        <v>0</v>
      </c>
      <c r="AB500" s="27">
        <f t="shared" si="856"/>
        <v>0</v>
      </c>
      <c r="AC500" s="27">
        <f t="shared" si="856"/>
        <v>0</v>
      </c>
      <c r="AD500" s="27">
        <f t="shared" si="856"/>
        <v>10817</v>
      </c>
      <c r="AE500" s="27">
        <f t="shared" si="856"/>
        <v>0</v>
      </c>
      <c r="AF500" s="27">
        <f t="shared" si="856"/>
        <v>0</v>
      </c>
      <c r="AG500" s="27">
        <f t="shared" si="856"/>
        <v>0</v>
      </c>
      <c r="AH500" s="27">
        <f t="shared" si="856"/>
        <v>0</v>
      </c>
      <c r="AI500" s="27">
        <f t="shared" si="856"/>
        <v>0</v>
      </c>
      <c r="AJ500" s="27">
        <f t="shared" ref="AF500:AU503" si="857">AJ501</f>
        <v>10817</v>
      </c>
      <c r="AK500" s="27">
        <f t="shared" si="857"/>
        <v>0</v>
      </c>
      <c r="AL500" s="27">
        <f t="shared" si="857"/>
        <v>0</v>
      </c>
      <c r="AM500" s="27">
        <f t="shared" si="857"/>
        <v>0</v>
      </c>
      <c r="AN500" s="27">
        <f t="shared" si="857"/>
        <v>-103</v>
      </c>
      <c r="AO500" s="27">
        <f t="shared" si="857"/>
        <v>0</v>
      </c>
      <c r="AP500" s="27">
        <f t="shared" si="857"/>
        <v>10714</v>
      </c>
      <c r="AQ500" s="27">
        <f t="shared" si="857"/>
        <v>0</v>
      </c>
      <c r="AR500" s="27">
        <f t="shared" si="857"/>
        <v>0</v>
      </c>
      <c r="AS500" s="27">
        <f t="shared" si="857"/>
        <v>0</v>
      </c>
      <c r="AT500" s="27">
        <f t="shared" si="857"/>
        <v>0</v>
      </c>
      <c r="AU500" s="27">
        <f t="shared" si="857"/>
        <v>0</v>
      </c>
      <c r="AV500" s="27">
        <f t="shared" ref="AR500:AW503" si="858">AV501</f>
        <v>10714</v>
      </c>
      <c r="AW500" s="27">
        <f t="shared" si="858"/>
        <v>0</v>
      </c>
    </row>
    <row r="501" spans="1:49" s="7" customFormat="1" ht="24" customHeight="1">
      <c r="A501" s="33" t="s">
        <v>78</v>
      </c>
      <c r="B501" s="25" t="s">
        <v>62</v>
      </c>
      <c r="C501" s="25" t="s">
        <v>50</v>
      </c>
      <c r="D501" s="25" t="s">
        <v>383</v>
      </c>
      <c r="E501" s="25"/>
      <c r="F501" s="27">
        <f t="shared" si="855"/>
        <v>10817</v>
      </c>
      <c r="G501" s="27">
        <f t="shared" si="855"/>
        <v>0</v>
      </c>
      <c r="H501" s="27">
        <f t="shared" si="855"/>
        <v>0</v>
      </c>
      <c r="I501" s="27">
        <f t="shared" si="855"/>
        <v>0</v>
      </c>
      <c r="J501" s="27">
        <f t="shared" si="855"/>
        <v>0</v>
      </c>
      <c r="K501" s="27">
        <f t="shared" si="855"/>
        <v>0</v>
      </c>
      <c r="L501" s="27">
        <f t="shared" si="855"/>
        <v>10817</v>
      </c>
      <c r="M501" s="27">
        <f t="shared" si="855"/>
        <v>0</v>
      </c>
      <c r="N501" s="27">
        <f t="shared" si="855"/>
        <v>0</v>
      </c>
      <c r="O501" s="27">
        <f t="shared" si="855"/>
        <v>0</v>
      </c>
      <c r="P501" s="27">
        <f t="shared" si="855"/>
        <v>0</v>
      </c>
      <c r="Q501" s="27">
        <f t="shared" si="855"/>
        <v>0</v>
      </c>
      <c r="R501" s="27">
        <f t="shared" si="855"/>
        <v>10817</v>
      </c>
      <c r="S501" s="27">
        <f t="shared" si="855"/>
        <v>0</v>
      </c>
      <c r="T501" s="27">
        <f t="shared" si="856"/>
        <v>0</v>
      </c>
      <c r="U501" s="27">
        <f t="shared" si="856"/>
        <v>0</v>
      </c>
      <c r="V501" s="27">
        <f t="shared" si="856"/>
        <v>0</v>
      </c>
      <c r="W501" s="27">
        <f t="shared" si="856"/>
        <v>0</v>
      </c>
      <c r="X501" s="27">
        <f t="shared" si="856"/>
        <v>10817</v>
      </c>
      <c r="Y501" s="27">
        <f t="shared" si="856"/>
        <v>0</v>
      </c>
      <c r="Z501" s="27">
        <f t="shared" si="856"/>
        <v>0</v>
      </c>
      <c r="AA501" s="27">
        <f t="shared" si="856"/>
        <v>0</v>
      </c>
      <c r="AB501" s="27">
        <f t="shared" si="856"/>
        <v>0</v>
      </c>
      <c r="AC501" s="27">
        <f t="shared" si="856"/>
        <v>0</v>
      </c>
      <c r="AD501" s="27">
        <f t="shared" si="856"/>
        <v>10817</v>
      </c>
      <c r="AE501" s="27">
        <f t="shared" si="856"/>
        <v>0</v>
      </c>
      <c r="AF501" s="27">
        <f t="shared" si="857"/>
        <v>0</v>
      </c>
      <c r="AG501" s="27">
        <f t="shared" si="857"/>
        <v>0</v>
      </c>
      <c r="AH501" s="27">
        <f t="shared" si="857"/>
        <v>0</v>
      </c>
      <c r="AI501" s="27">
        <f t="shared" si="857"/>
        <v>0</v>
      </c>
      <c r="AJ501" s="27">
        <f t="shared" si="857"/>
        <v>10817</v>
      </c>
      <c r="AK501" s="27">
        <f t="shared" si="857"/>
        <v>0</v>
      </c>
      <c r="AL501" s="27">
        <f t="shared" si="857"/>
        <v>0</v>
      </c>
      <c r="AM501" s="27">
        <f t="shared" si="857"/>
        <v>0</v>
      </c>
      <c r="AN501" s="27">
        <f t="shared" si="857"/>
        <v>-103</v>
      </c>
      <c r="AO501" s="27">
        <f t="shared" si="857"/>
        <v>0</v>
      </c>
      <c r="AP501" s="27">
        <f t="shared" si="857"/>
        <v>10714</v>
      </c>
      <c r="AQ501" s="27">
        <f t="shared" si="857"/>
        <v>0</v>
      </c>
      <c r="AR501" s="27">
        <f t="shared" si="858"/>
        <v>0</v>
      </c>
      <c r="AS501" s="27">
        <f t="shared" si="858"/>
        <v>0</v>
      </c>
      <c r="AT501" s="27">
        <f t="shared" si="858"/>
        <v>0</v>
      </c>
      <c r="AU501" s="27">
        <f t="shared" si="858"/>
        <v>0</v>
      </c>
      <c r="AV501" s="27">
        <f t="shared" si="858"/>
        <v>10714</v>
      </c>
      <c r="AW501" s="27">
        <f t="shared" si="858"/>
        <v>0</v>
      </c>
    </row>
    <row r="502" spans="1:49" s="7" customFormat="1" ht="21" customHeight="1">
      <c r="A502" s="33" t="s">
        <v>101</v>
      </c>
      <c r="B502" s="25" t="s">
        <v>62</v>
      </c>
      <c r="C502" s="25" t="s">
        <v>50</v>
      </c>
      <c r="D502" s="25" t="s">
        <v>384</v>
      </c>
      <c r="E502" s="25"/>
      <c r="F502" s="27">
        <f t="shared" si="855"/>
        <v>10817</v>
      </c>
      <c r="G502" s="27">
        <f t="shared" si="855"/>
        <v>0</v>
      </c>
      <c r="H502" s="27">
        <f t="shared" si="855"/>
        <v>0</v>
      </c>
      <c r="I502" s="27">
        <f t="shared" si="855"/>
        <v>0</v>
      </c>
      <c r="J502" s="27">
        <f t="shared" si="855"/>
        <v>0</v>
      </c>
      <c r="K502" s="27">
        <f t="shared" si="855"/>
        <v>0</v>
      </c>
      <c r="L502" s="27">
        <f t="shared" si="855"/>
        <v>10817</v>
      </c>
      <c r="M502" s="27">
        <f t="shared" si="855"/>
        <v>0</v>
      </c>
      <c r="N502" s="27">
        <f t="shared" si="855"/>
        <v>0</v>
      </c>
      <c r="O502" s="27">
        <f t="shared" si="855"/>
        <v>0</v>
      </c>
      <c r="P502" s="27">
        <f t="shared" si="855"/>
        <v>0</v>
      </c>
      <c r="Q502" s="27">
        <f t="shared" si="855"/>
        <v>0</v>
      </c>
      <c r="R502" s="27">
        <f t="shared" si="855"/>
        <v>10817</v>
      </c>
      <c r="S502" s="27">
        <f t="shared" si="855"/>
        <v>0</v>
      </c>
      <c r="T502" s="27">
        <f t="shared" si="856"/>
        <v>0</v>
      </c>
      <c r="U502" s="27">
        <f t="shared" si="856"/>
        <v>0</v>
      </c>
      <c r="V502" s="27">
        <f t="shared" si="856"/>
        <v>0</v>
      </c>
      <c r="W502" s="27">
        <f t="shared" si="856"/>
        <v>0</v>
      </c>
      <c r="X502" s="27">
        <f t="shared" si="856"/>
        <v>10817</v>
      </c>
      <c r="Y502" s="27">
        <f t="shared" si="856"/>
        <v>0</v>
      </c>
      <c r="Z502" s="27">
        <f t="shared" si="856"/>
        <v>0</v>
      </c>
      <c r="AA502" s="27">
        <f t="shared" si="856"/>
        <v>0</v>
      </c>
      <c r="AB502" s="27">
        <f t="shared" si="856"/>
        <v>0</v>
      </c>
      <c r="AC502" s="27">
        <f t="shared" si="856"/>
        <v>0</v>
      </c>
      <c r="AD502" s="27">
        <f t="shared" si="856"/>
        <v>10817</v>
      </c>
      <c r="AE502" s="27">
        <f t="shared" si="856"/>
        <v>0</v>
      </c>
      <c r="AF502" s="27">
        <f t="shared" si="857"/>
        <v>0</v>
      </c>
      <c r="AG502" s="27">
        <f t="shared" si="857"/>
        <v>0</v>
      </c>
      <c r="AH502" s="27">
        <f t="shared" si="857"/>
        <v>0</v>
      </c>
      <c r="AI502" s="27">
        <f t="shared" si="857"/>
        <v>0</v>
      </c>
      <c r="AJ502" s="27">
        <f t="shared" si="857"/>
        <v>10817</v>
      </c>
      <c r="AK502" s="27">
        <f t="shared" si="857"/>
        <v>0</v>
      </c>
      <c r="AL502" s="27">
        <f t="shared" si="857"/>
        <v>0</v>
      </c>
      <c r="AM502" s="27">
        <f t="shared" si="857"/>
        <v>0</v>
      </c>
      <c r="AN502" s="27">
        <f t="shared" si="857"/>
        <v>-103</v>
      </c>
      <c r="AO502" s="27">
        <f t="shared" si="857"/>
        <v>0</v>
      </c>
      <c r="AP502" s="27">
        <f t="shared" si="857"/>
        <v>10714</v>
      </c>
      <c r="AQ502" s="27">
        <f t="shared" si="857"/>
        <v>0</v>
      </c>
      <c r="AR502" s="27">
        <f t="shared" si="858"/>
        <v>0</v>
      </c>
      <c r="AS502" s="27">
        <f t="shared" si="858"/>
        <v>0</v>
      </c>
      <c r="AT502" s="27">
        <f t="shared" si="858"/>
        <v>0</v>
      </c>
      <c r="AU502" s="27">
        <f t="shared" si="858"/>
        <v>0</v>
      </c>
      <c r="AV502" s="27">
        <f t="shared" si="858"/>
        <v>10714</v>
      </c>
      <c r="AW502" s="27">
        <f t="shared" si="858"/>
        <v>0</v>
      </c>
    </row>
    <row r="503" spans="1:49" s="7" customFormat="1" ht="33.75" customHeight="1">
      <c r="A503" s="33" t="s">
        <v>437</v>
      </c>
      <c r="B503" s="25" t="s">
        <v>62</v>
      </c>
      <c r="C503" s="25" t="s">
        <v>50</v>
      </c>
      <c r="D503" s="25" t="s">
        <v>384</v>
      </c>
      <c r="E503" s="25" t="s">
        <v>80</v>
      </c>
      <c r="F503" s="27">
        <f t="shared" si="855"/>
        <v>10817</v>
      </c>
      <c r="G503" s="27">
        <f t="shared" si="855"/>
        <v>0</v>
      </c>
      <c r="H503" s="27">
        <f t="shared" si="855"/>
        <v>0</v>
      </c>
      <c r="I503" s="27">
        <f t="shared" si="855"/>
        <v>0</v>
      </c>
      <c r="J503" s="27">
        <f t="shared" si="855"/>
        <v>0</v>
      </c>
      <c r="K503" s="27">
        <f t="shared" si="855"/>
        <v>0</v>
      </c>
      <c r="L503" s="27">
        <f t="shared" si="855"/>
        <v>10817</v>
      </c>
      <c r="M503" s="27">
        <f t="shared" si="855"/>
        <v>0</v>
      </c>
      <c r="N503" s="27">
        <f t="shared" si="855"/>
        <v>0</v>
      </c>
      <c r="O503" s="27">
        <f t="shared" si="855"/>
        <v>0</v>
      </c>
      <c r="P503" s="27">
        <f t="shared" si="855"/>
        <v>0</v>
      </c>
      <c r="Q503" s="27">
        <f t="shared" si="855"/>
        <v>0</v>
      </c>
      <c r="R503" s="27">
        <f t="shared" si="855"/>
        <v>10817</v>
      </c>
      <c r="S503" s="27">
        <f t="shared" si="855"/>
        <v>0</v>
      </c>
      <c r="T503" s="27">
        <f t="shared" si="856"/>
        <v>0</v>
      </c>
      <c r="U503" s="27">
        <f t="shared" si="856"/>
        <v>0</v>
      </c>
      <c r="V503" s="27">
        <f t="shared" si="856"/>
        <v>0</v>
      </c>
      <c r="W503" s="27">
        <f t="shared" si="856"/>
        <v>0</v>
      </c>
      <c r="X503" s="27">
        <f t="shared" si="856"/>
        <v>10817</v>
      </c>
      <c r="Y503" s="27">
        <f t="shared" si="856"/>
        <v>0</v>
      </c>
      <c r="Z503" s="27">
        <f t="shared" si="856"/>
        <v>0</v>
      </c>
      <c r="AA503" s="27">
        <f t="shared" si="856"/>
        <v>0</v>
      </c>
      <c r="AB503" s="27">
        <f t="shared" si="856"/>
        <v>0</v>
      </c>
      <c r="AC503" s="27">
        <f t="shared" si="856"/>
        <v>0</v>
      </c>
      <c r="AD503" s="27">
        <f t="shared" si="856"/>
        <v>10817</v>
      </c>
      <c r="AE503" s="27">
        <f t="shared" si="856"/>
        <v>0</v>
      </c>
      <c r="AF503" s="27">
        <f t="shared" si="857"/>
        <v>0</v>
      </c>
      <c r="AG503" s="27">
        <f t="shared" si="857"/>
        <v>0</v>
      </c>
      <c r="AH503" s="27">
        <f t="shared" si="857"/>
        <v>0</v>
      </c>
      <c r="AI503" s="27">
        <f t="shared" si="857"/>
        <v>0</v>
      </c>
      <c r="AJ503" s="27">
        <f t="shared" si="857"/>
        <v>10817</v>
      </c>
      <c r="AK503" s="27">
        <f t="shared" si="857"/>
        <v>0</v>
      </c>
      <c r="AL503" s="92">
        <f t="shared" si="857"/>
        <v>0</v>
      </c>
      <c r="AM503" s="92">
        <f t="shared" si="857"/>
        <v>0</v>
      </c>
      <c r="AN503" s="92">
        <f t="shared" si="857"/>
        <v>-103</v>
      </c>
      <c r="AO503" s="92">
        <f t="shared" si="857"/>
        <v>0</v>
      </c>
      <c r="AP503" s="27">
        <f t="shared" si="857"/>
        <v>10714</v>
      </c>
      <c r="AQ503" s="27">
        <f t="shared" si="857"/>
        <v>0</v>
      </c>
      <c r="AR503" s="27">
        <f t="shared" si="858"/>
        <v>0</v>
      </c>
      <c r="AS503" s="27">
        <f t="shared" si="858"/>
        <v>0</v>
      </c>
      <c r="AT503" s="27">
        <f t="shared" si="858"/>
        <v>0</v>
      </c>
      <c r="AU503" s="27">
        <f t="shared" si="858"/>
        <v>0</v>
      </c>
      <c r="AV503" s="27">
        <f t="shared" si="858"/>
        <v>10714</v>
      </c>
      <c r="AW503" s="27">
        <f t="shared" si="858"/>
        <v>0</v>
      </c>
    </row>
    <row r="504" spans="1:49" s="7" customFormat="1" ht="36.75" customHeight="1">
      <c r="A504" s="72" t="s">
        <v>170</v>
      </c>
      <c r="B504" s="25" t="s">
        <v>62</v>
      </c>
      <c r="C504" s="25" t="s">
        <v>50</v>
      </c>
      <c r="D504" s="25" t="s">
        <v>384</v>
      </c>
      <c r="E504" s="25" t="s">
        <v>169</v>
      </c>
      <c r="F504" s="27">
        <f>4179+6638</f>
        <v>10817</v>
      </c>
      <c r="G504" s="27"/>
      <c r="H504" s="27"/>
      <c r="I504" s="27"/>
      <c r="J504" s="27"/>
      <c r="K504" s="27"/>
      <c r="L504" s="27">
        <f>F504+H504+I504+J504+K504</f>
        <v>10817</v>
      </c>
      <c r="M504" s="27">
        <f>G504+K504</f>
        <v>0</v>
      </c>
      <c r="N504" s="27"/>
      <c r="O504" s="27"/>
      <c r="P504" s="27"/>
      <c r="Q504" s="27"/>
      <c r="R504" s="27">
        <f>L504+N504+O504+P504+Q504</f>
        <v>10817</v>
      </c>
      <c r="S504" s="27">
        <f>M504+Q504</f>
        <v>0</v>
      </c>
      <c r="T504" s="27"/>
      <c r="U504" s="27"/>
      <c r="V504" s="27"/>
      <c r="W504" s="27"/>
      <c r="X504" s="27">
        <f>R504+T504+U504+V504+W504</f>
        <v>10817</v>
      </c>
      <c r="Y504" s="27">
        <f>S504+W504</f>
        <v>0</v>
      </c>
      <c r="Z504" s="27"/>
      <c r="AA504" s="27"/>
      <c r="AB504" s="27"/>
      <c r="AC504" s="27"/>
      <c r="AD504" s="27">
        <f>X504+Z504+AA504+AB504+AC504</f>
        <v>10817</v>
      </c>
      <c r="AE504" s="27">
        <f>Y504+AC504</f>
        <v>0</v>
      </c>
      <c r="AF504" s="27"/>
      <c r="AG504" s="27"/>
      <c r="AH504" s="27"/>
      <c r="AI504" s="27"/>
      <c r="AJ504" s="27">
        <f>AD504+AF504+AG504+AH504+AI504</f>
        <v>10817</v>
      </c>
      <c r="AK504" s="27">
        <f>AE504+AI504</f>
        <v>0</v>
      </c>
      <c r="AL504" s="92"/>
      <c r="AM504" s="92"/>
      <c r="AN504" s="92">
        <v>-103</v>
      </c>
      <c r="AO504" s="92"/>
      <c r="AP504" s="27">
        <f>AJ504+AL504+AM504+AN504+AO504</f>
        <v>10714</v>
      </c>
      <c r="AQ504" s="27">
        <f>AK504+AO504</f>
        <v>0</v>
      </c>
      <c r="AR504" s="27"/>
      <c r="AS504" s="27"/>
      <c r="AT504" s="27"/>
      <c r="AU504" s="27"/>
      <c r="AV504" s="27">
        <f>AP504+AR504+AS504+AT504+AU504</f>
        <v>10714</v>
      </c>
      <c r="AW504" s="27">
        <f>AQ504+AU504</f>
        <v>0</v>
      </c>
    </row>
    <row r="505" spans="1:49" s="7" customFormat="1" ht="54.75" hidden="1" customHeight="1">
      <c r="A505" s="96" t="s">
        <v>492</v>
      </c>
      <c r="B505" s="97" t="s">
        <v>62</v>
      </c>
      <c r="C505" s="97" t="s">
        <v>50</v>
      </c>
      <c r="D505" s="97" t="s">
        <v>493</v>
      </c>
      <c r="E505" s="97"/>
      <c r="F505" s="95">
        <f>F506</f>
        <v>0</v>
      </c>
      <c r="G505" s="95">
        <f>G506</f>
        <v>0</v>
      </c>
      <c r="H505" s="95">
        <f t="shared" ref="H505:Z507" si="859">H506</f>
        <v>0</v>
      </c>
      <c r="I505" s="95">
        <f t="shared" si="859"/>
        <v>0</v>
      </c>
      <c r="J505" s="95">
        <f t="shared" si="859"/>
        <v>0</v>
      </c>
      <c r="K505" s="95">
        <f t="shared" si="859"/>
        <v>0</v>
      </c>
      <c r="L505" s="95">
        <f t="shared" si="859"/>
        <v>0</v>
      </c>
      <c r="M505" s="95">
        <f t="shared" si="859"/>
        <v>0</v>
      </c>
      <c r="N505" s="95">
        <f t="shared" si="859"/>
        <v>0</v>
      </c>
      <c r="O505" s="95">
        <f t="shared" si="859"/>
        <v>0</v>
      </c>
      <c r="P505" s="95">
        <f t="shared" si="859"/>
        <v>0</v>
      </c>
      <c r="Q505" s="95">
        <f t="shared" si="859"/>
        <v>0</v>
      </c>
      <c r="R505" s="95">
        <f t="shared" si="859"/>
        <v>0</v>
      </c>
      <c r="S505" s="95">
        <f t="shared" si="859"/>
        <v>0</v>
      </c>
      <c r="T505" s="95">
        <f t="shared" si="859"/>
        <v>0</v>
      </c>
      <c r="U505" s="95">
        <f t="shared" si="859"/>
        <v>0</v>
      </c>
      <c r="V505" s="95">
        <f t="shared" si="859"/>
        <v>0</v>
      </c>
      <c r="W505" s="95">
        <f t="shared" si="859"/>
        <v>0</v>
      </c>
      <c r="X505" s="95">
        <f t="shared" si="859"/>
        <v>0</v>
      </c>
      <c r="Y505" s="95">
        <f t="shared" si="859"/>
        <v>0</v>
      </c>
      <c r="Z505" s="95">
        <f t="shared" si="859"/>
        <v>0</v>
      </c>
      <c r="AA505" s="95">
        <f t="shared" ref="Z505:AO507" si="860">AA506</f>
        <v>0</v>
      </c>
      <c r="AB505" s="95">
        <f t="shared" si="860"/>
        <v>0</v>
      </c>
      <c r="AC505" s="95">
        <f t="shared" si="860"/>
        <v>0</v>
      </c>
      <c r="AD505" s="95">
        <f t="shared" si="860"/>
        <v>0</v>
      </c>
      <c r="AE505" s="95">
        <f t="shared" si="860"/>
        <v>0</v>
      </c>
      <c r="AF505" s="27">
        <f t="shared" si="860"/>
        <v>0</v>
      </c>
      <c r="AG505" s="27">
        <f t="shared" si="860"/>
        <v>0</v>
      </c>
      <c r="AH505" s="27">
        <f t="shared" si="860"/>
        <v>0</v>
      </c>
      <c r="AI505" s="27">
        <f t="shared" si="860"/>
        <v>0</v>
      </c>
      <c r="AJ505" s="95">
        <f t="shared" si="860"/>
        <v>0</v>
      </c>
      <c r="AK505" s="95">
        <f t="shared" si="860"/>
        <v>0</v>
      </c>
      <c r="AL505" s="27">
        <f t="shared" si="860"/>
        <v>0</v>
      </c>
      <c r="AM505" s="27">
        <f t="shared" si="860"/>
        <v>0</v>
      </c>
      <c r="AN505" s="27">
        <f t="shared" si="860"/>
        <v>0</v>
      </c>
      <c r="AO505" s="27">
        <f t="shared" si="860"/>
        <v>0</v>
      </c>
      <c r="AP505" s="95">
        <f t="shared" ref="AL505:AW507" si="861">AP506</f>
        <v>0</v>
      </c>
      <c r="AQ505" s="95">
        <f t="shared" si="861"/>
        <v>0</v>
      </c>
      <c r="AR505" s="27">
        <f t="shared" si="861"/>
        <v>0</v>
      </c>
      <c r="AS505" s="27">
        <f t="shared" si="861"/>
        <v>0</v>
      </c>
      <c r="AT505" s="27">
        <f t="shared" si="861"/>
        <v>0</v>
      </c>
      <c r="AU505" s="27">
        <f t="shared" si="861"/>
        <v>0</v>
      </c>
      <c r="AV505" s="95">
        <f t="shared" si="861"/>
        <v>0</v>
      </c>
      <c r="AW505" s="95">
        <f t="shared" si="861"/>
        <v>0</v>
      </c>
    </row>
    <row r="506" spans="1:49" s="7" customFormat="1" ht="56.25" hidden="1" customHeight="1">
      <c r="A506" s="96" t="s">
        <v>515</v>
      </c>
      <c r="B506" s="97" t="s">
        <v>62</v>
      </c>
      <c r="C506" s="97" t="s">
        <v>50</v>
      </c>
      <c r="D506" s="97" t="s">
        <v>518</v>
      </c>
      <c r="E506" s="97"/>
      <c r="F506" s="95">
        <f t="shared" ref="F506:U507" si="862">F507</f>
        <v>0</v>
      </c>
      <c r="G506" s="95">
        <f t="shared" si="862"/>
        <v>0</v>
      </c>
      <c r="H506" s="95">
        <f t="shared" si="862"/>
        <v>0</v>
      </c>
      <c r="I506" s="95">
        <f t="shared" si="862"/>
        <v>0</v>
      </c>
      <c r="J506" s="95">
        <f t="shared" si="862"/>
        <v>0</v>
      </c>
      <c r="K506" s="95">
        <f t="shared" si="862"/>
        <v>0</v>
      </c>
      <c r="L506" s="95">
        <f t="shared" si="862"/>
        <v>0</v>
      </c>
      <c r="M506" s="95">
        <f t="shared" si="862"/>
        <v>0</v>
      </c>
      <c r="N506" s="95">
        <f t="shared" si="862"/>
        <v>0</v>
      </c>
      <c r="O506" s="95">
        <f t="shared" si="862"/>
        <v>0</v>
      </c>
      <c r="P506" s="95">
        <f t="shared" si="862"/>
        <v>0</v>
      </c>
      <c r="Q506" s="95">
        <f t="shared" si="862"/>
        <v>0</v>
      </c>
      <c r="R506" s="95">
        <f t="shared" si="862"/>
        <v>0</v>
      </c>
      <c r="S506" s="95">
        <f t="shared" si="862"/>
        <v>0</v>
      </c>
      <c r="T506" s="95">
        <f t="shared" si="862"/>
        <v>0</v>
      </c>
      <c r="U506" s="95">
        <f t="shared" si="862"/>
        <v>0</v>
      </c>
      <c r="V506" s="95">
        <f t="shared" si="859"/>
        <v>0</v>
      </c>
      <c r="W506" s="95">
        <f t="shared" si="859"/>
        <v>0</v>
      </c>
      <c r="X506" s="95">
        <f t="shared" si="859"/>
        <v>0</v>
      </c>
      <c r="Y506" s="95">
        <f t="shared" si="859"/>
        <v>0</v>
      </c>
      <c r="Z506" s="95">
        <f t="shared" si="859"/>
        <v>0</v>
      </c>
      <c r="AA506" s="95">
        <f t="shared" si="860"/>
        <v>0</v>
      </c>
      <c r="AB506" s="95">
        <f t="shared" si="860"/>
        <v>0</v>
      </c>
      <c r="AC506" s="95">
        <f t="shared" si="860"/>
        <v>0</v>
      </c>
      <c r="AD506" s="95">
        <f t="shared" si="860"/>
        <v>0</v>
      </c>
      <c r="AE506" s="95">
        <f t="shared" si="860"/>
        <v>0</v>
      </c>
      <c r="AF506" s="27">
        <f t="shared" si="860"/>
        <v>0</v>
      </c>
      <c r="AG506" s="27">
        <f t="shared" si="860"/>
        <v>0</v>
      </c>
      <c r="AH506" s="27">
        <f t="shared" si="860"/>
        <v>0</v>
      </c>
      <c r="AI506" s="27">
        <f t="shared" si="860"/>
        <v>0</v>
      </c>
      <c r="AJ506" s="95">
        <f t="shared" si="860"/>
        <v>0</v>
      </c>
      <c r="AK506" s="95">
        <f t="shared" si="860"/>
        <v>0</v>
      </c>
      <c r="AL506" s="27">
        <f t="shared" si="861"/>
        <v>0</v>
      </c>
      <c r="AM506" s="27">
        <f t="shared" si="861"/>
        <v>0</v>
      </c>
      <c r="AN506" s="27">
        <f t="shared" si="861"/>
        <v>0</v>
      </c>
      <c r="AO506" s="27">
        <f t="shared" si="861"/>
        <v>0</v>
      </c>
      <c r="AP506" s="95">
        <f t="shared" si="861"/>
        <v>0</v>
      </c>
      <c r="AQ506" s="95">
        <f t="shared" si="861"/>
        <v>0</v>
      </c>
      <c r="AR506" s="27">
        <f t="shared" si="861"/>
        <v>0</v>
      </c>
      <c r="AS506" s="27">
        <f t="shared" si="861"/>
        <v>0</v>
      </c>
      <c r="AT506" s="27">
        <f t="shared" si="861"/>
        <v>0</v>
      </c>
      <c r="AU506" s="27">
        <f t="shared" si="861"/>
        <v>0</v>
      </c>
      <c r="AV506" s="95">
        <f t="shared" si="861"/>
        <v>0</v>
      </c>
      <c r="AW506" s="95">
        <f t="shared" si="861"/>
        <v>0</v>
      </c>
    </row>
    <row r="507" spans="1:49" s="7" customFormat="1" ht="18.75" hidden="1">
      <c r="A507" s="96" t="s">
        <v>99</v>
      </c>
      <c r="B507" s="97" t="s">
        <v>62</v>
      </c>
      <c r="C507" s="97" t="s">
        <v>50</v>
      </c>
      <c r="D507" s="97" t="s">
        <v>518</v>
      </c>
      <c r="E507" s="97" t="s">
        <v>100</v>
      </c>
      <c r="F507" s="95">
        <f t="shared" si="862"/>
        <v>0</v>
      </c>
      <c r="G507" s="95">
        <f t="shared" si="862"/>
        <v>0</v>
      </c>
      <c r="H507" s="95">
        <f t="shared" si="862"/>
        <v>0</v>
      </c>
      <c r="I507" s="95">
        <f t="shared" si="862"/>
        <v>0</v>
      </c>
      <c r="J507" s="95">
        <f t="shared" si="862"/>
        <v>0</v>
      </c>
      <c r="K507" s="95">
        <f t="shared" si="862"/>
        <v>0</v>
      </c>
      <c r="L507" s="95">
        <f t="shared" si="862"/>
        <v>0</v>
      </c>
      <c r="M507" s="95">
        <f t="shared" si="862"/>
        <v>0</v>
      </c>
      <c r="N507" s="95">
        <f t="shared" si="862"/>
        <v>0</v>
      </c>
      <c r="O507" s="95">
        <f t="shared" si="862"/>
        <v>0</v>
      </c>
      <c r="P507" s="95">
        <f t="shared" si="862"/>
        <v>0</v>
      </c>
      <c r="Q507" s="95">
        <f t="shared" si="862"/>
        <v>0</v>
      </c>
      <c r="R507" s="95">
        <f t="shared" si="862"/>
        <v>0</v>
      </c>
      <c r="S507" s="95">
        <f t="shared" si="862"/>
        <v>0</v>
      </c>
      <c r="T507" s="95">
        <f t="shared" si="859"/>
        <v>0</v>
      </c>
      <c r="U507" s="95">
        <f t="shared" si="859"/>
        <v>0</v>
      </c>
      <c r="V507" s="95">
        <f t="shared" si="859"/>
        <v>0</v>
      </c>
      <c r="W507" s="95">
        <f t="shared" si="859"/>
        <v>0</v>
      </c>
      <c r="X507" s="95">
        <f t="shared" si="859"/>
        <v>0</v>
      </c>
      <c r="Y507" s="95">
        <f t="shared" si="859"/>
        <v>0</v>
      </c>
      <c r="Z507" s="95">
        <f t="shared" si="860"/>
        <v>0</v>
      </c>
      <c r="AA507" s="95">
        <f t="shared" si="860"/>
        <v>0</v>
      </c>
      <c r="AB507" s="95">
        <f t="shared" si="860"/>
        <v>0</v>
      </c>
      <c r="AC507" s="95">
        <f t="shared" si="860"/>
        <v>0</v>
      </c>
      <c r="AD507" s="95">
        <f t="shared" si="860"/>
        <v>0</v>
      </c>
      <c r="AE507" s="95">
        <f t="shared" si="860"/>
        <v>0</v>
      </c>
      <c r="AF507" s="27">
        <f t="shared" si="860"/>
        <v>0</v>
      </c>
      <c r="AG507" s="27">
        <f t="shared" si="860"/>
        <v>0</v>
      </c>
      <c r="AH507" s="27">
        <f t="shared" si="860"/>
        <v>0</v>
      </c>
      <c r="AI507" s="27">
        <f t="shared" si="860"/>
        <v>0</v>
      </c>
      <c r="AJ507" s="95">
        <f t="shared" si="860"/>
        <v>0</v>
      </c>
      <c r="AK507" s="95">
        <f t="shared" si="860"/>
        <v>0</v>
      </c>
      <c r="AL507" s="27">
        <f t="shared" si="861"/>
        <v>0</v>
      </c>
      <c r="AM507" s="27">
        <f t="shared" si="861"/>
        <v>0</v>
      </c>
      <c r="AN507" s="27">
        <f t="shared" si="861"/>
        <v>0</v>
      </c>
      <c r="AO507" s="27">
        <f t="shared" si="861"/>
        <v>0</v>
      </c>
      <c r="AP507" s="95">
        <f t="shared" si="861"/>
        <v>0</v>
      </c>
      <c r="AQ507" s="95">
        <f t="shared" si="861"/>
        <v>0</v>
      </c>
      <c r="AR507" s="27">
        <f t="shared" si="861"/>
        <v>0</v>
      </c>
      <c r="AS507" s="27">
        <f t="shared" si="861"/>
        <v>0</v>
      </c>
      <c r="AT507" s="27">
        <f t="shared" si="861"/>
        <v>0</v>
      </c>
      <c r="AU507" s="27">
        <f t="shared" si="861"/>
        <v>0</v>
      </c>
      <c r="AV507" s="95">
        <f t="shared" si="861"/>
        <v>0</v>
      </c>
      <c r="AW507" s="95">
        <f t="shared" si="861"/>
        <v>0</v>
      </c>
    </row>
    <row r="508" spans="1:49" s="7" customFormat="1" ht="66.75" hidden="1">
      <c r="A508" s="96" t="s">
        <v>436</v>
      </c>
      <c r="B508" s="97" t="s">
        <v>62</v>
      </c>
      <c r="C508" s="97" t="s">
        <v>50</v>
      </c>
      <c r="D508" s="97" t="s">
        <v>518</v>
      </c>
      <c r="E508" s="97" t="s">
        <v>194</v>
      </c>
      <c r="F508" s="95">
        <f>17222-17222</f>
        <v>0</v>
      </c>
      <c r="G508" s="95"/>
      <c r="H508" s="95">
        <f t="shared" ref="H508" si="863">17222-17222</f>
        <v>0</v>
      </c>
      <c r="I508" s="95"/>
      <c r="J508" s="95">
        <f t="shared" ref="J508" si="864">17222-17222</f>
        <v>0</v>
      </c>
      <c r="K508" s="95"/>
      <c r="L508" s="95">
        <f t="shared" ref="L508" si="865">17222-17222</f>
        <v>0</v>
      </c>
      <c r="M508" s="95"/>
      <c r="N508" s="95">
        <f t="shared" ref="N508" si="866">17222-17222</f>
        <v>0</v>
      </c>
      <c r="O508" s="95"/>
      <c r="P508" s="95">
        <f t="shared" ref="P508" si="867">17222-17222</f>
        <v>0</v>
      </c>
      <c r="Q508" s="95"/>
      <c r="R508" s="95">
        <f t="shared" ref="R508" si="868">17222-17222</f>
        <v>0</v>
      </c>
      <c r="S508" s="95"/>
      <c r="T508" s="95">
        <f t="shared" ref="T508" si="869">17222-17222</f>
        <v>0</v>
      </c>
      <c r="U508" s="95"/>
      <c r="V508" s="95">
        <f t="shared" ref="V508" si="870">17222-17222</f>
        <v>0</v>
      </c>
      <c r="W508" s="95"/>
      <c r="X508" s="95">
        <f t="shared" ref="X508" si="871">17222-17222</f>
        <v>0</v>
      </c>
      <c r="Y508" s="95"/>
      <c r="Z508" s="95">
        <f t="shared" ref="Z508" si="872">17222-17222</f>
        <v>0</v>
      </c>
      <c r="AA508" s="95"/>
      <c r="AB508" s="95">
        <f t="shared" ref="AB508" si="873">17222-17222</f>
        <v>0</v>
      </c>
      <c r="AC508" s="95"/>
      <c r="AD508" s="95">
        <f t="shared" ref="AD508" si="874">17222-17222</f>
        <v>0</v>
      </c>
      <c r="AE508" s="95"/>
      <c r="AF508" s="27">
        <f t="shared" ref="AF508" si="875">17222-17222</f>
        <v>0</v>
      </c>
      <c r="AG508" s="27"/>
      <c r="AH508" s="27">
        <f t="shared" ref="AH508" si="876">17222-17222</f>
        <v>0</v>
      </c>
      <c r="AI508" s="27"/>
      <c r="AJ508" s="95">
        <f t="shared" ref="AJ508" si="877">17222-17222</f>
        <v>0</v>
      </c>
      <c r="AK508" s="95"/>
      <c r="AL508" s="27">
        <f t="shared" ref="AL508" si="878">17222-17222</f>
        <v>0</v>
      </c>
      <c r="AM508" s="27"/>
      <c r="AN508" s="27">
        <f t="shared" ref="AN508" si="879">17222-17222</f>
        <v>0</v>
      </c>
      <c r="AO508" s="27"/>
      <c r="AP508" s="95">
        <f t="shared" ref="AP508" si="880">17222-17222</f>
        <v>0</v>
      </c>
      <c r="AQ508" s="95"/>
      <c r="AR508" s="27">
        <f t="shared" ref="AR508" si="881">17222-17222</f>
        <v>0</v>
      </c>
      <c r="AS508" s="27"/>
      <c r="AT508" s="27">
        <f t="shared" ref="AT508" si="882">17222-17222</f>
        <v>0</v>
      </c>
      <c r="AU508" s="27"/>
      <c r="AV508" s="95">
        <f t="shared" ref="AV508" si="883">17222-17222</f>
        <v>0</v>
      </c>
      <c r="AW508" s="95"/>
    </row>
    <row r="509" spans="1:49" s="8" customFormat="1" ht="19.5" customHeight="1">
      <c r="A509" s="33" t="s">
        <v>81</v>
      </c>
      <c r="B509" s="25" t="s">
        <v>62</v>
      </c>
      <c r="C509" s="25" t="s">
        <v>50</v>
      </c>
      <c r="D509" s="32" t="s">
        <v>245</v>
      </c>
      <c r="E509" s="25"/>
      <c r="F509" s="27">
        <f t="shared" ref="F509:U510" si="884">F510</f>
        <v>20227</v>
      </c>
      <c r="G509" s="27">
        <f t="shared" si="884"/>
        <v>0</v>
      </c>
      <c r="H509" s="27">
        <f t="shared" si="884"/>
        <v>0</v>
      </c>
      <c r="I509" s="27">
        <f t="shared" si="884"/>
        <v>0</v>
      </c>
      <c r="J509" s="27">
        <f t="shared" si="884"/>
        <v>0</v>
      </c>
      <c r="K509" s="27">
        <f t="shared" si="884"/>
        <v>0</v>
      </c>
      <c r="L509" s="27">
        <f t="shared" si="884"/>
        <v>20227</v>
      </c>
      <c r="M509" s="27">
        <f t="shared" si="884"/>
        <v>0</v>
      </c>
      <c r="N509" s="27">
        <f t="shared" si="884"/>
        <v>0</v>
      </c>
      <c r="O509" s="27">
        <f t="shared" si="884"/>
        <v>0</v>
      </c>
      <c r="P509" s="27">
        <f t="shared" si="884"/>
        <v>0</v>
      </c>
      <c r="Q509" s="27">
        <f t="shared" si="884"/>
        <v>0</v>
      </c>
      <c r="R509" s="27">
        <f t="shared" si="884"/>
        <v>20227</v>
      </c>
      <c r="S509" s="27">
        <f t="shared" si="884"/>
        <v>0</v>
      </c>
      <c r="T509" s="27">
        <f t="shared" si="884"/>
        <v>0</v>
      </c>
      <c r="U509" s="27">
        <f t="shared" si="884"/>
        <v>0</v>
      </c>
      <c r="V509" s="27">
        <f t="shared" ref="T509:AI510" si="885">V510</f>
        <v>0</v>
      </c>
      <c r="W509" s="27">
        <f t="shared" si="885"/>
        <v>0</v>
      </c>
      <c r="X509" s="27">
        <f t="shared" si="885"/>
        <v>20227</v>
      </c>
      <c r="Y509" s="27">
        <f t="shared" si="885"/>
        <v>0</v>
      </c>
      <c r="Z509" s="27">
        <f t="shared" si="885"/>
        <v>1288</v>
      </c>
      <c r="AA509" s="27">
        <f t="shared" si="885"/>
        <v>0</v>
      </c>
      <c r="AB509" s="27">
        <f t="shared" si="885"/>
        <v>0</v>
      </c>
      <c r="AC509" s="27">
        <f t="shared" si="885"/>
        <v>0</v>
      </c>
      <c r="AD509" s="27">
        <f t="shared" si="885"/>
        <v>21515</v>
      </c>
      <c r="AE509" s="27">
        <f t="shared" si="885"/>
        <v>0</v>
      </c>
      <c r="AF509" s="27">
        <f t="shared" si="885"/>
        <v>0</v>
      </c>
      <c r="AG509" s="27">
        <f t="shared" si="885"/>
        <v>0</v>
      </c>
      <c r="AH509" s="27">
        <f t="shared" si="885"/>
        <v>0</v>
      </c>
      <c r="AI509" s="27">
        <f t="shared" si="885"/>
        <v>0</v>
      </c>
      <c r="AJ509" s="27">
        <f t="shared" ref="AF509:AU510" si="886">AJ510</f>
        <v>21515</v>
      </c>
      <c r="AK509" s="27">
        <f t="shared" si="886"/>
        <v>0</v>
      </c>
      <c r="AL509" s="27">
        <f t="shared" si="886"/>
        <v>0</v>
      </c>
      <c r="AM509" s="27">
        <f t="shared" si="886"/>
        <v>0</v>
      </c>
      <c r="AN509" s="27">
        <f t="shared" si="886"/>
        <v>0</v>
      </c>
      <c r="AO509" s="27">
        <f t="shared" si="886"/>
        <v>0</v>
      </c>
      <c r="AP509" s="27">
        <f t="shared" si="886"/>
        <v>21515</v>
      </c>
      <c r="AQ509" s="27">
        <f t="shared" si="886"/>
        <v>0</v>
      </c>
      <c r="AR509" s="27">
        <f t="shared" si="886"/>
        <v>10197</v>
      </c>
      <c r="AS509" s="27">
        <f t="shared" si="886"/>
        <v>0</v>
      </c>
      <c r="AT509" s="27">
        <f t="shared" si="886"/>
        <v>0</v>
      </c>
      <c r="AU509" s="27">
        <f t="shared" si="886"/>
        <v>0</v>
      </c>
      <c r="AV509" s="27">
        <f t="shared" ref="AR509:AW510" si="887">AV510</f>
        <v>31712</v>
      </c>
      <c r="AW509" s="27">
        <f t="shared" si="887"/>
        <v>0</v>
      </c>
    </row>
    <row r="510" spans="1:49" s="8" customFormat="1" ht="24" customHeight="1">
      <c r="A510" s="76" t="s">
        <v>78</v>
      </c>
      <c r="B510" s="25" t="s">
        <v>62</v>
      </c>
      <c r="C510" s="25" t="s">
        <v>50</v>
      </c>
      <c r="D510" s="25" t="s">
        <v>246</v>
      </c>
      <c r="E510" s="25"/>
      <c r="F510" s="27">
        <f t="shared" si="884"/>
        <v>20227</v>
      </c>
      <c r="G510" s="27">
        <f t="shared" si="884"/>
        <v>0</v>
      </c>
      <c r="H510" s="27">
        <f t="shared" si="884"/>
        <v>0</v>
      </c>
      <c r="I510" s="27">
        <f t="shared" si="884"/>
        <v>0</v>
      </c>
      <c r="J510" s="27">
        <f t="shared" si="884"/>
        <v>0</v>
      </c>
      <c r="K510" s="27">
        <f t="shared" si="884"/>
        <v>0</v>
      </c>
      <c r="L510" s="27">
        <f t="shared" si="884"/>
        <v>20227</v>
      </c>
      <c r="M510" s="27">
        <f t="shared" si="884"/>
        <v>0</v>
      </c>
      <c r="N510" s="27">
        <f t="shared" si="884"/>
        <v>0</v>
      </c>
      <c r="O510" s="27">
        <f t="shared" si="884"/>
        <v>0</v>
      </c>
      <c r="P510" s="27">
        <f t="shared" si="884"/>
        <v>0</v>
      </c>
      <c r="Q510" s="27">
        <f t="shared" si="884"/>
        <v>0</v>
      </c>
      <c r="R510" s="27">
        <f t="shared" si="884"/>
        <v>20227</v>
      </c>
      <c r="S510" s="27">
        <f t="shared" si="884"/>
        <v>0</v>
      </c>
      <c r="T510" s="27">
        <f t="shared" si="885"/>
        <v>0</v>
      </c>
      <c r="U510" s="27">
        <f t="shared" si="885"/>
        <v>0</v>
      </c>
      <c r="V510" s="27">
        <f t="shared" si="885"/>
        <v>0</v>
      </c>
      <c r="W510" s="27">
        <f t="shared" si="885"/>
        <v>0</v>
      </c>
      <c r="X510" s="27">
        <f t="shared" si="885"/>
        <v>20227</v>
      </c>
      <c r="Y510" s="27">
        <f t="shared" si="885"/>
        <v>0</v>
      </c>
      <c r="Z510" s="27">
        <f t="shared" si="885"/>
        <v>1288</v>
      </c>
      <c r="AA510" s="27">
        <f t="shared" si="885"/>
        <v>0</v>
      </c>
      <c r="AB510" s="27">
        <f t="shared" si="885"/>
        <v>0</v>
      </c>
      <c r="AC510" s="27">
        <f t="shared" si="885"/>
        <v>0</v>
      </c>
      <c r="AD510" s="27">
        <f t="shared" si="885"/>
        <v>21515</v>
      </c>
      <c r="AE510" s="27">
        <f t="shared" si="885"/>
        <v>0</v>
      </c>
      <c r="AF510" s="27">
        <f t="shared" si="886"/>
        <v>0</v>
      </c>
      <c r="AG510" s="27">
        <f t="shared" si="886"/>
        <v>0</v>
      </c>
      <c r="AH510" s="27">
        <f t="shared" si="886"/>
        <v>0</v>
      </c>
      <c r="AI510" s="27">
        <f t="shared" si="886"/>
        <v>0</v>
      </c>
      <c r="AJ510" s="27">
        <f t="shared" si="886"/>
        <v>21515</v>
      </c>
      <c r="AK510" s="27">
        <f t="shared" si="886"/>
        <v>0</v>
      </c>
      <c r="AL510" s="27">
        <f t="shared" si="886"/>
        <v>0</v>
      </c>
      <c r="AM510" s="27">
        <f t="shared" si="886"/>
        <v>0</v>
      </c>
      <c r="AN510" s="27">
        <f t="shared" si="886"/>
        <v>0</v>
      </c>
      <c r="AO510" s="27">
        <f t="shared" si="886"/>
        <v>0</v>
      </c>
      <c r="AP510" s="27">
        <f t="shared" si="886"/>
        <v>21515</v>
      </c>
      <c r="AQ510" s="27">
        <f t="shared" si="886"/>
        <v>0</v>
      </c>
      <c r="AR510" s="27">
        <f t="shared" si="887"/>
        <v>10197</v>
      </c>
      <c r="AS510" s="27">
        <f t="shared" si="887"/>
        <v>0</v>
      </c>
      <c r="AT510" s="27">
        <f t="shared" si="887"/>
        <v>0</v>
      </c>
      <c r="AU510" s="27">
        <f t="shared" si="887"/>
        <v>0</v>
      </c>
      <c r="AV510" s="27">
        <f t="shared" si="887"/>
        <v>31712</v>
      </c>
      <c r="AW510" s="27">
        <f t="shared" si="887"/>
        <v>0</v>
      </c>
    </row>
    <row r="511" spans="1:49" s="8" customFormat="1" ht="19.5" customHeight="1">
      <c r="A511" s="79" t="s">
        <v>101</v>
      </c>
      <c r="B511" s="36" t="s">
        <v>62</v>
      </c>
      <c r="C511" s="36" t="s">
        <v>50</v>
      </c>
      <c r="D511" s="36" t="s">
        <v>369</v>
      </c>
      <c r="E511" s="25"/>
      <c r="F511" s="27">
        <f t="shared" ref="F511:G511" si="888">F512+F514</f>
        <v>20227</v>
      </c>
      <c r="G511" s="27">
        <f t="shared" si="888"/>
        <v>0</v>
      </c>
      <c r="H511" s="27">
        <f t="shared" ref="H511:M511" si="889">H512+H514</f>
        <v>0</v>
      </c>
      <c r="I511" s="27">
        <f t="shared" si="889"/>
        <v>0</v>
      </c>
      <c r="J511" s="27">
        <f t="shared" si="889"/>
        <v>0</v>
      </c>
      <c r="K511" s="27">
        <f t="shared" si="889"/>
        <v>0</v>
      </c>
      <c r="L511" s="27">
        <f t="shared" si="889"/>
        <v>20227</v>
      </c>
      <c r="M511" s="27">
        <f t="shared" si="889"/>
        <v>0</v>
      </c>
      <c r="N511" s="27">
        <f t="shared" ref="N511:S511" si="890">N512+N514</f>
        <v>0</v>
      </c>
      <c r="O511" s="27">
        <f t="shared" si="890"/>
        <v>0</v>
      </c>
      <c r="P511" s="27">
        <f t="shared" si="890"/>
        <v>0</v>
      </c>
      <c r="Q511" s="27">
        <f t="shared" si="890"/>
        <v>0</v>
      </c>
      <c r="R511" s="27">
        <f t="shared" si="890"/>
        <v>20227</v>
      </c>
      <c r="S511" s="27">
        <f t="shared" si="890"/>
        <v>0</v>
      </c>
      <c r="T511" s="27">
        <f t="shared" ref="T511:Y511" si="891">T512+T514</f>
        <v>0</v>
      </c>
      <c r="U511" s="27">
        <f t="shared" si="891"/>
        <v>0</v>
      </c>
      <c r="V511" s="27">
        <f t="shared" si="891"/>
        <v>0</v>
      </c>
      <c r="W511" s="27">
        <f t="shared" si="891"/>
        <v>0</v>
      </c>
      <c r="X511" s="27">
        <f t="shared" si="891"/>
        <v>20227</v>
      </c>
      <c r="Y511" s="27">
        <f t="shared" si="891"/>
        <v>0</v>
      </c>
      <c r="Z511" s="27">
        <f t="shared" ref="Z511:AE511" si="892">Z512+Z514</f>
        <v>1288</v>
      </c>
      <c r="AA511" s="27">
        <f t="shared" si="892"/>
        <v>0</v>
      </c>
      <c r="AB511" s="27">
        <f t="shared" si="892"/>
        <v>0</v>
      </c>
      <c r="AC511" s="27">
        <f t="shared" si="892"/>
        <v>0</v>
      </c>
      <c r="AD511" s="27">
        <f t="shared" si="892"/>
        <v>21515</v>
      </c>
      <c r="AE511" s="27">
        <f t="shared" si="892"/>
        <v>0</v>
      </c>
      <c r="AF511" s="27">
        <f t="shared" ref="AF511:AK511" si="893">AF512+AF514</f>
        <v>0</v>
      </c>
      <c r="AG511" s="27">
        <f t="shared" si="893"/>
        <v>0</v>
      </c>
      <c r="AH511" s="27">
        <f t="shared" si="893"/>
        <v>0</v>
      </c>
      <c r="AI511" s="27">
        <f t="shared" si="893"/>
        <v>0</v>
      </c>
      <c r="AJ511" s="27">
        <f t="shared" si="893"/>
        <v>21515</v>
      </c>
      <c r="AK511" s="27">
        <f t="shared" si="893"/>
        <v>0</v>
      </c>
      <c r="AL511" s="27">
        <f t="shared" ref="AL511:AQ511" si="894">AL512+AL514</f>
        <v>0</v>
      </c>
      <c r="AM511" s="27">
        <f t="shared" si="894"/>
        <v>0</v>
      </c>
      <c r="AN511" s="27">
        <f t="shared" si="894"/>
        <v>0</v>
      </c>
      <c r="AO511" s="27">
        <f t="shared" si="894"/>
        <v>0</v>
      </c>
      <c r="AP511" s="27">
        <f t="shared" si="894"/>
        <v>21515</v>
      </c>
      <c r="AQ511" s="27">
        <f t="shared" si="894"/>
        <v>0</v>
      </c>
      <c r="AR511" s="27">
        <f t="shared" ref="AR511:AW511" si="895">AR512+AR514</f>
        <v>10197</v>
      </c>
      <c r="AS511" s="27">
        <f t="shared" si="895"/>
        <v>0</v>
      </c>
      <c r="AT511" s="27">
        <f t="shared" si="895"/>
        <v>0</v>
      </c>
      <c r="AU511" s="27">
        <f t="shared" si="895"/>
        <v>0</v>
      </c>
      <c r="AV511" s="27">
        <f t="shared" si="895"/>
        <v>31712</v>
      </c>
      <c r="AW511" s="27">
        <f t="shared" si="895"/>
        <v>0</v>
      </c>
    </row>
    <row r="512" spans="1:49" s="8" customFormat="1" ht="33">
      <c r="A512" s="33" t="s">
        <v>437</v>
      </c>
      <c r="B512" s="36" t="s">
        <v>62</v>
      </c>
      <c r="C512" s="36" t="s">
        <v>50</v>
      </c>
      <c r="D512" s="36" t="s">
        <v>369</v>
      </c>
      <c r="E512" s="25" t="s">
        <v>80</v>
      </c>
      <c r="F512" s="27">
        <f t="shared" ref="F512:AW512" si="896">F513</f>
        <v>20227</v>
      </c>
      <c r="G512" s="27">
        <f t="shared" si="896"/>
        <v>0</v>
      </c>
      <c r="H512" s="27">
        <f t="shared" si="896"/>
        <v>0</v>
      </c>
      <c r="I512" s="27">
        <f t="shared" si="896"/>
        <v>0</v>
      </c>
      <c r="J512" s="27">
        <f t="shared" si="896"/>
        <v>0</v>
      </c>
      <c r="K512" s="27">
        <f t="shared" si="896"/>
        <v>0</v>
      </c>
      <c r="L512" s="27">
        <f t="shared" si="896"/>
        <v>20227</v>
      </c>
      <c r="M512" s="27">
        <f t="shared" si="896"/>
        <v>0</v>
      </c>
      <c r="N512" s="27">
        <f t="shared" si="896"/>
        <v>0</v>
      </c>
      <c r="O512" s="27">
        <f t="shared" si="896"/>
        <v>0</v>
      </c>
      <c r="P512" s="27">
        <f t="shared" si="896"/>
        <v>0</v>
      </c>
      <c r="Q512" s="27">
        <f t="shared" si="896"/>
        <v>0</v>
      </c>
      <c r="R512" s="27">
        <f t="shared" si="896"/>
        <v>20227</v>
      </c>
      <c r="S512" s="27">
        <f t="shared" si="896"/>
        <v>0</v>
      </c>
      <c r="T512" s="27">
        <f t="shared" si="896"/>
        <v>0</v>
      </c>
      <c r="U512" s="27">
        <f t="shared" si="896"/>
        <v>0</v>
      </c>
      <c r="V512" s="27">
        <f t="shared" si="896"/>
        <v>0</v>
      </c>
      <c r="W512" s="27">
        <f t="shared" si="896"/>
        <v>0</v>
      </c>
      <c r="X512" s="27">
        <f t="shared" si="896"/>
        <v>20227</v>
      </c>
      <c r="Y512" s="27">
        <f t="shared" si="896"/>
        <v>0</v>
      </c>
      <c r="Z512" s="131">
        <f t="shared" si="896"/>
        <v>1288</v>
      </c>
      <c r="AA512" s="27">
        <f t="shared" si="896"/>
        <v>0</v>
      </c>
      <c r="AB512" s="27">
        <f t="shared" si="896"/>
        <v>0</v>
      </c>
      <c r="AC512" s="27">
        <f t="shared" si="896"/>
        <v>0</v>
      </c>
      <c r="AD512" s="27">
        <f t="shared" si="896"/>
        <v>21515</v>
      </c>
      <c r="AE512" s="27">
        <f t="shared" si="896"/>
        <v>0</v>
      </c>
      <c r="AF512" s="27">
        <f t="shared" si="896"/>
        <v>0</v>
      </c>
      <c r="AG512" s="27">
        <f t="shared" si="896"/>
        <v>0</v>
      </c>
      <c r="AH512" s="27">
        <f t="shared" si="896"/>
        <v>0</v>
      </c>
      <c r="AI512" s="27">
        <f t="shared" si="896"/>
        <v>0</v>
      </c>
      <c r="AJ512" s="27">
        <f t="shared" si="896"/>
        <v>21515</v>
      </c>
      <c r="AK512" s="27">
        <f t="shared" si="896"/>
        <v>0</v>
      </c>
      <c r="AL512" s="27">
        <f t="shared" si="896"/>
        <v>0</v>
      </c>
      <c r="AM512" s="27">
        <f t="shared" si="896"/>
        <v>0</v>
      </c>
      <c r="AN512" s="27">
        <f t="shared" si="896"/>
        <v>0</v>
      </c>
      <c r="AO512" s="27">
        <f t="shared" si="896"/>
        <v>0</v>
      </c>
      <c r="AP512" s="27">
        <f t="shared" si="896"/>
        <v>21515</v>
      </c>
      <c r="AQ512" s="27">
        <f t="shared" si="896"/>
        <v>0</v>
      </c>
      <c r="AR512" s="27">
        <f t="shared" si="896"/>
        <v>10197</v>
      </c>
      <c r="AS512" s="27">
        <f t="shared" si="896"/>
        <v>0</v>
      </c>
      <c r="AT512" s="27">
        <f t="shared" si="896"/>
        <v>0</v>
      </c>
      <c r="AU512" s="27">
        <f t="shared" si="896"/>
        <v>0</v>
      </c>
      <c r="AV512" s="27">
        <f t="shared" si="896"/>
        <v>31712</v>
      </c>
      <c r="AW512" s="27">
        <f t="shared" si="896"/>
        <v>0</v>
      </c>
    </row>
    <row r="513" spans="1:49" s="8" customFormat="1" ht="38.25" customHeight="1">
      <c r="A513" s="72" t="s">
        <v>196</v>
      </c>
      <c r="B513" s="36" t="s">
        <v>62</v>
      </c>
      <c r="C513" s="36" t="s">
        <v>50</v>
      </c>
      <c r="D513" s="36" t="s">
        <v>369</v>
      </c>
      <c r="E513" s="25" t="s">
        <v>169</v>
      </c>
      <c r="F513" s="27">
        <f>1947+309+8028+9943</f>
        <v>20227</v>
      </c>
      <c r="G513" s="27"/>
      <c r="H513" s="27"/>
      <c r="I513" s="27"/>
      <c r="J513" s="27"/>
      <c r="K513" s="27"/>
      <c r="L513" s="27">
        <f>F513+H513+I513+J513+K513</f>
        <v>20227</v>
      </c>
      <c r="M513" s="27">
        <f>G513+K513</f>
        <v>0</v>
      </c>
      <c r="N513" s="27"/>
      <c r="O513" s="27"/>
      <c r="P513" s="27"/>
      <c r="Q513" s="27"/>
      <c r="R513" s="27">
        <f>L513+N513+O513+P513+Q513</f>
        <v>20227</v>
      </c>
      <c r="S513" s="27">
        <f>M513+Q513</f>
        <v>0</v>
      </c>
      <c r="T513" s="27"/>
      <c r="U513" s="27"/>
      <c r="V513" s="27"/>
      <c r="W513" s="27"/>
      <c r="X513" s="27">
        <f>R513+T513+U513+V513+W513</f>
        <v>20227</v>
      </c>
      <c r="Y513" s="27">
        <f>S513+W513</f>
        <v>0</v>
      </c>
      <c r="Z513" s="131">
        <v>1288</v>
      </c>
      <c r="AA513" s="27"/>
      <c r="AB513" s="27"/>
      <c r="AC513" s="27"/>
      <c r="AD513" s="27">
        <f>X513+Z513+AA513+AB513+AC513</f>
        <v>21515</v>
      </c>
      <c r="AE513" s="27">
        <f>Y513+AC513</f>
        <v>0</v>
      </c>
      <c r="AF513" s="27"/>
      <c r="AG513" s="27"/>
      <c r="AH513" s="27"/>
      <c r="AI513" s="27"/>
      <c r="AJ513" s="27">
        <f>AD513+AF513+AG513+AH513+AI513</f>
        <v>21515</v>
      </c>
      <c r="AK513" s="27">
        <f>AE513+AI513</f>
        <v>0</v>
      </c>
      <c r="AL513" s="27"/>
      <c r="AM513" s="27"/>
      <c r="AN513" s="27"/>
      <c r="AO513" s="27"/>
      <c r="AP513" s="27">
        <f>AJ513+AL513+AM513+AN513+AO513</f>
        <v>21515</v>
      </c>
      <c r="AQ513" s="27">
        <f>AK513+AO513</f>
        <v>0</v>
      </c>
      <c r="AR513" s="27">
        <v>10197</v>
      </c>
      <c r="AS513" s="27"/>
      <c r="AT513" s="27"/>
      <c r="AU513" s="27"/>
      <c r="AV513" s="27">
        <f>AP513+AR513+AS513+AT513+AU513</f>
        <v>31712</v>
      </c>
      <c r="AW513" s="27">
        <f>AQ513+AU513</f>
        <v>0</v>
      </c>
    </row>
    <row r="514" spans="1:49" s="8" customFormat="1" ht="19.5" hidden="1" customHeight="1">
      <c r="A514" s="114" t="s">
        <v>99</v>
      </c>
      <c r="B514" s="135" t="s">
        <v>62</v>
      </c>
      <c r="C514" s="135" t="s">
        <v>50</v>
      </c>
      <c r="D514" s="135" t="s">
        <v>369</v>
      </c>
      <c r="E514" s="97" t="s">
        <v>100</v>
      </c>
      <c r="F514" s="95">
        <f t="shared" ref="F514:AW514" si="897">F515</f>
        <v>0</v>
      </c>
      <c r="G514" s="95">
        <f t="shared" si="897"/>
        <v>0</v>
      </c>
      <c r="H514" s="95">
        <f t="shared" si="897"/>
        <v>0</v>
      </c>
      <c r="I514" s="95">
        <f t="shared" si="897"/>
        <v>0</v>
      </c>
      <c r="J514" s="95">
        <f t="shared" si="897"/>
        <v>0</v>
      </c>
      <c r="K514" s="95">
        <f t="shared" si="897"/>
        <v>0</v>
      </c>
      <c r="L514" s="95">
        <f t="shared" si="897"/>
        <v>0</v>
      </c>
      <c r="M514" s="95">
        <f t="shared" si="897"/>
        <v>0</v>
      </c>
      <c r="N514" s="95">
        <f t="shared" si="897"/>
        <v>0</v>
      </c>
      <c r="O514" s="95">
        <f t="shared" si="897"/>
        <v>0</v>
      </c>
      <c r="P514" s="95">
        <f t="shared" si="897"/>
        <v>0</v>
      </c>
      <c r="Q514" s="95">
        <f t="shared" si="897"/>
        <v>0</v>
      </c>
      <c r="R514" s="95">
        <f t="shared" si="897"/>
        <v>0</v>
      </c>
      <c r="S514" s="95">
        <f t="shared" si="897"/>
        <v>0</v>
      </c>
      <c r="T514" s="95">
        <f t="shared" si="897"/>
        <v>0</v>
      </c>
      <c r="U514" s="95">
        <f t="shared" si="897"/>
        <v>0</v>
      </c>
      <c r="V514" s="95">
        <f t="shared" si="897"/>
        <v>0</v>
      </c>
      <c r="W514" s="95">
        <f t="shared" si="897"/>
        <v>0</v>
      </c>
      <c r="X514" s="95">
        <f t="shared" si="897"/>
        <v>0</v>
      </c>
      <c r="Y514" s="95">
        <f t="shared" si="897"/>
        <v>0</v>
      </c>
      <c r="Z514" s="95">
        <f t="shared" si="897"/>
        <v>0</v>
      </c>
      <c r="AA514" s="95">
        <f t="shared" si="897"/>
        <v>0</v>
      </c>
      <c r="AB514" s="95">
        <f t="shared" si="897"/>
        <v>0</v>
      </c>
      <c r="AC514" s="95">
        <f t="shared" si="897"/>
        <v>0</v>
      </c>
      <c r="AD514" s="95">
        <f t="shared" si="897"/>
        <v>0</v>
      </c>
      <c r="AE514" s="95">
        <f t="shared" si="897"/>
        <v>0</v>
      </c>
      <c r="AF514" s="27">
        <f t="shared" si="897"/>
        <v>0</v>
      </c>
      <c r="AG514" s="27">
        <f t="shared" si="897"/>
        <v>0</v>
      </c>
      <c r="AH514" s="27">
        <f t="shared" si="897"/>
        <v>0</v>
      </c>
      <c r="AI514" s="27">
        <f t="shared" si="897"/>
        <v>0</v>
      </c>
      <c r="AJ514" s="95">
        <f t="shared" si="897"/>
        <v>0</v>
      </c>
      <c r="AK514" s="95">
        <f t="shared" si="897"/>
        <v>0</v>
      </c>
      <c r="AL514" s="27">
        <f t="shared" si="897"/>
        <v>0</v>
      </c>
      <c r="AM514" s="27">
        <f t="shared" si="897"/>
        <v>0</v>
      </c>
      <c r="AN514" s="27">
        <f t="shared" si="897"/>
        <v>0</v>
      </c>
      <c r="AO514" s="27">
        <f t="shared" si="897"/>
        <v>0</v>
      </c>
      <c r="AP514" s="95">
        <f t="shared" si="897"/>
        <v>0</v>
      </c>
      <c r="AQ514" s="95">
        <f t="shared" si="897"/>
        <v>0</v>
      </c>
      <c r="AR514" s="27">
        <f t="shared" si="897"/>
        <v>0</v>
      </c>
      <c r="AS514" s="27">
        <f t="shared" si="897"/>
        <v>0</v>
      </c>
      <c r="AT514" s="27">
        <f t="shared" si="897"/>
        <v>0</v>
      </c>
      <c r="AU514" s="27">
        <f t="shared" si="897"/>
        <v>0</v>
      </c>
      <c r="AV514" s="95">
        <f t="shared" si="897"/>
        <v>0</v>
      </c>
      <c r="AW514" s="95">
        <f t="shared" si="897"/>
        <v>0</v>
      </c>
    </row>
    <row r="515" spans="1:49" s="8" customFormat="1" ht="19.5" hidden="1" customHeight="1">
      <c r="A515" s="114" t="s">
        <v>187</v>
      </c>
      <c r="B515" s="135" t="s">
        <v>62</v>
      </c>
      <c r="C515" s="135" t="s">
        <v>50</v>
      </c>
      <c r="D515" s="135" t="s">
        <v>369</v>
      </c>
      <c r="E515" s="97" t="s">
        <v>171</v>
      </c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  <c r="AA515" s="95"/>
      <c r="AB515" s="95"/>
      <c r="AC515" s="95"/>
      <c r="AD515" s="95"/>
      <c r="AE515" s="95"/>
      <c r="AF515" s="27"/>
      <c r="AG515" s="27"/>
      <c r="AH515" s="27"/>
      <c r="AI515" s="27"/>
      <c r="AJ515" s="95"/>
      <c r="AK515" s="95"/>
      <c r="AL515" s="27"/>
      <c r="AM515" s="27"/>
      <c r="AN515" s="27"/>
      <c r="AO515" s="27"/>
      <c r="AP515" s="95"/>
      <c r="AQ515" s="95"/>
      <c r="AR515" s="27"/>
      <c r="AS515" s="27"/>
      <c r="AT515" s="27"/>
      <c r="AU515" s="27"/>
      <c r="AV515" s="95"/>
      <c r="AW515" s="95"/>
    </row>
    <row r="516" spans="1:49" s="9" customFormat="1" ht="16.5">
      <c r="A516" s="33"/>
      <c r="B516" s="25"/>
      <c r="C516" s="25"/>
      <c r="D516" s="38"/>
      <c r="E516" s="25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  <c r="AD516" s="60"/>
      <c r="AE516" s="60"/>
      <c r="AF516" s="60"/>
      <c r="AG516" s="60"/>
      <c r="AH516" s="60"/>
      <c r="AI516" s="60"/>
      <c r="AJ516" s="60"/>
      <c r="AK516" s="60"/>
      <c r="AL516" s="60"/>
      <c r="AM516" s="60"/>
      <c r="AN516" s="60"/>
      <c r="AO516" s="60"/>
      <c r="AP516" s="60"/>
      <c r="AQ516" s="60"/>
      <c r="AR516" s="60"/>
      <c r="AS516" s="60"/>
      <c r="AT516" s="60"/>
      <c r="AU516" s="60"/>
      <c r="AV516" s="60"/>
      <c r="AW516" s="60"/>
    </row>
    <row r="517" spans="1:49" s="10" customFormat="1" ht="18.75">
      <c r="A517" s="71" t="s">
        <v>31</v>
      </c>
      <c r="B517" s="22" t="s">
        <v>62</v>
      </c>
      <c r="C517" s="22" t="s">
        <v>51</v>
      </c>
      <c r="D517" s="29"/>
      <c r="E517" s="22"/>
      <c r="F517" s="30">
        <f t="shared" ref="F517:G517" si="898">F518+F523+F533+F528</f>
        <v>20289</v>
      </c>
      <c r="G517" s="30">
        <f t="shared" si="898"/>
        <v>0</v>
      </c>
      <c r="H517" s="30">
        <f t="shared" ref="H517:M517" si="899">H518+H523+H533+H528</f>
        <v>0</v>
      </c>
      <c r="I517" s="30">
        <f t="shared" si="899"/>
        <v>0</v>
      </c>
      <c r="J517" s="30">
        <f t="shared" si="899"/>
        <v>0</v>
      </c>
      <c r="K517" s="30">
        <f t="shared" si="899"/>
        <v>0</v>
      </c>
      <c r="L517" s="30">
        <f t="shared" si="899"/>
        <v>20289</v>
      </c>
      <c r="M517" s="30">
        <f t="shared" si="899"/>
        <v>0</v>
      </c>
      <c r="N517" s="30">
        <f t="shared" ref="N517:S517" si="900">N518+N523+N533+N528</f>
        <v>0</v>
      </c>
      <c r="O517" s="30">
        <f t="shared" si="900"/>
        <v>0</v>
      </c>
      <c r="P517" s="30">
        <f t="shared" si="900"/>
        <v>0</v>
      </c>
      <c r="Q517" s="30">
        <f t="shared" si="900"/>
        <v>0</v>
      </c>
      <c r="R517" s="30">
        <f t="shared" si="900"/>
        <v>20289</v>
      </c>
      <c r="S517" s="30">
        <f t="shared" si="900"/>
        <v>0</v>
      </c>
      <c r="T517" s="30">
        <f t="shared" ref="T517:Y517" si="901">T518+T523+T533+T528</f>
        <v>0</v>
      </c>
      <c r="U517" s="30">
        <f t="shared" si="901"/>
        <v>0</v>
      </c>
      <c r="V517" s="30">
        <f t="shared" si="901"/>
        <v>0</v>
      </c>
      <c r="W517" s="30">
        <f t="shared" si="901"/>
        <v>0</v>
      </c>
      <c r="X517" s="30">
        <f t="shared" si="901"/>
        <v>20289</v>
      </c>
      <c r="Y517" s="30">
        <f t="shared" si="901"/>
        <v>0</v>
      </c>
      <c r="Z517" s="30">
        <f t="shared" ref="Z517:AE517" si="902">Z518+Z523+Z533+Z528</f>
        <v>1087</v>
      </c>
      <c r="AA517" s="30">
        <f t="shared" si="902"/>
        <v>0</v>
      </c>
      <c r="AB517" s="30">
        <f t="shared" si="902"/>
        <v>0</v>
      </c>
      <c r="AC517" s="30">
        <f t="shared" si="902"/>
        <v>0</v>
      </c>
      <c r="AD517" s="30">
        <f t="shared" si="902"/>
        <v>21376</v>
      </c>
      <c r="AE517" s="30">
        <f t="shared" si="902"/>
        <v>0</v>
      </c>
      <c r="AF517" s="30">
        <f t="shared" ref="AF517:AK517" si="903">AF518+AF523+AF533+AF528</f>
        <v>0</v>
      </c>
      <c r="AG517" s="30">
        <f t="shared" si="903"/>
        <v>0</v>
      </c>
      <c r="AH517" s="30">
        <f t="shared" si="903"/>
        <v>0</v>
      </c>
      <c r="AI517" s="30">
        <f t="shared" si="903"/>
        <v>0</v>
      </c>
      <c r="AJ517" s="30">
        <f t="shared" si="903"/>
        <v>21376</v>
      </c>
      <c r="AK517" s="30">
        <f t="shared" si="903"/>
        <v>0</v>
      </c>
      <c r="AL517" s="30">
        <f t="shared" ref="AL517:AQ517" si="904">AL518+AL523+AL533+AL528</f>
        <v>0</v>
      </c>
      <c r="AM517" s="30">
        <f t="shared" si="904"/>
        <v>0</v>
      </c>
      <c r="AN517" s="30">
        <f t="shared" si="904"/>
        <v>-343</v>
      </c>
      <c r="AO517" s="30">
        <f t="shared" si="904"/>
        <v>0</v>
      </c>
      <c r="AP517" s="30">
        <f t="shared" si="904"/>
        <v>21033</v>
      </c>
      <c r="AQ517" s="30">
        <f t="shared" si="904"/>
        <v>0</v>
      </c>
      <c r="AR517" s="30">
        <f t="shared" ref="AR517:AW517" si="905">AR518+AR523+AR533+AR528</f>
        <v>0</v>
      </c>
      <c r="AS517" s="30">
        <f t="shared" si="905"/>
        <v>-301</v>
      </c>
      <c r="AT517" s="30">
        <f t="shared" si="905"/>
        <v>0</v>
      </c>
      <c r="AU517" s="30">
        <f t="shared" si="905"/>
        <v>0</v>
      </c>
      <c r="AV517" s="30">
        <f t="shared" si="905"/>
        <v>20732</v>
      </c>
      <c r="AW517" s="30">
        <f t="shared" si="905"/>
        <v>0</v>
      </c>
    </row>
    <row r="518" spans="1:49" s="10" customFormat="1" ht="49.5">
      <c r="A518" s="33" t="s">
        <v>201</v>
      </c>
      <c r="B518" s="25" t="s">
        <v>62</v>
      </c>
      <c r="C518" s="25" t="s">
        <v>51</v>
      </c>
      <c r="D518" s="32" t="s">
        <v>379</v>
      </c>
      <c r="E518" s="25"/>
      <c r="F518" s="50">
        <f t="shared" ref="F518:U521" si="906">F519</f>
        <v>357</v>
      </c>
      <c r="G518" s="50">
        <f t="shared" si="906"/>
        <v>0</v>
      </c>
      <c r="H518" s="50">
        <f t="shared" si="906"/>
        <v>0</v>
      </c>
      <c r="I518" s="50">
        <f t="shared" si="906"/>
        <v>0</v>
      </c>
      <c r="J518" s="50">
        <f t="shared" si="906"/>
        <v>0</v>
      </c>
      <c r="K518" s="50">
        <f t="shared" si="906"/>
        <v>0</v>
      </c>
      <c r="L518" s="50">
        <f t="shared" si="906"/>
        <v>357</v>
      </c>
      <c r="M518" s="50">
        <f t="shared" si="906"/>
        <v>0</v>
      </c>
      <c r="N518" s="50">
        <f t="shared" si="906"/>
        <v>0</v>
      </c>
      <c r="O518" s="50">
        <f t="shared" si="906"/>
        <v>0</v>
      </c>
      <c r="P518" s="50">
        <f t="shared" si="906"/>
        <v>0</v>
      </c>
      <c r="Q518" s="50">
        <f t="shared" si="906"/>
        <v>0</v>
      </c>
      <c r="R518" s="50">
        <f t="shared" si="906"/>
        <v>357</v>
      </c>
      <c r="S518" s="50">
        <f t="shared" si="906"/>
        <v>0</v>
      </c>
      <c r="T518" s="50">
        <f t="shared" si="906"/>
        <v>0</v>
      </c>
      <c r="U518" s="50">
        <f t="shared" si="906"/>
        <v>0</v>
      </c>
      <c r="V518" s="50">
        <f t="shared" ref="T518:AI521" si="907">V519</f>
        <v>0</v>
      </c>
      <c r="W518" s="50">
        <f t="shared" si="907"/>
        <v>0</v>
      </c>
      <c r="X518" s="50">
        <f t="shared" si="907"/>
        <v>357</v>
      </c>
      <c r="Y518" s="50">
        <f t="shared" si="907"/>
        <v>0</v>
      </c>
      <c r="Z518" s="50">
        <f t="shared" si="907"/>
        <v>0</v>
      </c>
      <c r="AA518" s="50">
        <f t="shared" si="907"/>
        <v>0</v>
      </c>
      <c r="AB518" s="50">
        <f t="shared" si="907"/>
        <v>0</v>
      </c>
      <c r="AC518" s="50">
        <f t="shared" si="907"/>
        <v>0</v>
      </c>
      <c r="AD518" s="50">
        <f t="shared" si="907"/>
        <v>357</v>
      </c>
      <c r="AE518" s="50">
        <f t="shared" si="907"/>
        <v>0</v>
      </c>
      <c r="AF518" s="50">
        <f t="shared" si="907"/>
        <v>0</v>
      </c>
      <c r="AG518" s="50">
        <f t="shared" si="907"/>
        <v>0</v>
      </c>
      <c r="AH518" s="50">
        <f t="shared" si="907"/>
        <v>0</v>
      </c>
      <c r="AI518" s="50">
        <f t="shared" si="907"/>
        <v>0</v>
      </c>
      <c r="AJ518" s="50">
        <f t="shared" ref="AF518:AU521" si="908">AJ519</f>
        <v>357</v>
      </c>
      <c r="AK518" s="50">
        <f t="shared" si="908"/>
        <v>0</v>
      </c>
      <c r="AL518" s="50">
        <f t="shared" si="908"/>
        <v>0</v>
      </c>
      <c r="AM518" s="50">
        <f t="shared" si="908"/>
        <v>0</v>
      </c>
      <c r="AN518" s="50">
        <f t="shared" si="908"/>
        <v>0</v>
      </c>
      <c r="AO518" s="50">
        <f t="shared" si="908"/>
        <v>0</v>
      </c>
      <c r="AP518" s="50">
        <f t="shared" si="908"/>
        <v>357</v>
      </c>
      <c r="AQ518" s="50">
        <f t="shared" si="908"/>
        <v>0</v>
      </c>
      <c r="AR518" s="50">
        <f t="shared" si="908"/>
        <v>0</v>
      </c>
      <c r="AS518" s="50">
        <f t="shared" si="908"/>
        <v>0</v>
      </c>
      <c r="AT518" s="50">
        <f t="shared" si="908"/>
        <v>0</v>
      </c>
      <c r="AU518" s="50">
        <f t="shared" si="908"/>
        <v>0</v>
      </c>
      <c r="AV518" s="50">
        <f t="shared" ref="AR518:AW521" si="909">AV519</f>
        <v>357</v>
      </c>
      <c r="AW518" s="50">
        <f t="shared" si="909"/>
        <v>0</v>
      </c>
    </row>
    <row r="519" spans="1:49" s="10" customFormat="1" ht="24.75" customHeight="1">
      <c r="A519" s="77" t="s">
        <v>78</v>
      </c>
      <c r="B519" s="25" t="s">
        <v>62</v>
      </c>
      <c r="C519" s="25" t="s">
        <v>51</v>
      </c>
      <c r="D519" s="32" t="s">
        <v>380</v>
      </c>
      <c r="E519" s="25"/>
      <c r="F519" s="50">
        <f t="shared" si="906"/>
        <v>357</v>
      </c>
      <c r="G519" s="50">
        <f t="shared" si="906"/>
        <v>0</v>
      </c>
      <c r="H519" s="50">
        <f t="shared" si="906"/>
        <v>0</v>
      </c>
      <c r="I519" s="50">
        <f t="shared" si="906"/>
        <v>0</v>
      </c>
      <c r="J519" s="50">
        <f t="shared" si="906"/>
        <v>0</v>
      </c>
      <c r="K519" s="50">
        <f t="shared" si="906"/>
        <v>0</v>
      </c>
      <c r="L519" s="50">
        <f t="shared" si="906"/>
        <v>357</v>
      </c>
      <c r="M519" s="50">
        <f t="shared" si="906"/>
        <v>0</v>
      </c>
      <c r="N519" s="50">
        <f t="shared" si="906"/>
        <v>0</v>
      </c>
      <c r="O519" s="50">
        <f t="shared" si="906"/>
        <v>0</v>
      </c>
      <c r="P519" s="50">
        <f t="shared" si="906"/>
        <v>0</v>
      </c>
      <c r="Q519" s="50">
        <f t="shared" si="906"/>
        <v>0</v>
      </c>
      <c r="R519" s="50">
        <f t="shared" si="906"/>
        <v>357</v>
      </c>
      <c r="S519" s="50">
        <f t="shared" si="906"/>
        <v>0</v>
      </c>
      <c r="T519" s="50">
        <f t="shared" si="907"/>
        <v>0</v>
      </c>
      <c r="U519" s="50">
        <f t="shared" si="907"/>
        <v>0</v>
      </c>
      <c r="V519" s="50">
        <f t="shared" si="907"/>
        <v>0</v>
      </c>
      <c r="W519" s="50">
        <f t="shared" si="907"/>
        <v>0</v>
      </c>
      <c r="X519" s="50">
        <f t="shared" si="907"/>
        <v>357</v>
      </c>
      <c r="Y519" s="50">
        <f t="shared" si="907"/>
        <v>0</v>
      </c>
      <c r="Z519" s="50">
        <f t="shared" si="907"/>
        <v>0</v>
      </c>
      <c r="AA519" s="50">
        <f t="shared" si="907"/>
        <v>0</v>
      </c>
      <c r="AB519" s="50">
        <f t="shared" si="907"/>
        <v>0</v>
      </c>
      <c r="AC519" s="50">
        <f t="shared" si="907"/>
        <v>0</v>
      </c>
      <c r="AD519" s="50">
        <f t="shared" si="907"/>
        <v>357</v>
      </c>
      <c r="AE519" s="50">
        <f t="shared" si="907"/>
        <v>0</v>
      </c>
      <c r="AF519" s="50">
        <f t="shared" si="908"/>
        <v>0</v>
      </c>
      <c r="AG519" s="50">
        <f t="shared" si="908"/>
        <v>0</v>
      </c>
      <c r="AH519" s="50">
        <f t="shared" si="908"/>
        <v>0</v>
      </c>
      <c r="AI519" s="50">
        <f t="shared" si="908"/>
        <v>0</v>
      </c>
      <c r="AJ519" s="50">
        <f t="shared" si="908"/>
        <v>357</v>
      </c>
      <c r="AK519" s="50">
        <f t="shared" si="908"/>
        <v>0</v>
      </c>
      <c r="AL519" s="50">
        <f t="shared" si="908"/>
        <v>0</v>
      </c>
      <c r="AM519" s="50">
        <f t="shared" si="908"/>
        <v>0</v>
      </c>
      <c r="AN519" s="50">
        <f t="shared" si="908"/>
        <v>0</v>
      </c>
      <c r="AO519" s="50">
        <f t="shared" si="908"/>
        <v>0</v>
      </c>
      <c r="AP519" s="50">
        <f t="shared" si="908"/>
        <v>357</v>
      </c>
      <c r="AQ519" s="50">
        <f t="shared" si="908"/>
        <v>0</v>
      </c>
      <c r="AR519" s="50">
        <f t="shared" si="909"/>
        <v>0</v>
      </c>
      <c r="AS519" s="50">
        <f t="shared" si="909"/>
        <v>0</v>
      </c>
      <c r="AT519" s="50">
        <f t="shared" si="909"/>
        <v>0</v>
      </c>
      <c r="AU519" s="50">
        <f t="shared" si="909"/>
        <v>0</v>
      </c>
      <c r="AV519" s="50">
        <f t="shared" si="909"/>
        <v>357</v>
      </c>
      <c r="AW519" s="50">
        <f t="shared" si="909"/>
        <v>0</v>
      </c>
    </row>
    <row r="520" spans="1:49" s="10" customFormat="1" ht="22.5" customHeight="1">
      <c r="A520" s="33" t="s">
        <v>122</v>
      </c>
      <c r="B520" s="25" t="s">
        <v>62</v>
      </c>
      <c r="C520" s="25" t="s">
        <v>51</v>
      </c>
      <c r="D520" s="32" t="s">
        <v>387</v>
      </c>
      <c r="E520" s="25"/>
      <c r="F520" s="50">
        <f t="shared" si="906"/>
        <v>357</v>
      </c>
      <c r="G520" s="50">
        <f t="shared" si="906"/>
        <v>0</v>
      </c>
      <c r="H520" s="50">
        <f t="shared" si="906"/>
        <v>0</v>
      </c>
      <c r="I520" s="50">
        <f t="shared" si="906"/>
        <v>0</v>
      </c>
      <c r="J520" s="50">
        <f t="shared" si="906"/>
        <v>0</v>
      </c>
      <c r="K520" s="50">
        <f t="shared" si="906"/>
        <v>0</v>
      </c>
      <c r="L520" s="50">
        <f t="shared" si="906"/>
        <v>357</v>
      </c>
      <c r="M520" s="50">
        <f t="shared" si="906"/>
        <v>0</v>
      </c>
      <c r="N520" s="50">
        <f t="shared" si="906"/>
        <v>0</v>
      </c>
      <c r="O520" s="50">
        <f t="shared" si="906"/>
        <v>0</v>
      </c>
      <c r="P520" s="50">
        <f t="shared" si="906"/>
        <v>0</v>
      </c>
      <c r="Q520" s="50">
        <f t="shared" si="906"/>
        <v>0</v>
      </c>
      <c r="R520" s="50">
        <f t="shared" si="906"/>
        <v>357</v>
      </c>
      <c r="S520" s="50">
        <f t="shared" si="906"/>
        <v>0</v>
      </c>
      <c r="T520" s="50">
        <f t="shared" si="907"/>
        <v>0</v>
      </c>
      <c r="U520" s="50">
        <f t="shared" si="907"/>
        <v>0</v>
      </c>
      <c r="V520" s="50">
        <f t="shared" si="907"/>
        <v>0</v>
      </c>
      <c r="W520" s="50">
        <f t="shared" si="907"/>
        <v>0</v>
      </c>
      <c r="X520" s="50">
        <f t="shared" si="907"/>
        <v>357</v>
      </c>
      <c r="Y520" s="50">
        <f t="shared" si="907"/>
        <v>0</v>
      </c>
      <c r="Z520" s="50">
        <f t="shared" si="907"/>
        <v>0</v>
      </c>
      <c r="AA520" s="50">
        <f t="shared" si="907"/>
        <v>0</v>
      </c>
      <c r="AB520" s="50">
        <f t="shared" si="907"/>
        <v>0</v>
      </c>
      <c r="AC520" s="50">
        <f t="shared" si="907"/>
        <v>0</v>
      </c>
      <c r="AD520" s="50">
        <f t="shared" si="907"/>
        <v>357</v>
      </c>
      <c r="AE520" s="50">
        <f t="shared" si="907"/>
        <v>0</v>
      </c>
      <c r="AF520" s="50">
        <f t="shared" si="908"/>
        <v>0</v>
      </c>
      <c r="AG520" s="50">
        <f t="shared" si="908"/>
        <v>0</v>
      </c>
      <c r="AH520" s="50">
        <f t="shared" si="908"/>
        <v>0</v>
      </c>
      <c r="AI520" s="50">
        <f t="shared" si="908"/>
        <v>0</v>
      </c>
      <c r="AJ520" s="50">
        <f t="shared" si="908"/>
        <v>357</v>
      </c>
      <c r="AK520" s="50">
        <f t="shared" si="908"/>
        <v>0</v>
      </c>
      <c r="AL520" s="50">
        <f t="shared" si="908"/>
        <v>0</v>
      </c>
      <c r="AM520" s="50">
        <f t="shared" si="908"/>
        <v>0</v>
      </c>
      <c r="AN520" s="50">
        <f t="shared" si="908"/>
        <v>0</v>
      </c>
      <c r="AO520" s="50">
        <f t="shared" si="908"/>
        <v>0</v>
      </c>
      <c r="AP520" s="50">
        <f t="shared" si="908"/>
        <v>357</v>
      </c>
      <c r="AQ520" s="50">
        <f t="shared" si="908"/>
        <v>0</v>
      </c>
      <c r="AR520" s="50">
        <f t="shared" si="909"/>
        <v>0</v>
      </c>
      <c r="AS520" s="50">
        <f t="shared" si="909"/>
        <v>0</v>
      </c>
      <c r="AT520" s="50">
        <f t="shared" si="909"/>
        <v>0</v>
      </c>
      <c r="AU520" s="50">
        <f t="shared" si="909"/>
        <v>0</v>
      </c>
      <c r="AV520" s="50">
        <f t="shared" si="909"/>
        <v>357</v>
      </c>
      <c r="AW520" s="50">
        <f t="shared" si="909"/>
        <v>0</v>
      </c>
    </row>
    <row r="521" spans="1:49" s="10" customFormat="1" ht="16.5">
      <c r="A521" s="77" t="s">
        <v>99</v>
      </c>
      <c r="B521" s="25" t="s">
        <v>62</v>
      </c>
      <c r="C521" s="25" t="s">
        <v>51</v>
      </c>
      <c r="D521" s="32" t="s">
        <v>387</v>
      </c>
      <c r="E521" s="25" t="s">
        <v>100</v>
      </c>
      <c r="F521" s="50">
        <f t="shared" si="906"/>
        <v>357</v>
      </c>
      <c r="G521" s="50">
        <f t="shared" si="906"/>
        <v>0</v>
      </c>
      <c r="H521" s="50">
        <f t="shared" si="906"/>
        <v>0</v>
      </c>
      <c r="I521" s="50">
        <f t="shared" si="906"/>
        <v>0</v>
      </c>
      <c r="J521" s="50">
        <f t="shared" si="906"/>
        <v>0</v>
      </c>
      <c r="K521" s="50">
        <f t="shared" si="906"/>
        <v>0</v>
      </c>
      <c r="L521" s="50">
        <f t="shared" si="906"/>
        <v>357</v>
      </c>
      <c r="M521" s="50">
        <f t="shared" si="906"/>
        <v>0</v>
      </c>
      <c r="N521" s="50">
        <f t="shared" si="906"/>
        <v>0</v>
      </c>
      <c r="O521" s="50">
        <f t="shared" si="906"/>
        <v>0</v>
      </c>
      <c r="P521" s="50">
        <f t="shared" si="906"/>
        <v>0</v>
      </c>
      <c r="Q521" s="50">
        <f t="shared" si="906"/>
        <v>0</v>
      </c>
      <c r="R521" s="50">
        <f t="shared" si="906"/>
        <v>357</v>
      </c>
      <c r="S521" s="50">
        <f t="shared" si="906"/>
        <v>0</v>
      </c>
      <c r="T521" s="50">
        <f t="shared" si="907"/>
        <v>0</v>
      </c>
      <c r="U521" s="50">
        <f t="shared" si="907"/>
        <v>0</v>
      </c>
      <c r="V521" s="50">
        <f t="shared" si="907"/>
        <v>0</v>
      </c>
      <c r="W521" s="50">
        <f t="shared" si="907"/>
        <v>0</v>
      </c>
      <c r="X521" s="50">
        <f t="shared" si="907"/>
        <v>357</v>
      </c>
      <c r="Y521" s="50">
        <f t="shared" si="907"/>
        <v>0</v>
      </c>
      <c r="Z521" s="50">
        <f t="shared" si="907"/>
        <v>0</v>
      </c>
      <c r="AA521" s="50">
        <f t="shared" si="907"/>
        <v>0</v>
      </c>
      <c r="AB521" s="50">
        <f t="shared" si="907"/>
        <v>0</v>
      </c>
      <c r="AC521" s="50">
        <f t="shared" si="907"/>
        <v>0</v>
      </c>
      <c r="AD521" s="50">
        <f t="shared" si="907"/>
        <v>357</v>
      </c>
      <c r="AE521" s="50">
        <f t="shared" si="907"/>
        <v>0</v>
      </c>
      <c r="AF521" s="50">
        <f t="shared" si="908"/>
        <v>0</v>
      </c>
      <c r="AG521" s="50">
        <f t="shared" si="908"/>
        <v>0</v>
      </c>
      <c r="AH521" s="50">
        <f t="shared" si="908"/>
        <v>0</v>
      </c>
      <c r="AI521" s="50">
        <f t="shared" si="908"/>
        <v>0</v>
      </c>
      <c r="AJ521" s="50">
        <f t="shared" si="908"/>
        <v>357</v>
      </c>
      <c r="AK521" s="50">
        <f t="shared" si="908"/>
        <v>0</v>
      </c>
      <c r="AL521" s="50">
        <f t="shared" si="908"/>
        <v>0</v>
      </c>
      <c r="AM521" s="50">
        <f t="shared" si="908"/>
        <v>0</v>
      </c>
      <c r="AN521" s="50">
        <f t="shared" si="908"/>
        <v>0</v>
      </c>
      <c r="AO521" s="50">
        <f t="shared" si="908"/>
        <v>0</v>
      </c>
      <c r="AP521" s="50">
        <f t="shared" si="908"/>
        <v>357</v>
      </c>
      <c r="AQ521" s="50">
        <f t="shared" si="908"/>
        <v>0</v>
      </c>
      <c r="AR521" s="50">
        <f t="shared" si="909"/>
        <v>0</v>
      </c>
      <c r="AS521" s="50">
        <f t="shared" si="909"/>
        <v>0</v>
      </c>
      <c r="AT521" s="50">
        <f t="shared" si="909"/>
        <v>0</v>
      </c>
      <c r="AU521" s="50">
        <f t="shared" si="909"/>
        <v>0</v>
      </c>
      <c r="AV521" s="50">
        <f t="shared" si="909"/>
        <v>357</v>
      </c>
      <c r="AW521" s="50">
        <f t="shared" si="909"/>
        <v>0</v>
      </c>
    </row>
    <row r="522" spans="1:49" s="10" customFormat="1" ht="66">
      <c r="A522" s="33" t="s">
        <v>436</v>
      </c>
      <c r="B522" s="25" t="s">
        <v>62</v>
      </c>
      <c r="C522" s="25" t="s">
        <v>51</v>
      </c>
      <c r="D522" s="32" t="s">
        <v>387</v>
      </c>
      <c r="E522" s="25" t="s">
        <v>194</v>
      </c>
      <c r="F522" s="27">
        <v>357</v>
      </c>
      <c r="G522" s="27"/>
      <c r="H522" s="27"/>
      <c r="I522" s="27"/>
      <c r="J522" s="27"/>
      <c r="K522" s="27"/>
      <c r="L522" s="27">
        <f>F522+H522+I522+J522+K522</f>
        <v>357</v>
      </c>
      <c r="M522" s="27">
        <f>G522+K522</f>
        <v>0</v>
      </c>
      <c r="N522" s="27"/>
      <c r="O522" s="27"/>
      <c r="P522" s="27"/>
      <c r="Q522" s="27"/>
      <c r="R522" s="27">
        <f>L522+N522+O522+P522+Q522</f>
        <v>357</v>
      </c>
      <c r="S522" s="27">
        <f>M522+Q522</f>
        <v>0</v>
      </c>
      <c r="T522" s="27"/>
      <c r="U522" s="27"/>
      <c r="V522" s="27"/>
      <c r="W522" s="27"/>
      <c r="X522" s="27">
        <f>R522+T522+U522+V522+W522</f>
        <v>357</v>
      </c>
      <c r="Y522" s="27">
        <f>S522+W522</f>
        <v>0</v>
      </c>
      <c r="Z522" s="27"/>
      <c r="AA522" s="27"/>
      <c r="AB522" s="27"/>
      <c r="AC522" s="27"/>
      <c r="AD522" s="27">
        <f>X522+Z522+AA522+AB522+AC522</f>
        <v>357</v>
      </c>
      <c r="AE522" s="27">
        <f>Y522+AC522</f>
        <v>0</v>
      </c>
      <c r="AF522" s="27"/>
      <c r="AG522" s="27"/>
      <c r="AH522" s="27"/>
      <c r="AI522" s="27"/>
      <c r="AJ522" s="27">
        <f>AD522+AF522+AG522+AH522+AI522</f>
        <v>357</v>
      </c>
      <c r="AK522" s="27">
        <f>AE522+AI522</f>
        <v>0</v>
      </c>
      <c r="AL522" s="27"/>
      <c r="AM522" s="27"/>
      <c r="AN522" s="27"/>
      <c r="AO522" s="27"/>
      <c r="AP522" s="27">
        <f>AJ522+AL522+AM522+AN522+AO522</f>
        <v>357</v>
      </c>
      <c r="AQ522" s="27">
        <f>AK522+AO522</f>
        <v>0</v>
      </c>
      <c r="AR522" s="27"/>
      <c r="AS522" s="27"/>
      <c r="AT522" s="27"/>
      <c r="AU522" s="27"/>
      <c r="AV522" s="27">
        <f>AP522+AR522+AS522+AT522+AU522</f>
        <v>357</v>
      </c>
      <c r="AW522" s="27">
        <f>AQ522+AU522</f>
        <v>0</v>
      </c>
    </row>
    <row r="523" spans="1:49" s="10" customFormat="1" ht="49.5">
      <c r="A523" s="33" t="s">
        <v>522</v>
      </c>
      <c r="B523" s="25" t="s">
        <v>62</v>
      </c>
      <c r="C523" s="25" t="s">
        <v>51</v>
      </c>
      <c r="D523" s="25" t="s">
        <v>382</v>
      </c>
      <c r="E523" s="25"/>
      <c r="F523" s="27">
        <f t="shared" ref="F523:U526" si="910">F524</f>
        <v>1786</v>
      </c>
      <c r="G523" s="27">
        <f t="shared" si="910"/>
        <v>0</v>
      </c>
      <c r="H523" s="27">
        <f t="shared" si="910"/>
        <v>0</v>
      </c>
      <c r="I523" s="27">
        <f t="shared" si="910"/>
        <v>0</v>
      </c>
      <c r="J523" s="27">
        <f t="shared" si="910"/>
        <v>0</v>
      </c>
      <c r="K523" s="27">
        <f t="shared" si="910"/>
        <v>0</v>
      </c>
      <c r="L523" s="27">
        <f t="shared" si="910"/>
        <v>1786</v>
      </c>
      <c r="M523" s="27">
        <f t="shared" si="910"/>
        <v>0</v>
      </c>
      <c r="N523" s="27">
        <f t="shared" si="910"/>
        <v>0</v>
      </c>
      <c r="O523" s="27">
        <f t="shared" si="910"/>
        <v>0</v>
      </c>
      <c r="P523" s="27">
        <f t="shared" si="910"/>
        <v>0</v>
      </c>
      <c r="Q523" s="27">
        <f t="shared" si="910"/>
        <v>0</v>
      </c>
      <c r="R523" s="27">
        <f t="shared" si="910"/>
        <v>1786</v>
      </c>
      <c r="S523" s="27">
        <f t="shared" si="910"/>
        <v>0</v>
      </c>
      <c r="T523" s="27">
        <f t="shared" si="910"/>
        <v>0</v>
      </c>
      <c r="U523" s="27">
        <f t="shared" si="910"/>
        <v>0</v>
      </c>
      <c r="V523" s="27">
        <f t="shared" ref="T523:AI526" si="911">V524</f>
        <v>0</v>
      </c>
      <c r="W523" s="27">
        <f t="shared" si="911"/>
        <v>0</v>
      </c>
      <c r="X523" s="27">
        <f t="shared" si="911"/>
        <v>1786</v>
      </c>
      <c r="Y523" s="27">
        <f t="shared" si="911"/>
        <v>0</v>
      </c>
      <c r="Z523" s="27">
        <f t="shared" si="911"/>
        <v>0</v>
      </c>
      <c r="AA523" s="27">
        <f t="shared" si="911"/>
        <v>0</v>
      </c>
      <c r="AB523" s="27">
        <f t="shared" si="911"/>
        <v>0</v>
      </c>
      <c r="AC523" s="27">
        <f t="shared" si="911"/>
        <v>0</v>
      </c>
      <c r="AD523" s="27">
        <f t="shared" si="911"/>
        <v>1786</v>
      </c>
      <c r="AE523" s="27">
        <f t="shared" si="911"/>
        <v>0</v>
      </c>
      <c r="AF523" s="27">
        <f t="shared" si="911"/>
        <v>0</v>
      </c>
      <c r="AG523" s="27">
        <f t="shared" si="911"/>
        <v>0</v>
      </c>
      <c r="AH523" s="27">
        <f t="shared" si="911"/>
        <v>0</v>
      </c>
      <c r="AI523" s="27">
        <f t="shared" si="911"/>
        <v>0</v>
      </c>
      <c r="AJ523" s="27">
        <f t="shared" ref="AF523:AU526" si="912">AJ524</f>
        <v>1786</v>
      </c>
      <c r="AK523" s="27">
        <f t="shared" si="912"/>
        <v>0</v>
      </c>
      <c r="AL523" s="27">
        <f t="shared" si="912"/>
        <v>0</v>
      </c>
      <c r="AM523" s="27">
        <f t="shared" si="912"/>
        <v>0</v>
      </c>
      <c r="AN523" s="27">
        <f t="shared" si="912"/>
        <v>0</v>
      </c>
      <c r="AO523" s="27">
        <f t="shared" si="912"/>
        <v>0</v>
      </c>
      <c r="AP523" s="27">
        <f t="shared" si="912"/>
        <v>1786</v>
      </c>
      <c r="AQ523" s="27">
        <f t="shared" si="912"/>
        <v>0</v>
      </c>
      <c r="AR523" s="27">
        <f t="shared" si="912"/>
        <v>0</v>
      </c>
      <c r="AS523" s="27">
        <f t="shared" si="912"/>
        <v>0</v>
      </c>
      <c r="AT523" s="27">
        <f t="shared" si="912"/>
        <v>0</v>
      </c>
      <c r="AU523" s="27">
        <f t="shared" si="912"/>
        <v>0</v>
      </c>
      <c r="AV523" s="27">
        <f t="shared" ref="AR523:AW526" si="913">AV524</f>
        <v>1786</v>
      </c>
      <c r="AW523" s="27">
        <f t="shared" si="913"/>
        <v>0</v>
      </c>
    </row>
    <row r="524" spans="1:49" s="10" customFormat="1" ht="21.75" customHeight="1">
      <c r="A524" s="77" t="s">
        <v>78</v>
      </c>
      <c r="B524" s="25" t="s">
        <v>62</v>
      </c>
      <c r="C524" s="25" t="s">
        <v>51</v>
      </c>
      <c r="D524" s="25" t="s">
        <v>383</v>
      </c>
      <c r="E524" s="25"/>
      <c r="F524" s="27">
        <f t="shared" si="910"/>
        <v>1786</v>
      </c>
      <c r="G524" s="27">
        <f t="shared" si="910"/>
        <v>0</v>
      </c>
      <c r="H524" s="27">
        <f t="shared" si="910"/>
        <v>0</v>
      </c>
      <c r="I524" s="27">
        <f t="shared" si="910"/>
        <v>0</v>
      </c>
      <c r="J524" s="27">
        <f t="shared" si="910"/>
        <v>0</v>
      </c>
      <c r="K524" s="27">
        <f t="shared" si="910"/>
        <v>0</v>
      </c>
      <c r="L524" s="27">
        <f t="shared" si="910"/>
        <v>1786</v>
      </c>
      <c r="M524" s="27">
        <f t="shared" si="910"/>
        <v>0</v>
      </c>
      <c r="N524" s="27">
        <f t="shared" si="910"/>
        <v>0</v>
      </c>
      <c r="O524" s="27">
        <f t="shared" si="910"/>
        <v>0</v>
      </c>
      <c r="P524" s="27">
        <f t="shared" si="910"/>
        <v>0</v>
      </c>
      <c r="Q524" s="27">
        <f t="shared" si="910"/>
        <v>0</v>
      </c>
      <c r="R524" s="27">
        <f t="shared" si="910"/>
        <v>1786</v>
      </c>
      <c r="S524" s="27">
        <f t="shared" si="910"/>
        <v>0</v>
      </c>
      <c r="T524" s="27">
        <f t="shared" si="911"/>
        <v>0</v>
      </c>
      <c r="U524" s="27">
        <f t="shared" si="911"/>
        <v>0</v>
      </c>
      <c r="V524" s="27">
        <f t="shared" si="911"/>
        <v>0</v>
      </c>
      <c r="W524" s="27">
        <f t="shared" si="911"/>
        <v>0</v>
      </c>
      <c r="X524" s="27">
        <f t="shared" si="911"/>
        <v>1786</v>
      </c>
      <c r="Y524" s="27">
        <f t="shared" si="911"/>
        <v>0</v>
      </c>
      <c r="Z524" s="27">
        <f t="shared" si="911"/>
        <v>0</v>
      </c>
      <c r="AA524" s="27">
        <f t="shared" si="911"/>
        <v>0</v>
      </c>
      <c r="AB524" s="27">
        <f t="shared" si="911"/>
        <v>0</v>
      </c>
      <c r="AC524" s="27">
        <f t="shared" si="911"/>
        <v>0</v>
      </c>
      <c r="AD524" s="27">
        <f t="shared" si="911"/>
        <v>1786</v>
      </c>
      <c r="AE524" s="27">
        <f t="shared" si="911"/>
        <v>0</v>
      </c>
      <c r="AF524" s="27">
        <f t="shared" si="912"/>
        <v>0</v>
      </c>
      <c r="AG524" s="27">
        <f t="shared" si="912"/>
        <v>0</v>
      </c>
      <c r="AH524" s="27">
        <f t="shared" si="912"/>
        <v>0</v>
      </c>
      <c r="AI524" s="27">
        <f t="shared" si="912"/>
        <v>0</v>
      </c>
      <c r="AJ524" s="27">
        <f t="shared" si="912"/>
        <v>1786</v>
      </c>
      <c r="AK524" s="27">
        <f t="shared" si="912"/>
        <v>0</v>
      </c>
      <c r="AL524" s="27">
        <f t="shared" si="912"/>
        <v>0</v>
      </c>
      <c r="AM524" s="27">
        <f t="shared" si="912"/>
        <v>0</v>
      </c>
      <c r="AN524" s="27">
        <f t="shared" si="912"/>
        <v>0</v>
      </c>
      <c r="AO524" s="27">
        <f t="shared" si="912"/>
        <v>0</v>
      </c>
      <c r="AP524" s="27">
        <f t="shared" si="912"/>
        <v>1786</v>
      </c>
      <c r="AQ524" s="27">
        <f t="shared" si="912"/>
        <v>0</v>
      </c>
      <c r="AR524" s="27">
        <f t="shared" si="913"/>
        <v>0</v>
      </c>
      <c r="AS524" s="27">
        <f t="shared" si="913"/>
        <v>0</v>
      </c>
      <c r="AT524" s="27">
        <f t="shared" si="913"/>
        <v>0</v>
      </c>
      <c r="AU524" s="27">
        <f t="shared" si="913"/>
        <v>0</v>
      </c>
      <c r="AV524" s="27">
        <f t="shared" si="913"/>
        <v>1786</v>
      </c>
      <c r="AW524" s="27">
        <f t="shared" si="913"/>
        <v>0</v>
      </c>
    </row>
    <row r="525" spans="1:49" s="10" customFormat="1" ht="21.75" customHeight="1">
      <c r="A525" s="77" t="s">
        <v>122</v>
      </c>
      <c r="B525" s="25" t="s">
        <v>62</v>
      </c>
      <c r="C525" s="25" t="s">
        <v>51</v>
      </c>
      <c r="D525" s="32" t="s">
        <v>388</v>
      </c>
      <c r="E525" s="25"/>
      <c r="F525" s="27">
        <f t="shared" si="910"/>
        <v>1786</v>
      </c>
      <c r="G525" s="27">
        <f t="shared" si="910"/>
        <v>0</v>
      </c>
      <c r="H525" s="27">
        <f t="shared" si="910"/>
        <v>0</v>
      </c>
      <c r="I525" s="27">
        <f t="shared" si="910"/>
        <v>0</v>
      </c>
      <c r="J525" s="27">
        <f t="shared" si="910"/>
        <v>0</v>
      </c>
      <c r="K525" s="27">
        <f t="shared" si="910"/>
        <v>0</v>
      </c>
      <c r="L525" s="27">
        <f t="shared" si="910"/>
        <v>1786</v>
      </c>
      <c r="M525" s="27">
        <f t="shared" si="910"/>
        <v>0</v>
      </c>
      <c r="N525" s="27">
        <f t="shared" si="910"/>
        <v>0</v>
      </c>
      <c r="O525" s="27">
        <f t="shared" si="910"/>
        <v>0</v>
      </c>
      <c r="P525" s="27">
        <f t="shared" si="910"/>
        <v>0</v>
      </c>
      <c r="Q525" s="27">
        <f t="shared" si="910"/>
        <v>0</v>
      </c>
      <c r="R525" s="27">
        <f t="shared" si="910"/>
        <v>1786</v>
      </c>
      <c r="S525" s="27">
        <f t="shared" si="910"/>
        <v>0</v>
      </c>
      <c r="T525" s="27">
        <f t="shared" si="911"/>
        <v>0</v>
      </c>
      <c r="U525" s="27">
        <f t="shared" si="911"/>
        <v>0</v>
      </c>
      <c r="V525" s="27">
        <f t="shared" si="911"/>
        <v>0</v>
      </c>
      <c r="W525" s="27">
        <f t="shared" si="911"/>
        <v>0</v>
      </c>
      <c r="X525" s="27">
        <f t="shared" si="911"/>
        <v>1786</v>
      </c>
      <c r="Y525" s="27">
        <f t="shared" si="911"/>
        <v>0</v>
      </c>
      <c r="Z525" s="27">
        <f t="shared" si="911"/>
        <v>0</v>
      </c>
      <c r="AA525" s="27">
        <f t="shared" si="911"/>
        <v>0</v>
      </c>
      <c r="AB525" s="27">
        <f t="shared" si="911"/>
        <v>0</v>
      </c>
      <c r="AC525" s="27">
        <f t="shared" si="911"/>
        <v>0</v>
      </c>
      <c r="AD525" s="27">
        <f t="shared" si="911"/>
        <v>1786</v>
      </c>
      <c r="AE525" s="27">
        <f t="shared" si="911"/>
        <v>0</v>
      </c>
      <c r="AF525" s="27">
        <f t="shared" si="912"/>
        <v>0</v>
      </c>
      <c r="AG525" s="27">
        <f t="shared" si="912"/>
        <v>0</v>
      </c>
      <c r="AH525" s="27">
        <f t="shared" si="912"/>
        <v>0</v>
      </c>
      <c r="AI525" s="27">
        <f t="shared" si="912"/>
        <v>0</v>
      </c>
      <c r="AJ525" s="27">
        <f t="shared" si="912"/>
        <v>1786</v>
      </c>
      <c r="AK525" s="27">
        <f t="shared" si="912"/>
        <v>0</v>
      </c>
      <c r="AL525" s="27">
        <f t="shared" si="912"/>
        <v>0</v>
      </c>
      <c r="AM525" s="27">
        <f t="shared" si="912"/>
        <v>0</v>
      </c>
      <c r="AN525" s="27">
        <f t="shared" si="912"/>
        <v>0</v>
      </c>
      <c r="AO525" s="27">
        <f t="shared" si="912"/>
        <v>0</v>
      </c>
      <c r="AP525" s="27">
        <f t="shared" si="912"/>
        <v>1786</v>
      </c>
      <c r="AQ525" s="27">
        <f t="shared" si="912"/>
        <v>0</v>
      </c>
      <c r="AR525" s="27">
        <f t="shared" si="913"/>
        <v>0</v>
      </c>
      <c r="AS525" s="27">
        <f t="shared" si="913"/>
        <v>0</v>
      </c>
      <c r="AT525" s="27">
        <f t="shared" si="913"/>
        <v>0</v>
      </c>
      <c r="AU525" s="27">
        <f t="shared" si="913"/>
        <v>0</v>
      </c>
      <c r="AV525" s="27">
        <f t="shared" si="913"/>
        <v>1786</v>
      </c>
      <c r="AW525" s="27">
        <f t="shared" si="913"/>
        <v>0</v>
      </c>
    </row>
    <row r="526" spans="1:49" s="10" customFormat="1" ht="36" customHeight="1">
      <c r="A526" s="33" t="s">
        <v>437</v>
      </c>
      <c r="B526" s="25" t="s">
        <v>62</v>
      </c>
      <c r="C526" s="25" t="s">
        <v>51</v>
      </c>
      <c r="D526" s="32" t="s">
        <v>388</v>
      </c>
      <c r="E526" s="25" t="s">
        <v>80</v>
      </c>
      <c r="F526" s="27">
        <f t="shared" si="910"/>
        <v>1786</v>
      </c>
      <c r="G526" s="27">
        <f t="shared" si="910"/>
        <v>0</v>
      </c>
      <c r="H526" s="27">
        <f t="shared" si="910"/>
        <v>0</v>
      </c>
      <c r="I526" s="27">
        <f t="shared" si="910"/>
        <v>0</v>
      </c>
      <c r="J526" s="27">
        <f t="shared" si="910"/>
        <v>0</v>
      </c>
      <c r="K526" s="27">
        <f t="shared" si="910"/>
        <v>0</v>
      </c>
      <c r="L526" s="27">
        <f t="shared" si="910"/>
        <v>1786</v>
      </c>
      <c r="M526" s="27">
        <f t="shared" si="910"/>
        <v>0</v>
      </c>
      <c r="N526" s="27">
        <f t="shared" si="910"/>
        <v>0</v>
      </c>
      <c r="O526" s="27">
        <f t="shared" si="910"/>
        <v>0</v>
      </c>
      <c r="P526" s="27">
        <f t="shared" si="910"/>
        <v>0</v>
      </c>
      <c r="Q526" s="27">
        <f t="shared" si="910"/>
        <v>0</v>
      </c>
      <c r="R526" s="27">
        <f t="shared" si="910"/>
        <v>1786</v>
      </c>
      <c r="S526" s="27">
        <f t="shared" si="910"/>
        <v>0</v>
      </c>
      <c r="T526" s="27">
        <f t="shared" si="911"/>
        <v>0</v>
      </c>
      <c r="U526" s="27">
        <f t="shared" si="911"/>
        <v>0</v>
      </c>
      <c r="V526" s="27">
        <f t="shared" si="911"/>
        <v>0</v>
      </c>
      <c r="W526" s="27">
        <f t="shared" si="911"/>
        <v>0</v>
      </c>
      <c r="X526" s="27">
        <f t="shared" si="911"/>
        <v>1786</v>
      </c>
      <c r="Y526" s="27">
        <f t="shared" si="911"/>
        <v>0</v>
      </c>
      <c r="Z526" s="27">
        <f t="shared" si="911"/>
        <v>0</v>
      </c>
      <c r="AA526" s="27">
        <f t="shared" si="911"/>
        <v>0</v>
      </c>
      <c r="AB526" s="27">
        <f t="shared" si="911"/>
        <v>0</v>
      </c>
      <c r="AC526" s="27">
        <f t="shared" si="911"/>
        <v>0</v>
      </c>
      <c r="AD526" s="27">
        <f t="shared" si="911"/>
        <v>1786</v>
      </c>
      <c r="AE526" s="27">
        <f t="shared" si="911"/>
        <v>0</v>
      </c>
      <c r="AF526" s="27">
        <f t="shared" si="912"/>
        <v>0</v>
      </c>
      <c r="AG526" s="27">
        <f t="shared" si="912"/>
        <v>0</v>
      </c>
      <c r="AH526" s="27">
        <f t="shared" si="912"/>
        <v>0</v>
      </c>
      <c r="AI526" s="27">
        <f t="shared" si="912"/>
        <v>0</v>
      </c>
      <c r="AJ526" s="27">
        <f t="shared" si="912"/>
        <v>1786</v>
      </c>
      <c r="AK526" s="27">
        <f t="shared" si="912"/>
        <v>0</v>
      </c>
      <c r="AL526" s="27">
        <f t="shared" si="912"/>
        <v>0</v>
      </c>
      <c r="AM526" s="27">
        <f t="shared" si="912"/>
        <v>0</v>
      </c>
      <c r="AN526" s="27">
        <f t="shared" si="912"/>
        <v>0</v>
      </c>
      <c r="AO526" s="27">
        <f t="shared" si="912"/>
        <v>0</v>
      </c>
      <c r="AP526" s="27">
        <f t="shared" si="912"/>
        <v>1786</v>
      </c>
      <c r="AQ526" s="27">
        <f t="shared" si="912"/>
        <v>0</v>
      </c>
      <c r="AR526" s="27">
        <f t="shared" si="913"/>
        <v>0</v>
      </c>
      <c r="AS526" s="27">
        <f t="shared" si="913"/>
        <v>0</v>
      </c>
      <c r="AT526" s="27">
        <f t="shared" si="913"/>
        <v>0</v>
      </c>
      <c r="AU526" s="27">
        <f t="shared" si="913"/>
        <v>0</v>
      </c>
      <c r="AV526" s="27">
        <f t="shared" si="913"/>
        <v>1786</v>
      </c>
      <c r="AW526" s="27">
        <f t="shared" si="913"/>
        <v>0</v>
      </c>
    </row>
    <row r="527" spans="1:49" s="10" customFormat="1" ht="39" customHeight="1">
      <c r="A527" s="72" t="s">
        <v>196</v>
      </c>
      <c r="B527" s="25" t="s">
        <v>62</v>
      </c>
      <c r="C527" s="25" t="s">
        <v>51</v>
      </c>
      <c r="D527" s="32" t="s">
        <v>388</v>
      </c>
      <c r="E527" s="25" t="s">
        <v>169</v>
      </c>
      <c r="F527" s="27">
        <f>1113+673</f>
        <v>1786</v>
      </c>
      <c r="G527" s="27"/>
      <c r="H527" s="27"/>
      <c r="I527" s="27"/>
      <c r="J527" s="27"/>
      <c r="K527" s="27"/>
      <c r="L527" s="27">
        <f>F527+H527+I527+J527+K527</f>
        <v>1786</v>
      </c>
      <c r="M527" s="27">
        <f>G527+K527</f>
        <v>0</v>
      </c>
      <c r="N527" s="27"/>
      <c r="O527" s="27"/>
      <c r="P527" s="27"/>
      <c r="Q527" s="27"/>
      <c r="R527" s="27">
        <f>L527+N527+O527+P527+Q527</f>
        <v>1786</v>
      </c>
      <c r="S527" s="27">
        <f>M527+Q527</f>
        <v>0</v>
      </c>
      <c r="T527" s="27"/>
      <c r="U527" s="27"/>
      <c r="V527" s="27"/>
      <c r="W527" s="27"/>
      <c r="X527" s="27">
        <f>R527+T527+U527+V527+W527</f>
        <v>1786</v>
      </c>
      <c r="Y527" s="27">
        <f>S527+W527</f>
        <v>0</v>
      </c>
      <c r="Z527" s="27"/>
      <c r="AA527" s="27"/>
      <c r="AB527" s="27"/>
      <c r="AC527" s="27"/>
      <c r="AD527" s="27">
        <f>X527+Z527+AA527+AB527+AC527</f>
        <v>1786</v>
      </c>
      <c r="AE527" s="27">
        <f>Y527+AC527</f>
        <v>0</v>
      </c>
      <c r="AF527" s="27"/>
      <c r="AG527" s="27"/>
      <c r="AH527" s="27"/>
      <c r="AI527" s="27"/>
      <c r="AJ527" s="27">
        <f>AD527+AF527+AG527+AH527+AI527</f>
        <v>1786</v>
      </c>
      <c r="AK527" s="27">
        <f>AE527+AI527</f>
        <v>0</v>
      </c>
      <c r="AL527" s="27"/>
      <c r="AM527" s="27"/>
      <c r="AN527" s="27"/>
      <c r="AO527" s="27"/>
      <c r="AP527" s="27">
        <f>AJ527+AL527+AM527+AN527+AO527</f>
        <v>1786</v>
      </c>
      <c r="AQ527" s="27">
        <f>AK527+AO527</f>
        <v>0</v>
      </c>
      <c r="AR527" s="27"/>
      <c r="AS527" s="27"/>
      <c r="AT527" s="27"/>
      <c r="AU527" s="27"/>
      <c r="AV527" s="27">
        <f>AP527+AR527+AS527+AT527+AU527</f>
        <v>1786</v>
      </c>
      <c r="AW527" s="27">
        <f>AQ527+AU527</f>
        <v>0</v>
      </c>
    </row>
    <row r="528" spans="1:49" s="10" customFormat="1" ht="50.25" customHeight="1">
      <c r="A528" s="73" t="s">
        <v>523</v>
      </c>
      <c r="B528" s="25" t="s">
        <v>62</v>
      </c>
      <c r="C528" s="25" t="s">
        <v>51</v>
      </c>
      <c r="D528" s="32" t="s">
        <v>389</v>
      </c>
      <c r="E528" s="25"/>
      <c r="F528" s="50">
        <f t="shared" ref="F528:U531" si="914">F529</f>
        <v>11801</v>
      </c>
      <c r="G528" s="50">
        <f t="shared" si="914"/>
        <v>0</v>
      </c>
      <c r="H528" s="50">
        <f t="shared" si="914"/>
        <v>0</v>
      </c>
      <c r="I528" s="50">
        <f t="shared" si="914"/>
        <v>0</v>
      </c>
      <c r="J528" s="50">
        <f t="shared" si="914"/>
        <v>0</v>
      </c>
      <c r="K528" s="50">
        <f t="shared" si="914"/>
        <v>0</v>
      </c>
      <c r="L528" s="50">
        <f t="shared" si="914"/>
        <v>11801</v>
      </c>
      <c r="M528" s="50">
        <f t="shared" si="914"/>
        <v>0</v>
      </c>
      <c r="N528" s="50">
        <f t="shared" si="914"/>
        <v>0</v>
      </c>
      <c r="O528" s="50">
        <f t="shared" si="914"/>
        <v>0</v>
      </c>
      <c r="P528" s="50">
        <f t="shared" si="914"/>
        <v>0</v>
      </c>
      <c r="Q528" s="50">
        <f t="shared" si="914"/>
        <v>0</v>
      </c>
      <c r="R528" s="50">
        <f t="shared" si="914"/>
        <v>11801</v>
      </c>
      <c r="S528" s="50">
        <f t="shared" si="914"/>
        <v>0</v>
      </c>
      <c r="T528" s="50">
        <f t="shared" si="914"/>
        <v>0</v>
      </c>
      <c r="U528" s="50">
        <f t="shared" si="914"/>
        <v>0</v>
      </c>
      <c r="V528" s="50">
        <f t="shared" ref="T528:AI531" si="915">V529</f>
        <v>0</v>
      </c>
      <c r="W528" s="50">
        <f t="shared" si="915"/>
        <v>0</v>
      </c>
      <c r="X528" s="50">
        <f t="shared" si="915"/>
        <v>11801</v>
      </c>
      <c r="Y528" s="50">
        <f t="shared" si="915"/>
        <v>0</v>
      </c>
      <c r="Z528" s="50">
        <f t="shared" si="915"/>
        <v>0</v>
      </c>
      <c r="AA528" s="50">
        <f t="shared" si="915"/>
        <v>0</v>
      </c>
      <c r="AB528" s="50">
        <f t="shared" si="915"/>
        <v>0</v>
      </c>
      <c r="AC528" s="50">
        <f t="shared" si="915"/>
        <v>0</v>
      </c>
      <c r="AD528" s="50">
        <f t="shared" si="915"/>
        <v>11801</v>
      </c>
      <c r="AE528" s="50">
        <f t="shared" si="915"/>
        <v>0</v>
      </c>
      <c r="AF528" s="50">
        <f t="shared" si="915"/>
        <v>0</v>
      </c>
      <c r="AG528" s="50">
        <f t="shared" si="915"/>
        <v>0</v>
      </c>
      <c r="AH528" s="50">
        <f t="shared" si="915"/>
        <v>0</v>
      </c>
      <c r="AI528" s="50">
        <f t="shared" si="915"/>
        <v>0</v>
      </c>
      <c r="AJ528" s="50">
        <f t="shared" ref="AF528:AU531" si="916">AJ529</f>
        <v>11801</v>
      </c>
      <c r="AK528" s="50">
        <f t="shared" si="916"/>
        <v>0</v>
      </c>
      <c r="AL528" s="50">
        <f t="shared" si="916"/>
        <v>0</v>
      </c>
      <c r="AM528" s="50">
        <f t="shared" si="916"/>
        <v>0</v>
      </c>
      <c r="AN528" s="50">
        <f t="shared" si="916"/>
        <v>-343</v>
      </c>
      <c r="AO528" s="50">
        <f t="shared" si="916"/>
        <v>0</v>
      </c>
      <c r="AP528" s="50">
        <f t="shared" si="916"/>
        <v>11458</v>
      </c>
      <c r="AQ528" s="50">
        <f t="shared" si="916"/>
        <v>0</v>
      </c>
      <c r="AR528" s="50">
        <f t="shared" si="916"/>
        <v>0</v>
      </c>
      <c r="AS528" s="50">
        <f t="shared" si="916"/>
        <v>-301</v>
      </c>
      <c r="AT528" s="50">
        <f t="shared" si="916"/>
        <v>0</v>
      </c>
      <c r="AU528" s="50">
        <f t="shared" si="916"/>
        <v>0</v>
      </c>
      <c r="AV528" s="50">
        <f t="shared" ref="AR528:AW531" si="917">AV529</f>
        <v>11157</v>
      </c>
      <c r="AW528" s="50">
        <f t="shared" si="917"/>
        <v>0</v>
      </c>
    </row>
    <row r="529" spans="1:49" s="10" customFormat="1" ht="24" customHeight="1">
      <c r="A529" s="77" t="s">
        <v>78</v>
      </c>
      <c r="B529" s="25" t="s">
        <v>62</v>
      </c>
      <c r="C529" s="25" t="s">
        <v>51</v>
      </c>
      <c r="D529" s="32" t="s">
        <v>390</v>
      </c>
      <c r="E529" s="25"/>
      <c r="F529" s="50">
        <f t="shared" si="914"/>
        <v>11801</v>
      </c>
      <c r="G529" s="50">
        <f t="shared" si="914"/>
        <v>0</v>
      </c>
      <c r="H529" s="50">
        <f t="shared" si="914"/>
        <v>0</v>
      </c>
      <c r="I529" s="50">
        <f t="shared" si="914"/>
        <v>0</v>
      </c>
      <c r="J529" s="50">
        <f t="shared" si="914"/>
        <v>0</v>
      </c>
      <c r="K529" s="50">
        <f t="shared" si="914"/>
        <v>0</v>
      </c>
      <c r="L529" s="50">
        <f t="shared" si="914"/>
        <v>11801</v>
      </c>
      <c r="M529" s="50">
        <f t="shared" si="914"/>
        <v>0</v>
      </c>
      <c r="N529" s="50">
        <f t="shared" si="914"/>
        <v>0</v>
      </c>
      <c r="O529" s="50">
        <f t="shared" si="914"/>
        <v>0</v>
      </c>
      <c r="P529" s="50">
        <f t="shared" si="914"/>
        <v>0</v>
      </c>
      <c r="Q529" s="50">
        <f t="shared" si="914"/>
        <v>0</v>
      </c>
      <c r="R529" s="50">
        <f t="shared" si="914"/>
        <v>11801</v>
      </c>
      <c r="S529" s="50">
        <f t="shared" si="914"/>
        <v>0</v>
      </c>
      <c r="T529" s="50">
        <f t="shared" si="915"/>
        <v>0</v>
      </c>
      <c r="U529" s="50">
        <f t="shared" si="915"/>
        <v>0</v>
      </c>
      <c r="V529" s="50">
        <f t="shared" si="915"/>
        <v>0</v>
      </c>
      <c r="W529" s="50">
        <f t="shared" si="915"/>
        <v>0</v>
      </c>
      <c r="X529" s="50">
        <f t="shared" si="915"/>
        <v>11801</v>
      </c>
      <c r="Y529" s="50">
        <f t="shared" si="915"/>
        <v>0</v>
      </c>
      <c r="Z529" s="50">
        <f t="shared" si="915"/>
        <v>0</v>
      </c>
      <c r="AA529" s="50">
        <f t="shared" si="915"/>
        <v>0</v>
      </c>
      <c r="AB529" s="50">
        <f t="shared" si="915"/>
        <v>0</v>
      </c>
      <c r="AC529" s="50">
        <f t="shared" si="915"/>
        <v>0</v>
      </c>
      <c r="AD529" s="50">
        <f t="shared" si="915"/>
        <v>11801</v>
      </c>
      <c r="AE529" s="50">
        <f t="shared" si="915"/>
        <v>0</v>
      </c>
      <c r="AF529" s="50">
        <f t="shared" si="916"/>
        <v>0</v>
      </c>
      <c r="AG529" s="50">
        <f t="shared" si="916"/>
        <v>0</v>
      </c>
      <c r="AH529" s="50">
        <f t="shared" si="916"/>
        <v>0</v>
      </c>
      <c r="AI529" s="50">
        <f t="shared" si="916"/>
        <v>0</v>
      </c>
      <c r="AJ529" s="50">
        <f t="shared" si="916"/>
        <v>11801</v>
      </c>
      <c r="AK529" s="50">
        <f t="shared" si="916"/>
        <v>0</v>
      </c>
      <c r="AL529" s="50">
        <f t="shared" si="916"/>
        <v>0</v>
      </c>
      <c r="AM529" s="50">
        <f t="shared" si="916"/>
        <v>0</v>
      </c>
      <c r="AN529" s="50">
        <f t="shared" si="916"/>
        <v>-343</v>
      </c>
      <c r="AO529" s="50">
        <f t="shared" si="916"/>
        <v>0</v>
      </c>
      <c r="AP529" s="50">
        <f t="shared" si="916"/>
        <v>11458</v>
      </c>
      <c r="AQ529" s="50">
        <f t="shared" si="916"/>
        <v>0</v>
      </c>
      <c r="AR529" s="50">
        <f t="shared" si="917"/>
        <v>0</v>
      </c>
      <c r="AS529" s="50">
        <f t="shared" si="917"/>
        <v>-301</v>
      </c>
      <c r="AT529" s="50">
        <f t="shared" si="917"/>
        <v>0</v>
      </c>
      <c r="AU529" s="50">
        <f t="shared" si="917"/>
        <v>0</v>
      </c>
      <c r="AV529" s="50">
        <f t="shared" si="917"/>
        <v>11157</v>
      </c>
      <c r="AW529" s="50">
        <f t="shared" si="917"/>
        <v>0</v>
      </c>
    </row>
    <row r="530" spans="1:49" s="10" customFormat="1" ht="24" customHeight="1">
      <c r="A530" s="33" t="s">
        <v>122</v>
      </c>
      <c r="B530" s="25" t="s">
        <v>62</v>
      </c>
      <c r="C530" s="25" t="s">
        <v>51</v>
      </c>
      <c r="D530" s="32" t="s">
        <v>391</v>
      </c>
      <c r="E530" s="25"/>
      <c r="F530" s="50">
        <f t="shared" si="914"/>
        <v>11801</v>
      </c>
      <c r="G530" s="50">
        <f t="shared" si="914"/>
        <v>0</v>
      </c>
      <c r="H530" s="50">
        <f t="shared" si="914"/>
        <v>0</v>
      </c>
      <c r="I530" s="50">
        <f t="shared" si="914"/>
        <v>0</v>
      </c>
      <c r="J530" s="50">
        <f t="shared" si="914"/>
        <v>0</v>
      </c>
      <c r="K530" s="50">
        <f t="shared" si="914"/>
        <v>0</v>
      </c>
      <c r="L530" s="50">
        <f t="shared" si="914"/>
        <v>11801</v>
      </c>
      <c r="M530" s="50">
        <f t="shared" si="914"/>
        <v>0</v>
      </c>
      <c r="N530" s="50">
        <f t="shared" si="914"/>
        <v>0</v>
      </c>
      <c r="O530" s="50">
        <f t="shared" si="914"/>
        <v>0</v>
      </c>
      <c r="P530" s="50">
        <f t="shared" si="914"/>
        <v>0</v>
      </c>
      <c r="Q530" s="50">
        <f t="shared" si="914"/>
        <v>0</v>
      </c>
      <c r="R530" s="50">
        <f t="shared" si="914"/>
        <v>11801</v>
      </c>
      <c r="S530" s="50">
        <f t="shared" si="914"/>
        <v>0</v>
      </c>
      <c r="T530" s="50">
        <f t="shared" si="915"/>
        <v>0</v>
      </c>
      <c r="U530" s="50">
        <f t="shared" si="915"/>
        <v>0</v>
      </c>
      <c r="V530" s="50">
        <f t="shared" si="915"/>
        <v>0</v>
      </c>
      <c r="W530" s="50">
        <f t="shared" si="915"/>
        <v>0</v>
      </c>
      <c r="X530" s="50">
        <f t="shared" si="915"/>
        <v>11801</v>
      </c>
      <c r="Y530" s="50">
        <f t="shared" si="915"/>
        <v>0</v>
      </c>
      <c r="Z530" s="50">
        <f t="shared" si="915"/>
        <v>0</v>
      </c>
      <c r="AA530" s="50">
        <f t="shared" si="915"/>
        <v>0</v>
      </c>
      <c r="AB530" s="50">
        <f t="shared" si="915"/>
        <v>0</v>
      </c>
      <c r="AC530" s="50">
        <f t="shared" si="915"/>
        <v>0</v>
      </c>
      <c r="AD530" s="50">
        <f t="shared" si="915"/>
        <v>11801</v>
      </c>
      <c r="AE530" s="50">
        <f t="shared" si="915"/>
        <v>0</v>
      </c>
      <c r="AF530" s="50">
        <f t="shared" si="916"/>
        <v>0</v>
      </c>
      <c r="AG530" s="50">
        <f t="shared" si="916"/>
        <v>0</v>
      </c>
      <c r="AH530" s="50">
        <f t="shared" si="916"/>
        <v>0</v>
      </c>
      <c r="AI530" s="50">
        <f t="shared" si="916"/>
        <v>0</v>
      </c>
      <c r="AJ530" s="50">
        <f t="shared" si="916"/>
        <v>11801</v>
      </c>
      <c r="AK530" s="50">
        <f t="shared" si="916"/>
        <v>0</v>
      </c>
      <c r="AL530" s="50">
        <f t="shared" si="916"/>
        <v>0</v>
      </c>
      <c r="AM530" s="50">
        <f t="shared" si="916"/>
        <v>0</v>
      </c>
      <c r="AN530" s="50">
        <f t="shared" si="916"/>
        <v>-343</v>
      </c>
      <c r="AO530" s="50">
        <f t="shared" si="916"/>
        <v>0</v>
      </c>
      <c r="AP530" s="50">
        <f t="shared" si="916"/>
        <v>11458</v>
      </c>
      <c r="AQ530" s="50">
        <f t="shared" si="916"/>
        <v>0</v>
      </c>
      <c r="AR530" s="50">
        <f t="shared" si="917"/>
        <v>0</v>
      </c>
      <c r="AS530" s="50">
        <f t="shared" si="917"/>
        <v>-301</v>
      </c>
      <c r="AT530" s="50">
        <f t="shared" si="917"/>
        <v>0</v>
      </c>
      <c r="AU530" s="50">
        <f t="shared" si="917"/>
        <v>0</v>
      </c>
      <c r="AV530" s="50">
        <f t="shared" si="917"/>
        <v>11157</v>
      </c>
      <c r="AW530" s="50">
        <f t="shared" si="917"/>
        <v>0</v>
      </c>
    </row>
    <row r="531" spans="1:49" s="10" customFormat="1" ht="35.25" customHeight="1">
      <c r="A531" s="33" t="s">
        <v>437</v>
      </c>
      <c r="B531" s="25" t="s">
        <v>62</v>
      </c>
      <c r="C531" s="25" t="s">
        <v>51</v>
      </c>
      <c r="D531" s="32" t="s">
        <v>391</v>
      </c>
      <c r="E531" s="25" t="s">
        <v>80</v>
      </c>
      <c r="F531" s="50">
        <f t="shared" si="914"/>
        <v>11801</v>
      </c>
      <c r="G531" s="50">
        <f t="shared" si="914"/>
        <v>0</v>
      </c>
      <c r="H531" s="50">
        <f t="shared" si="914"/>
        <v>0</v>
      </c>
      <c r="I531" s="50">
        <f t="shared" si="914"/>
        <v>0</v>
      </c>
      <c r="J531" s="50">
        <f t="shared" si="914"/>
        <v>0</v>
      </c>
      <c r="K531" s="50">
        <f t="shared" si="914"/>
        <v>0</v>
      </c>
      <c r="L531" s="50">
        <f t="shared" si="914"/>
        <v>11801</v>
      </c>
      <c r="M531" s="50">
        <f t="shared" si="914"/>
        <v>0</v>
      </c>
      <c r="N531" s="50">
        <f t="shared" si="914"/>
        <v>0</v>
      </c>
      <c r="O531" s="50">
        <f t="shared" si="914"/>
        <v>0</v>
      </c>
      <c r="P531" s="50">
        <f t="shared" si="914"/>
        <v>0</v>
      </c>
      <c r="Q531" s="50">
        <f t="shared" si="914"/>
        <v>0</v>
      </c>
      <c r="R531" s="50">
        <f t="shared" si="914"/>
        <v>11801</v>
      </c>
      <c r="S531" s="50">
        <f t="shared" si="914"/>
        <v>0</v>
      </c>
      <c r="T531" s="50">
        <f t="shared" si="915"/>
        <v>0</v>
      </c>
      <c r="U531" s="50">
        <f t="shared" si="915"/>
        <v>0</v>
      </c>
      <c r="V531" s="50">
        <f t="shared" si="915"/>
        <v>0</v>
      </c>
      <c r="W531" s="50">
        <f t="shared" si="915"/>
        <v>0</v>
      </c>
      <c r="X531" s="50">
        <f t="shared" si="915"/>
        <v>11801</v>
      </c>
      <c r="Y531" s="50">
        <f t="shared" si="915"/>
        <v>0</v>
      </c>
      <c r="Z531" s="50">
        <f t="shared" si="915"/>
        <v>0</v>
      </c>
      <c r="AA531" s="50">
        <f t="shared" si="915"/>
        <v>0</v>
      </c>
      <c r="AB531" s="50">
        <f t="shared" si="915"/>
        <v>0</v>
      </c>
      <c r="AC531" s="50">
        <f t="shared" si="915"/>
        <v>0</v>
      </c>
      <c r="AD531" s="50">
        <f t="shared" si="915"/>
        <v>11801</v>
      </c>
      <c r="AE531" s="50">
        <f t="shared" si="915"/>
        <v>0</v>
      </c>
      <c r="AF531" s="50">
        <f t="shared" si="916"/>
        <v>0</v>
      </c>
      <c r="AG531" s="50">
        <f t="shared" si="916"/>
        <v>0</v>
      </c>
      <c r="AH531" s="50">
        <f t="shared" si="916"/>
        <v>0</v>
      </c>
      <c r="AI531" s="50">
        <f t="shared" si="916"/>
        <v>0</v>
      </c>
      <c r="AJ531" s="50">
        <f t="shared" si="916"/>
        <v>11801</v>
      </c>
      <c r="AK531" s="50">
        <f t="shared" si="916"/>
        <v>0</v>
      </c>
      <c r="AL531" s="148">
        <f t="shared" si="916"/>
        <v>0</v>
      </c>
      <c r="AM531" s="148">
        <f t="shared" si="916"/>
        <v>0</v>
      </c>
      <c r="AN531" s="148">
        <f t="shared" si="916"/>
        <v>-343</v>
      </c>
      <c r="AO531" s="148">
        <f t="shared" si="916"/>
        <v>0</v>
      </c>
      <c r="AP531" s="50">
        <f t="shared" si="916"/>
        <v>11458</v>
      </c>
      <c r="AQ531" s="50">
        <f t="shared" si="916"/>
        <v>0</v>
      </c>
      <c r="AR531" s="50">
        <f t="shared" si="917"/>
        <v>0</v>
      </c>
      <c r="AS531" s="50">
        <f t="shared" si="917"/>
        <v>-301</v>
      </c>
      <c r="AT531" s="50">
        <f t="shared" si="917"/>
        <v>0</v>
      </c>
      <c r="AU531" s="50">
        <f t="shared" si="917"/>
        <v>0</v>
      </c>
      <c r="AV531" s="50">
        <f t="shared" si="917"/>
        <v>11157</v>
      </c>
      <c r="AW531" s="50">
        <f t="shared" si="917"/>
        <v>0</v>
      </c>
    </row>
    <row r="532" spans="1:49" s="10" customFormat="1" ht="36" customHeight="1">
      <c r="A532" s="72" t="s">
        <v>196</v>
      </c>
      <c r="B532" s="25" t="s">
        <v>62</v>
      </c>
      <c r="C532" s="25" t="s">
        <v>51</v>
      </c>
      <c r="D532" s="32" t="s">
        <v>391</v>
      </c>
      <c r="E532" s="25" t="s">
        <v>169</v>
      </c>
      <c r="F532" s="27">
        <v>11801</v>
      </c>
      <c r="G532" s="27"/>
      <c r="H532" s="27"/>
      <c r="I532" s="27"/>
      <c r="J532" s="27"/>
      <c r="K532" s="27"/>
      <c r="L532" s="27">
        <f>F532+H532+I532+J532+K532</f>
        <v>11801</v>
      </c>
      <c r="M532" s="27">
        <f>G532+K532</f>
        <v>0</v>
      </c>
      <c r="N532" s="27"/>
      <c r="O532" s="27"/>
      <c r="P532" s="27"/>
      <c r="Q532" s="27"/>
      <c r="R532" s="27">
        <f>L532+N532+O532+P532+Q532</f>
        <v>11801</v>
      </c>
      <c r="S532" s="27">
        <f>M532+Q532</f>
        <v>0</v>
      </c>
      <c r="T532" s="27"/>
      <c r="U532" s="27"/>
      <c r="V532" s="27"/>
      <c r="W532" s="27"/>
      <c r="X532" s="27">
        <f>R532+T532+U532+V532+W532</f>
        <v>11801</v>
      </c>
      <c r="Y532" s="27">
        <f>S532+W532</f>
        <v>0</v>
      </c>
      <c r="Z532" s="27"/>
      <c r="AA532" s="27"/>
      <c r="AB532" s="27"/>
      <c r="AC532" s="27"/>
      <c r="AD532" s="27">
        <f>X532+Z532+AA532+AB532+AC532</f>
        <v>11801</v>
      </c>
      <c r="AE532" s="27">
        <f>Y532+AC532</f>
        <v>0</v>
      </c>
      <c r="AF532" s="27"/>
      <c r="AG532" s="27"/>
      <c r="AH532" s="27"/>
      <c r="AI532" s="27"/>
      <c r="AJ532" s="27">
        <f>AD532+AF532+AG532+AH532+AI532</f>
        <v>11801</v>
      </c>
      <c r="AK532" s="27">
        <f>AE532+AI532</f>
        <v>0</v>
      </c>
      <c r="AL532" s="92"/>
      <c r="AM532" s="92"/>
      <c r="AN532" s="92">
        <v>-343</v>
      </c>
      <c r="AO532" s="92"/>
      <c r="AP532" s="27">
        <f>AJ532+AL532+AM532+AN532+AO532</f>
        <v>11458</v>
      </c>
      <c r="AQ532" s="27">
        <f>AK532+AO532</f>
        <v>0</v>
      </c>
      <c r="AR532" s="27"/>
      <c r="AS532" s="27">
        <v>-301</v>
      </c>
      <c r="AT532" s="27"/>
      <c r="AU532" s="27"/>
      <c r="AV532" s="27">
        <f>AP532+AR532+AS532+AT532+AU532</f>
        <v>11157</v>
      </c>
      <c r="AW532" s="27">
        <f>AQ532+AU532</f>
        <v>0</v>
      </c>
    </row>
    <row r="533" spans="1:49" s="10" customFormat="1" ht="16.5">
      <c r="A533" s="67" t="s">
        <v>81</v>
      </c>
      <c r="B533" s="25" t="s">
        <v>62</v>
      </c>
      <c r="C533" s="25" t="s">
        <v>51</v>
      </c>
      <c r="D533" s="32" t="s">
        <v>392</v>
      </c>
      <c r="E533" s="25"/>
      <c r="F533" s="27">
        <f t="shared" ref="F533:U536" si="918">F534</f>
        <v>6345</v>
      </c>
      <c r="G533" s="27">
        <f t="shared" si="918"/>
        <v>0</v>
      </c>
      <c r="H533" s="27">
        <f t="shared" si="918"/>
        <v>0</v>
      </c>
      <c r="I533" s="27">
        <f t="shared" si="918"/>
        <v>0</v>
      </c>
      <c r="J533" s="27">
        <f t="shared" si="918"/>
        <v>0</v>
      </c>
      <c r="K533" s="27">
        <f t="shared" si="918"/>
        <v>0</v>
      </c>
      <c r="L533" s="27">
        <f t="shared" si="918"/>
        <v>6345</v>
      </c>
      <c r="M533" s="27">
        <f t="shared" si="918"/>
        <v>0</v>
      </c>
      <c r="N533" s="27">
        <f t="shared" si="918"/>
        <v>0</v>
      </c>
      <c r="O533" s="27">
        <f t="shared" si="918"/>
        <v>0</v>
      </c>
      <c r="P533" s="27">
        <f t="shared" si="918"/>
        <v>0</v>
      </c>
      <c r="Q533" s="27">
        <f t="shared" si="918"/>
        <v>0</v>
      </c>
      <c r="R533" s="27">
        <f t="shared" si="918"/>
        <v>6345</v>
      </c>
      <c r="S533" s="27">
        <f t="shared" si="918"/>
        <v>0</v>
      </c>
      <c r="T533" s="27">
        <f t="shared" si="918"/>
        <v>0</v>
      </c>
      <c r="U533" s="27">
        <f t="shared" si="918"/>
        <v>0</v>
      </c>
      <c r="V533" s="27">
        <f t="shared" ref="T533:AI536" si="919">V534</f>
        <v>0</v>
      </c>
      <c r="W533" s="27">
        <f t="shared" si="919"/>
        <v>0</v>
      </c>
      <c r="X533" s="27">
        <f t="shared" si="919"/>
        <v>6345</v>
      </c>
      <c r="Y533" s="27">
        <f t="shared" si="919"/>
        <v>0</v>
      </c>
      <c r="Z533" s="27">
        <f t="shared" si="919"/>
        <v>1087</v>
      </c>
      <c r="AA533" s="27">
        <f t="shared" si="919"/>
        <v>0</v>
      </c>
      <c r="AB533" s="27">
        <f t="shared" si="919"/>
        <v>0</v>
      </c>
      <c r="AC533" s="27">
        <f t="shared" si="919"/>
        <v>0</v>
      </c>
      <c r="AD533" s="27">
        <f t="shared" si="919"/>
        <v>7432</v>
      </c>
      <c r="AE533" s="27">
        <f t="shared" si="919"/>
        <v>0</v>
      </c>
      <c r="AF533" s="27">
        <f t="shared" si="919"/>
        <v>0</v>
      </c>
      <c r="AG533" s="27">
        <f t="shared" si="919"/>
        <v>0</v>
      </c>
      <c r="AH533" s="27">
        <f t="shared" si="919"/>
        <v>0</v>
      </c>
      <c r="AI533" s="27">
        <f t="shared" si="919"/>
        <v>0</v>
      </c>
      <c r="AJ533" s="27">
        <f t="shared" ref="AF533:AU536" si="920">AJ534</f>
        <v>7432</v>
      </c>
      <c r="AK533" s="27">
        <f t="shared" si="920"/>
        <v>0</v>
      </c>
      <c r="AL533" s="27">
        <f t="shared" si="920"/>
        <v>0</v>
      </c>
      <c r="AM533" s="27">
        <f t="shared" si="920"/>
        <v>0</v>
      </c>
      <c r="AN533" s="27">
        <f t="shared" si="920"/>
        <v>0</v>
      </c>
      <c r="AO533" s="27">
        <f t="shared" si="920"/>
        <v>0</v>
      </c>
      <c r="AP533" s="27">
        <f t="shared" si="920"/>
        <v>7432</v>
      </c>
      <c r="AQ533" s="27">
        <f t="shared" si="920"/>
        <v>0</v>
      </c>
      <c r="AR533" s="27">
        <f t="shared" si="920"/>
        <v>0</v>
      </c>
      <c r="AS533" s="27">
        <f t="shared" si="920"/>
        <v>0</v>
      </c>
      <c r="AT533" s="27">
        <f t="shared" si="920"/>
        <v>0</v>
      </c>
      <c r="AU533" s="27">
        <f t="shared" si="920"/>
        <v>0</v>
      </c>
      <c r="AV533" s="27">
        <f t="shared" ref="AR533:AW536" si="921">AV534</f>
        <v>7432</v>
      </c>
      <c r="AW533" s="27">
        <f t="shared" si="921"/>
        <v>0</v>
      </c>
    </row>
    <row r="534" spans="1:49" s="10" customFormat="1" ht="19.5" customHeight="1">
      <c r="A534" s="77" t="s">
        <v>78</v>
      </c>
      <c r="B534" s="25" t="s">
        <v>62</v>
      </c>
      <c r="C534" s="25" t="s">
        <v>51</v>
      </c>
      <c r="D534" s="32" t="s">
        <v>246</v>
      </c>
      <c r="E534" s="25"/>
      <c r="F534" s="27">
        <f t="shared" si="918"/>
        <v>6345</v>
      </c>
      <c r="G534" s="27">
        <f t="shared" si="918"/>
        <v>0</v>
      </c>
      <c r="H534" s="27">
        <f t="shared" si="918"/>
        <v>0</v>
      </c>
      <c r="I534" s="27">
        <f t="shared" si="918"/>
        <v>0</v>
      </c>
      <c r="J534" s="27">
        <f t="shared" si="918"/>
        <v>0</v>
      </c>
      <c r="K534" s="27">
        <f t="shared" si="918"/>
        <v>0</v>
      </c>
      <c r="L534" s="27">
        <f t="shared" si="918"/>
        <v>6345</v>
      </c>
      <c r="M534" s="27">
        <f t="shared" si="918"/>
        <v>0</v>
      </c>
      <c r="N534" s="27">
        <f t="shared" si="918"/>
        <v>0</v>
      </c>
      <c r="O534" s="27">
        <f t="shared" si="918"/>
        <v>0</v>
      </c>
      <c r="P534" s="27">
        <f t="shared" si="918"/>
        <v>0</v>
      </c>
      <c r="Q534" s="27">
        <f t="shared" si="918"/>
        <v>0</v>
      </c>
      <c r="R534" s="27">
        <f t="shared" si="918"/>
        <v>6345</v>
      </c>
      <c r="S534" s="27">
        <f t="shared" si="918"/>
        <v>0</v>
      </c>
      <c r="T534" s="27">
        <f t="shared" si="919"/>
        <v>0</v>
      </c>
      <c r="U534" s="27">
        <f t="shared" si="919"/>
        <v>0</v>
      </c>
      <c r="V534" s="27">
        <f t="shared" si="919"/>
        <v>0</v>
      </c>
      <c r="W534" s="27">
        <f t="shared" si="919"/>
        <v>0</v>
      </c>
      <c r="X534" s="27">
        <f t="shared" si="919"/>
        <v>6345</v>
      </c>
      <c r="Y534" s="27">
        <f t="shared" si="919"/>
        <v>0</v>
      </c>
      <c r="Z534" s="27">
        <f t="shared" si="919"/>
        <v>1087</v>
      </c>
      <c r="AA534" s="27">
        <f t="shared" si="919"/>
        <v>0</v>
      </c>
      <c r="AB534" s="27">
        <f t="shared" si="919"/>
        <v>0</v>
      </c>
      <c r="AC534" s="27">
        <f t="shared" si="919"/>
        <v>0</v>
      </c>
      <c r="AD534" s="27">
        <f t="shared" si="919"/>
        <v>7432</v>
      </c>
      <c r="AE534" s="27">
        <f t="shared" si="919"/>
        <v>0</v>
      </c>
      <c r="AF534" s="27">
        <f t="shared" si="920"/>
        <v>0</v>
      </c>
      <c r="AG534" s="27">
        <f t="shared" si="920"/>
        <v>0</v>
      </c>
      <c r="AH534" s="27">
        <f t="shared" si="920"/>
        <v>0</v>
      </c>
      <c r="AI534" s="27">
        <f t="shared" si="920"/>
        <v>0</v>
      </c>
      <c r="AJ534" s="27">
        <f t="shared" si="920"/>
        <v>7432</v>
      </c>
      <c r="AK534" s="27">
        <f t="shared" si="920"/>
        <v>0</v>
      </c>
      <c r="AL534" s="27">
        <f t="shared" si="920"/>
        <v>0</v>
      </c>
      <c r="AM534" s="27">
        <f t="shared" si="920"/>
        <v>0</v>
      </c>
      <c r="AN534" s="27">
        <f t="shared" si="920"/>
        <v>0</v>
      </c>
      <c r="AO534" s="27">
        <f t="shared" si="920"/>
        <v>0</v>
      </c>
      <c r="AP534" s="27">
        <f t="shared" si="920"/>
        <v>7432</v>
      </c>
      <c r="AQ534" s="27">
        <f t="shared" si="920"/>
        <v>0</v>
      </c>
      <c r="AR534" s="27">
        <f t="shared" si="921"/>
        <v>0</v>
      </c>
      <c r="AS534" s="27">
        <f t="shared" si="921"/>
        <v>0</v>
      </c>
      <c r="AT534" s="27">
        <f t="shared" si="921"/>
        <v>0</v>
      </c>
      <c r="AU534" s="27">
        <f t="shared" si="921"/>
        <v>0</v>
      </c>
      <c r="AV534" s="27">
        <f t="shared" si="921"/>
        <v>7432</v>
      </c>
      <c r="AW534" s="27">
        <f t="shared" si="921"/>
        <v>0</v>
      </c>
    </row>
    <row r="535" spans="1:49" s="10" customFormat="1" ht="20.25" customHeight="1">
      <c r="A535" s="77" t="s">
        <v>123</v>
      </c>
      <c r="B535" s="25" t="s">
        <v>62</v>
      </c>
      <c r="C535" s="25" t="s">
        <v>51</v>
      </c>
      <c r="D535" s="32" t="s">
        <v>393</v>
      </c>
      <c r="E535" s="25"/>
      <c r="F535" s="27">
        <f t="shared" si="918"/>
        <v>6345</v>
      </c>
      <c r="G535" s="27">
        <f t="shared" si="918"/>
        <v>0</v>
      </c>
      <c r="H535" s="27">
        <f t="shared" si="918"/>
        <v>0</v>
      </c>
      <c r="I535" s="27">
        <f t="shared" si="918"/>
        <v>0</v>
      </c>
      <c r="J535" s="27">
        <f t="shared" si="918"/>
        <v>0</v>
      </c>
      <c r="K535" s="27">
        <f t="shared" si="918"/>
        <v>0</v>
      </c>
      <c r="L535" s="27">
        <f t="shared" si="918"/>
        <v>6345</v>
      </c>
      <c r="M535" s="27">
        <f t="shared" si="918"/>
        <v>0</v>
      </c>
      <c r="N535" s="27">
        <f t="shared" si="918"/>
        <v>0</v>
      </c>
      <c r="O535" s="27">
        <f t="shared" si="918"/>
        <v>0</v>
      </c>
      <c r="P535" s="27">
        <f t="shared" si="918"/>
        <v>0</v>
      </c>
      <c r="Q535" s="27">
        <f t="shared" si="918"/>
        <v>0</v>
      </c>
      <c r="R535" s="27">
        <f t="shared" si="918"/>
        <v>6345</v>
      </c>
      <c r="S535" s="27">
        <f t="shared" si="918"/>
        <v>0</v>
      </c>
      <c r="T535" s="27">
        <f t="shared" si="919"/>
        <v>0</v>
      </c>
      <c r="U535" s="27">
        <f t="shared" si="919"/>
        <v>0</v>
      </c>
      <c r="V535" s="27">
        <f t="shared" si="919"/>
        <v>0</v>
      </c>
      <c r="W535" s="27">
        <f t="shared" si="919"/>
        <v>0</v>
      </c>
      <c r="X535" s="27">
        <f t="shared" si="919"/>
        <v>6345</v>
      </c>
      <c r="Y535" s="27">
        <f t="shared" si="919"/>
        <v>0</v>
      </c>
      <c r="Z535" s="27">
        <f t="shared" si="919"/>
        <v>1087</v>
      </c>
      <c r="AA535" s="27">
        <f t="shared" si="919"/>
        <v>0</v>
      </c>
      <c r="AB535" s="27">
        <f t="shared" si="919"/>
        <v>0</v>
      </c>
      <c r="AC535" s="27">
        <f t="shared" si="919"/>
        <v>0</v>
      </c>
      <c r="AD535" s="27">
        <f t="shared" si="919"/>
        <v>7432</v>
      </c>
      <c r="AE535" s="27">
        <f t="shared" si="919"/>
        <v>0</v>
      </c>
      <c r="AF535" s="27">
        <f t="shared" si="920"/>
        <v>0</v>
      </c>
      <c r="AG535" s="27">
        <f t="shared" si="920"/>
        <v>0</v>
      </c>
      <c r="AH535" s="27">
        <f t="shared" si="920"/>
        <v>0</v>
      </c>
      <c r="AI535" s="27">
        <f t="shared" si="920"/>
        <v>0</v>
      </c>
      <c r="AJ535" s="27">
        <f t="shared" si="920"/>
        <v>7432</v>
      </c>
      <c r="AK535" s="27">
        <f t="shared" si="920"/>
        <v>0</v>
      </c>
      <c r="AL535" s="27">
        <f t="shared" si="920"/>
        <v>0</v>
      </c>
      <c r="AM535" s="27">
        <f t="shared" si="920"/>
        <v>0</v>
      </c>
      <c r="AN535" s="27">
        <f t="shared" si="920"/>
        <v>0</v>
      </c>
      <c r="AO535" s="27">
        <f t="shared" si="920"/>
        <v>0</v>
      </c>
      <c r="AP535" s="27">
        <f t="shared" si="920"/>
        <v>7432</v>
      </c>
      <c r="AQ535" s="27">
        <f t="shared" si="920"/>
        <v>0</v>
      </c>
      <c r="AR535" s="27">
        <f t="shared" si="921"/>
        <v>0</v>
      </c>
      <c r="AS535" s="27">
        <f t="shared" si="921"/>
        <v>0</v>
      </c>
      <c r="AT535" s="27">
        <f t="shared" si="921"/>
        <v>0</v>
      </c>
      <c r="AU535" s="27">
        <f t="shared" si="921"/>
        <v>0</v>
      </c>
      <c r="AV535" s="27">
        <f t="shared" si="921"/>
        <v>7432</v>
      </c>
      <c r="AW535" s="27">
        <f t="shared" si="921"/>
        <v>0</v>
      </c>
    </row>
    <row r="536" spans="1:49" s="10" customFormat="1" ht="33">
      <c r="A536" s="33" t="s">
        <v>437</v>
      </c>
      <c r="B536" s="25" t="s">
        <v>62</v>
      </c>
      <c r="C536" s="25" t="s">
        <v>51</v>
      </c>
      <c r="D536" s="32" t="s">
        <v>393</v>
      </c>
      <c r="E536" s="25" t="s">
        <v>80</v>
      </c>
      <c r="F536" s="27">
        <f t="shared" si="918"/>
        <v>6345</v>
      </c>
      <c r="G536" s="27">
        <f t="shared" si="918"/>
        <v>0</v>
      </c>
      <c r="H536" s="27">
        <f t="shared" si="918"/>
        <v>0</v>
      </c>
      <c r="I536" s="27">
        <f t="shared" si="918"/>
        <v>0</v>
      </c>
      <c r="J536" s="27">
        <f t="shared" si="918"/>
        <v>0</v>
      </c>
      <c r="K536" s="27">
        <f t="shared" si="918"/>
        <v>0</v>
      </c>
      <c r="L536" s="27">
        <f t="shared" si="918"/>
        <v>6345</v>
      </c>
      <c r="M536" s="27">
        <f t="shared" si="918"/>
        <v>0</v>
      </c>
      <c r="N536" s="27">
        <f t="shared" si="918"/>
        <v>0</v>
      </c>
      <c r="O536" s="27">
        <f t="shared" si="918"/>
        <v>0</v>
      </c>
      <c r="P536" s="27">
        <f t="shared" si="918"/>
        <v>0</v>
      </c>
      <c r="Q536" s="27">
        <f t="shared" si="918"/>
        <v>0</v>
      </c>
      <c r="R536" s="27">
        <f t="shared" si="918"/>
        <v>6345</v>
      </c>
      <c r="S536" s="27">
        <f t="shared" si="918"/>
        <v>0</v>
      </c>
      <c r="T536" s="27">
        <f t="shared" si="919"/>
        <v>0</v>
      </c>
      <c r="U536" s="27">
        <f t="shared" si="919"/>
        <v>0</v>
      </c>
      <c r="V536" s="27">
        <f t="shared" si="919"/>
        <v>0</v>
      </c>
      <c r="W536" s="27">
        <f t="shared" si="919"/>
        <v>0</v>
      </c>
      <c r="X536" s="27">
        <f t="shared" si="919"/>
        <v>6345</v>
      </c>
      <c r="Y536" s="27">
        <f t="shared" si="919"/>
        <v>0</v>
      </c>
      <c r="Z536" s="131">
        <f t="shared" si="919"/>
        <v>1087</v>
      </c>
      <c r="AA536" s="27">
        <f t="shared" si="919"/>
        <v>0</v>
      </c>
      <c r="AB536" s="27">
        <f t="shared" si="919"/>
        <v>0</v>
      </c>
      <c r="AC536" s="27">
        <f t="shared" si="919"/>
        <v>0</v>
      </c>
      <c r="AD536" s="27">
        <f t="shared" si="919"/>
        <v>7432</v>
      </c>
      <c r="AE536" s="27">
        <f t="shared" si="919"/>
        <v>0</v>
      </c>
      <c r="AF536" s="27">
        <f t="shared" si="920"/>
        <v>0</v>
      </c>
      <c r="AG536" s="27">
        <f t="shared" si="920"/>
        <v>0</v>
      </c>
      <c r="AH536" s="27">
        <f t="shared" si="920"/>
        <v>0</v>
      </c>
      <c r="AI536" s="27">
        <f t="shared" si="920"/>
        <v>0</v>
      </c>
      <c r="AJ536" s="27">
        <f t="shared" si="920"/>
        <v>7432</v>
      </c>
      <c r="AK536" s="27">
        <f t="shared" si="920"/>
        <v>0</v>
      </c>
      <c r="AL536" s="27">
        <f t="shared" si="920"/>
        <v>0</v>
      </c>
      <c r="AM536" s="27">
        <f t="shared" si="920"/>
        <v>0</v>
      </c>
      <c r="AN536" s="27">
        <f t="shared" si="920"/>
        <v>0</v>
      </c>
      <c r="AO536" s="27">
        <f t="shared" si="920"/>
        <v>0</v>
      </c>
      <c r="AP536" s="27">
        <f t="shared" si="920"/>
        <v>7432</v>
      </c>
      <c r="AQ536" s="27">
        <f t="shared" si="920"/>
        <v>0</v>
      </c>
      <c r="AR536" s="27">
        <f t="shared" si="921"/>
        <v>0</v>
      </c>
      <c r="AS536" s="27">
        <f t="shared" si="921"/>
        <v>0</v>
      </c>
      <c r="AT536" s="27">
        <f t="shared" si="921"/>
        <v>0</v>
      </c>
      <c r="AU536" s="27">
        <f t="shared" si="921"/>
        <v>0</v>
      </c>
      <c r="AV536" s="27">
        <f t="shared" si="921"/>
        <v>7432</v>
      </c>
      <c r="AW536" s="27">
        <f t="shared" si="921"/>
        <v>0</v>
      </c>
    </row>
    <row r="537" spans="1:49" s="10" customFormat="1" ht="33.75" customHeight="1">
      <c r="A537" s="72" t="s">
        <v>196</v>
      </c>
      <c r="B537" s="25" t="s">
        <v>62</v>
      </c>
      <c r="C537" s="25" t="s">
        <v>51</v>
      </c>
      <c r="D537" s="32" t="s">
        <v>393</v>
      </c>
      <c r="E537" s="25" t="s">
        <v>169</v>
      </c>
      <c r="F537" s="27">
        <f>6081+264</f>
        <v>6345</v>
      </c>
      <c r="G537" s="27"/>
      <c r="H537" s="27"/>
      <c r="I537" s="27"/>
      <c r="J537" s="27"/>
      <c r="K537" s="27"/>
      <c r="L537" s="27">
        <f>F537+H537+I537+J537+K537</f>
        <v>6345</v>
      </c>
      <c r="M537" s="27">
        <f>G537+K537</f>
        <v>0</v>
      </c>
      <c r="N537" s="27"/>
      <c r="O537" s="27"/>
      <c r="P537" s="27"/>
      <c r="Q537" s="27"/>
      <c r="R537" s="27">
        <f>L537+N537+O537+P537+Q537</f>
        <v>6345</v>
      </c>
      <c r="S537" s="27">
        <f>M537+Q537</f>
        <v>0</v>
      </c>
      <c r="T537" s="27"/>
      <c r="U537" s="27"/>
      <c r="V537" s="27"/>
      <c r="W537" s="27"/>
      <c r="X537" s="27">
        <f>R537+T537+U537+V537+W537</f>
        <v>6345</v>
      </c>
      <c r="Y537" s="27">
        <f>S537+W537</f>
        <v>0</v>
      </c>
      <c r="Z537" s="131">
        <v>1087</v>
      </c>
      <c r="AA537" s="27"/>
      <c r="AB537" s="27"/>
      <c r="AC537" s="27"/>
      <c r="AD537" s="27">
        <f>X537+Z537+AA537+AB537+AC537</f>
        <v>7432</v>
      </c>
      <c r="AE537" s="27">
        <f>Y537+AC537</f>
        <v>0</v>
      </c>
      <c r="AF537" s="27"/>
      <c r="AG537" s="27"/>
      <c r="AH537" s="27"/>
      <c r="AI537" s="27"/>
      <c r="AJ537" s="27">
        <f>AD537+AF537+AG537+AH537+AI537</f>
        <v>7432</v>
      </c>
      <c r="AK537" s="27">
        <f>AE537+AI537</f>
        <v>0</v>
      </c>
      <c r="AL537" s="27"/>
      <c r="AM537" s="27"/>
      <c r="AN537" s="27"/>
      <c r="AO537" s="27"/>
      <c r="AP537" s="27">
        <f>AJ537+AL537+AM537+AN537+AO537</f>
        <v>7432</v>
      </c>
      <c r="AQ537" s="27">
        <f>AK537+AO537</f>
        <v>0</v>
      </c>
      <c r="AR537" s="27"/>
      <c r="AS537" s="27"/>
      <c r="AT537" s="27"/>
      <c r="AU537" s="27"/>
      <c r="AV537" s="27">
        <f>AP537+AR537+AS537+AT537+AU537</f>
        <v>7432</v>
      </c>
      <c r="AW537" s="27">
        <f>AQ537+AU537</f>
        <v>0</v>
      </c>
    </row>
    <row r="538" spans="1:49" ht="16.5">
      <c r="A538" s="80"/>
      <c r="B538" s="25"/>
      <c r="C538" s="25"/>
      <c r="D538" s="38"/>
      <c r="E538" s="25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  <c r="AO538" s="18"/>
      <c r="AP538" s="18"/>
      <c r="AQ538" s="18"/>
      <c r="AR538" s="18"/>
      <c r="AS538" s="18"/>
      <c r="AT538" s="18"/>
      <c r="AU538" s="18"/>
      <c r="AV538" s="18"/>
      <c r="AW538" s="18"/>
    </row>
    <row r="539" spans="1:49" s="10" customFormat="1" ht="18.75">
      <c r="A539" s="81" t="s">
        <v>63</v>
      </c>
      <c r="B539" s="22" t="s">
        <v>62</v>
      </c>
      <c r="C539" s="22" t="s">
        <v>53</v>
      </c>
      <c r="D539" s="29"/>
      <c r="E539" s="22"/>
      <c r="F539" s="30">
        <f>F540+F551+F556+F599+F561+F545</f>
        <v>573688</v>
      </c>
      <c r="G539" s="30">
        <f>G540+G551+G556+G599+G561+G545</f>
        <v>0</v>
      </c>
      <c r="H539" s="30">
        <f t="shared" ref="H539:AK539" si="922">H540+H551+H556+H599+H561+H545+H586</f>
        <v>0</v>
      </c>
      <c r="I539" s="30">
        <f t="shared" si="922"/>
        <v>0</v>
      </c>
      <c r="J539" s="30">
        <f t="shared" si="922"/>
        <v>0</v>
      </c>
      <c r="K539" s="30">
        <f t="shared" si="922"/>
        <v>0</v>
      </c>
      <c r="L539" s="30">
        <f t="shared" si="922"/>
        <v>573688</v>
      </c>
      <c r="M539" s="30">
        <f t="shared" si="922"/>
        <v>0</v>
      </c>
      <c r="N539" s="30">
        <f t="shared" si="922"/>
        <v>1053</v>
      </c>
      <c r="O539" s="30">
        <f t="shared" si="922"/>
        <v>0</v>
      </c>
      <c r="P539" s="30">
        <f t="shared" si="922"/>
        <v>0</v>
      </c>
      <c r="Q539" s="30">
        <f t="shared" si="922"/>
        <v>104283</v>
      </c>
      <c r="R539" s="30">
        <f t="shared" si="922"/>
        <v>679024</v>
      </c>
      <c r="S539" s="30">
        <f t="shared" si="922"/>
        <v>104283</v>
      </c>
      <c r="T539" s="30">
        <f t="shared" si="922"/>
        <v>0</v>
      </c>
      <c r="U539" s="30">
        <f t="shared" si="922"/>
        <v>0</v>
      </c>
      <c r="V539" s="30">
        <f t="shared" si="922"/>
        <v>0</v>
      </c>
      <c r="W539" s="30">
        <f t="shared" si="922"/>
        <v>0</v>
      </c>
      <c r="X539" s="30">
        <f t="shared" si="922"/>
        <v>679024</v>
      </c>
      <c r="Y539" s="30">
        <f t="shared" si="922"/>
        <v>104283</v>
      </c>
      <c r="Z539" s="30">
        <f t="shared" si="922"/>
        <v>0</v>
      </c>
      <c r="AA539" s="30">
        <f t="shared" si="922"/>
        <v>0</v>
      </c>
      <c r="AB539" s="30">
        <f t="shared" si="922"/>
        <v>0</v>
      </c>
      <c r="AC539" s="30">
        <f t="shared" si="922"/>
        <v>0</v>
      </c>
      <c r="AD539" s="30">
        <f t="shared" si="922"/>
        <v>679024</v>
      </c>
      <c r="AE539" s="30">
        <f t="shared" si="922"/>
        <v>104283</v>
      </c>
      <c r="AF539" s="30">
        <f t="shared" si="922"/>
        <v>0</v>
      </c>
      <c r="AG539" s="30">
        <f t="shared" si="922"/>
        <v>0</v>
      </c>
      <c r="AH539" s="30">
        <f t="shared" si="922"/>
        <v>0</v>
      </c>
      <c r="AI539" s="30">
        <f t="shared" si="922"/>
        <v>88911</v>
      </c>
      <c r="AJ539" s="30">
        <f t="shared" si="922"/>
        <v>767935</v>
      </c>
      <c r="AK539" s="30">
        <f t="shared" si="922"/>
        <v>193194</v>
      </c>
      <c r="AL539" s="30">
        <f t="shared" ref="AL539:AQ539" si="923">AL540+AL551+AL556+AL599+AL561+AL545+AL586</f>
        <v>0</v>
      </c>
      <c r="AM539" s="30">
        <f t="shared" si="923"/>
        <v>-1174</v>
      </c>
      <c r="AN539" s="30">
        <f t="shared" si="923"/>
        <v>-1085</v>
      </c>
      <c r="AO539" s="30">
        <f t="shared" si="923"/>
        <v>47632</v>
      </c>
      <c r="AP539" s="30">
        <f t="shared" si="923"/>
        <v>813308</v>
      </c>
      <c r="AQ539" s="30">
        <f t="shared" si="923"/>
        <v>240826</v>
      </c>
      <c r="AR539" s="30">
        <f t="shared" ref="AR539:AW539" si="924">AR540+AR551+AR556+AR599+AR561+AR545+AR586</f>
        <v>104972</v>
      </c>
      <c r="AS539" s="30">
        <f t="shared" si="924"/>
        <v>-20636</v>
      </c>
      <c r="AT539" s="30">
        <f t="shared" si="924"/>
        <v>0</v>
      </c>
      <c r="AU539" s="30">
        <f t="shared" si="924"/>
        <v>0</v>
      </c>
      <c r="AV539" s="30">
        <f t="shared" si="924"/>
        <v>897644</v>
      </c>
      <c r="AW539" s="30">
        <f t="shared" si="924"/>
        <v>240826</v>
      </c>
    </row>
    <row r="540" spans="1:49" s="10" customFormat="1" ht="33">
      <c r="A540" s="82" t="s">
        <v>444</v>
      </c>
      <c r="B540" s="25" t="s">
        <v>62</v>
      </c>
      <c r="C540" s="25" t="s">
        <v>53</v>
      </c>
      <c r="D540" s="32" t="s">
        <v>394</v>
      </c>
      <c r="E540" s="25"/>
      <c r="F540" s="50">
        <f t="shared" ref="F540:U543" si="925">F541</f>
        <v>161555</v>
      </c>
      <c r="G540" s="50">
        <f t="shared" si="925"/>
        <v>0</v>
      </c>
      <c r="H540" s="50">
        <f t="shared" si="925"/>
        <v>0</v>
      </c>
      <c r="I540" s="50">
        <f t="shared" si="925"/>
        <v>0</v>
      </c>
      <c r="J540" s="50">
        <f t="shared" si="925"/>
        <v>0</v>
      </c>
      <c r="K540" s="50">
        <f t="shared" si="925"/>
        <v>0</v>
      </c>
      <c r="L540" s="50">
        <f t="shared" si="925"/>
        <v>161555</v>
      </c>
      <c r="M540" s="50">
        <f t="shared" si="925"/>
        <v>0</v>
      </c>
      <c r="N540" s="50">
        <f t="shared" si="925"/>
        <v>0</v>
      </c>
      <c r="O540" s="50">
        <f t="shared" si="925"/>
        <v>0</v>
      </c>
      <c r="P540" s="50">
        <f t="shared" si="925"/>
        <v>0</v>
      </c>
      <c r="Q540" s="50">
        <f t="shared" si="925"/>
        <v>0</v>
      </c>
      <c r="R540" s="50">
        <f t="shared" si="925"/>
        <v>161555</v>
      </c>
      <c r="S540" s="50">
        <f t="shared" si="925"/>
        <v>0</v>
      </c>
      <c r="T540" s="50">
        <f t="shared" si="925"/>
        <v>0</v>
      </c>
      <c r="U540" s="50">
        <f t="shared" si="925"/>
        <v>0</v>
      </c>
      <c r="V540" s="50">
        <f t="shared" ref="T540:AI543" si="926">V541</f>
        <v>0</v>
      </c>
      <c r="W540" s="50">
        <f t="shared" si="926"/>
        <v>0</v>
      </c>
      <c r="X540" s="50">
        <f t="shared" si="926"/>
        <v>161555</v>
      </c>
      <c r="Y540" s="50">
        <f t="shared" si="926"/>
        <v>0</v>
      </c>
      <c r="Z540" s="50">
        <f t="shared" si="926"/>
        <v>0</v>
      </c>
      <c r="AA540" s="50">
        <f t="shared" si="926"/>
        <v>0</v>
      </c>
      <c r="AB540" s="50">
        <f t="shared" si="926"/>
        <v>0</v>
      </c>
      <c r="AC540" s="50">
        <f t="shared" si="926"/>
        <v>0</v>
      </c>
      <c r="AD540" s="50">
        <f t="shared" si="926"/>
        <v>161555</v>
      </c>
      <c r="AE540" s="50">
        <f t="shared" si="926"/>
        <v>0</v>
      </c>
      <c r="AF540" s="50">
        <f t="shared" si="926"/>
        <v>0</v>
      </c>
      <c r="AG540" s="50">
        <f t="shared" si="926"/>
        <v>0</v>
      </c>
      <c r="AH540" s="50">
        <f t="shared" si="926"/>
        <v>0</v>
      </c>
      <c r="AI540" s="50">
        <f t="shared" si="926"/>
        <v>0</v>
      </c>
      <c r="AJ540" s="50">
        <f t="shared" ref="AF540:AU543" si="927">AJ541</f>
        <v>161555</v>
      </c>
      <c r="AK540" s="50">
        <f t="shared" si="927"/>
        <v>0</v>
      </c>
      <c r="AL540" s="50">
        <f t="shared" si="927"/>
        <v>0</v>
      </c>
      <c r="AM540" s="50">
        <f t="shared" si="927"/>
        <v>0</v>
      </c>
      <c r="AN540" s="50">
        <f t="shared" si="927"/>
        <v>-962</v>
      </c>
      <c r="AO540" s="50">
        <f t="shared" si="927"/>
        <v>0</v>
      </c>
      <c r="AP540" s="50">
        <f t="shared" si="927"/>
        <v>160593</v>
      </c>
      <c r="AQ540" s="50">
        <f t="shared" si="927"/>
        <v>0</v>
      </c>
      <c r="AR540" s="50">
        <f t="shared" si="927"/>
        <v>3000</v>
      </c>
      <c r="AS540" s="50">
        <f t="shared" si="927"/>
        <v>301</v>
      </c>
      <c r="AT540" s="50">
        <f t="shared" si="927"/>
        <v>0</v>
      </c>
      <c r="AU540" s="50">
        <f t="shared" si="927"/>
        <v>0</v>
      </c>
      <c r="AV540" s="50">
        <f t="shared" ref="AR540:AW543" si="928">AV541</f>
        <v>163894</v>
      </c>
      <c r="AW540" s="50">
        <f t="shared" si="928"/>
        <v>0</v>
      </c>
    </row>
    <row r="541" spans="1:49" s="10" customFormat="1" ht="18.75" customHeight="1">
      <c r="A541" s="76" t="s">
        <v>78</v>
      </c>
      <c r="B541" s="25" t="s">
        <v>62</v>
      </c>
      <c r="C541" s="25" t="s">
        <v>53</v>
      </c>
      <c r="D541" s="32" t="s">
        <v>395</v>
      </c>
      <c r="E541" s="25"/>
      <c r="F541" s="50">
        <f t="shared" si="925"/>
        <v>161555</v>
      </c>
      <c r="G541" s="50">
        <f t="shared" si="925"/>
        <v>0</v>
      </c>
      <c r="H541" s="50">
        <f t="shared" si="925"/>
        <v>0</v>
      </c>
      <c r="I541" s="50">
        <f t="shared" si="925"/>
        <v>0</v>
      </c>
      <c r="J541" s="50">
        <f t="shared" si="925"/>
        <v>0</v>
      </c>
      <c r="K541" s="50">
        <f t="shared" si="925"/>
        <v>0</v>
      </c>
      <c r="L541" s="50">
        <f t="shared" si="925"/>
        <v>161555</v>
      </c>
      <c r="M541" s="50">
        <f t="shared" si="925"/>
        <v>0</v>
      </c>
      <c r="N541" s="50">
        <f t="shared" si="925"/>
        <v>0</v>
      </c>
      <c r="O541" s="50">
        <f t="shared" si="925"/>
        <v>0</v>
      </c>
      <c r="P541" s="50">
        <f t="shared" si="925"/>
        <v>0</v>
      </c>
      <c r="Q541" s="50">
        <f t="shared" si="925"/>
        <v>0</v>
      </c>
      <c r="R541" s="50">
        <f t="shared" si="925"/>
        <v>161555</v>
      </c>
      <c r="S541" s="50">
        <f t="shared" si="925"/>
        <v>0</v>
      </c>
      <c r="T541" s="50">
        <f t="shared" si="926"/>
        <v>0</v>
      </c>
      <c r="U541" s="50">
        <f t="shared" si="926"/>
        <v>0</v>
      </c>
      <c r="V541" s="50">
        <f t="shared" si="926"/>
        <v>0</v>
      </c>
      <c r="W541" s="50">
        <f t="shared" si="926"/>
        <v>0</v>
      </c>
      <c r="X541" s="50">
        <f t="shared" si="926"/>
        <v>161555</v>
      </c>
      <c r="Y541" s="50">
        <f t="shared" si="926"/>
        <v>0</v>
      </c>
      <c r="Z541" s="50">
        <f t="shared" si="926"/>
        <v>0</v>
      </c>
      <c r="AA541" s="50">
        <f t="shared" si="926"/>
        <v>0</v>
      </c>
      <c r="AB541" s="50">
        <f t="shared" si="926"/>
        <v>0</v>
      </c>
      <c r="AC541" s="50">
        <f t="shared" si="926"/>
        <v>0</v>
      </c>
      <c r="AD541" s="50">
        <f t="shared" si="926"/>
        <v>161555</v>
      </c>
      <c r="AE541" s="50">
        <f t="shared" si="926"/>
        <v>0</v>
      </c>
      <c r="AF541" s="50">
        <f t="shared" si="927"/>
        <v>0</v>
      </c>
      <c r="AG541" s="50">
        <f t="shared" si="927"/>
        <v>0</v>
      </c>
      <c r="AH541" s="50">
        <f t="shared" si="927"/>
        <v>0</v>
      </c>
      <c r="AI541" s="50">
        <f t="shared" si="927"/>
        <v>0</v>
      </c>
      <c r="AJ541" s="50">
        <f t="shared" si="927"/>
        <v>161555</v>
      </c>
      <c r="AK541" s="50">
        <f t="shared" si="927"/>
        <v>0</v>
      </c>
      <c r="AL541" s="50">
        <f t="shared" si="927"/>
        <v>0</v>
      </c>
      <c r="AM541" s="50">
        <f t="shared" si="927"/>
        <v>0</v>
      </c>
      <c r="AN541" s="50">
        <f t="shared" si="927"/>
        <v>-962</v>
      </c>
      <c r="AO541" s="50">
        <f t="shared" si="927"/>
        <v>0</v>
      </c>
      <c r="AP541" s="50">
        <f t="shared" si="927"/>
        <v>160593</v>
      </c>
      <c r="AQ541" s="50">
        <f t="shared" si="927"/>
        <v>0</v>
      </c>
      <c r="AR541" s="50">
        <f t="shared" si="928"/>
        <v>3000</v>
      </c>
      <c r="AS541" s="50">
        <f t="shared" si="928"/>
        <v>301</v>
      </c>
      <c r="AT541" s="50">
        <f t="shared" si="928"/>
        <v>0</v>
      </c>
      <c r="AU541" s="50">
        <f t="shared" si="928"/>
        <v>0</v>
      </c>
      <c r="AV541" s="50">
        <f t="shared" si="928"/>
        <v>163894</v>
      </c>
      <c r="AW541" s="50">
        <f t="shared" si="928"/>
        <v>0</v>
      </c>
    </row>
    <row r="542" spans="1:49" s="10" customFormat="1" ht="21" customHeight="1">
      <c r="A542" s="82" t="s">
        <v>120</v>
      </c>
      <c r="B542" s="25" t="s">
        <v>62</v>
      </c>
      <c r="C542" s="25" t="s">
        <v>53</v>
      </c>
      <c r="D542" s="32" t="s">
        <v>396</v>
      </c>
      <c r="E542" s="25"/>
      <c r="F542" s="50">
        <f t="shared" si="925"/>
        <v>161555</v>
      </c>
      <c r="G542" s="50">
        <f t="shared" si="925"/>
        <v>0</v>
      </c>
      <c r="H542" s="50">
        <f t="shared" si="925"/>
        <v>0</v>
      </c>
      <c r="I542" s="50">
        <f t="shared" si="925"/>
        <v>0</v>
      </c>
      <c r="J542" s="50">
        <f t="shared" si="925"/>
        <v>0</v>
      </c>
      <c r="K542" s="50">
        <f t="shared" si="925"/>
        <v>0</v>
      </c>
      <c r="L542" s="50">
        <f t="shared" si="925"/>
        <v>161555</v>
      </c>
      <c r="M542" s="50">
        <f t="shared" si="925"/>
        <v>0</v>
      </c>
      <c r="N542" s="50">
        <f t="shared" si="925"/>
        <v>0</v>
      </c>
      <c r="O542" s="50">
        <f t="shared" si="925"/>
        <v>0</v>
      </c>
      <c r="P542" s="50">
        <f t="shared" si="925"/>
        <v>0</v>
      </c>
      <c r="Q542" s="50">
        <f t="shared" si="925"/>
        <v>0</v>
      </c>
      <c r="R542" s="50">
        <f t="shared" si="925"/>
        <v>161555</v>
      </c>
      <c r="S542" s="50">
        <f t="shared" si="925"/>
        <v>0</v>
      </c>
      <c r="T542" s="50">
        <f t="shared" si="926"/>
        <v>0</v>
      </c>
      <c r="U542" s="50">
        <f t="shared" si="926"/>
        <v>0</v>
      </c>
      <c r="V542" s="50">
        <f t="shared" si="926"/>
        <v>0</v>
      </c>
      <c r="W542" s="50">
        <f t="shared" si="926"/>
        <v>0</v>
      </c>
      <c r="X542" s="50">
        <f t="shared" si="926"/>
        <v>161555</v>
      </c>
      <c r="Y542" s="50">
        <f t="shared" si="926"/>
        <v>0</v>
      </c>
      <c r="Z542" s="50">
        <f t="shared" si="926"/>
        <v>0</v>
      </c>
      <c r="AA542" s="50">
        <f t="shared" si="926"/>
        <v>0</v>
      </c>
      <c r="AB542" s="50">
        <f t="shared" si="926"/>
        <v>0</v>
      </c>
      <c r="AC542" s="50">
        <f t="shared" si="926"/>
        <v>0</v>
      </c>
      <c r="AD542" s="50">
        <f t="shared" si="926"/>
        <v>161555</v>
      </c>
      <c r="AE542" s="50">
        <f t="shared" si="926"/>
        <v>0</v>
      </c>
      <c r="AF542" s="50">
        <f t="shared" si="927"/>
        <v>0</v>
      </c>
      <c r="AG542" s="50">
        <f t="shared" si="927"/>
        <v>0</v>
      </c>
      <c r="AH542" s="50">
        <f t="shared" si="927"/>
        <v>0</v>
      </c>
      <c r="AI542" s="50">
        <f t="shared" si="927"/>
        <v>0</v>
      </c>
      <c r="AJ542" s="50">
        <f t="shared" si="927"/>
        <v>161555</v>
      </c>
      <c r="AK542" s="50">
        <f t="shared" si="927"/>
        <v>0</v>
      </c>
      <c r="AL542" s="50">
        <f t="shared" si="927"/>
        <v>0</v>
      </c>
      <c r="AM542" s="50">
        <f t="shared" si="927"/>
        <v>0</v>
      </c>
      <c r="AN542" s="50">
        <f t="shared" si="927"/>
        <v>-962</v>
      </c>
      <c r="AO542" s="50">
        <f t="shared" si="927"/>
        <v>0</v>
      </c>
      <c r="AP542" s="50">
        <f t="shared" si="927"/>
        <v>160593</v>
      </c>
      <c r="AQ542" s="50">
        <f t="shared" si="927"/>
        <v>0</v>
      </c>
      <c r="AR542" s="50">
        <f t="shared" si="928"/>
        <v>3000</v>
      </c>
      <c r="AS542" s="50">
        <f t="shared" si="928"/>
        <v>301</v>
      </c>
      <c r="AT542" s="50">
        <f t="shared" si="928"/>
        <v>0</v>
      </c>
      <c r="AU542" s="50">
        <f t="shared" si="928"/>
        <v>0</v>
      </c>
      <c r="AV542" s="50">
        <f t="shared" si="928"/>
        <v>163894</v>
      </c>
      <c r="AW542" s="50">
        <f t="shared" si="928"/>
        <v>0</v>
      </c>
    </row>
    <row r="543" spans="1:49" s="10" customFormat="1" ht="33">
      <c r="A543" s="33" t="s">
        <v>437</v>
      </c>
      <c r="B543" s="25" t="s">
        <v>62</v>
      </c>
      <c r="C543" s="25" t="s">
        <v>53</v>
      </c>
      <c r="D543" s="32" t="s">
        <v>396</v>
      </c>
      <c r="E543" s="25" t="s">
        <v>80</v>
      </c>
      <c r="F543" s="50">
        <f t="shared" si="925"/>
        <v>161555</v>
      </c>
      <c r="G543" s="50">
        <f t="shared" si="925"/>
        <v>0</v>
      </c>
      <c r="H543" s="50">
        <f t="shared" si="925"/>
        <v>0</v>
      </c>
      <c r="I543" s="50">
        <f t="shared" si="925"/>
        <v>0</v>
      </c>
      <c r="J543" s="50">
        <f t="shared" si="925"/>
        <v>0</v>
      </c>
      <c r="K543" s="50">
        <f t="shared" si="925"/>
        <v>0</v>
      </c>
      <c r="L543" s="50">
        <f t="shared" si="925"/>
        <v>161555</v>
      </c>
      <c r="M543" s="50">
        <f t="shared" si="925"/>
        <v>0</v>
      </c>
      <c r="N543" s="50">
        <f t="shared" si="925"/>
        <v>0</v>
      </c>
      <c r="O543" s="50">
        <f t="shared" si="925"/>
        <v>0</v>
      </c>
      <c r="P543" s="50">
        <f t="shared" si="925"/>
        <v>0</v>
      </c>
      <c r="Q543" s="50">
        <f t="shared" si="925"/>
        <v>0</v>
      </c>
      <c r="R543" s="50">
        <f t="shared" si="925"/>
        <v>161555</v>
      </c>
      <c r="S543" s="50">
        <f t="shared" si="925"/>
        <v>0</v>
      </c>
      <c r="T543" s="50">
        <f t="shared" si="926"/>
        <v>0</v>
      </c>
      <c r="U543" s="50">
        <f t="shared" si="926"/>
        <v>0</v>
      </c>
      <c r="V543" s="50">
        <f t="shared" si="926"/>
        <v>0</v>
      </c>
      <c r="W543" s="50">
        <f t="shared" si="926"/>
        <v>0</v>
      </c>
      <c r="X543" s="50">
        <f t="shared" si="926"/>
        <v>161555</v>
      </c>
      <c r="Y543" s="50">
        <f t="shared" si="926"/>
        <v>0</v>
      </c>
      <c r="Z543" s="50">
        <f t="shared" si="926"/>
        <v>0</v>
      </c>
      <c r="AA543" s="50">
        <f t="shared" si="926"/>
        <v>0</v>
      </c>
      <c r="AB543" s="50">
        <f t="shared" si="926"/>
        <v>0</v>
      </c>
      <c r="AC543" s="50">
        <f t="shared" si="926"/>
        <v>0</v>
      </c>
      <c r="AD543" s="50">
        <f t="shared" si="926"/>
        <v>161555</v>
      </c>
      <c r="AE543" s="50">
        <f t="shared" si="926"/>
        <v>0</v>
      </c>
      <c r="AF543" s="50">
        <f t="shared" si="927"/>
        <v>0</v>
      </c>
      <c r="AG543" s="50">
        <f t="shared" si="927"/>
        <v>0</v>
      </c>
      <c r="AH543" s="50">
        <f t="shared" si="927"/>
        <v>0</v>
      </c>
      <c r="AI543" s="50">
        <f t="shared" si="927"/>
        <v>0</v>
      </c>
      <c r="AJ543" s="50">
        <f t="shared" si="927"/>
        <v>161555</v>
      </c>
      <c r="AK543" s="50">
        <f t="shared" si="927"/>
        <v>0</v>
      </c>
      <c r="AL543" s="148">
        <f t="shared" si="927"/>
        <v>0</v>
      </c>
      <c r="AM543" s="148">
        <f t="shared" si="927"/>
        <v>0</v>
      </c>
      <c r="AN543" s="148">
        <f t="shared" si="927"/>
        <v>-962</v>
      </c>
      <c r="AO543" s="148">
        <f t="shared" si="927"/>
        <v>0</v>
      </c>
      <c r="AP543" s="50">
        <f t="shared" si="927"/>
        <v>160593</v>
      </c>
      <c r="AQ543" s="50">
        <f t="shared" si="927"/>
        <v>0</v>
      </c>
      <c r="AR543" s="50">
        <f t="shared" si="928"/>
        <v>3000</v>
      </c>
      <c r="AS543" s="50">
        <f t="shared" si="928"/>
        <v>301</v>
      </c>
      <c r="AT543" s="50">
        <f t="shared" si="928"/>
        <v>0</v>
      </c>
      <c r="AU543" s="50">
        <f t="shared" si="928"/>
        <v>0</v>
      </c>
      <c r="AV543" s="50">
        <f t="shared" si="928"/>
        <v>163894</v>
      </c>
      <c r="AW543" s="50">
        <f t="shared" si="928"/>
        <v>0</v>
      </c>
    </row>
    <row r="544" spans="1:49" s="10" customFormat="1" ht="37.5" customHeight="1">
      <c r="A544" s="72" t="s">
        <v>170</v>
      </c>
      <c r="B544" s="25" t="s">
        <v>62</v>
      </c>
      <c r="C544" s="25" t="s">
        <v>53</v>
      </c>
      <c r="D544" s="32" t="s">
        <v>396</v>
      </c>
      <c r="E544" s="25" t="s">
        <v>169</v>
      </c>
      <c r="F544" s="27">
        <v>161555</v>
      </c>
      <c r="G544" s="27"/>
      <c r="H544" s="27"/>
      <c r="I544" s="27"/>
      <c r="J544" s="27"/>
      <c r="K544" s="27"/>
      <c r="L544" s="27">
        <f>F544+H544+I544+J544+K544</f>
        <v>161555</v>
      </c>
      <c r="M544" s="27">
        <f>G544+K544</f>
        <v>0</v>
      </c>
      <c r="N544" s="27"/>
      <c r="O544" s="27"/>
      <c r="P544" s="27"/>
      <c r="Q544" s="27"/>
      <c r="R544" s="27">
        <f>L544+N544+O544+P544+Q544</f>
        <v>161555</v>
      </c>
      <c r="S544" s="27">
        <f>M544+Q544</f>
        <v>0</v>
      </c>
      <c r="T544" s="27"/>
      <c r="U544" s="27"/>
      <c r="V544" s="27"/>
      <c r="W544" s="27"/>
      <c r="X544" s="27">
        <f>R544+T544+U544+V544+W544</f>
        <v>161555</v>
      </c>
      <c r="Y544" s="27">
        <f>S544+W544</f>
        <v>0</v>
      </c>
      <c r="Z544" s="27"/>
      <c r="AA544" s="27"/>
      <c r="AB544" s="27"/>
      <c r="AC544" s="27"/>
      <c r="AD544" s="27">
        <f>X544+Z544+AA544+AB544+AC544</f>
        <v>161555</v>
      </c>
      <c r="AE544" s="27">
        <f>Y544+AC544</f>
        <v>0</v>
      </c>
      <c r="AF544" s="27"/>
      <c r="AG544" s="27"/>
      <c r="AH544" s="27"/>
      <c r="AI544" s="27"/>
      <c r="AJ544" s="27">
        <f>AD544+AF544+AG544+AH544+AI544</f>
        <v>161555</v>
      </c>
      <c r="AK544" s="27">
        <f>AE544+AI544</f>
        <v>0</v>
      </c>
      <c r="AL544" s="92"/>
      <c r="AM544" s="92"/>
      <c r="AN544" s="92">
        <v>-962</v>
      </c>
      <c r="AO544" s="92"/>
      <c r="AP544" s="27">
        <f>AJ544+AL544+AM544+AN544+AO544</f>
        <v>160593</v>
      </c>
      <c r="AQ544" s="27">
        <f>AK544+AO544</f>
        <v>0</v>
      </c>
      <c r="AR544" s="27">
        <v>3000</v>
      </c>
      <c r="AS544" s="27">
        <v>301</v>
      </c>
      <c r="AT544" s="27"/>
      <c r="AU544" s="27"/>
      <c r="AV544" s="27">
        <f>AP544+AR544+AS544+AT544+AU544</f>
        <v>163894</v>
      </c>
      <c r="AW544" s="27">
        <f>AQ544+AU544</f>
        <v>0</v>
      </c>
    </row>
    <row r="545" spans="1:49" s="10" customFormat="1" ht="50.25">
      <c r="A545" s="33" t="s">
        <v>158</v>
      </c>
      <c r="B545" s="25" t="s">
        <v>62</v>
      </c>
      <c r="C545" s="25" t="s">
        <v>53</v>
      </c>
      <c r="D545" s="32" t="s">
        <v>365</v>
      </c>
      <c r="E545" s="22"/>
      <c r="F545" s="27">
        <f t="shared" ref="F545:U549" si="929">F546</f>
        <v>846</v>
      </c>
      <c r="G545" s="27">
        <f t="shared" si="929"/>
        <v>0</v>
      </c>
      <c r="H545" s="27">
        <f t="shared" si="929"/>
        <v>0</v>
      </c>
      <c r="I545" s="27">
        <f t="shared" si="929"/>
        <v>0</v>
      </c>
      <c r="J545" s="27">
        <f t="shared" si="929"/>
        <v>0</v>
      </c>
      <c r="K545" s="27">
        <f t="shared" si="929"/>
        <v>0</v>
      </c>
      <c r="L545" s="27">
        <f t="shared" si="929"/>
        <v>846</v>
      </c>
      <c r="M545" s="27">
        <f t="shared" si="929"/>
        <v>0</v>
      </c>
      <c r="N545" s="27">
        <f t="shared" si="929"/>
        <v>0</v>
      </c>
      <c r="O545" s="27">
        <f t="shared" si="929"/>
        <v>0</v>
      </c>
      <c r="P545" s="27">
        <f t="shared" si="929"/>
        <v>0</v>
      </c>
      <c r="Q545" s="27">
        <f t="shared" si="929"/>
        <v>0</v>
      </c>
      <c r="R545" s="27">
        <f t="shared" si="929"/>
        <v>846</v>
      </c>
      <c r="S545" s="27">
        <f t="shared" si="929"/>
        <v>0</v>
      </c>
      <c r="T545" s="27">
        <f t="shared" si="929"/>
        <v>0</v>
      </c>
      <c r="U545" s="27">
        <f t="shared" si="929"/>
        <v>0</v>
      </c>
      <c r="V545" s="27">
        <f t="shared" ref="T545:AI549" si="930">V546</f>
        <v>0</v>
      </c>
      <c r="W545" s="27">
        <f t="shared" si="930"/>
        <v>0</v>
      </c>
      <c r="X545" s="27">
        <f t="shared" si="930"/>
        <v>846</v>
      </c>
      <c r="Y545" s="27">
        <f t="shared" si="930"/>
        <v>0</v>
      </c>
      <c r="Z545" s="27">
        <f t="shared" si="930"/>
        <v>0</v>
      </c>
      <c r="AA545" s="27">
        <f t="shared" si="930"/>
        <v>0</v>
      </c>
      <c r="AB545" s="27">
        <f t="shared" si="930"/>
        <v>0</v>
      </c>
      <c r="AC545" s="27">
        <f t="shared" si="930"/>
        <v>0</v>
      </c>
      <c r="AD545" s="27">
        <f t="shared" si="930"/>
        <v>846</v>
      </c>
      <c r="AE545" s="27">
        <f t="shared" si="930"/>
        <v>0</v>
      </c>
      <c r="AF545" s="27">
        <f t="shared" si="930"/>
        <v>0</v>
      </c>
      <c r="AG545" s="27">
        <f t="shared" si="930"/>
        <v>0</v>
      </c>
      <c r="AH545" s="27">
        <f t="shared" si="930"/>
        <v>0</v>
      </c>
      <c r="AI545" s="27">
        <f t="shared" si="930"/>
        <v>0</v>
      </c>
      <c r="AJ545" s="27">
        <f t="shared" ref="AF545:AU549" si="931">AJ546</f>
        <v>846</v>
      </c>
      <c r="AK545" s="27">
        <f t="shared" si="931"/>
        <v>0</v>
      </c>
      <c r="AL545" s="27">
        <f t="shared" si="931"/>
        <v>0</v>
      </c>
      <c r="AM545" s="27">
        <f t="shared" si="931"/>
        <v>0</v>
      </c>
      <c r="AN545" s="27">
        <f t="shared" si="931"/>
        <v>0</v>
      </c>
      <c r="AO545" s="27">
        <f t="shared" si="931"/>
        <v>0</v>
      </c>
      <c r="AP545" s="27">
        <f t="shared" si="931"/>
        <v>846</v>
      </c>
      <c r="AQ545" s="27">
        <f t="shared" si="931"/>
        <v>0</v>
      </c>
      <c r="AR545" s="27">
        <f t="shared" si="931"/>
        <v>0</v>
      </c>
      <c r="AS545" s="27">
        <f t="shared" si="931"/>
        <v>0</v>
      </c>
      <c r="AT545" s="27">
        <f t="shared" si="931"/>
        <v>0</v>
      </c>
      <c r="AU545" s="27">
        <f t="shared" si="931"/>
        <v>0</v>
      </c>
      <c r="AV545" s="27">
        <f t="shared" ref="AR545:AW549" si="932">AV546</f>
        <v>846</v>
      </c>
      <c r="AW545" s="27">
        <f t="shared" si="932"/>
        <v>0</v>
      </c>
    </row>
    <row r="546" spans="1:49" s="10" customFormat="1" ht="34.5" customHeight="1">
      <c r="A546" s="33" t="s">
        <v>589</v>
      </c>
      <c r="B546" s="25" t="s">
        <v>62</v>
      </c>
      <c r="C546" s="25" t="s">
        <v>53</v>
      </c>
      <c r="D546" s="32" t="s">
        <v>487</v>
      </c>
      <c r="E546" s="22"/>
      <c r="F546" s="27">
        <f t="shared" si="929"/>
        <v>846</v>
      </c>
      <c r="G546" s="27">
        <f t="shared" si="929"/>
        <v>0</v>
      </c>
      <c r="H546" s="27">
        <f t="shared" si="929"/>
        <v>0</v>
      </c>
      <c r="I546" s="27">
        <f t="shared" si="929"/>
        <v>0</v>
      </c>
      <c r="J546" s="27">
        <f t="shared" si="929"/>
        <v>0</v>
      </c>
      <c r="K546" s="27">
        <f t="shared" si="929"/>
        <v>0</v>
      </c>
      <c r="L546" s="27">
        <f t="shared" si="929"/>
        <v>846</v>
      </c>
      <c r="M546" s="27">
        <f t="shared" si="929"/>
        <v>0</v>
      </c>
      <c r="N546" s="27">
        <f t="shared" si="929"/>
        <v>0</v>
      </c>
      <c r="O546" s="27">
        <f t="shared" si="929"/>
        <v>0</v>
      </c>
      <c r="P546" s="27">
        <f t="shared" si="929"/>
        <v>0</v>
      </c>
      <c r="Q546" s="27">
        <f t="shared" si="929"/>
        <v>0</v>
      </c>
      <c r="R546" s="27">
        <f t="shared" si="929"/>
        <v>846</v>
      </c>
      <c r="S546" s="27">
        <f t="shared" si="929"/>
        <v>0</v>
      </c>
      <c r="T546" s="27">
        <f t="shared" si="930"/>
        <v>0</v>
      </c>
      <c r="U546" s="27">
        <f t="shared" si="930"/>
        <v>0</v>
      </c>
      <c r="V546" s="27">
        <f t="shared" si="930"/>
        <v>0</v>
      </c>
      <c r="W546" s="27">
        <f t="shared" si="930"/>
        <v>0</v>
      </c>
      <c r="X546" s="27">
        <f t="shared" si="930"/>
        <v>846</v>
      </c>
      <c r="Y546" s="27">
        <f t="shared" si="930"/>
        <v>0</v>
      </c>
      <c r="Z546" s="27">
        <f t="shared" si="930"/>
        <v>0</v>
      </c>
      <c r="AA546" s="27">
        <f t="shared" si="930"/>
        <v>0</v>
      </c>
      <c r="AB546" s="27">
        <f t="shared" si="930"/>
        <v>0</v>
      </c>
      <c r="AC546" s="27">
        <f t="shared" si="930"/>
        <v>0</v>
      </c>
      <c r="AD546" s="27">
        <f t="shared" si="930"/>
        <v>846</v>
      </c>
      <c r="AE546" s="27">
        <f t="shared" si="930"/>
        <v>0</v>
      </c>
      <c r="AF546" s="27">
        <f t="shared" si="931"/>
        <v>0</v>
      </c>
      <c r="AG546" s="27">
        <f t="shared" si="931"/>
        <v>0</v>
      </c>
      <c r="AH546" s="27">
        <f t="shared" si="931"/>
        <v>0</v>
      </c>
      <c r="AI546" s="27">
        <f t="shared" si="931"/>
        <v>0</v>
      </c>
      <c r="AJ546" s="27">
        <f t="shared" si="931"/>
        <v>846</v>
      </c>
      <c r="AK546" s="27">
        <f t="shared" si="931"/>
        <v>0</v>
      </c>
      <c r="AL546" s="27">
        <f t="shared" si="931"/>
        <v>0</v>
      </c>
      <c r="AM546" s="27">
        <f t="shared" si="931"/>
        <v>0</v>
      </c>
      <c r="AN546" s="27">
        <f t="shared" si="931"/>
        <v>0</v>
      </c>
      <c r="AO546" s="27">
        <f t="shared" si="931"/>
        <v>0</v>
      </c>
      <c r="AP546" s="27">
        <f t="shared" si="931"/>
        <v>846</v>
      </c>
      <c r="AQ546" s="27">
        <f t="shared" si="931"/>
        <v>0</v>
      </c>
      <c r="AR546" s="27">
        <f t="shared" si="932"/>
        <v>0</v>
      </c>
      <c r="AS546" s="27">
        <f t="shared" si="932"/>
        <v>0</v>
      </c>
      <c r="AT546" s="27">
        <f t="shared" si="932"/>
        <v>0</v>
      </c>
      <c r="AU546" s="27">
        <f t="shared" si="932"/>
        <v>0</v>
      </c>
      <c r="AV546" s="27">
        <f t="shared" si="932"/>
        <v>846</v>
      </c>
      <c r="AW546" s="27">
        <f t="shared" si="932"/>
        <v>0</v>
      </c>
    </row>
    <row r="547" spans="1:49" s="10" customFormat="1" ht="21" customHeight="1">
      <c r="A547" s="33" t="s">
        <v>78</v>
      </c>
      <c r="B547" s="25" t="s">
        <v>62</v>
      </c>
      <c r="C547" s="25" t="s">
        <v>53</v>
      </c>
      <c r="D547" s="32" t="s">
        <v>488</v>
      </c>
      <c r="E547" s="22"/>
      <c r="F547" s="27">
        <f t="shared" si="929"/>
        <v>846</v>
      </c>
      <c r="G547" s="27">
        <f t="shared" si="929"/>
        <v>0</v>
      </c>
      <c r="H547" s="27">
        <f t="shared" si="929"/>
        <v>0</v>
      </c>
      <c r="I547" s="27">
        <f t="shared" si="929"/>
        <v>0</v>
      </c>
      <c r="J547" s="27">
        <f t="shared" si="929"/>
        <v>0</v>
      </c>
      <c r="K547" s="27">
        <f t="shared" si="929"/>
        <v>0</v>
      </c>
      <c r="L547" s="27">
        <f t="shared" si="929"/>
        <v>846</v>
      </c>
      <c r="M547" s="27">
        <f t="shared" si="929"/>
        <v>0</v>
      </c>
      <c r="N547" s="27">
        <f t="shared" si="929"/>
        <v>0</v>
      </c>
      <c r="O547" s="27">
        <f t="shared" si="929"/>
        <v>0</v>
      </c>
      <c r="P547" s="27">
        <f t="shared" si="929"/>
        <v>0</v>
      </c>
      <c r="Q547" s="27">
        <f t="shared" si="929"/>
        <v>0</v>
      </c>
      <c r="R547" s="27">
        <f t="shared" si="929"/>
        <v>846</v>
      </c>
      <c r="S547" s="27">
        <f t="shared" si="929"/>
        <v>0</v>
      </c>
      <c r="T547" s="27">
        <f t="shared" si="930"/>
        <v>0</v>
      </c>
      <c r="U547" s="27">
        <f t="shared" si="930"/>
        <v>0</v>
      </c>
      <c r="V547" s="27">
        <f t="shared" si="930"/>
        <v>0</v>
      </c>
      <c r="W547" s="27">
        <f t="shared" si="930"/>
        <v>0</v>
      </c>
      <c r="X547" s="27">
        <f t="shared" si="930"/>
        <v>846</v>
      </c>
      <c r="Y547" s="27">
        <f t="shared" si="930"/>
        <v>0</v>
      </c>
      <c r="Z547" s="27">
        <f t="shared" si="930"/>
        <v>0</v>
      </c>
      <c r="AA547" s="27">
        <f t="shared" si="930"/>
        <v>0</v>
      </c>
      <c r="AB547" s="27">
        <f t="shared" si="930"/>
        <v>0</v>
      </c>
      <c r="AC547" s="27">
        <f t="shared" si="930"/>
        <v>0</v>
      </c>
      <c r="AD547" s="27">
        <f t="shared" si="930"/>
        <v>846</v>
      </c>
      <c r="AE547" s="27">
        <f t="shared" si="930"/>
        <v>0</v>
      </c>
      <c r="AF547" s="27">
        <f t="shared" si="931"/>
        <v>0</v>
      </c>
      <c r="AG547" s="27">
        <f t="shared" si="931"/>
        <v>0</v>
      </c>
      <c r="AH547" s="27">
        <f t="shared" si="931"/>
        <v>0</v>
      </c>
      <c r="AI547" s="27">
        <f t="shared" si="931"/>
        <v>0</v>
      </c>
      <c r="AJ547" s="27">
        <f t="shared" si="931"/>
        <v>846</v>
      </c>
      <c r="AK547" s="27">
        <f t="shared" si="931"/>
        <v>0</v>
      </c>
      <c r="AL547" s="27">
        <f t="shared" si="931"/>
        <v>0</v>
      </c>
      <c r="AM547" s="27">
        <f t="shared" si="931"/>
        <v>0</v>
      </c>
      <c r="AN547" s="27">
        <f t="shared" si="931"/>
        <v>0</v>
      </c>
      <c r="AO547" s="27">
        <f t="shared" si="931"/>
        <v>0</v>
      </c>
      <c r="AP547" s="27">
        <f t="shared" si="931"/>
        <v>846</v>
      </c>
      <c r="AQ547" s="27">
        <f t="shared" si="931"/>
        <v>0</v>
      </c>
      <c r="AR547" s="27">
        <f t="shared" si="932"/>
        <v>0</v>
      </c>
      <c r="AS547" s="27">
        <f t="shared" si="932"/>
        <v>0</v>
      </c>
      <c r="AT547" s="27">
        <f t="shared" si="932"/>
        <v>0</v>
      </c>
      <c r="AU547" s="27">
        <f t="shared" si="932"/>
        <v>0</v>
      </c>
      <c r="AV547" s="27">
        <f t="shared" si="932"/>
        <v>846</v>
      </c>
      <c r="AW547" s="27">
        <f t="shared" si="932"/>
        <v>0</v>
      </c>
    </row>
    <row r="548" spans="1:49" s="10" customFormat="1" ht="18.75">
      <c r="A548" s="82" t="s">
        <v>120</v>
      </c>
      <c r="B548" s="25" t="s">
        <v>62</v>
      </c>
      <c r="C548" s="25" t="s">
        <v>53</v>
      </c>
      <c r="D548" s="32" t="s">
        <v>489</v>
      </c>
      <c r="E548" s="22"/>
      <c r="F548" s="27">
        <f t="shared" si="929"/>
        <v>846</v>
      </c>
      <c r="G548" s="27">
        <f t="shared" si="929"/>
        <v>0</v>
      </c>
      <c r="H548" s="27">
        <f t="shared" si="929"/>
        <v>0</v>
      </c>
      <c r="I548" s="27">
        <f t="shared" si="929"/>
        <v>0</v>
      </c>
      <c r="J548" s="27">
        <f t="shared" si="929"/>
        <v>0</v>
      </c>
      <c r="K548" s="27">
        <f t="shared" si="929"/>
        <v>0</v>
      </c>
      <c r="L548" s="27">
        <f t="shared" si="929"/>
        <v>846</v>
      </c>
      <c r="M548" s="27">
        <f t="shared" si="929"/>
        <v>0</v>
      </c>
      <c r="N548" s="27">
        <f t="shared" si="929"/>
        <v>0</v>
      </c>
      <c r="O548" s="27">
        <f t="shared" si="929"/>
        <v>0</v>
      </c>
      <c r="P548" s="27">
        <f t="shared" si="929"/>
        <v>0</v>
      </c>
      <c r="Q548" s="27">
        <f t="shared" si="929"/>
        <v>0</v>
      </c>
      <c r="R548" s="27">
        <f t="shared" si="929"/>
        <v>846</v>
      </c>
      <c r="S548" s="27">
        <f t="shared" si="929"/>
        <v>0</v>
      </c>
      <c r="T548" s="27">
        <f t="shared" si="930"/>
        <v>0</v>
      </c>
      <c r="U548" s="27">
        <f t="shared" si="930"/>
        <v>0</v>
      </c>
      <c r="V548" s="27">
        <f t="shared" si="930"/>
        <v>0</v>
      </c>
      <c r="W548" s="27">
        <f t="shared" si="930"/>
        <v>0</v>
      </c>
      <c r="X548" s="27">
        <f t="shared" si="930"/>
        <v>846</v>
      </c>
      <c r="Y548" s="27">
        <f t="shared" si="930"/>
        <v>0</v>
      </c>
      <c r="Z548" s="27">
        <f t="shared" si="930"/>
        <v>0</v>
      </c>
      <c r="AA548" s="27">
        <f t="shared" si="930"/>
        <v>0</v>
      </c>
      <c r="AB548" s="27">
        <f t="shared" si="930"/>
        <v>0</v>
      </c>
      <c r="AC548" s="27">
        <f t="shared" si="930"/>
        <v>0</v>
      </c>
      <c r="AD548" s="27">
        <f t="shared" si="930"/>
        <v>846</v>
      </c>
      <c r="AE548" s="27">
        <f t="shared" si="930"/>
        <v>0</v>
      </c>
      <c r="AF548" s="27">
        <f t="shared" si="931"/>
        <v>0</v>
      </c>
      <c r="AG548" s="27">
        <f t="shared" si="931"/>
        <v>0</v>
      </c>
      <c r="AH548" s="27">
        <f t="shared" si="931"/>
        <v>0</v>
      </c>
      <c r="AI548" s="27">
        <f t="shared" si="931"/>
        <v>0</v>
      </c>
      <c r="AJ548" s="27">
        <f t="shared" si="931"/>
        <v>846</v>
      </c>
      <c r="AK548" s="27">
        <f t="shared" si="931"/>
        <v>0</v>
      </c>
      <c r="AL548" s="27">
        <f t="shared" si="931"/>
        <v>0</v>
      </c>
      <c r="AM548" s="27">
        <f t="shared" si="931"/>
        <v>0</v>
      </c>
      <c r="AN548" s="27">
        <f t="shared" si="931"/>
        <v>0</v>
      </c>
      <c r="AO548" s="27">
        <f t="shared" si="931"/>
        <v>0</v>
      </c>
      <c r="AP548" s="27">
        <f t="shared" si="931"/>
        <v>846</v>
      </c>
      <c r="AQ548" s="27">
        <f t="shared" si="931"/>
        <v>0</v>
      </c>
      <c r="AR548" s="27">
        <f t="shared" si="932"/>
        <v>0</v>
      </c>
      <c r="AS548" s="27">
        <f t="shared" si="932"/>
        <v>0</v>
      </c>
      <c r="AT548" s="27">
        <f t="shared" si="932"/>
        <v>0</v>
      </c>
      <c r="AU548" s="27">
        <f t="shared" si="932"/>
        <v>0</v>
      </c>
      <c r="AV548" s="27">
        <f t="shared" si="932"/>
        <v>846</v>
      </c>
      <c r="AW548" s="27">
        <f t="shared" si="932"/>
        <v>0</v>
      </c>
    </row>
    <row r="549" spans="1:49" s="10" customFormat="1" ht="33">
      <c r="A549" s="33" t="s">
        <v>437</v>
      </c>
      <c r="B549" s="25" t="s">
        <v>62</v>
      </c>
      <c r="C549" s="25" t="s">
        <v>53</v>
      </c>
      <c r="D549" s="32" t="s">
        <v>489</v>
      </c>
      <c r="E549" s="25" t="s">
        <v>80</v>
      </c>
      <c r="F549" s="27">
        <f t="shared" si="929"/>
        <v>846</v>
      </c>
      <c r="G549" s="27">
        <f t="shared" si="929"/>
        <v>0</v>
      </c>
      <c r="H549" s="27">
        <f t="shared" si="929"/>
        <v>0</v>
      </c>
      <c r="I549" s="27">
        <f t="shared" si="929"/>
        <v>0</v>
      </c>
      <c r="J549" s="27">
        <f t="shared" si="929"/>
        <v>0</v>
      </c>
      <c r="K549" s="27">
        <f t="shared" si="929"/>
        <v>0</v>
      </c>
      <c r="L549" s="27">
        <f t="shared" si="929"/>
        <v>846</v>
      </c>
      <c r="M549" s="27">
        <f t="shared" si="929"/>
        <v>0</v>
      </c>
      <c r="N549" s="27">
        <f t="shared" si="929"/>
        <v>0</v>
      </c>
      <c r="O549" s="27">
        <f t="shared" si="929"/>
        <v>0</v>
      </c>
      <c r="P549" s="27">
        <f t="shared" si="929"/>
        <v>0</v>
      </c>
      <c r="Q549" s="27">
        <f t="shared" si="929"/>
        <v>0</v>
      </c>
      <c r="R549" s="27">
        <f t="shared" si="929"/>
        <v>846</v>
      </c>
      <c r="S549" s="27">
        <f t="shared" si="929"/>
        <v>0</v>
      </c>
      <c r="T549" s="27">
        <f t="shared" si="930"/>
        <v>0</v>
      </c>
      <c r="U549" s="27">
        <f t="shared" si="930"/>
        <v>0</v>
      </c>
      <c r="V549" s="27">
        <f t="shared" si="930"/>
        <v>0</v>
      </c>
      <c r="W549" s="27">
        <f t="shared" si="930"/>
        <v>0</v>
      </c>
      <c r="X549" s="27">
        <f t="shared" si="930"/>
        <v>846</v>
      </c>
      <c r="Y549" s="27">
        <f t="shared" si="930"/>
        <v>0</v>
      </c>
      <c r="Z549" s="27">
        <f t="shared" si="930"/>
        <v>0</v>
      </c>
      <c r="AA549" s="27">
        <f t="shared" si="930"/>
        <v>0</v>
      </c>
      <c r="AB549" s="27">
        <f t="shared" si="930"/>
        <v>0</v>
      </c>
      <c r="AC549" s="27">
        <f t="shared" si="930"/>
        <v>0</v>
      </c>
      <c r="AD549" s="27">
        <f t="shared" si="930"/>
        <v>846</v>
      </c>
      <c r="AE549" s="27">
        <f t="shared" si="930"/>
        <v>0</v>
      </c>
      <c r="AF549" s="27">
        <f t="shared" si="931"/>
        <v>0</v>
      </c>
      <c r="AG549" s="27">
        <f t="shared" si="931"/>
        <v>0</v>
      </c>
      <c r="AH549" s="27">
        <f t="shared" si="931"/>
        <v>0</v>
      </c>
      <c r="AI549" s="27">
        <f t="shared" si="931"/>
        <v>0</v>
      </c>
      <c r="AJ549" s="27">
        <f t="shared" si="931"/>
        <v>846</v>
      </c>
      <c r="AK549" s="27">
        <f t="shared" si="931"/>
        <v>0</v>
      </c>
      <c r="AL549" s="27">
        <f t="shared" si="931"/>
        <v>0</v>
      </c>
      <c r="AM549" s="27">
        <f t="shared" si="931"/>
        <v>0</v>
      </c>
      <c r="AN549" s="27">
        <f t="shared" si="931"/>
        <v>0</v>
      </c>
      <c r="AO549" s="27">
        <f t="shared" si="931"/>
        <v>0</v>
      </c>
      <c r="AP549" s="27">
        <f t="shared" si="931"/>
        <v>846</v>
      </c>
      <c r="AQ549" s="27">
        <f t="shared" si="931"/>
        <v>0</v>
      </c>
      <c r="AR549" s="27">
        <f t="shared" si="932"/>
        <v>0</v>
      </c>
      <c r="AS549" s="27">
        <f t="shared" si="932"/>
        <v>0</v>
      </c>
      <c r="AT549" s="27">
        <f t="shared" si="932"/>
        <v>0</v>
      </c>
      <c r="AU549" s="27">
        <f t="shared" si="932"/>
        <v>0</v>
      </c>
      <c r="AV549" s="27">
        <f t="shared" si="932"/>
        <v>846</v>
      </c>
      <c r="AW549" s="27">
        <f t="shared" si="932"/>
        <v>0</v>
      </c>
    </row>
    <row r="550" spans="1:49" s="10" customFormat="1" ht="34.5" customHeight="1">
      <c r="A550" s="72" t="s">
        <v>170</v>
      </c>
      <c r="B550" s="25" t="s">
        <v>62</v>
      </c>
      <c r="C550" s="25" t="s">
        <v>53</v>
      </c>
      <c r="D550" s="32" t="s">
        <v>489</v>
      </c>
      <c r="E550" s="25" t="s">
        <v>169</v>
      </c>
      <c r="F550" s="27">
        <v>846</v>
      </c>
      <c r="G550" s="27"/>
      <c r="H550" s="27"/>
      <c r="I550" s="27"/>
      <c r="J550" s="27"/>
      <c r="K550" s="27"/>
      <c r="L550" s="27">
        <f>F550+H550+I550+J550+K550</f>
        <v>846</v>
      </c>
      <c r="M550" s="27">
        <f>G550+K550</f>
        <v>0</v>
      </c>
      <c r="N550" s="27"/>
      <c r="O550" s="27"/>
      <c r="P550" s="27"/>
      <c r="Q550" s="27"/>
      <c r="R550" s="27">
        <f>L550+N550+O550+P550+Q550</f>
        <v>846</v>
      </c>
      <c r="S550" s="27">
        <f>M550+Q550</f>
        <v>0</v>
      </c>
      <c r="T550" s="27"/>
      <c r="U550" s="27"/>
      <c r="V550" s="27"/>
      <c r="W550" s="27"/>
      <c r="X550" s="27">
        <f>R550+T550+U550+V550+W550</f>
        <v>846</v>
      </c>
      <c r="Y550" s="27">
        <f>S550+W550</f>
        <v>0</v>
      </c>
      <c r="Z550" s="27"/>
      <c r="AA550" s="27"/>
      <c r="AB550" s="27"/>
      <c r="AC550" s="27"/>
      <c r="AD550" s="27">
        <f>X550+Z550+AA550+AB550+AC550</f>
        <v>846</v>
      </c>
      <c r="AE550" s="27">
        <f>Y550+AC550</f>
        <v>0</v>
      </c>
      <c r="AF550" s="27"/>
      <c r="AG550" s="27"/>
      <c r="AH550" s="27"/>
      <c r="AI550" s="27"/>
      <c r="AJ550" s="27">
        <f>AD550+AF550+AG550+AH550+AI550</f>
        <v>846</v>
      </c>
      <c r="AK550" s="27">
        <f>AE550+AI550</f>
        <v>0</v>
      </c>
      <c r="AL550" s="27"/>
      <c r="AM550" s="27"/>
      <c r="AN550" s="27"/>
      <c r="AO550" s="27"/>
      <c r="AP550" s="27">
        <f>AJ550+AL550+AM550+AN550+AO550</f>
        <v>846</v>
      </c>
      <c r="AQ550" s="27">
        <f>AK550+AO550</f>
        <v>0</v>
      </c>
      <c r="AR550" s="27"/>
      <c r="AS550" s="27"/>
      <c r="AT550" s="27"/>
      <c r="AU550" s="27"/>
      <c r="AV550" s="27">
        <f>AP550+AR550+AS550+AT550+AU550</f>
        <v>846</v>
      </c>
      <c r="AW550" s="27">
        <f>AQ550+AU550</f>
        <v>0</v>
      </c>
    </row>
    <row r="551" spans="1:49" s="10" customFormat="1" ht="49.5">
      <c r="A551" s="33" t="s">
        <v>467</v>
      </c>
      <c r="B551" s="25" t="s">
        <v>62</v>
      </c>
      <c r="C551" s="25" t="s">
        <v>53</v>
      </c>
      <c r="D551" s="38" t="s">
        <v>397</v>
      </c>
      <c r="E551" s="25"/>
      <c r="F551" s="27">
        <f t="shared" ref="F551:U554" si="933">F552</f>
        <v>1586</v>
      </c>
      <c r="G551" s="27">
        <f t="shared" si="933"/>
        <v>0</v>
      </c>
      <c r="H551" s="27">
        <f t="shared" si="933"/>
        <v>0</v>
      </c>
      <c r="I551" s="27">
        <f t="shared" si="933"/>
        <v>0</v>
      </c>
      <c r="J551" s="27">
        <f t="shared" si="933"/>
        <v>0</v>
      </c>
      <c r="K551" s="27">
        <f t="shared" si="933"/>
        <v>0</v>
      </c>
      <c r="L551" s="27">
        <f t="shared" si="933"/>
        <v>1586</v>
      </c>
      <c r="M551" s="27">
        <f t="shared" si="933"/>
        <v>0</v>
      </c>
      <c r="N551" s="27">
        <f t="shared" si="933"/>
        <v>0</v>
      </c>
      <c r="O551" s="27">
        <f t="shared" si="933"/>
        <v>0</v>
      </c>
      <c r="P551" s="27">
        <f t="shared" si="933"/>
        <v>0</v>
      </c>
      <c r="Q551" s="27">
        <f t="shared" si="933"/>
        <v>0</v>
      </c>
      <c r="R551" s="27">
        <f t="shared" si="933"/>
        <v>1586</v>
      </c>
      <c r="S551" s="27">
        <f t="shared" si="933"/>
        <v>0</v>
      </c>
      <c r="T551" s="27">
        <f t="shared" si="933"/>
        <v>0</v>
      </c>
      <c r="U551" s="27">
        <f t="shared" si="933"/>
        <v>0</v>
      </c>
      <c r="V551" s="27">
        <f t="shared" ref="T551:AI554" si="934">V552</f>
        <v>0</v>
      </c>
      <c r="W551" s="27">
        <f t="shared" si="934"/>
        <v>0</v>
      </c>
      <c r="X551" s="27">
        <f t="shared" si="934"/>
        <v>1586</v>
      </c>
      <c r="Y551" s="27">
        <f t="shared" si="934"/>
        <v>0</v>
      </c>
      <c r="Z551" s="27">
        <f t="shared" si="934"/>
        <v>0</v>
      </c>
      <c r="AA551" s="27">
        <f t="shared" si="934"/>
        <v>0</v>
      </c>
      <c r="AB551" s="27">
        <f t="shared" si="934"/>
        <v>0</v>
      </c>
      <c r="AC551" s="27">
        <f t="shared" si="934"/>
        <v>0</v>
      </c>
      <c r="AD551" s="27">
        <f t="shared" si="934"/>
        <v>1586</v>
      </c>
      <c r="AE551" s="27">
        <f t="shared" si="934"/>
        <v>0</v>
      </c>
      <c r="AF551" s="27">
        <f t="shared" si="934"/>
        <v>0</v>
      </c>
      <c r="AG551" s="27">
        <f t="shared" si="934"/>
        <v>0</v>
      </c>
      <c r="AH551" s="27">
        <f t="shared" si="934"/>
        <v>0</v>
      </c>
      <c r="AI551" s="27">
        <f t="shared" si="934"/>
        <v>0</v>
      </c>
      <c r="AJ551" s="27">
        <f t="shared" ref="AF551:AU554" si="935">AJ552</f>
        <v>1586</v>
      </c>
      <c r="AK551" s="27">
        <f t="shared" si="935"/>
        <v>0</v>
      </c>
      <c r="AL551" s="27">
        <f t="shared" si="935"/>
        <v>0</v>
      </c>
      <c r="AM551" s="27">
        <f t="shared" si="935"/>
        <v>0</v>
      </c>
      <c r="AN551" s="27">
        <f t="shared" si="935"/>
        <v>-123</v>
      </c>
      <c r="AO551" s="27">
        <f t="shared" si="935"/>
        <v>0</v>
      </c>
      <c r="AP551" s="27">
        <f t="shared" si="935"/>
        <v>1463</v>
      </c>
      <c r="AQ551" s="27">
        <f t="shared" si="935"/>
        <v>0</v>
      </c>
      <c r="AR551" s="27">
        <f t="shared" si="935"/>
        <v>0</v>
      </c>
      <c r="AS551" s="27">
        <f t="shared" si="935"/>
        <v>0</v>
      </c>
      <c r="AT551" s="27">
        <f t="shared" si="935"/>
        <v>0</v>
      </c>
      <c r="AU551" s="27">
        <f t="shared" si="935"/>
        <v>0</v>
      </c>
      <c r="AV551" s="27">
        <f t="shared" ref="AR551:AW554" si="936">AV552</f>
        <v>1463</v>
      </c>
      <c r="AW551" s="27">
        <f t="shared" si="936"/>
        <v>0</v>
      </c>
    </row>
    <row r="552" spans="1:49" s="10" customFormat="1" ht="19.5" customHeight="1">
      <c r="A552" s="77" t="s">
        <v>78</v>
      </c>
      <c r="B552" s="25" t="s">
        <v>62</v>
      </c>
      <c r="C552" s="25" t="s">
        <v>53</v>
      </c>
      <c r="D552" s="38" t="s">
        <v>398</v>
      </c>
      <c r="E552" s="25"/>
      <c r="F552" s="27">
        <f t="shared" si="933"/>
        <v>1586</v>
      </c>
      <c r="G552" s="27">
        <f t="shared" si="933"/>
        <v>0</v>
      </c>
      <c r="H552" s="27">
        <f t="shared" si="933"/>
        <v>0</v>
      </c>
      <c r="I552" s="27">
        <f t="shared" si="933"/>
        <v>0</v>
      </c>
      <c r="J552" s="27">
        <f t="shared" si="933"/>
        <v>0</v>
      </c>
      <c r="K552" s="27">
        <f t="shared" si="933"/>
        <v>0</v>
      </c>
      <c r="L552" s="27">
        <f t="shared" si="933"/>
        <v>1586</v>
      </c>
      <c r="M552" s="27">
        <f t="shared" si="933"/>
        <v>0</v>
      </c>
      <c r="N552" s="27">
        <f t="shared" si="933"/>
        <v>0</v>
      </c>
      <c r="O552" s="27">
        <f t="shared" si="933"/>
        <v>0</v>
      </c>
      <c r="P552" s="27">
        <f t="shared" si="933"/>
        <v>0</v>
      </c>
      <c r="Q552" s="27">
        <f t="shared" si="933"/>
        <v>0</v>
      </c>
      <c r="R552" s="27">
        <f t="shared" si="933"/>
        <v>1586</v>
      </c>
      <c r="S552" s="27">
        <f t="shared" si="933"/>
        <v>0</v>
      </c>
      <c r="T552" s="27">
        <f t="shared" si="934"/>
        <v>0</v>
      </c>
      <c r="U552" s="27">
        <f t="shared" si="934"/>
        <v>0</v>
      </c>
      <c r="V552" s="27">
        <f t="shared" si="934"/>
        <v>0</v>
      </c>
      <c r="W552" s="27">
        <f t="shared" si="934"/>
        <v>0</v>
      </c>
      <c r="X552" s="27">
        <f t="shared" si="934"/>
        <v>1586</v>
      </c>
      <c r="Y552" s="27">
        <f t="shared" si="934"/>
        <v>0</v>
      </c>
      <c r="Z552" s="27">
        <f t="shared" si="934"/>
        <v>0</v>
      </c>
      <c r="AA552" s="27">
        <f t="shared" si="934"/>
        <v>0</v>
      </c>
      <c r="AB552" s="27">
        <f t="shared" si="934"/>
        <v>0</v>
      </c>
      <c r="AC552" s="27">
        <f t="shared" si="934"/>
        <v>0</v>
      </c>
      <c r="AD552" s="27">
        <f t="shared" si="934"/>
        <v>1586</v>
      </c>
      <c r="AE552" s="27">
        <f t="shared" si="934"/>
        <v>0</v>
      </c>
      <c r="AF552" s="27">
        <f t="shared" si="935"/>
        <v>0</v>
      </c>
      <c r="AG552" s="27">
        <f t="shared" si="935"/>
        <v>0</v>
      </c>
      <c r="AH552" s="27">
        <f t="shared" si="935"/>
        <v>0</v>
      </c>
      <c r="AI552" s="27">
        <f t="shared" si="935"/>
        <v>0</v>
      </c>
      <c r="AJ552" s="27">
        <f t="shared" si="935"/>
        <v>1586</v>
      </c>
      <c r="AK552" s="27">
        <f t="shared" si="935"/>
        <v>0</v>
      </c>
      <c r="AL552" s="27">
        <f t="shared" si="935"/>
        <v>0</v>
      </c>
      <c r="AM552" s="27">
        <f t="shared" si="935"/>
        <v>0</v>
      </c>
      <c r="AN552" s="27">
        <f t="shared" si="935"/>
        <v>-123</v>
      </c>
      <c r="AO552" s="27">
        <f t="shared" si="935"/>
        <v>0</v>
      </c>
      <c r="AP552" s="27">
        <f t="shared" si="935"/>
        <v>1463</v>
      </c>
      <c r="AQ552" s="27">
        <f t="shared" si="935"/>
        <v>0</v>
      </c>
      <c r="AR552" s="27">
        <f t="shared" si="936"/>
        <v>0</v>
      </c>
      <c r="AS552" s="27">
        <f t="shared" si="936"/>
        <v>0</v>
      </c>
      <c r="AT552" s="27">
        <f t="shared" si="936"/>
        <v>0</v>
      </c>
      <c r="AU552" s="27">
        <f t="shared" si="936"/>
        <v>0</v>
      </c>
      <c r="AV552" s="27">
        <f t="shared" si="936"/>
        <v>1463</v>
      </c>
      <c r="AW552" s="27">
        <f t="shared" si="936"/>
        <v>0</v>
      </c>
    </row>
    <row r="553" spans="1:49" s="10" customFormat="1" ht="19.5" customHeight="1">
      <c r="A553" s="82" t="s">
        <v>120</v>
      </c>
      <c r="B553" s="25" t="s">
        <v>62</v>
      </c>
      <c r="C553" s="25" t="s">
        <v>53</v>
      </c>
      <c r="D553" s="38" t="s">
        <v>399</v>
      </c>
      <c r="E553" s="25"/>
      <c r="F553" s="27">
        <f t="shared" si="933"/>
        <v>1586</v>
      </c>
      <c r="G553" s="27">
        <f t="shared" si="933"/>
        <v>0</v>
      </c>
      <c r="H553" s="27">
        <f t="shared" si="933"/>
        <v>0</v>
      </c>
      <c r="I553" s="27">
        <f t="shared" si="933"/>
        <v>0</v>
      </c>
      <c r="J553" s="27">
        <f t="shared" si="933"/>
        <v>0</v>
      </c>
      <c r="K553" s="27">
        <f t="shared" si="933"/>
        <v>0</v>
      </c>
      <c r="L553" s="27">
        <f t="shared" si="933"/>
        <v>1586</v>
      </c>
      <c r="M553" s="27">
        <f t="shared" si="933"/>
        <v>0</v>
      </c>
      <c r="N553" s="27">
        <f t="shared" si="933"/>
        <v>0</v>
      </c>
      <c r="O553" s="27">
        <f t="shared" si="933"/>
        <v>0</v>
      </c>
      <c r="P553" s="27">
        <f t="shared" si="933"/>
        <v>0</v>
      </c>
      <c r="Q553" s="27">
        <f t="shared" si="933"/>
        <v>0</v>
      </c>
      <c r="R553" s="27">
        <f t="shared" si="933"/>
        <v>1586</v>
      </c>
      <c r="S553" s="27">
        <f t="shared" si="933"/>
        <v>0</v>
      </c>
      <c r="T553" s="27">
        <f t="shared" si="934"/>
        <v>0</v>
      </c>
      <c r="U553" s="27">
        <f t="shared" si="934"/>
        <v>0</v>
      </c>
      <c r="V553" s="27">
        <f t="shared" si="934"/>
        <v>0</v>
      </c>
      <c r="W553" s="27">
        <f t="shared" si="934"/>
        <v>0</v>
      </c>
      <c r="X553" s="27">
        <f t="shared" si="934"/>
        <v>1586</v>
      </c>
      <c r="Y553" s="27">
        <f t="shared" si="934"/>
        <v>0</v>
      </c>
      <c r="Z553" s="27">
        <f t="shared" si="934"/>
        <v>0</v>
      </c>
      <c r="AA553" s="27">
        <f t="shared" si="934"/>
        <v>0</v>
      </c>
      <c r="AB553" s="27">
        <f t="shared" si="934"/>
        <v>0</v>
      </c>
      <c r="AC553" s="27">
        <f t="shared" si="934"/>
        <v>0</v>
      </c>
      <c r="AD553" s="27">
        <f t="shared" si="934"/>
        <v>1586</v>
      </c>
      <c r="AE553" s="27">
        <f t="shared" si="934"/>
        <v>0</v>
      </c>
      <c r="AF553" s="27">
        <f t="shared" si="935"/>
        <v>0</v>
      </c>
      <c r="AG553" s="27">
        <f t="shared" si="935"/>
        <v>0</v>
      </c>
      <c r="AH553" s="27">
        <f t="shared" si="935"/>
        <v>0</v>
      </c>
      <c r="AI553" s="27">
        <f t="shared" si="935"/>
        <v>0</v>
      </c>
      <c r="AJ553" s="27">
        <f t="shared" si="935"/>
        <v>1586</v>
      </c>
      <c r="AK553" s="27">
        <f t="shared" si="935"/>
        <v>0</v>
      </c>
      <c r="AL553" s="27">
        <f t="shared" si="935"/>
        <v>0</v>
      </c>
      <c r="AM553" s="27">
        <f t="shared" si="935"/>
        <v>0</v>
      </c>
      <c r="AN553" s="27">
        <f t="shared" si="935"/>
        <v>-123</v>
      </c>
      <c r="AO553" s="27">
        <f t="shared" si="935"/>
        <v>0</v>
      </c>
      <c r="AP553" s="27">
        <f t="shared" si="935"/>
        <v>1463</v>
      </c>
      <c r="AQ553" s="27">
        <f t="shared" si="935"/>
        <v>0</v>
      </c>
      <c r="AR553" s="27">
        <f t="shared" si="936"/>
        <v>0</v>
      </c>
      <c r="AS553" s="27">
        <f t="shared" si="936"/>
        <v>0</v>
      </c>
      <c r="AT553" s="27">
        <f t="shared" si="936"/>
        <v>0</v>
      </c>
      <c r="AU553" s="27">
        <f t="shared" si="936"/>
        <v>0</v>
      </c>
      <c r="AV553" s="27">
        <f t="shared" si="936"/>
        <v>1463</v>
      </c>
      <c r="AW553" s="27">
        <f t="shared" si="936"/>
        <v>0</v>
      </c>
    </row>
    <row r="554" spans="1:49" s="10" customFormat="1" ht="33">
      <c r="A554" s="33" t="s">
        <v>437</v>
      </c>
      <c r="B554" s="25" t="s">
        <v>62</v>
      </c>
      <c r="C554" s="25" t="s">
        <v>53</v>
      </c>
      <c r="D554" s="38" t="s">
        <v>399</v>
      </c>
      <c r="E554" s="25" t="s">
        <v>80</v>
      </c>
      <c r="F554" s="27">
        <f t="shared" si="933"/>
        <v>1586</v>
      </c>
      <c r="G554" s="27">
        <f t="shared" si="933"/>
        <v>0</v>
      </c>
      <c r="H554" s="27">
        <f t="shared" si="933"/>
        <v>0</v>
      </c>
      <c r="I554" s="27">
        <f t="shared" si="933"/>
        <v>0</v>
      </c>
      <c r="J554" s="27">
        <f t="shared" si="933"/>
        <v>0</v>
      </c>
      <c r="K554" s="27">
        <f t="shared" si="933"/>
        <v>0</v>
      </c>
      <c r="L554" s="27">
        <f t="shared" si="933"/>
        <v>1586</v>
      </c>
      <c r="M554" s="27">
        <f t="shared" si="933"/>
        <v>0</v>
      </c>
      <c r="N554" s="27">
        <f t="shared" si="933"/>
        <v>0</v>
      </c>
      <c r="O554" s="27">
        <f t="shared" si="933"/>
        <v>0</v>
      </c>
      <c r="P554" s="27">
        <f t="shared" si="933"/>
        <v>0</v>
      </c>
      <c r="Q554" s="27">
        <f t="shared" si="933"/>
        <v>0</v>
      </c>
      <c r="R554" s="27">
        <f t="shared" si="933"/>
        <v>1586</v>
      </c>
      <c r="S554" s="27">
        <f t="shared" si="933"/>
        <v>0</v>
      </c>
      <c r="T554" s="27">
        <f t="shared" si="934"/>
        <v>0</v>
      </c>
      <c r="U554" s="27">
        <f t="shared" si="934"/>
        <v>0</v>
      </c>
      <c r="V554" s="27">
        <f t="shared" si="934"/>
        <v>0</v>
      </c>
      <c r="W554" s="27">
        <f t="shared" si="934"/>
        <v>0</v>
      </c>
      <c r="X554" s="27">
        <f t="shared" si="934"/>
        <v>1586</v>
      </c>
      <c r="Y554" s="27">
        <f t="shared" si="934"/>
        <v>0</v>
      </c>
      <c r="Z554" s="27">
        <f t="shared" si="934"/>
        <v>0</v>
      </c>
      <c r="AA554" s="27">
        <f t="shared" si="934"/>
        <v>0</v>
      </c>
      <c r="AB554" s="27">
        <f t="shared" si="934"/>
        <v>0</v>
      </c>
      <c r="AC554" s="27">
        <f t="shared" si="934"/>
        <v>0</v>
      </c>
      <c r="AD554" s="27">
        <f t="shared" si="934"/>
        <v>1586</v>
      </c>
      <c r="AE554" s="27">
        <f t="shared" si="934"/>
        <v>0</v>
      </c>
      <c r="AF554" s="27">
        <f t="shared" si="935"/>
        <v>0</v>
      </c>
      <c r="AG554" s="27">
        <f t="shared" si="935"/>
        <v>0</v>
      </c>
      <c r="AH554" s="27">
        <f t="shared" si="935"/>
        <v>0</v>
      </c>
      <c r="AI554" s="27">
        <f t="shared" si="935"/>
        <v>0</v>
      </c>
      <c r="AJ554" s="27">
        <f t="shared" si="935"/>
        <v>1586</v>
      </c>
      <c r="AK554" s="27">
        <f t="shared" si="935"/>
        <v>0</v>
      </c>
      <c r="AL554" s="92">
        <f t="shared" si="935"/>
        <v>0</v>
      </c>
      <c r="AM554" s="92">
        <f t="shared" si="935"/>
        <v>0</v>
      </c>
      <c r="AN554" s="92">
        <f t="shared" si="935"/>
        <v>-123</v>
      </c>
      <c r="AO554" s="92">
        <f t="shared" si="935"/>
        <v>0</v>
      </c>
      <c r="AP554" s="27">
        <f t="shared" si="935"/>
        <v>1463</v>
      </c>
      <c r="AQ554" s="27">
        <f t="shared" si="935"/>
        <v>0</v>
      </c>
      <c r="AR554" s="27">
        <f t="shared" si="936"/>
        <v>0</v>
      </c>
      <c r="AS554" s="27">
        <f t="shared" si="936"/>
        <v>0</v>
      </c>
      <c r="AT554" s="27">
        <f t="shared" si="936"/>
        <v>0</v>
      </c>
      <c r="AU554" s="27">
        <f t="shared" si="936"/>
        <v>0</v>
      </c>
      <c r="AV554" s="27">
        <f t="shared" si="936"/>
        <v>1463</v>
      </c>
      <c r="AW554" s="27">
        <f t="shared" si="936"/>
        <v>0</v>
      </c>
    </row>
    <row r="555" spans="1:49" s="10" customFormat="1" ht="35.25" customHeight="1">
      <c r="A555" s="72" t="s">
        <v>170</v>
      </c>
      <c r="B555" s="25" t="s">
        <v>62</v>
      </c>
      <c r="C555" s="25" t="s">
        <v>53</v>
      </c>
      <c r="D555" s="38" t="s">
        <v>399</v>
      </c>
      <c r="E555" s="25" t="s">
        <v>169</v>
      </c>
      <c r="F555" s="27">
        <v>1586</v>
      </c>
      <c r="G555" s="27"/>
      <c r="H555" s="27"/>
      <c r="I555" s="27"/>
      <c r="J555" s="27"/>
      <c r="K555" s="27"/>
      <c r="L555" s="27">
        <f>F555+H555+I555+J555+K555</f>
        <v>1586</v>
      </c>
      <c r="M555" s="27">
        <f>G555+K555</f>
        <v>0</v>
      </c>
      <c r="N555" s="27"/>
      <c r="O555" s="27"/>
      <c r="P555" s="27"/>
      <c r="Q555" s="27"/>
      <c r="R555" s="27">
        <f>L555+N555+O555+P555+Q555</f>
        <v>1586</v>
      </c>
      <c r="S555" s="27">
        <f>M555+Q555</f>
        <v>0</v>
      </c>
      <c r="T555" s="27"/>
      <c r="U555" s="27"/>
      <c r="V555" s="27"/>
      <c r="W555" s="27"/>
      <c r="X555" s="27">
        <f>R555+T555+U555+V555+W555</f>
        <v>1586</v>
      </c>
      <c r="Y555" s="27">
        <f>S555+W555</f>
        <v>0</v>
      </c>
      <c r="Z555" s="27"/>
      <c r="AA555" s="27"/>
      <c r="AB555" s="27"/>
      <c r="AC555" s="27"/>
      <c r="AD555" s="27">
        <f>X555+Z555+AA555+AB555+AC555</f>
        <v>1586</v>
      </c>
      <c r="AE555" s="27">
        <f>Y555+AC555</f>
        <v>0</v>
      </c>
      <c r="AF555" s="27"/>
      <c r="AG555" s="27"/>
      <c r="AH555" s="27"/>
      <c r="AI555" s="27"/>
      <c r="AJ555" s="27">
        <f>AD555+AF555+AG555+AH555+AI555</f>
        <v>1586</v>
      </c>
      <c r="AK555" s="27">
        <f>AE555+AI555</f>
        <v>0</v>
      </c>
      <c r="AL555" s="92"/>
      <c r="AM555" s="92"/>
      <c r="AN555" s="92">
        <v>-123</v>
      </c>
      <c r="AO555" s="92"/>
      <c r="AP555" s="27">
        <f>AJ555+AL555+AM555+AN555+AO555</f>
        <v>1463</v>
      </c>
      <c r="AQ555" s="27">
        <f>AK555+AO555</f>
        <v>0</v>
      </c>
      <c r="AR555" s="27"/>
      <c r="AS555" s="27"/>
      <c r="AT555" s="27"/>
      <c r="AU555" s="27"/>
      <c r="AV555" s="27">
        <f>AP555+AR555+AS555+AT555+AU555</f>
        <v>1463</v>
      </c>
      <c r="AW555" s="27">
        <f>AQ555+AU555</f>
        <v>0</v>
      </c>
    </row>
    <row r="556" spans="1:49" s="10" customFormat="1" ht="49.5">
      <c r="A556" s="73" t="s">
        <v>523</v>
      </c>
      <c r="B556" s="25" t="s">
        <v>62</v>
      </c>
      <c r="C556" s="25" t="s">
        <v>53</v>
      </c>
      <c r="D556" s="32" t="s">
        <v>389</v>
      </c>
      <c r="E556" s="25"/>
      <c r="F556" s="27">
        <f t="shared" ref="F556:U559" si="937">F557</f>
        <v>284881</v>
      </c>
      <c r="G556" s="27">
        <f t="shared" si="937"/>
        <v>0</v>
      </c>
      <c r="H556" s="27">
        <f t="shared" si="937"/>
        <v>0</v>
      </c>
      <c r="I556" s="27">
        <f t="shared" si="937"/>
        <v>0</v>
      </c>
      <c r="J556" s="27">
        <f t="shared" si="937"/>
        <v>0</v>
      </c>
      <c r="K556" s="27">
        <f t="shared" si="937"/>
        <v>0</v>
      </c>
      <c r="L556" s="27">
        <f t="shared" si="937"/>
        <v>284881</v>
      </c>
      <c r="M556" s="27">
        <f t="shared" si="937"/>
        <v>0</v>
      </c>
      <c r="N556" s="27">
        <f t="shared" si="937"/>
        <v>0</v>
      </c>
      <c r="O556" s="27">
        <f t="shared" si="937"/>
        <v>0</v>
      </c>
      <c r="P556" s="27">
        <f t="shared" si="937"/>
        <v>0</v>
      </c>
      <c r="Q556" s="27">
        <f t="shared" si="937"/>
        <v>0</v>
      </c>
      <c r="R556" s="27">
        <f t="shared" si="937"/>
        <v>284881</v>
      </c>
      <c r="S556" s="27">
        <f t="shared" si="937"/>
        <v>0</v>
      </c>
      <c r="T556" s="27">
        <f t="shared" si="937"/>
        <v>0</v>
      </c>
      <c r="U556" s="27">
        <f t="shared" si="937"/>
        <v>0</v>
      </c>
      <c r="V556" s="27">
        <f t="shared" ref="T556:AI559" si="938">V557</f>
        <v>0</v>
      </c>
      <c r="W556" s="27">
        <f t="shared" si="938"/>
        <v>0</v>
      </c>
      <c r="X556" s="27">
        <f t="shared" si="938"/>
        <v>284881</v>
      </c>
      <c r="Y556" s="27">
        <f t="shared" si="938"/>
        <v>0</v>
      </c>
      <c r="Z556" s="27">
        <f t="shared" si="938"/>
        <v>0</v>
      </c>
      <c r="AA556" s="27">
        <f t="shared" si="938"/>
        <v>0</v>
      </c>
      <c r="AB556" s="27">
        <f t="shared" si="938"/>
        <v>0</v>
      </c>
      <c r="AC556" s="27">
        <f t="shared" si="938"/>
        <v>0</v>
      </c>
      <c r="AD556" s="27">
        <f t="shared" si="938"/>
        <v>284881</v>
      </c>
      <c r="AE556" s="27">
        <f t="shared" si="938"/>
        <v>0</v>
      </c>
      <c r="AF556" s="27">
        <f t="shared" si="938"/>
        <v>0</v>
      </c>
      <c r="AG556" s="27">
        <f t="shared" si="938"/>
        <v>0</v>
      </c>
      <c r="AH556" s="27">
        <f t="shared" si="938"/>
        <v>0</v>
      </c>
      <c r="AI556" s="27">
        <f t="shared" si="938"/>
        <v>0</v>
      </c>
      <c r="AJ556" s="27">
        <f t="shared" ref="AF556:AU559" si="939">AJ557</f>
        <v>284881</v>
      </c>
      <c r="AK556" s="27">
        <f t="shared" si="939"/>
        <v>0</v>
      </c>
      <c r="AL556" s="27">
        <f t="shared" si="939"/>
        <v>0</v>
      </c>
      <c r="AM556" s="27">
        <f t="shared" si="939"/>
        <v>0</v>
      </c>
      <c r="AN556" s="27">
        <f t="shared" si="939"/>
        <v>0</v>
      </c>
      <c r="AO556" s="27">
        <f t="shared" si="939"/>
        <v>0</v>
      </c>
      <c r="AP556" s="27">
        <f t="shared" si="939"/>
        <v>284881</v>
      </c>
      <c r="AQ556" s="27">
        <f t="shared" si="939"/>
        <v>0</v>
      </c>
      <c r="AR556" s="27">
        <f t="shared" si="939"/>
        <v>14259</v>
      </c>
      <c r="AS556" s="27">
        <f t="shared" si="939"/>
        <v>0</v>
      </c>
      <c r="AT556" s="27">
        <f t="shared" si="939"/>
        <v>0</v>
      </c>
      <c r="AU556" s="27">
        <f t="shared" si="939"/>
        <v>0</v>
      </c>
      <c r="AV556" s="27">
        <f t="shared" ref="AR556:AW559" si="940">AV557</f>
        <v>299140</v>
      </c>
      <c r="AW556" s="27">
        <f t="shared" si="940"/>
        <v>0</v>
      </c>
    </row>
    <row r="557" spans="1:49" s="10" customFormat="1" ht="19.5" customHeight="1">
      <c r="A557" s="77" t="s">
        <v>78</v>
      </c>
      <c r="B557" s="25" t="s">
        <v>62</v>
      </c>
      <c r="C557" s="25" t="s">
        <v>53</v>
      </c>
      <c r="D557" s="32" t="s">
        <v>390</v>
      </c>
      <c r="E557" s="25"/>
      <c r="F557" s="27">
        <f t="shared" si="937"/>
        <v>284881</v>
      </c>
      <c r="G557" s="27">
        <f t="shared" si="937"/>
        <v>0</v>
      </c>
      <c r="H557" s="27">
        <f t="shared" si="937"/>
        <v>0</v>
      </c>
      <c r="I557" s="27">
        <f t="shared" si="937"/>
        <v>0</v>
      </c>
      <c r="J557" s="27">
        <f t="shared" si="937"/>
        <v>0</v>
      </c>
      <c r="K557" s="27">
        <f t="shared" si="937"/>
        <v>0</v>
      </c>
      <c r="L557" s="27">
        <f t="shared" si="937"/>
        <v>284881</v>
      </c>
      <c r="M557" s="27">
        <f t="shared" si="937"/>
        <v>0</v>
      </c>
      <c r="N557" s="27">
        <f t="shared" si="937"/>
        <v>0</v>
      </c>
      <c r="O557" s="27">
        <f t="shared" si="937"/>
        <v>0</v>
      </c>
      <c r="P557" s="27">
        <f t="shared" si="937"/>
        <v>0</v>
      </c>
      <c r="Q557" s="27">
        <f t="shared" si="937"/>
        <v>0</v>
      </c>
      <c r="R557" s="27">
        <f t="shared" si="937"/>
        <v>284881</v>
      </c>
      <c r="S557" s="27">
        <f t="shared" si="937"/>
        <v>0</v>
      </c>
      <c r="T557" s="27">
        <f t="shared" si="938"/>
        <v>0</v>
      </c>
      <c r="U557" s="27">
        <f t="shared" si="938"/>
        <v>0</v>
      </c>
      <c r="V557" s="27">
        <f t="shared" si="938"/>
        <v>0</v>
      </c>
      <c r="W557" s="27">
        <f t="shared" si="938"/>
        <v>0</v>
      </c>
      <c r="X557" s="27">
        <f t="shared" si="938"/>
        <v>284881</v>
      </c>
      <c r="Y557" s="27">
        <f t="shared" si="938"/>
        <v>0</v>
      </c>
      <c r="Z557" s="27">
        <f t="shared" si="938"/>
        <v>0</v>
      </c>
      <c r="AA557" s="27">
        <f t="shared" si="938"/>
        <v>0</v>
      </c>
      <c r="AB557" s="27">
        <f t="shared" si="938"/>
        <v>0</v>
      </c>
      <c r="AC557" s="27">
        <f t="shared" si="938"/>
        <v>0</v>
      </c>
      <c r="AD557" s="27">
        <f t="shared" si="938"/>
        <v>284881</v>
      </c>
      <c r="AE557" s="27">
        <f t="shared" si="938"/>
        <v>0</v>
      </c>
      <c r="AF557" s="27">
        <f t="shared" si="939"/>
        <v>0</v>
      </c>
      <c r="AG557" s="27">
        <f t="shared" si="939"/>
        <v>0</v>
      </c>
      <c r="AH557" s="27">
        <f t="shared" si="939"/>
        <v>0</v>
      </c>
      <c r="AI557" s="27">
        <f t="shared" si="939"/>
        <v>0</v>
      </c>
      <c r="AJ557" s="27">
        <f t="shared" si="939"/>
        <v>284881</v>
      </c>
      <c r="AK557" s="27">
        <f t="shared" si="939"/>
        <v>0</v>
      </c>
      <c r="AL557" s="27">
        <f t="shared" si="939"/>
        <v>0</v>
      </c>
      <c r="AM557" s="27">
        <f t="shared" si="939"/>
        <v>0</v>
      </c>
      <c r="AN557" s="27">
        <f t="shared" si="939"/>
        <v>0</v>
      </c>
      <c r="AO557" s="27">
        <f t="shared" si="939"/>
        <v>0</v>
      </c>
      <c r="AP557" s="27">
        <f t="shared" si="939"/>
        <v>284881</v>
      </c>
      <c r="AQ557" s="27">
        <f t="shared" si="939"/>
        <v>0</v>
      </c>
      <c r="AR557" s="27">
        <f t="shared" si="940"/>
        <v>14259</v>
      </c>
      <c r="AS557" s="27">
        <f t="shared" si="940"/>
        <v>0</v>
      </c>
      <c r="AT557" s="27">
        <f t="shared" si="940"/>
        <v>0</v>
      </c>
      <c r="AU557" s="27">
        <f t="shared" si="940"/>
        <v>0</v>
      </c>
      <c r="AV557" s="27">
        <f t="shared" si="940"/>
        <v>299140</v>
      </c>
      <c r="AW557" s="27">
        <f t="shared" si="940"/>
        <v>0</v>
      </c>
    </row>
    <row r="558" spans="1:49" s="10" customFormat="1" ht="16.5">
      <c r="A558" s="82" t="s">
        <v>120</v>
      </c>
      <c r="B558" s="25" t="s">
        <v>62</v>
      </c>
      <c r="C558" s="25" t="s">
        <v>53</v>
      </c>
      <c r="D558" s="32" t="s">
        <v>400</v>
      </c>
      <c r="E558" s="25"/>
      <c r="F558" s="27">
        <f t="shared" si="937"/>
        <v>284881</v>
      </c>
      <c r="G558" s="27">
        <f t="shared" si="937"/>
        <v>0</v>
      </c>
      <c r="H558" s="27">
        <f t="shared" si="937"/>
        <v>0</v>
      </c>
      <c r="I558" s="27">
        <f t="shared" si="937"/>
        <v>0</v>
      </c>
      <c r="J558" s="27">
        <f t="shared" si="937"/>
        <v>0</v>
      </c>
      <c r="K558" s="27">
        <f t="shared" si="937"/>
        <v>0</v>
      </c>
      <c r="L558" s="27">
        <f t="shared" si="937"/>
        <v>284881</v>
      </c>
      <c r="M558" s="27">
        <f t="shared" si="937"/>
        <v>0</v>
      </c>
      <c r="N558" s="27">
        <f t="shared" si="937"/>
        <v>0</v>
      </c>
      <c r="O558" s="27">
        <f t="shared" si="937"/>
        <v>0</v>
      </c>
      <c r="P558" s="27">
        <f t="shared" si="937"/>
        <v>0</v>
      </c>
      <c r="Q558" s="27">
        <f t="shared" si="937"/>
        <v>0</v>
      </c>
      <c r="R558" s="27">
        <f t="shared" si="937"/>
        <v>284881</v>
      </c>
      <c r="S558" s="27">
        <f t="shared" si="937"/>
        <v>0</v>
      </c>
      <c r="T558" s="27">
        <f t="shared" si="938"/>
        <v>0</v>
      </c>
      <c r="U558" s="27">
        <f t="shared" si="938"/>
        <v>0</v>
      </c>
      <c r="V558" s="27">
        <f t="shared" si="938"/>
        <v>0</v>
      </c>
      <c r="W558" s="27">
        <f t="shared" si="938"/>
        <v>0</v>
      </c>
      <c r="X558" s="27">
        <f t="shared" si="938"/>
        <v>284881</v>
      </c>
      <c r="Y558" s="27">
        <f t="shared" si="938"/>
        <v>0</v>
      </c>
      <c r="Z558" s="27">
        <f t="shared" si="938"/>
        <v>0</v>
      </c>
      <c r="AA558" s="27">
        <f t="shared" si="938"/>
        <v>0</v>
      </c>
      <c r="AB558" s="27">
        <f t="shared" si="938"/>
        <v>0</v>
      </c>
      <c r="AC558" s="27">
        <f t="shared" si="938"/>
        <v>0</v>
      </c>
      <c r="AD558" s="27">
        <f t="shared" si="938"/>
        <v>284881</v>
      </c>
      <c r="AE558" s="27">
        <f t="shared" si="938"/>
        <v>0</v>
      </c>
      <c r="AF558" s="27">
        <f t="shared" si="939"/>
        <v>0</v>
      </c>
      <c r="AG558" s="27">
        <f t="shared" si="939"/>
        <v>0</v>
      </c>
      <c r="AH558" s="27">
        <f t="shared" si="939"/>
        <v>0</v>
      </c>
      <c r="AI558" s="27">
        <f t="shared" si="939"/>
        <v>0</v>
      </c>
      <c r="AJ558" s="27">
        <f t="shared" si="939"/>
        <v>284881</v>
      </c>
      <c r="AK558" s="27">
        <f t="shared" si="939"/>
        <v>0</v>
      </c>
      <c r="AL558" s="27">
        <f t="shared" si="939"/>
        <v>0</v>
      </c>
      <c r="AM558" s="27">
        <f t="shared" si="939"/>
        <v>0</v>
      </c>
      <c r="AN558" s="27">
        <f t="shared" si="939"/>
        <v>0</v>
      </c>
      <c r="AO558" s="27">
        <f t="shared" si="939"/>
        <v>0</v>
      </c>
      <c r="AP558" s="27">
        <f t="shared" si="939"/>
        <v>284881</v>
      </c>
      <c r="AQ558" s="27">
        <f t="shared" si="939"/>
        <v>0</v>
      </c>
      <c r="AR558" s="27">
        <f t="shared" si="940"/>
        <v>14259</v>
      </c>
      <c r="AS558" s="27">
        <f t="shared" si="940"/>
        <v>0</v>
      </c>
      <c r="AT558" s="27">
        <f t="shared" si="940"/>
        <v>0</v>
      </c>
      <c r="AU558" s="27">
        <f t="shared" si="940"/>
        <v>0</v>
      </c>
      <c r="AV558" s="27">
        <f t="shared" si="940"/>
        <v>299140</v>
      </c>
      <c r="AW558" s="27">
        <f t="shared" si="940"/>
        <v>0</v>
      </c>
    </row>
    <row r="559" spans="1:49" s="10" customFormat="1" ht="33">
      <c r="A559" s="33" t="s">
        <v>437</v>
      </c>
      <c r="B559" s="25" t="s">
        <v>62</v>
      </c>
      <c r="C559" s="25" t="s">
        <v>53</v>
      </c>
      <c r="D559" s="32" t="s">
        <v>400</v>
      </c>
      <c r="E559" s="25" t="s">
        <v>80</v>
      </c>
      <c r="F559" s="27">
        <f t="shared" si="937"/>
        <v>284881</v>
      </c>
      <c r="G559" s="27">
        <f t="shared" si="937"/>
        <v>0</v>
      </c>
      <c r="H559" s="27">
        <f t="shared" si="937"/>
        <v>0</v>
      </c>
      <c r="I559" s="27">
        <f t="shared" si="937"/>
        <v>0</v>
      </c>
      <c r="J559" s="27">
        <f t="shared" si="937"/>
        <v>0</v>
      </c>
      <c r="K559" s="27">
        <f t="shared" si="937"/>
        <v>0</v>
      </c>
      <c r="L559" s="27">
        <f t="shared" si="937"/>
        <v>284881</v>
      </c>
      <c r="M559" s="27">
        <f t="shared" si="937"/>
        <v>0</v>
      </c>
      <c r="N559" s="27">
        <f t="shared" si="937"/>
        <v>0</v>
      </c>
      <c r="O559" s="27">
        <f t="shared" si="937"/>
        <v>0</v>
      </c>
      <c r="P559" s="27">
        <f t="shared" si="937"/>
        <v>0</v>
      </c>
      <c r="Q559" s="27">
        <f t="shared" si="937"/>
        <v>0</v>
      </c>
      <c r="R559" s="27">
        <f t="shared" si="937"/>
        <v>284881</v>
      </c>
      <c r="S559" s="27">
        <f t="shared" si="937"/>
        <v>0</v>
      </c>
      <c r="T559" s="27">
        <f t="shared" si="938"/>
        <v>0</v>
      </c>
      <c r="U559" s="27">
        <f t="shared" si="938"/>
        <v>0</v>
      </c>
      <c r="V559" s="27">
        <f t="shared" si="938"/>
        <v>0</v>
      </c>
      <c r="W559" s="27">
        <f t="shared" si="938"/>
        <v>0</v>
      </c>
      <c r="X559" s="27">
        <f t="shared" si="938"/>
        <v>284881</v>
      </c>
      <c r="Y559" s="27">
        <f t="shared" si="938"/>
        <v>0</v>
      </c>
      <c r="Z559" s="27">
        <f t="shared" si="938"/>
        <v>0</v>
      </c>
      <c r="AA559" s="27">
        <f t="shared" si="938"/>
        <v>0</v>
      </c>
      <c r="AB559" s="27">
        <f t="shared" si="938"/>
        <v>0</v>
      </c>
      <c r="AC559" s="27">
        <f t="shared" si="938"/>
        <v>0</v>
      </c>
      <c r="AD559" s="27">
        <f t="shared" si="938"/>
        <v>284881</v>
      </c>
      <c r="AE559" s="27">
        <f t="shared" si="938"/>
        <v>0</v>
      </c>
      <c r="AF559" s="27">
        <f t="shared" si="939"/>
        <v>0</v>
      </c>
      <c r="AG559" s="27">
        <f t="shared" si="939"/>
        <v>0</v>
      </c>
      <c r="AH559" s="27">
        <f t="shared" si="939"/>
        <v>0</v>
      </c>
      <c r="AI559" s="27">
        <f t="shared" si="939"/>
        <v>0</v>
      </c>
      <c r="AJ559" s="27">
        <f t="shared" si="939"/>
        <v>284881</v>
      </c>
      <c r="AK559" s="27">
        <f t="shared" si="939"/>
        <v>0</v>
      </c>
      <c r="AL559" s="27">
        <f t="shared" si="939"/>
        <v>0</v>
      </c>
      <c r="AM559" s="27">
        <f t="shared" si="939"/>
        <v>0</v>
      </c>
      <c r="AN559" s="27">
        <f t="shared" si="939"/>
        <v>0</v>
      </c>
      <c r="AO559" s="27">
        <f t="shared" si="939"/>
        <v>0</v>
      </c>
      <c r="AP559" s="27">
        <f t="shared" si="939"/>
        <v>284881</v>
      </c>
      <c r="AQ559" s="27">
        <f t="shared" si="939"/>
        <v>0</v>
      </c>
      <c r="AR559" s="27">
        <f t="shared" si="940"/>
        <v>14259</v>
      </c>
      <c r="AS559" s="27">
        <f t="shared" si="940"/>
        <v>0</v>
      </c>
      <c r="AT559" s="27">
        <f t="shared" si="940"/>
        <v>0</v>
      </c>
      <c r="AU559" s="27">
        <f t="shared" si="940"/>
        <v>0</v>
      </c>
      <c r="AV559" s="27">
        <f t="shared" si="940"/>
        <v>299140</v>
      </c>
      <c r="AW559" s="27">
        <f t="shared" si="940"/>
        <v>0</v>
      </c>
    </row>
    <row r="560" spans="1:49" s="10" customFormat="1" ht="37.5" customHeight="1">
      <c r="A560" s="72" t="s">
        <v>196</v>
      </c>
      <c r="B560" s="25" t="s">
        <v>62</v>
      </c>
      <c r="C560" s="25" t="s">
        <v>53</v>
      </c>
      <c r="D560" s="32" t="s">
        <v>400</v>
      </c>
      <c r="E560" s="25" t="s">
        <v>169</v>
      </c>
      <c r="F560" s="27">
        <f>274511+10370</f>
        <v>284881</v>
      </c>
      <c r="G560" s="27"/>
      <c r="H560" s="27"/>
      <c r="I560" s="27"/>
      <c r="J560" s="27"/>
      <c r="K560" s="27"/>
      <c r="L560" s="27">
        <f>F560+H560+I560+J560+K560</f>
        <v>284881</v>
      </c>
      <c r="M560" s="27">
        <f>G560+K560</f>
        <v>0</v>
      </c>
      <c r="N560" s="27"/>
      <c r="O560" s="27"/>
      <c r="P560" s="27"/>
      <c r="Q560" s="27"/>
      <c r="R560" s="27">
        <f>L560+N560+O560+P560+Q560</f>
        <v>284881</v>
      </c>
      <c r="S560" s="27">
        <f>M560+Q560</f>
        <v>0</v>
      </c>
      <c r="T560" s="27"/>
      <c r="U560" s="27"/>
      <c r="V560" s="27"/>
      <c r="W560" s="27"/>
      <c r="X560" s="27">
        <f>R560+T560+U560+V560+W560</f>
        <v>284881</v>
      </c>
      <c r="Y560" s="27">
        <f>S560+W560</f>
        <v>0</v>
      </c>
      <c r="Z560" s="27"/>
      <c r="AA560" s="27"/>
      <c r="AB560" s="27"/>
      <c r="AC560" s="27"/>
      <c r="AD560" s="27">
        <f>X560+Z560+AA560+AB560+AC560</f>
        <v>284881</v>
      </c>
      <c r="AE560" s="27">
        <f>Y560+AC560</f>
        <v>0</v>
      </c>
      <c r="AF560" s="27"/>
      <c r="AG560" s="27"/>
      <c r="AH560" s="27"/>
      <c r="AI560" s="27"/>
      <c r="AJ560" s="27">
        <f>AD560+AF560+AG560+AH560+AI560</f>
        <v>284881</v>
      </c>
      <c r="AK560" s="27">
        <f>AE560+AI560</f>
        <v>0</v>
      </c>
      <c r="AL560" s="27"/>
      <c r="AM560" s="27"/>
      <c r="AN560" s="27"/>
      <c r="AO560" s="27"/>
      <c r="AP560" s="27">
        <f>AJ560+AL560+AM560+AN560+AO560</f>
        <v>284881</v>
      </c>
      <c r="AQ560" s="27">
        <f>AK560+AO560</f>
        <v>0</v>
      </c>
      <c r="AR560" s="27">
        <v>14259</v>
      </c>
      <c r="AS560" s="27"/>
      <c r="AT560" s="27"/>
      <c r="AU560" s="27"/>
      <c r="AV560" s="27">
        <f>AP560+AR560+AS560+AT560+AU560</f>
        <v>299140</v>
      </c>
      <c r="AW560" s="27">
        <f>AQ560+AU560</f>
        <v>0</v>
      </c>
    </row>
    <row r="561" spans="1:49" s="10" customFormat="1" ht="49.5">
      <c r="A561" s="72" t="s">
        <v>492</v>
      </c>
      <c r="B561" s="25" t="s">
        <v>62</v>
      </c>
      <c r="C561" s="25" t="s">
        <v>53</v>
      </c>
      <c r="D561" s="25" t="s">
        <v>385</v>
      </c>
      <c r="E561" s="25"/>
      <c r="F561" s="27">
        <f>F562+F571+F578+F583</f>
        <v>117271</v>
      </c>
      <c r="G561" s="27">
        <f>G562+G571+G578+G583</f>
        <v>0</v>
      </c>
      <c r="H561" s="27">
        <f>H562+H571+H578+H583</f>
        <v>0</v>
      </c>
      <c r="I561" s="27">
        <f t="shared" ref="I561:M561" si="941">I562+I571+I578+I583</f>
        <v>-28510</v>
      </c>
      <c r="J561" s="27">
        <f t="shared" si="941"/>
        <v>0</v>
      </c>
      <c r="K561" s="27">
        <f t="shared" si="941"/>
        <v>0</v>
      </c>
      <c r="L561" s="27">
        <f t="shared" si="941"/>
        <v>88761</v>
      </c>
      <c r="M561" s="27">
        <f t="shared" si="941"/>
        <v>0</v>
      </c>
      <c r="N561" s="27">
        <f>N562+N571+N578+N583</f>
        <v>1053</v>
      </c>
      <c r="O561" s="27">
        <f>O562+O571+O578+O583</f>
        <v>0</v>
      </c>
      <c r="P561" s="27">
        <f t="shared" ref="P561:S561" si="942">P562+P571+P578+P583</f>
        <v>0</v>
      </c>
      <c r="Q561" s="27">
        <f t="shared" si="942"/>
        <v>20000</v>
      </c>
      <c r="R561" s="27">
        <f t="shared" si="942"/>
        <v>109814</v>
      </c>
      <c r="S561" s="27">
        <f t="shared" si="942"/>
        <v>20000</v>
      </c>
      <c r="T561" s="27">
        <f>T562+T571+T578+T583</f>
        <v>0</v>
      </c>
      <c r="U561" s="27">
        <f>U562+U571+U578+U583</f>
        <v>0</v>
      </c>
      <c r="V561" s="27">
        <f t="shared" ref="V561:Y561" si="943">V562+V571+V578+V583</f>
        <v>0</v>
      </c>
      <c r="W561" s="27">
        <f t="shared" si="943"/>
        <v>0</v>
      </c>
      <c r="X561" s="27">
        <f t="shared" si="943"/>
        <v>109814</v>
      </c>
      <c r="Y561" s="27">
        <f t="shared" si="943"/>
        <v>20000</v>
      </c>
      <c r="Z561" s="27">
        <f>Z562+Z571+Z578+Z583</f>
        <v>0</v>
      </c>
      <c r="AA561" s="27">
        <f>AA562+AA571+AA578+AA583</f>
        <v>0</v>
      </c>
      <c r="AB561" s="27">
        <f t="shared" ref="AB561:AE561" si="944">AB562+AB571+AB578+AB583</f>
        <v>0</v>
      </c>
      <c r="AC561" s="27">
        <f t="shared" si="944"/>
        <v>0</v>
      </c>
      <c r="AD561" s="27">
        <f t="shared" si="944"/>
        <v>109814</v>
      </c>
      <c r="AE561" s="27">
        <f t="shared" si="944"/>
        <v>20000</v>
      </c>
      <c r="AF561" s="27">
        <f>AF562+AF571+AF578+AF583</f>
        <v>0</v>
      </c>
      <c r="AG561" s="27">
        <f>AG562+AG571+AG578+AG583</f>
        <v>0</v>
      </c>
      <c r="AH561" s="27">
        <f t="shared" ref="AH561:AK561" si="945">AH562+AH571+AH578+AH583</f>
        <v>0</v>
      </c>
      <c r="AI561" s="27">
        <f t="shared" si="945"/>
        <v>0</v>
      </c>
      <c r="AJ561" s="27">
        <f t="shared" si="945"/>
        <v>109814</v>
      </c>
      <c r="AK561" s="27">
        <f t="shared" si="945"/>
        <v>20000</v>
      </c>
      <c r="AL561" s="27">
        <f>AL562+AL571+AL578+AL583</f>
        <v>0</v>
      </c>
      <c r="AM561" s="27">
        <f>AM562+AM571+AM578+AM583</f>
        <v>-1174</v>
      </c>
      <c r="AN561" s="27">
        <f t="shared" ref="AN561:AQ561" si="946">AN562+AN571+AN578+AN583</f>
        <v>0</v>
      </c>
      <c r="AO561" s="27">
        <f t="shared" si="946"/>
        <v>47632</v>
      </c>
      <c r="AP561" s="27">
        <f t="shared" si="946"/>
        <v>156272</v>
      </c>
      <c r="AQ561" s="27">
        <f t="shared" si="946"/>
        <v>67632</v>
      </c>
      <c r="AR561" s="27">
        <f>AR562+AR571+AR578+AR583</f>
        <v>1995</v>
      </c>
      <c r="AS561" s="27">
        <f>AS562+AS571+AS578+AS583</f>
        <v>-12000</v>
      </c>
      <c r="AT561" s="27">
        <f t="shared" ref="AT561:AW561" si="947">AT562+AT571+AT578+AT583</f>
        <v>0</v>
      </c>
      <c r="AU561" s="27">
        <f t="shared" si="947"/>
        <v>0</v>
      </c>
      <c r="AV561" s="27">
        <f t="shared" si="947"/>
        <v>146267</v>
      </c>
      <c r="AW561" s="27">
        <f t="shared" si="947"/>
        <v>67632</v>
      </c>
    </row>
    <row r="562" spans="1:49" s="10" customFormat="1" ht="19.5" customHeight="1">
      <c r="A562" s="72" t="s">
        <v>78</v>
      </c>
      <c r="B562" s="25" t="s">
        <v>62</v>
      </c>
      <c r="C562" s="25" t="s">
        <v>53</v>
      </c>
      <c r="D562" s="25" t="s">
        <v>386</v>
      </c>
      <c r="E562" s="25"/>
      <c r="F562" s="27">
        <f>F566</f>
        <v>71940</v>
      </c>
      <c r="G562" s="27">
        <f>G566</f>
        <v>0</v>
      </c>
      <c r="H562" s="27">
        <f t="shared" ref="H562:M562" si="948">H566</f>
        <v>0</v>
      </c>
      <c r="I562" s="27">
        <f t="shared" si="948"/>
        <v>0</v>
      </c>
      <c r="J562" s="27">
        <f t="shared" si="948"/>
        <v>0</v>
      </c>
      <c r="K562" s="27">
        <f t="shared" si="948"/>
        <v>0</v>
      </c>
      <c r="L562" s="27">
        <f t="shared" si="948"/>
        <v>71940</v>
      </c>
      <c r="M562" s="27">
        <f t="shared" si="948"/>
        <v>0</v>
      </c>
      <c r="N562" s="27">
        <f>N566+N563</f>
        <v>0</v>
      </c>
      <c r="O562" s="27">
        <f t="shared" ref="O562:S562" si="949">O566+O563</f>
        <v>0</v>
      </c>
      <c r="P562" s="27">
        <f t="shared" si="949"/>
        <v>0</v>
      </c>
      <c r="Q562" s="27">
        <f t="shared" si="949"/>
        <v>0</v>
      </c>
      <c r="R562" s="27">
        <f t="shared" si="949"/>
        <v>71940</v>
      </c>
      <c r="S562" s="27">
        <f t="shared" si="949"/>
        <v>0</v>
      </c>
      <c r="T562" s="27">
        <f>T566+T563</f>
        <v>0</v>
      </c>
      <c r="U562" s="27">
        <f t="shared" ref="U562:Y562" si="950">U566+U563</f>
        <v>0</v>
      </c>
      <c r="V562" s="27">
        <f t="shared" si="950"/>
        <v>0</v>
      </c>
      <c r="W562" s="27">
        <f t="shared" si="950"/>
        <v>0</v>
      </c>
      <c r="X562" s="27">
        <f t="shared" si="950"/>
        <v>71940</v>
      </c>
      <c r="Y562" s="27">
        <f t="shared" si="950"/>
        <v>0</v>
      </c>
      <c r="Z562" s="27">
        <f>Z566+Z563</f>
        <v>0</v>
      </c>
      <c r="AA562" s="27">
        <f t="shared" ref="AA562:AE562" si="951">AA566+AA563</f>
        <v>0</v>
      </c>
      <c r="AB562" s="27">
        <f t="shared" si="951"/>
        <v>0</v>
      </c>
      <c r="AC562" s="27">
        <f t="shared" si="951"/>
        <v>0</v>
      </c>
      <c r="AD562" s="27">
        <f t="shared" si="951"/>
        <v>71940</v>
      </c>
      <c r="AE562" s="27">
        <f t="shared" si="951"/>
        <v>0</v>
      </c>
      <c r="AF562" s="27">
        <f>AF566+AF563</f>
        <v>0</v>
      </c>
      <c r="AG562" s="27">
        <f t="shared" ref="AG562:AK562" si="952">AG566+AG563</f>
        <v>0</v>
      </c>
      <c r="AH562" s="27">
        <f t="shared" si="952"/>
        <v>0</v>
      </c>
      <c r="AI562" s="27">
        <f t="shared" si="952"/>
        <v>0</v>
      </c>
      <c r="AJ562" s="27">
        <f t="shared" si="952"/>
        <v>71940</v>
      </c>
      <c r="AK562" s="27">
        <f t="shared" si="952"/>
        <v>0</v>
      </c>
      <c r="AL562" s="27">
        <f>AL566+AL563</f>
        <v>0</v>
      </c>
      <c r="AM562" s="27">
        <f t="shared" ref="AM562:AQ562" si="953">AM566+AM563</f>
        <v>0</v>
      </c>
      <c r="AN562" s="27">
        <f t="shared" si="953"/>
        <v>0</v>
      </c>
      <c r="AO562" s="27">
        <f t="shared" si="953"/>
        <v>0</v>
      </c>
      <c r="AP562" s="27">
        <f t="shared" si="953"/>
        <v>71940</v>
      </c>
      <c r="AQ562" s="27">
        <f t="shared" si="953"/>
        <v>0</v>
      </c>
      <c r="AR562" s="27">
        <f>AR566+AR563</f>
        <v>1995</v>
      </c>
      <c r="AS562" s="27">
        <f t="shared" ref="AS562:AW562" si="954">AS566+AS563</f>
        <v>-12000</v>
      </c>
      <c r="AT562" s="27">
        <f t="shared" si="954"/>
        <v>0</v>
      </c>
      <c r="AU562" s="27">
        <f t="shared" si="954"/>
        <v>0</v>
      </c>
      <c r="AV562" s="27">
        <f t="shared" si="954"/>
        <v>61935</v>
      </c>
      <c r="AW562" s="27">
        <f t="shared" si="954"/>
        <v>0</v>
      </c>
    </row>
    <row r="563" spans="1:49" s="10" customFormat="1" ht="19.5" hidden="1" customHeight="1">
      <c r="A563" s="96" t="s">
        <v>85</v>
      </c>
      <c r="B563" s="97" t="s">
        <v>62</v>
      </c>
      <c r="C563" s="97" t="s">
        <v>53</v>
      </c>
      <c r="D563" s="97" t="s">
        <v>654</v>
      </c>
      <c r="E563" s="97"/>
      <c r="F563" s="95"/>
      <c r="G563" s="95"/>
      <c r="H563" s="95"/>
      <c r="I563" s="95"/>
      <c r="J563" s="95"/>
      <c r="K563" s="95"/>
      <c r="L563" s="95"/>
      <c r="M563" s="95"/>
      <c r="N563" s="95">
        <f>N564</f>
        <v>0</v>
      </c>
      <c r="O563" s="95">
        <f t="shared" ref="O563:AD564" si="955">O564</f>
        <v>0</v>
      </c>
      <c r="P563" s="95">
        <f t="shared" si="955"/>
        <v>0</v>
      </c>
      <c r="Q563" s="95">
        <f t="shared" si="955"/>
        <v>0</v>
      </c>
      <c r="R563" s="95">
        <f t="shared" si="955"/>
        <v>0</v>
      </c>
      <c r="S563" s="95">
        <f t="shared" si="955"/>
        <v>0</v>
      </c>
      <c r="T563" s="27">
        <f>T564</f>
        <v>0</v>
      </c>
      <c r="U563" s="27">
        <f t="shared" si="955"/>
        <v>0</v>
      </c>
      <c r="V563" s="27">
        <f t="shared" si="955"/>
        <v>0</v>
      </c>
      <c r="W563" s="27">
        <f t="shared" si="955"/>
        <v>0</v>
      </c>
      <c r="X563" s="27">
        <f t="shared" si="955"/>
        <v>0</v>
      </c>
      <c r="Y563" s="27">
        <f t="shared" si="955"/>
        <v>0</v>
      </c>
      <c r="Z563" s="27">
        <f>Z564</f>
        <v>0</v>
      </c>
      <c r="AA563" s="27">
        <f t="shared" si="955"/>
        <v>0</v>
      </c>
      <c r="AB563" s="27">
        <f t="shared" si="955"/>
        <v>0</v>
      </c>
      <c r="AC563" s="27">
        <f t="shared" si="955"/>
        <v>0</v>
      </c>
      <c r="AD563" s="95">
        <f t="shared" si="955"/>
        <v>0</v>
      </c>
      <c r="AE563" s="95">
        <f t="shared" ref="AA563:AE564" si="956">AE564</f>
        <v>0</v>
      </c>
      <c r="AF563" s="27">
        <f>AF564</f>
        <v>0</v>
      </c>
      <c r="AG563" s="27">
        <f t="shared" ref="AG563:AV564" si="957">AG564</f>
        <v>0</v>
      </c>
      <c r="AH563" s="27">
        <f t="shared" si="957"/>
        <v>0</v>
      </c>
      <c r="AI563" s="27">
        <f t="shared" si="957"/>
        <v>0</v>
      </c>
      <c r="AJ563" s="95">
        <f t="shared" si="957"/>
        <v>0</v>
      </c>
      <c r="AK563" s="95">
        <f t="shared" si="957"/>
        <v>0</v>
      </c>
      <c r="AL563" s="27">
        <f>AL564</f>
        <v>0</v>
      </c>
      <c r="AM563" s="27">
        <f t="shared" si="957"/>
        <v>0</v>
      </c>
      <c r="AN563" s="27">
        <f t="shared" si="957"/>
        <v>0</v>
      </c>
      <c r="AO563" s="27">
        <f t="shared" si="957"/>
        <v>0</v>
      </c>
      <c r="AP563" s="95">
        <f t="shared" si="957"/>
        <v>0</v>
      </c>
      <c r="AQ563" s="95">
        <f t="shared" si="957"/>
        <v>0</v>
      </c>
      <c r="AR563" s="27">
        <f>AR564</f>
        <v>0</v>
      </c>
      <c r="AS563" s="27">
        <f t="shared" si="957"/>
        <v>0</v>
      </c>
      <c r="AT563" s="27">
        <f t="shared" si="957"/>
        <v>0</v>
      </c>
      <c r="AU563" s="27">
        <f t="shared" si="957"/>
        <v>0</v>
      </c>
      <c r="AV563" s="95">
        <f t="shared" si="957"/>
        <v>0</v>
      </c>
      <c r="AW563" s="95">
        <f t="shared" ref="AS563:AW564" si="958">AW564</f>
        <v>0</v>
      </c>
    </row>
    <row r="564" spans="1:49" s="10" customFormat="1" ht="33" hidden="1">
      <c r="A564" s="96" t="s">
        <v>217</v>
      </c>
      <c r="B564" s="97" t="s">
        <v>62</v>
      </c>
      <c r="C564" s="97" t="s">
        <v>53</v>
      </c>
      <c r="D564" s="97" t="s">
        <v>654</v>
      </c>
      <c r="E564" s="97" t="s">
        <v>86</v>
      </c>
      <c r="F564" s="95"/>
      <c r="G564" s="95"/>
      <c r="H564" s="95"/>
      <c r="I564" s="95"/>
      <c r="J564" s="95"/>
      <c r="K564" s="95"/>
      <c r="L564" s="95"/>
      <c r="M564" s="95"/>
      <c r="N564" s="95">
        <f>N565</f>
        <v>0</v>
      </c>
      <c r="O564" s="95">
        <f t="shared" si="955"/>
        <v>0</v>
      </c>
      <c r="P564" s="95">
        <f t="shared" si="955"/>
        <v>0</v>
      </c>
      <c r="Q564" s="95">
        <f t="shared" si="955"/>
        <v>0</v>
      </c>
      <c r="R564" s="95">
        <f t="shared" si="955"/>
        <v>0</v>
      </c>
      <c r="S564" s="95">
        <f t="shared" si="955"/>
        <v>0</v>
      </c>
      <c r="T564" s="27">
        <f>T565</f>
        <v>0</v>
      </c>
      <c r="U564" s="27">
        <f t="shared" si="955"/>
        <v>0</v>
      </c>
      <c r="V564" s="27">
        <f t="shared" si="955"/>
        <v>0</v>
      </c>
      <c r="W564" s="27">
        <f t="shared" si="955"/>
        <v>0</v>
      </c>
      <c r="X564" s="27">
        <f t="shared" si="955"/>
        <v>0</v>
      </c>
      <c r="Y564" s="27">
        <f t="shared" si="955"/>
        <v>0</v>
      </c>
      <c r="Z564" s="27">
        <f>Z565</f>
        <v>0</v>
      </c>
      <c r="AA564" s="27">
        <f t="shared" si="956"/>
        <v>0</v>
      </c>
      <c r="AB564" s="27">
        <f t="shared" si="956"/>
        <v>0</v>
      </c>
      <c r="AC564" s="27">
        <f t="shared" si="956"/>
        <v>0</v>
      </c>
      <c r="AD564" s="95">
        <f t="shared" si="956"/>
        <v>0</v>
      </c>
      <c r="AE564" s="95">
        <f t="shared" si="956"/>
        <v>0</v>
      </c>
      <c r="AF564" s="27">
        <f>AF565</f>
        <v>0</v>
      </c>
      <c r="AG564" s="27">
        <f t="shared" si="957"/>
        <v>0</v>
      </c>
      <c r="AH564" s="27">
        <f t="shared" si="957"/>
        <v>0</v>
      </c>
      <c r="AI564" s="27">
        <f t="shared" si="957"/>
        <v>0</v>
      </c>
      <c r="AJ564" s="95">
        <f t="shared" si="957"/>
        <v>0</v>
      </c>
      <c r="AK564" s="95">
        <f t="shared" si="957"/>
        <v>0</v>
      </c>
      <c r="AL564" s="27">
        <f>AL565</f>
        <v>0</v>
      </c>
      <c r="AM564" s="27">
        <f t="shared" si="957"/>
        <v>0</v>
      </c>
      <c r="AN564" s="27">
        <f t="shared" si="957"/>
        <v>0</v>
      </c>
      <c r="AO564" s="27">
        <f t="shared" si="957"/>
        <v>0</v>
      </c>
      <c r="AP564" s="95">
        <f t="shared" si="957"/>
        <v>0</v>
      </c>
      <c r="AQ564" s="95">
        <f t="shared" si="957"/>
        <v>0</v>
      </c>
      <c r="AR564" s="27">
        <f>AR565</f>
        <v>0</v>
      </c>
      <c r="AS564" s="27">
        <f t="shared" si="958"/>
        <v>0</v>
      </c>
      <c r="AT564" s="27">
        <f t="shared" si="958"/>
        <v>0</v>
      </c>
      <c r="AU564" s="27">
        <f t="shared" si="958"/>
        <v>0</v>
      </c>
      <c r="AV564" s="95">
        <f t="shared" si="958"/>
        <v>0</v>
      </c>
      <c r="AW564" s="95">
        <f t="shared" si="958"/>
        <v>0</v>
      </c>
    </row>
    <row r="565" spans="1:49" s="10" customFormat="1" ht="19.5" hidden="1" customHeight="1">
      <c r="A565" s="96" t="s">
        <v>85</v>
      </c>
      <c r="B565" s="97" t="s">
        <v>62</v>
      </c>
      <c r="C565" s="97" t="s">
        <v>53</v>
      </c>
      <c r="D565" s="97" t="s">
        <v>654</v>
      </c>
      <c r="E565" s="97" t="s">
        <v>195</v>
      </c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>
        <f>L565+N565+O565+P565+Q565</f>
        <v>0</v>
      </c>
      <c r="S565" s="95">
        <f>M565+Q565</f>
        <v>0</v>
      </c>
      <c r="T565" s="27"/>
      <c r="U565" s="27"/>
      <c r="V565" s="27"/>
      <c r="W565" s="27"/>
      <c r="X565" s="27">
        <f>R565+T565+U565+V565+W565</f>
        <v>0</v>
      </c>
      <c r="Y565" s="27">
        <f>S565+W565</f>
        <v>0</v>
      </c>
      <c r="Z565" s="27"/>
      <c r="AA565" s="27"/>
      <c r="AB565" s="27"/>
      <c r="AC565" s="27"/>
      <c r="AD565" s="95">
        <f>X565+Z565+AA565+AB565+AC565</f>
        <v>0</v>
      </c>
      <c r="AE565" s="95">
        <f>Y565+AC565</f>
        <v>0</v>
      </c>
      <c r="AF565" s="27"/>
      <c r="AG565" s="27"/>
      <c r="AH565" s="27"/>
      <c r="AI565" s="27"/>
      <c r="AJ565" s="95">
        <f>AD565+AF565+AG565+AH565+AI565</f>
        <v>0</v>
      </c>
      <c r="AK565" s="95">
        <f>AE565+AI565</f>
        <v>0</v>
      </c>
      <c r="AL565" s="27"/>
      <c r="AM565" s="27"/>
      <c r="AN565" s="27"/>
      <c r="AO565" s="27"/>
      <c r="AP565" s="95">
        <f>AJ565+AL565+AM565+AN565+AO565</f>
        <v>0</v>
      </c>
      <c r="AQ565" s="95">
        <f>AK565+AO565</f>
        <v>0</v>
      </c>
      <c r="AR565" s="27"/>
      <c r="AS565" s="27"/>
      <c r="AT565" s="27"/>
      <c r="AU565" s="27"/>
      <c r="AV565" s="95">
        <f>AP565+AR565+AS565+AT565+AU565</f>
        <v>0</v>
      </c>
      <c r="AW565" s="95">
        <f>AQ565+AU565</f>
        <v>0</v>
      </c>
    </row>
    <row r="566" spans="1:49" s="10" customFormat="1" ht="16.5">
      <c r="A566" s="82" t="s">
        <v>120</v>
      </c>
      <c r="B566" s="25" t="s">
        <v>62</v>
      </c>
      <c r="C566" s="25" t="s">
        <v>53</v>
      </c>
      <c r="D566" s="25" t="s">
        <v>435</v>
      </c>
      <c r="E566" s="25"/>
      <c r="F566" s="27">
        <f>F567+F569</f>
        <v>71940</v>
      </c>
      <c r="G566" s="27">
        <f>G567+G569</f>
        <v>0</v>
      </c>
      <c r="H566" s="27">
        <f t="shared" ref="H566:M566" si="959">H567+H569</f>
        <v>0</v>
      </c>
      <c r="I566" s="27">
        <f t="shared" si="959"/>
        <v>0</v>
      </c>
      <c r="J566" s="27">
        <f t="shared" si="959"/>
        <v>0</v>
      </c>
      <c r="K566" s="27">
        <f t="shared" si="959"/>
        <v>0</v>
      </c>
      <c r="L566" s="27">
        <f t="shared" si="959"/>
        <v>71940</v>
      </c>
      <c r="M566" s="27">
        <f t="shared" si="959"/>
        <v>0</v>
      </c>
      <c r="N566" s="27">
        <f t="shared" ref="N566:S566" si="960">N567+N569</f>
        <v>0</v>
      </c>
      <c r="O566" s="27">
        <f t="shared" si="960"/>
        <v>0</v>
      </c>
      <c r="P566" s="27">
        <f t="shared" si="960"/>
        <v>0</v>
      </c>
      <c r="Q566" s="27">
        <f t="shared" si="960"/>
        <v>0</v>
      </c>
      <c r="R566" s="27">
        <f t="shared" si="960"/>
        <v>71940</v>
      </c>
      <c r="S566" s="27">
        <f t="shared" si="960"/>
        <v>0</v>
      </c>
      <c r="T566" s="27">
        <f t="shared" ref="T566:Y566" si="961">T567+T569</f>
        <v>0</v>
      </c>
      <c r="U566" s="27">
        <f t="shared" si="961"/>
        <v>0</v>
      </c>
      <c r="V566" s="27">
        <f t="shared" si="961"/>
        <v>0</v>
      </c>
      <c r="W566" s="27">
        <f t="shared" si="961"/>
        <v>0</v>
      </c>
      <c r="X566" s="27">
        <f t="shared" si="961"/>
        <v>71940</v>
      </c>
      <c r="Y566" s="27">
        <f t="shared" si="961"/>
        <v>0</v>
      </c>
      <c r="Z566" s="27">
        <f t="shared" ref="Z566:AE566" si="962">Z567+Z569</f>
        <v>0</v>
      </c>
      <c r="AA566" s="27">
        <f t="shared" si="962"/>
        <v>0</v>
      </c>
      <c r="AB566" s="27">
        <f t="shared" si="962"/>
        <v>0</v>
      </c>
      <c r="AC566" s="27">
        <f t="shared" si="962"/>
        <v>0</v>
      </c>
      <c r="AD566" s="27">
        <f t="shared" si="962"/>
        <v>71940</v>
      </c>
      <c r="AE566" s="27">
        <f t="shared" si="962"/>
        <v>0</v>
      </c>
      <c r="AF566" s="27">
        <f t="shared" ref="AF566:AK566" si="963">AF567+AF569</f>
        <v>0</v>
      </c>
      <c r="AG566" s="27">
        <f t="shared" si="963"/>
        <v>0</v>
      </c>
      <c r="AH566" s="27">
        <f t="shared" si="963"/>
        <v>0</v>
      </c>
      <c r="AI566" s="27">
        <f t="shared" si="963"/>
        <v>0</v>
      </c>
      <c r="AJ566" s="27">
        <f t="shared" si="963"/>
        <v>71940</v>
      </c>
      <c r="AK566" s="27">
        <f t="shared" si="963"/>
        <v>0</v>
      </c>
      <c r="AL566" s="27">
        <f t="shared" ref="AL566:AQ566" si="964">AL567+AL569</f>
        <v>0</v>
      </c>
      <c r="AM566" s="27">
        <f t="shared" si="964"/>
        <v>0</v>
      </c>
      <c r="AN566" s="27">
        <f t="shared" si="964"/>
        <v>0</v>
      </c>
      <c r="AO566" s="27">
        <f t="shared" si="964"/>
        <v>0</v>
      </c>
      <c r="AP566" s="27">
        <f t="shared" si="964"/>
        <v>71940</v>
      </c>
      <c r="AQ566" s="27">
        <f t="shared" si="964"/>
        <v>0</v>
      </c>
      <c r="AR566" s="27">
        <f t="shared" ref="AR566:AW566" si="965">AR567+AR569</f>
        <v>1995</v>
      </c>
      <c r="AS566" s="27">
        <f t="shared" si="965"/>
        <v>-12000</v>
      </c>
      <c r="AT566" s="27">
        <f t="shared" si="965"/>
        <v>0</v>
      </c>
      <c r="AU566" s="27">
        <f t="shared" si="965"/>
        <v>0</v>
      </c>
      <c r="AV566" s="27">
        <f t="shared" si="965"/>
        <v>61935</v>
      </c>
      <c r="AW566" s="27">
        <f t="shared" si="965"/>
        <v>0</v>
      </c>
    </row>
    <row r="567" spans="1:49" s="10" customFormat="1" ht="33">
      <c r="A567" s="33" t="s">
        <v>437</v>
      </c>
      <c r="B567" s="25" t="s">
        <v>62</v>
      </c>
      <c r="C567" s="25" t="s">
        <v>53</v>
      </c>
      <c r="D567" s="25" t="s">
        <v>435</v>
      </c>
      <c r="E567" s="25" t="s">
        <v>80</v>
      </c>
      <c r="F567" s="27">
        <f t="shared" ref="F567:AW567" si="966">F568</f>
        <v>3940</v>
      </c>
      <c r="G567" s="27">
        <f t="shared" si="966"/>
        <v>0</v>
      </c>
      <c r="H567" s="27">
        <f t="shared" si="966"/>
        <v>0</v>
      </c>
      <c r="I567" s="27">
        <f t="shared" si="966"/>
        <v>0</v>
      </c>
      <c r="J567" s="27">
        <f t="shared" si="966"/>
        <v>0</v>
      </c>
      <c r="K567" s="27">
        <f t="shared" si="966"/>
        <v>0</v>
      </c>
      <c r="L567" s="27">
        <f t="shared" si="966"/>
        <v>3940</v>
      </c>
      <c r="M567" s="27">
        <f t="shared" si="966"/>
        <v>0</v>
      </c>
      <c r="N567" s="27">
        <f t="shared" si="966"/>
        <v>0</v>
      </c>
      <c r="O567" s="27">
        <f t="shared" si="966"/>
        <v>0</v>
      </c>
      <c r="P567" s="27">
        <f t="shared" si="966"/>
        <v>0</v>
      </c>
      <c r="Q567" s="27">
        <f t="shared" si="966"/>
        <v>0</v>
      </c>
      <c r="R567" s="27">
        <f t="shared" si="966"/>
        <v>3940</v>
      </c>
      <c r="S567" s="27">
        <f t="shared" si="966"/>
        <v>0</v>
      </c>
      <c r="T567" s="27">
        <f t="shared" si="966"/>
        <v>0</v>
      </c>
      <c r="U567" s="27">
        <f t="shared" si="966"/>
        <v>0</v>
      </c>
      <c r="V567" s="27">
        <f t="shared" si="966"/>
        <v>0</v>
      </c>
      <c r="W567" s="27">
        <f t="shared" si="966"/>
        <v>0</v>
      </c>
      <c r="X567" s="27">
        <f t="shared" si="966"/>
        <v>3940</v>
      </c>
      <c r="Y567" s="27">
        <f t="shared" si="966"/>
        <v>0</v>
      </c>
      <c r="Z567" s="27">
        <f t="shared" si="966"/>
        <v>0</v>
      </c>
      <c r="AA567" s="27">
        <f t="shared" si="966"/>
        <v>0</v>
      </c>
      <c r="AB567" s="27">
        <f t="shared" si="966"/>
        <v>0</v>
      </c>
      <c r="AC567" s="27">
        <f t="shared" si="966"/>
        <v>0</v>
      </c>
      <c r="AD567" s="27">
        <f t="shared" si="966"/>
        <v>3940</v>
      </c>
      <c r="AE567" s="27">
        <f t="shared" si="966"/>
        <v>0</v>
      </c>
      <c r="AF567" s="27">
        <f t="shared" si="966"/>
        <v>0</v>
      </c>
      <c r="AG567" s="27">
        <f t="shared" si="966"/>
        <v>0</v>
      </c>
      <c r="AH567" s="27">
        <f t="shared" si="966"/>
        <v>0</v>
      </c>
      <c r="AI567" s="27">
        <f t="shared" si="966"/>
        <v>0</v>
      </c>
      <c r="AJ567" s="27">
        <f t="shared" si="966"/>
        <v>3940</v>
      </c>
      <c r="AK567" s="27">
        <f t="shared" si="966"/>
        <v>0</v>
      </c>
      <c r="AL567" s="27">
        <f t="shared" si="966"/>
        <v>0</v>
      </c>
      <c r="AM567" s="27">
        <f t="shared" si="966"/>
        <v>0</v>
      </c>
      <c r="AN567" s="27">
        <f t="shared" si="966"/>
        <v>0</v>
      </c>
      <c r="AO567" s="27">
        <f t="shared" si="966"/>
        <v>0</v>
      </c>
      <c r="AP567" s="27">
        <f t="shared" si="966"/>
        <v>3940</v>
      </c>
      <c r="AQ567" s="27">
        <f t="shared" si="966"/>
        <v>0</v>
      </c>
      <c r="AR567" s="27">
        <f t="shared" si="966"/>
        <v>1995</v>
      </c>
      <c r="AS567" s="27">
        <f t="shared" si="966"/>
        <v>43312</v>
      </c>
      <c r="AT567" s="27">
        <f t="shared" si="966"/>
        <v>0</v>
      </c>
      <c r="AU567" s="27">
        <f t="shared" si="966"/>
        <v>0</v>
      </c>
      <c r="AV567" s="27">
        <f t="shared" si="966"/>
        <v>49247</v>
      </c>
      <c r="AW567" s="27">
        <f t="shared" si="966"/>
        <v>0</v>
      </c>
    </row>
    <row r="568" spans="1:49" s="10" customFormat="1" ht="36.75" customHeight="1">
      <c r="A568" s="72" t="s">
        <v>196</v>
      </c>
      <c r="B568" s="25" t="s">
        <v>62</v>
      </c>
      <c r="C568" s="25" t="s">
        <v>53</v>
      </c>
      <c r="D568" s="25" t="s">
        <v>435</v>
      </c>
      <c r="E568" s="25" t="s">
        <v>169</v>
      </c>
      <c r="F568" s="27">
        <v>3940</v>
      </c>
      <c r="G568" s="27"/>
      <c r="H568" s="27"/>
      <c r="I568" s="27"/>
      <c r="J568" s="27"/>
      <c r="K568" s="27"/>
      <c r="L568" s="27">
        <f>F568+H568+I568+J568+K568</f>
        <v>3940</v>
      </c>
      <c r="M568" s="27">
        <f>G568+K568</f>
        <v>0</v>
      </c>
      <c r="N568" s="27"/>
      <c r="O568" s="27"/>
      <c r="P568" s="27"/>
      <c r="Q568" s="27"/>
      <c r="R568" s="27">
        <f>L568+N568+O568+P568+Q568</f>
        <v>3940</v>
      </c>
      <c r="S568" s="27">
        <f>M568+Q568</f>
        <v>0</v>
      </c>
      <c r="T568" s="27"/>
      <c r="U568" s="27"/>
      <c r="V568" s="27"/>
      <c r="W568" s="27"/>
      <c r="X568" s="27">
        <f>R568+T568+U568+V568+W568</f>
        <v>3940</v>
      </c>
      <c r="Y568" s="27">
        <f>S568+W568</f>
        <v>0</v>
      </c>
      <c r="Z568" s="27"/>
      <c r="AA568" s="27"/>
      <c r="AB568" s="27"/>
      <c r="AC568" s="27"/>
      <c r="AD568" s="27">
        <f>X568+Z568+AA568+AB568+AC568</f>
        <v>3940</v>
      </c>
      <c r="AE568" s="27">
        <f>Y568+AC568</f>
        <v>0</v>
      </c>
      <c r="AF568" s="27"/>
      <c r="AG568" s="27"/>
      <c r="AH568" s="27"/>
      <c r="AI568" s="27"/>
      <c r="AJ568" s="27">
        <f>AD568+AF568+AG568+AH568+AI568</f>
        <v>3940</v>
      </c>
      <c r="AK568" s="27">
        <f>AE568+AI568</f>
        <v>0</v>
      </c>
      <c r="AL568" s="27"/>
      <c r="AM568" s="27"/>
      <c r="AN568" s="27"/>
      <c r="AO568" s="27"/>
      <c r="AP568" s="27">
        <f>AJ568+AL568+AM568+AN568+AO568</f>
        <v>3940</v>
      </c>
      <c r="AQ568" s="27">
        <f>AK568+AO568</f>
        <v>0</v>
      </c>
      <c r="AR568" s="27">
        <v>1995</v>
      </c>
      <c r="AS568" s="27">
        <v>43312</v>
      </c>
      <c r="AT568" s="27"/>
      <c r="AU568" s="27"/>
      <c r="AV568" s="27">
        <f>AP568+AR568+AS568+AT568+AU568</f>
        <v>49247</v>
      </c>
      <c r="AW568" s="27">
        <f>AQ568+AU568</f>
        <v>0</v>
      </c>
    </row>
    <row r="569" spans="1:49" s="10" customFormat="1" ht="22.5" customHeight="1">
      <c r="A569" s="77" t="s">
        <v>99</v>
      </c>
      <c r="B569" s="25" t="s">
        <v>62</v>
      </c>
      <c r="C569" s="25" t="s">
        <v>53</v>
      </c>
      <c r="D569" s="25" t="s">
        <v>435</v>
      </c>
      <c r="E569" s="25" t="s">
        <v>100</v>
      </c>
      <c r="F569" s="27">
        <f>F570</f>
        <v>68000</v>
      </c>
      <c r="G569" s="27">
        <f>G570</f>
        <v>0</v>
      </c>
      <c r="H569" s="27">
        <f t="shared" ref="H569:AW569" si="967">H570</f>
        <v>0</v>
      </c>
      <c r="I569" s="27">
        <f t="shared" si="967"/>
        <v>0</v>
      </c>
      <c r="J569" s="27">
        <f t="shared" si="967"/>
        <v>0</v>
      </c>
      <c r="K569" s="27">
        <f t="shared" si="967"/>
        <v>0</v>
      </c>
      <c r="L569" s="27">
        <f t="shared" si="967"/>
        <v>68000</v>
      </c>
      <c r="M569" s="27">
        <f t="shared" si="967"/>
        <v>0</v>
      </c>
      <c r="N569" s="27">
        <f t="shared" si="967"/>
        <v>0</v>
      </c>
      <c r="O569" s="27">
        <f t="shared" si="967"/>
        <v>0</v>
      </c>
      <c r="P569" s="27">
        <f t="shared" si="967"/>
        <v>0</v>
      </c>
      <c r="Q569" s="27">
        <f t="shared" si="967"/>
        <v>0</v>
      </c>
      <c r="R569" s="27">
        <f t="shared" si="967"/>
        <v>68000</v>
      </c>
      <c r="S569" s="27">
        <f t="shared" si="967"/>
        <v>0</v>
      </c>
      <c r="T569" s="27">
        <f t="shared" si="967"/>
        <v>0</v>
      </c>
      <c r="U569" s="27">
        <f t="shared" si="967"/>
        <v>0</v>
      </c>
      <c r="V569" s="27">
        <f t="shared" si="967"/>
        <v>0</v>
      </c>
      <c r="W569" s="27">
        <f t="shared" si="967"/>
        <v>0</v>
      </c>
      <c r="X569" s="27">
        <f t="shared" si="967"/>
        <v>68000</v>
      </c>
      <c r="Y569" s="27">
        <f t="shared" si="967"/>
        <v>0</v>
      </c>
      <c r="Z569" s="27">
        <f t="shared" si="967"/>
        <v>0</v>
      </c>
      <c r="AA569" s="27">
        <f t="shared" si="967"/>
        <v>0</v>
      </c>
      <c r="AB569" s="27">
        <f t="shared" si="967"/>
        <v>0</v>
      </c>
      <c r="AC569" s="27">
        <f t="shared" si="967"/>
        <v>0</v>
      </c>
      <c r="AD569" s="27">
        <f t="shared" si="967"/>
        <v>68000</v>
      </c>
      <c r="AE569" s="27">
        <f t="shared" si="967"/>
        <v>0</v>
      </c>
      <c r="AF569" s="27">
        <f t="shared" si="967"/>
        <v>0</v>
      </c>
      <c r="AG569" s="27">
        <f t="shared" si="967"/>
        <v>0</v>
      </c>
      <c r="AH569" s="27">
        <f t="shared" si="967"/>
        <v>0</v>
      </c>
      <c r="AI569" s="27">
        <f t="shared" si="967"/>
        <v>0</v>
      </c>
      <c r="AJ569" s="27">
        <f t="shared" si="967"/>
        <v>68000</v>
      </c>
      <c r="AK569" s="27">
        <f t="shared" si="967"/>
        <v>0</v>
      </c>
      <c r="AL569" s="27">
        <f t="shared" si="967"/>
        <v>0</v>
      </c>
      <c r="AM569" s="27">
        <f t="shared" si="967"/>
        <v>0</v>
      </c>
      <c r="AN569" s="27">
        <f t="shared" si="967"/>
        <v>0</v>
      </c>
      <c r="AO569" s="27">
        <f t="shared" si="967"/>
        <v>0</v>
      </c>
      <c r="AP569" s="27">
        <f t="shared" si="967"/>
        <v>68000</v>
      </c>
      <c r="AQ569" s="27">
        <f t="shared" si="967"/>
        <v>0</v>
      </c>
      <c r="AR569" s="27">
        <f t="shared" si="967"/>
        <v>0</v>
      </c>
      <c r="AS569" s="27">
        <f t="shared" si="967"/>
        <v>-55312</v>
      </c>
      <c r="AT569" s="27">
        <f t="shared" si="967"/>
        <v>0</v>
      </c>
      <c r="AU569" s="27">
        <f t="shared" si="967"/>
        <v>0</v>
      </c>
      <c r="AV569" s="27">
        <f t="shared" si="967"/>
        <v>12688</v>
      </c>
      <c r="AW569" s="27">
        <f t="shared" si="967"/>
        <v>0</v>
      </c>
    </row>
    <row r="570" spans="1:49" s="10" customFormat="1" ht="70.5" customHeight="1">
      <c r="A570" s="33" t="s">
        <v>436</v>
      </c>
      <c r="B570" s="25" t="s">
        <v>62</v>
      </c>
      <c r="C570" s="25" t="s">
        <v>53</v>
      </c>
      <c r="D570" s="25" t="s">
        <v>435</v>
      </c>
      <c r="E570" s="25" t="s">
        <v>194</v>
      </c>
      <c r="F570" s="92">
        <v>68000</v>
      </c>
      <c r="G570" s="92"/>
      <c r="H570" s="92"/>
      <c r="I570" s="92"/>
      <c r="J570" s="27"/>
      <c r="K570" s="27"/>
      <c r="L570" s="27">
        <f>F570+H570+I570+J570+K570</f>
        <v>68000</v>
      </c>
      <c r="M570" s="27">
        <f>G570+K570</f>
        <v>0</v>
      </c>
      <c r="N570" s="27"/>
      <c r="O570" s="27"/>
      <c r="P570" s="27"/>
      <c r="Q570" s="27"/>
      <c r="R570" s="27">
        <f>L570+N570+O570+P570+Q570</f>
        <v>68000</v>
      </c>
      <c r="S570" s="27">
        <f>M570+Q570</f>
        <v>0</v>
      </c>
      <c r="T570" s="27"/>
      <c r="U570" s="27"/>
      <c r="V570" s="27"/>
      <c r="W570" s="27"/>
      <c r="X570" s="27">
        <f>R570+T570+U570+V570+W570</f>
        <v>68000</v>
      </c>
      <c r="Y570" s="27">
        <f>S570+W570</f>
        <v>0</v>
      </c>
      <c r="Z570" s="27"/>
      <c r="AA570" s="27"/>
      <c r="AB570" s="27"/>
      <c r="AC570" s="27"/>
      <c r="AD570" s="27">
        <f>X570+Z570+AA570+AB570+AC570</f>
        <v>68000</v>
      </c>
      <c r="AE570" s="27">
        <f>Y570+AC570</f>
        <v>0</v>
      </c>
      <c r="AF570" s="27"/>
      <c r="AG570" s="27"/>
      <c r="AH570" s="27"/>
      <c r="AI570" s="27"/>
      <c r="AJ570" s="27">
        <f>AD570+AF570+AG570+AH570+AI570</f>
        <v>68000</v>
      </c>
      <c r="AK570" s="27">
        <f>AE570+AI570</f>
        <v>0</v>
      </c>
      <c r="AL570" s="27"/>
      <c r="AM570" s="27"/>
      <c r="AN570" s="27"/>
      <c r="AO570" s="27"/>
      <c r="AP570" s="27">
        <f>AJ570+AL570+AM570+AN570+AO570</f>
        <v>68000</v>
      </c>
      <c r="AQ570" s="27">
        <f>AK570+AO570</f>
        <v>0</v>
      </c>
      <c r="AR570" s="27"/>
      <c r="AS570" s="27">
        <v>-55312</v>
      </c>
      <c r="AT570" s="27"/>
      <c r="AU570" s="27"/>
      <c r="AV570" s="27">
        <f>AP570+AR570+AS570+AT570+AU570</f>
        <v>12688</v>
      </c>
      <c r="AW570" s="27">
        <f>AQ570+AU570</f>
        <v>0</v>
      </c>
    </row>
    <row r="571" spans="1:49" s="10" customFormat="1" ht="54" hidden="1" customHeight="1">
      <c r="A571" s="96" t="s">
        <v>515</v>
      </c>
      <c r="B571" s="97" t="s">
        <v>62</v>
      </c>
      <c r="C571" s="97" t="s">
        <v>53</v>
      </c>
      <c r="D571" s="97" t="s">
        <v>518</v>
      </c>
      <c r="E571" s="97"/>
      <c r="F571" s="95">
        <f>F572+F574+F576</f>
        <v>30371</v>
      </c>
      <c r="G571" s="95">
        <f>G572+G574+G576</f>
        <v>0</v>
      </c>
      <c r="H571" s="95">
        <f t="shared" ref="H571:M571" si="968">H572+H574+H576</f>
        <v>0</v>
      </c>
      <c r="I571" s="95">
        <f t="shared" si="968"/>
        <v>-21667</v>
      </c>
      <c r="J571" s="95">
        <f t="shared" si="968"/>
        <v>0</v>
      </c>
      <c r="K571" s="95">
        <f t="shared" si="968"/>
        <v>0</v>
      </c>
      <c r="L571" s="95">
        <f t="shared" si="968"/>
        <v>8704</v>
      </c>
      <c r="M571" s="95">
        <f t="shared" si="968"/>
        <v>0</v>
      </c>
      <c r="N571" s="95">
        <f t="shared" ref="N571:S571" si="969">N572+N574+N576</f>
        <v>0</v>
      </c>
      <c r="O571" s="95">
        <f t="shared" si="969"/>
        <v>-8704</v>
      </c>
      <c r="P571" s="95">
        <f t="shared" si="969"/>
        <v>0</v>
      </c>
      <c r="Q571" s="95">
        <f t="shared" si="969"/>
        <v>0</v>
      </c>
      <c r="R571" s="95">
        <f t="shared" si="969"/>
        <v>0</v>
      </c>
      <c r="S571" s="95">
        <f t="shared" si="969"/>
        <v>0</v>
      </c>
      <c r="T571" s="27">
        <f t="shared" ref="T571:Y571" si="970">T572+T574+T576</f>
        <v>0</v>
      </c>
      <c r="U571" s="27">
        <f t="shared" si="970"/>
        <v>0</v>
      </c>
      <c r="V571" s="27">
        <f t="shared" si="970"/>
        <v>0</v>
      </c>
      <c r="W571" s="27">
        <f t="shared" si="970"/>
        <v>0</v>
      </c>
      <c r="X571" s="27">
        <f t="shared" si="970"/>
        <v>0</v>
      </c>
      <c r="Y571" s="27">
        <f t="shared" si="970"/>
        <v>0</v>
      </c>
      <c r="Z571" s="27">
        <f t="shared" ref="Z571:AE571" si="971">Z572+Z574+Z576</f>
        <v>0</v>
      </c>
      <c r="AA571" s="27">
        <f t="shared" si="971"/>
        <v>0</v>
      </c>
      <c r="AB571" s="27">
        <f t="shared" si="971"/>
        <v>0</v>
      </c>
      <c r="AC571" s="27">
        <f t="shared" si="971"/>
        <v>0</v>
      </c>
      <c r="AD571" s="95">
        <f t="shared" si="971"/>
        <v>0</v>
      </c>
      <c r="AE571" s="95">
        <f t="shared" si="971"/>
        <v>0</v>
      </c>
      <c r="AF571" s="27">
        <f t="shared" ref="AF571:AK571" si="972">AF572+AF574+AF576</f>
        <v>0</v>
      </c>
      <c r="AG571" s="27">
        <f t="shared" si="972"/>
        <v>0</v>
      </c>
      <c r="AH571" s="27">
        <f t="shared" si="972"/>
        <v>0</v>
      </c>
      <c r="AI571" s="27">
        <f t="shared" si="972"/>
        <v>0</v>
      </c>
      <c r="AJ571" s="95">
        <f t="shared" si="972"/>
        <v>0</v>
      </c>
      <c r="AK571" s="95">
        <f t="shared" si="972"/>
        <v>0</v>
      </c>
      <c r="AL571" s="27">
        <f t="shared" ref="AL571:AQ571" si="973">AL572+AL574+AL576</f>
        <v>0</v>
      </c>
      <c r="AM571" s="27">
        <f t="shared" si="973"/>
        <v>0</v>
      </c>
      <c r="AN571" s="27">
        <f t="shared" si="973"/>
        <v>0</v>
      </c>
      <c r="AO571" s="27">
        <f t="shared" si="973"/>
        <v>0</v>
      </c>
      <c r="AP571" s="95">
        <f t="shared" si="973"/>
        <v>0</v>
      </c>
      <c r="AQ571" s="95">
        <f t="shared" si="973"/>
        <v>0</v>
      </c>
      <c r="AR571" s="27">
        <f t="shared" ref="AR571:AW571" si="974">AR572+AR574+AR576</f>
        <v>0</v>
      </c>
      <c r="AS571" s="27">
        <f t="shared" si="974"/>
        <v>0</v>
      </c>
      <c r="AT571" s="27">
        <f t="shared" si="974"/>
        <v>0</v>
      </c>
      <c r="AU571" s="27">
        <f t="shared" si="974"/>
        <v>0</v>
      </c>
      <c r="AV571" s="95">
        <f t="shared" si="974"/>
        <v>0</v>
      </c>
      <c r="AW571" s="95">
        <f t="shared" si="974"/>
        <v>0</v>
      </c>
    </row>
    <row r="572" spans="1:49" s="10" customFormat="1" ht="33" hidden="1">
      <c r="A572" s="96" t="s">
        <v>437</v>
      </c>
      <c r="B572" s="97" t="s">
        <v>62</v>
      </c>
      <c r="C572" s="97" t="s">
        <v>53</v>
      </c>
      <c r="D572" s="97" t="s">
        <v>518</v>
      </c>
      <c r="E572" s="97" t="s">
        <v>80</v>
      </c>
      <c r="F572" s="95">
        <f t="shared" ref="F572:AW572" si="975">F573</f>
        <v>4445</v>
      </c>
      <c r="G572" s="95">
        <f t="shared" si="975"/>
        <v>0</v>
      </c>
      <c r="H572" s="95">
        <f t="shared" si="975"/>
        <v>0</v>
      </c>
      <c r="I572" s="95">
        <f t="shared" si="975"/>
        <v>-4445</v>
      </c>
      <c r="J572" s="95">
        <f t="shared" si="975"/>
        <v>0</v>
      </c>
      <c r="K572" s="95">
        <f t="shared" si="975"/>
        <v>0</v>
      </c>
      <c r="L572" s="95">
        <f t="shared" si="975"/>
        <v>0</v>
      </c>
      <c r="M572" s="95">
        <f t="shared" si="975"/>
        <v>0</v>
      </c>
      <c r="N572" s="95">
        <f t="shared" si="975"/>
        <v>0</v>
      </c>
      <c r="O572" s="95">
        <f t="shared" si="975"/>
        <v>0</v>
      </c>
      <c r="P572" s="95">
        <f t="shared" si="975"/>
        <v>0</v>
      </c>
      <c r="Q572" s="95">
        <f t="shared" si="975"/>
        <v>0</v>
      </c>
      <c r="R572" s="95">
        <f t="shared" si="975"/>
        <v>0</v>
      </c>
      <c r="S572" s="95">
        <f t="shared" si="975"/>
        <v>0</v>
      </c>
      <c r="T572" s="27">
        <f t="shared" si="975"/>
        <v>0</v>
      </c>
      <c r="U572" s="27">
        <f t="shared" si="975"/>
        <v>0</v>
      </c>
      <c r="V572" s="27">
        <f t="shared" si="975"/>
        <v>0</v>
      </c>
      <c r="W572" s="27">
        <f t="shared" si="975"/>
        <v>0</v>
      </c>
      <c r="X572" s="27">
        <f t="shared" si="975"/>
        <v>0</v>
      </c>
      <c r="Y572" s="27">
        <f t="shared" si="975"/>
        <v>0</v>
      </c>
      <c r="Z572" s="27">
        <f t="shared" si="975"/>
        <v>0</v>
      </c>
      <c r="AA572" s="27">
        <f t="shared" si="975"/>
        <v>0</v>
      </c>
      <c r="AB572" s="27">
        <f t="shared" si="975"/>
        <v>0</v>
      </c>
      <c r="AC572" s="27">
        <f t="shared" si="975"/>
        <v>0</v>
      </c>
      <c r="AD572" s="95">
        <f t="shared" si="975"/>
        <v>0</v>
      </c>
      <c r="AE572" s="95">
        <f t="shared" si="975"/>
        <v>0</v>
      </c>
      <c r="AF572" s="27">
        <f t="shared" si="975"/>
        <v>0</v>
      </c>
      <c r="AG572" s="27">
        <f t="shared" si="975"/>
        <v>0</v>
      </c>
      <c r="AH572" s="27">
        <f t="shared" si="975"/>
        <v>0</v>
      </c>
      <c r="AI572" s="27">
        <f t="shared" si="975"/>
        <v>0</v>
      </c>
      <c r="AJ572" s="95">
        <f t="shared" si="975"/>
        <v>0</v>
      </c>
      <c r="AK572" s="95">
        <f t="shared" si="975"/>
        <v>0</v>
      </c>
      <c r="AL572" s="27">
        <f t="shared" si="975"/>
        <v>0</v>
      </c>
      <c r="AM572" s="27">
        <f t="shared" si="975"/>
        <v>0</v>
      </c>
      <c r="AN572" s="27">
        <f t="shared" si="975"/>
        <v>0</v>
      </c>
      <c r="AO572" s="27">
        <f t="shared" si="975"/>
        <v>0</v>
      </c>
      <c r="AP572" s="95">
        <f t="shared" si="975"/>
        <v>0</v>
      </c>
      <c r="AQ572" s="95">
        <f t="shared" si="975"/>
        <v>0</v>
      </c>
      <c r="AR572" s="27">
        <f t="shared" si="975"/>
        <v>0</v>
      </c>
      <c r="AS572" s="27">
        <f t="shared" si="975"/>
        <v>0</v>
      </c>
      <c r="AT572" s="27">
        <f t="shared" si="975"/>
        <v>0</v>
      </c>
      <c r="AU572" s="27">
        <f t="shared" si="975"/>
        <v>0</v>
      </c>
      <c r="AV572" s="95">
        <f t="shared" si="975"/>
        <v>0</v>
      </c>
      <c r="AW572" s="95">
        <f t="shared" si="975"/>
        <v>0</v>
      </c>
    </row>
    <row r="573" spans="1:49" s="10" customFormat="1" ht="38.25" hidden="1" customHeight="1">
      <c r="A573" s="96" t="s">
        <v>170</v>
      </c>
      <c r="B573" s="97" t="s">
        <v>62</v>
      </c>
      <c r="C573" s="97" t="s">
        <v>53</v>
      </c>
      <c r="D573" s="97" t="s">
        <v>518</v>
      </c>
      <c r="E573" s="97" t="s">
        <v>169</v>
      </c>
      <c r="F573" s="95">
        <v>4445</v>
      </c>
      <c r="G573" s="95"/>
      <c r="H573" s="95"/>
      <c r="I573" s="95">
        <v>-4445</v>
      </c>
      <c r="J573" s="95"/>
      <c r="K573" s="95"/>
      <c r="L573" s="95">
        <f>F573+H573+I573+J573+K573</f>
        <v>0</v>
      </c>
      <c r="M573" s="95">
        <f>G573+K573</f>
        <v>0</v>
      </c>
      <c r="N573" s="95"/>
      <c r="O573" s="95"/>
      <c r="P573" s="95"/>
      <c r="Q573" s="95"/>
      <c r="R573" s="95">
        <f>L573+N573+O573+P573+Q573</f>
        <v>0</v>
      </c>
      <c r="S573" s="95">
        <f>M573+Q573</f>
        <v>0</v>
      </c>
      <c r="T573" s="27"/>
      <c r="U573" s="27"/>
      <c r="V573" s="27"/>
      <c r="W573" s="27"/>
      <c r="X573" s="27">
        <f>R573+T573+U573+V573+W573</f>
        <v>0</v>
      </c>
      <c r="Y573" s="27">
        <f>S573+W573</f>
        <v>0</v>
      </c>
      <c r="Z573" s="27"/>
      <c r="AA573" s="27"/>
      <c r="AB573" s="27"/>
      <c r="AC573" s="27"/>
      <c r="AD573" s="95">
        <f>X573+Z573+AA573+AB573+AC573</f>
        <v>0</v>
      </c>
      <c r="AE573" s="95">
        <f>Y573+AC573</f>
        <v>0</v>
      </c>
      <c r="AF573" s="27"/>
      <c r="AG573" s="27"/>
      <c r="AH573" s="27"/>
      <c r="AI573" s="27"/>
      <c r="AJ573" s="95">
        <f>AD573+AF573+AG573+AH573+AI573</f>
        <v>0</v>
      </c>
      <c r="AK573" s="95">
        <f>AE573+AI573</f>
        <v>0</v>
      </c>
      <c r="AL573" s="27"/>
      <c r="AM573" s="27"/>
      <c r="AN573" s="27"/>
      <c r="AO573" s="27"/>
      <c r="AP573" s="95">
        <f>AJ573+AL573+AM573+AN573+AO573</f>
        <v>0</v>
      </c>
      <c r="AQ573" s="95">
        <f>AK573+AO573</f>
        <v>0</v>
      </c>
      <c r="AR573" s="27"/>
      <c r="AS573" s="27"/>
      <c r="AT573" s="27"/>
      <c r="AU573" s="27"/>
      <c r="AV573" s="95">
        <f>AP573+AR573+AS573+AT573+AU573</f>
        <v>0</v>
      </c>
      <c r="AW573" s="95">
        <f>AQ573+AU573</f>
        <v>0</v>
      </c>
    </row>
    <row r="574" spans="1:49" s="10" customFormat="1" ht="33" hidden="1">
      <c r="A574" s="96" t="s">
        <v>217</v>
      </c>
      <c r="B574" s="97" t="s">
        <v>62</v>
      </c>
      <c r="C574" s="97" t="s">
        <v>53</v>
      </c>
      <c r="D574" s="97" t="s">
        <v>518</v>
      </c>
      <c r="E574" s="97" t="s">
        <v>86</v>
      </c>
      <c r="F574" s="95">
        <f t="shared" ref="F574:AW574" si="976">F575</f>
        <v>8704</v>
      </c>
      <c r="G574" s="95">
        <f t="shared" si="976"/>
        <v>0</v>
      </c>
      <c r="H574" s="95">
        <f t="shared" si="976"/>
        <v>0</v>
      </c>
      <c r="I574" s="95">
        <f t="shared" si="976"/>
        <v>0</v>
      </c>
      <c r="J574" s="95">
        <f t="shared" si="976"/>
        <v>0</v>
      </c>
      <c r="K574" s="95">
        <f t="shared" si="976"/>
        <v>0</v>
      </c>
      <c r="L574" s="95">
        <f t="shared" si="976"/>
        <v>8704</v>
      </c>
      <c r="M574" s="95">
        <f t="shared" si="976"/>
        <v>0</v>
      </c>
      <c r="N574" s="95">
        <f t="shared" si="976"/>
        <v>0</v>
      </c>
      <c r="O574" s="95">
        <f t="shared" si="976"/>
        <v>-8704</v>
      </c>
      <c r="P574" s="95">
        <f t="shared" si="976"/>
        <v>0</v>
      </c>
      <c r="Q574" s="95">
        <f t="shared" si="976"/>
        <v>0</v>
      </c>
      <c r="R574" s="95">
        <f t="shared" si="976"/>
        <v>0</v>
      </c>
      <c r="S574" s="95">
        <f t="shared" si="976"/>
        <v>0</v>
      </c>
      <c r="T574" s="27">
        <f t="shared" si="976"/>
        <v>0</v>
      </c>
      <c r="U574" s="27">
        <f t="shared" si="976"/>
        <v>0</v>
      </c>
      <c r="V574" s="27">
        <f t="shared" si="976"/>
        <v>0</v>
      </c>
      <c r="W574" s="27">
        <f t="shared" si="976"/>
        <v>0</v>
      </c>
      <c r="X574" s="27">
        <f t="shared" si="976"/>
        <v>0</v>
      </c>
      <c r="Y574" s="27">
        <f t="shared" si="976"/>
        <v>0</v>
      </c>
      <c r="Z574" s="27">
        <f t="shared" si="976"/>
        <v>0</v>
      </c>
      <c r="AA574" s="27">
        <f t="shared" si="976"/>
        <v>0</v>
      </c>
      <c r="AB574" s="27">
        <f t="shared" si="976"/>
        <v>0</v>
      </c>
      <c r="AC574" s="27">
        <f t="shared" si="976"/>
        <v>0</v>
      </c>
      <c r="AD574" s="95">
        <f t="shared" si="976"/>
        <v>0</v>
      </c>
      <c r="AE574" s="95">
        <f t="shared" si="976"/>
        <v>0</v>
      </c>
      <c r="AF574" s="27">
        <f t="shared" si="976"/>
        <v>0</v>
      </c>
      <c r="AG574" s="27">
        <f t="shared" si="976"/>
        <v>0</v>
      </c>
      <c r="AH574" s="27">
        <f t="shared" si="976"/>
        <v>0</v>
      </c>
      <c r="AI574" s="27">
        <f t="shared" si="976"/>
        <v>0</v>
      </c>
      <c r="AJ574" s="95">
        <f t="shared" si="976"/>
        <v>0</v>
      </c>
      <c r="AK574" s="95">
        <f t="shared" si="976"/>
        <v>0</v>
      </c>
      <c r="AL574" s="27">
        <f t="shared" si="976"/>
        <v>0</v>
      </c>
      <c r="AM574" s="27">
        <f t="shared" si="976"/>
        <v>0</v>
      </c>
      <c r="AN574" s="27">
        <f t="shared" si="976"/>
        <v>0</v>
      </c>
      <c r="AO574" s="27">
        <f t="shared" si="976"/>
        <v>0</v>
      </c>
      <c r="AP574" s="95">
        <f t="shared" si="976"/>
        <v>0</v>
      </c>
      <c r="AQ574" s="95">
        <f t="shared" si="976"/>
        <v>0</v>
      </c>
      <c r="AR574" s="27">
        <f t="shared" si="976"/>
        <v>0</v>
      </c>
      <c r="AS574" s="27">
        <f t="shared" si="976"/>
        <v>0</v>
      </c>
      <c r="AT574" s="27">
        <f t="shared" si="976"/>
        <v>0</v>
      </c>
      <c r="AU574" s="27">
        <f t="shared" si="976"/>
        <v>0</v>
      </c>
      <c r="AV574" s="95">
        <f t="shared" si="976"/>
        <v>0</v>
      </c>
      <c r="AW574" s="95">
        <f t="shared" si="976"/>
        <v>0</v>
      </c>
    </row>
    <row r="575" spans="1:49" s="10" customFormat="1" ht="16.5" hidden="1">
      <c r="A575" s="96" t="s">
        <v>85</v>
      </c>
      <c r="B575" s="97" t="s">
        <v>62</v>
      </c>
      <c r="C575" s="97" t="s">
        <v>53</v>
      </c>
      <c r="D575" s="97" t="s">
        <v>518</v>
      </c>
      <c r="E575" s="97" t="s">
        <v>195</v>
      </c>
      <c r="F575" s="95">
        <v>8704</v>
      </c>
      <c r="G575" s="95"/>
      <c r="H575" s="95"/>
      <c r="I575" s="95"/>
      <c r="J575" s="95"/>
      <c r="K575" s="95"/>
      <c r="L575" s="95">
        <f>F575+H575+I575+J575+K575</f>
        <v>8704</v>
      </c>
      <c r="M575" s="95">
        <f>G575+K575</f>
        <v>0</v>
      </c>
      <c r="N575" s="95"/>
      <c r="O575" s="95">
        <v>-8704</v>
      </c>
      <c r="P575" s="95"/>
      <c r="Q575" s="95"/>
      <c r="R575" s="95">
        <f>L575+N575+O575+P575+Q575</f>
        <v>0</v>
      </c>
      <c r="S575" s="95">
        <f>M575+Q575</f>
        <v>0</v>
      </c>
      <c r="T575" s="27"/>
      <c r="U575" s="27"/>
      <c r="V575" s="27"/>
      <c r="W575" s="27"/>
      <c r="X575" s="27">
        <f>R575+T575+U575+V575+W575</f>
        <v>0</v>
      </c>
      <c r="Y575" s="27">
        <f>S575+W575</f>
        <v>0</v>
      </c>
      <c r="Z575" s="27"/>
      <c r="AA575" s="27"/>
      <c r="AB575" s="27"/>
      <c r="AC575" s="27"/>
      <c r="AD575" s="95">
        <f>X575+Z575+AA575+AB575+AC575</f>
        <v>0</v>
      </c>
      <c r="AE575" s="95">
        <f>Y575+AC575</f>
        <v>0</v>
      </c>
      <c r="AF575" s="27"/>
      <c r="AG575" s="27"/>
      <c r="AH575" s="27"/>
      <c r="AI575" s="27"/>
      <c r="AJ575" s="95">
        <f>AD575+AF575+AG575+AH575+AI575</f>
        <v>0</v>
      </c>
      <c r="AK575" s="95">
        <f>AE575+AI575</f>
        <v>0</v>
      </c>
      <c r="AL575" s="27"/>
      <c r="AM575" s="27"/>
      <c r="AN575" s="27"/>
      <c r="AO575" s="27"/>
      <c r="AP575" s="95">
        <f>AJ575+AL575+AM575+AN575+AO575</f>
        <v>0</v>
      </c>
      <c r="AQ575" s="95">
        <f>AK575+AO575</f>
        <v>0</v>
      </c>
      <c r="AR575" s="27"/>
      <c r="AS575" s="27"/>
      <c r="AT575" s="27"/>
      <c r="AU575" s="27"/>
      <c r="AV575" s="95">
        <f>AP575+AR575+AS575+AT575+AU575</f>
        <v>0</v>
      </c>
      <c r="AW575" s="95">
        <f>AQ575+AU575</f>
        <v>0</v>
      </c>
    </row>
    <row r="576" spans="1:49" s="10" customFormat="1" ht="16.5" hidden="1">
      <c r="A576" s="98" t="s">
        <v>99</v>
      </c>
      <c r="B576" s="97" t="s">
        <v>62</v>
      </c>
      <c r="C576" s="97" t="s">
        <v>53</v>
      </c>
      <c r="D576" s="97" t="s">
        <v>518</v>
      </c>
      <c r="E576" s="97" t="s">
        <v>100</v>
      </c>
      <c r="F576" s="95">
        <f>F577</f>
        <v>17222</v>
      </c>
      <c r="G576" s="95">
        <f>G577</f>
        <v>0</v>
      </c>
      <c r="H576" s="95">
        <f t="shared" ref="H576:AW576" si="977">H577</f>
        <v>0</v>
      </c>
      <c r="I576" s="95">
        <f t="shared" si="977"/>
        <v>-17222</v>
      </c>
      <c r="J576" s="95">
        <f t="shared" si="977"/>
        <v>0</v>
      </c>
      <c r="K576" s="95">
        <f t="shared" si="977"/>
        <v>0</v>
      </c>
      <c r="L576" s="95">
        <f t="shared" si="977"/>
        <v>0</v>
      </c>
      <c r="M576" s="95">
        <f t="shared" si="977"/>
        <v>0</v>
      </c>
      <c r="N576" s="27">
        <f t="shared" si="977"/>
        <v>0</v>
      </c>
      <c r="O576" s="27">
        <f t="shared" si="977"/>
        <v>0</v>
      </c>
      <c r="P576" s="27">
        <f t="shared" si="977"/>
        <v>0</v>
      </c>
      <c r="Q576" s="27">
        <f t="shared" si="977"/>
        <v>0</v>
      </c>
      <c r="R576" s="95">
        <f t="shared" si="977"/>
        <v>0</v>
      </c>
      <c r="S576" s="95">
        <f t="shared" si="977"/>
        <v>0</v>
      </c>
      <c r="T576" s="27">
        <f t="shared" si="977"/>
        <v>0</v>
      </c>
      <c r="U576" s="27">
        <f t="shared" si="977"/>
        <v>0</v>
      </c>
      <c r="V576" s="27">
        <f t="shared" si="977"/>
        <v>0</v>
      </c>
      <c r="W576" s="27">
        <f t="shared" si="977"/>
        <v>0</v>
      </c>
      <c r="X576" s="27">
        <f t="shared" si="977"/>
        <v>0</v>
      </c>
      <c r="Y576" s="27">
        <f t="shared" si="977"/>
        <v>0</v>
      </c>
      <c r="Z576" s="27">
        <f t="shared" si="977"/>
        <v>0</v>
      </c>
      <c r="AA576" s="27">
        <f t="shared" si="977"/>
        <v>0</v>
      </c>
      <c r="AB576" s="27">
        <f t="shared" si="977"/>
        <v>0</v>
      </c>
      <c r="AC576" s="27">
        <f t="shared" si="977"/>
        <v>0</v>
      </c>
      <c r="AD576" s="95">
        <f t="shared" si="977"/>
        <v>0</v>
      </c>
      <c r="AE576" s="95">
        <f t="shared" si="977"/>
        <v>0</v>
      </c>
      <c r="AF576" s="27">
        <f t="shared" si="977"/>
        <v>0</v>
      </c>
      <c r="AG576" s="27">
        <f t="shared" si="977"/>
        <v>0</v>
      </c>
      <c r="AH576" s="27">
        <f t="shared" si="977"/>
        <v>0</v>
      </c>
      <c r="AI576" s="27">
        <f t="shared" si="977"/>
        <v>0</v>
      </c>
      <c r="AJ576" s="95">
        <f t="shared" si="977"/>
        <v>0</v>
      </c>
      <c r="AK576" s="95">
        <f t="shared" si="977"/>
        <v>0</v>
      </c>
      <c r="AL576" s="27">
        <f t="shared" si="977"/>
        <v>0</v>
      </c>
      <c r="AM576" s="27">
        <f t="shared" si="977"/>
        <v>0</v>
      </c>
      <c r="AN576" s="27">
        <f t="shared" si="977"/>
        <v>0</v>
      </c>
      <c r="AO576" s="27">
        <f t="shared" si="977"/>
        <v>0</v>
      </c>
      <c r="AP576" s="95">
        <f t="shared" si="977"/>
        <v>0</v>
      </c>
      <c r="AQ576" s="95">
        <f t="shared" si="977"/>
        <v>0</v>
      </c>
      <c r="AR576" s="27">
        <f t="shared" si="977"/>
        <v>0</v>
      </c>
      <c r="AS576" s="27">
        <f t="shared" si="977"/>
        <v>0</v>
      </c>
      <c r="AT576" s="27">
        <f t="shared" si="977"/>
        <v>0</v>
      </c>
      <c r="AU576" s="27">
        <f t="shared" si="977"/>
        <v>0</v>
      </c>
      <c r="AV576" s="95">
        <f t="shared" si="977"/>
        <v>0</v>
      </c>
      <c r="AW576" s="95">
        <f t="shared" si="977"/>
        <v>0</v>
      </c>
    </row>
    <row r="577" spans="1:49" s="10" customFormat="1" ht="66" hidden="1">
      <c r="A577" s="96" t="s">
        <v>436</v>
      </c>
      <c r="B577" s="97" t="s">
        <v>62</v>
      </c>
      <c r="C577" s="97" t="s">
        <v>53</v>
      </c>
      <c r="D577" s="97" t="s">
        <v>518</v>
      </c>
      <c r="E577" s="97" t="s">
        <v>194</v>
      </c>
      <c r="F577" s="95">
        <v>17222</v>
      </c>
      <c r="G577" s="95"/>
      <c r="H577" s="95"/>
      <c r="I577" s="95">
        <v>-17222</v>
      </c>
      <c r="J577" s="95"/>
      <c r="K577" s="95"/>
      <c r="L577" s="95">
        <f>F577+H577+I577+J577+K577</f>
        <v>0</v>
      </c>
      <c r="M577" s="95">
        <f>G577+K577</f>
        <v>0</v>
      </c>
      <c r="N577" s="27"/>
      <c r="O577" s="27"/>
      <c r="P577" s="27"/>
      <c r="Q577" s="27"/>
      <c r="R577" s="95">
        <f>L577+N577+O577+P577+Q577</f>
        <v>0</v>
      </c>
      <c r="S577" s="95">
        <f>M577+Q577</f>
        <v>0</v>
      </c>
      <c r="T577" s="27"/>
      <c r="U577" s="27"/>
      <c r="V577" s="27"/>
      <c r="W577" s="27"/>
      <c r="X577" s="27">
        <f>R577+T577+U577+V577+W577</f>
        <v>0</v>
      </c>
      <c r="Y577" s="27">
        <f>S577+W577</f>
        <v>0</v>
      </c>
      <c r="Z577" s="27"/>
      <c r="AA577" s="27"/>
      <c r="AB577" s="27"/>
      <c r="AC577" s="27"/>
      <c r="AD577" s="95">
        <f>X577+Z577+AA577+AB577+AC577</f>
        <v>0</v>
      </c>
      <c r="AE577" s="95">
        <f>Y577+AC577</f>
        <v>0</v>
      </c>
      <c r="AF577" s="27"/>
      <c r="AG577" s="27"/>
      <c r="AH577" s="27"/>
      <c r="AI577" s="27"/>
      <c r="AJ577" s="95">
        <f>AD577+AF577+AG577+AH577+AI577</f>
        <v>0</v>
      </c>
      <c r="AK577" s="95">
        <f>AE577+AI577</f>
        <v>0</v>
      </c>
      <c r="AL577" s="27"/>
      <c r="AM577" s="27"/>
      <c r="AN577" s="27"/>
      <c r="AO577" s="27"/>
      <c r="AP577" s="95">
        <f>AJ577+AL577+AM577+AN577+AO577</f>
        <v>0</v>
      </c>
      <c r="AQ577" s="95">
        <f>AK577+AO577</f>
        <v>0</v>
      </c>
      <c r="AR577" s="27"/>
      <c r="AS577" s="27"/>
      <c r="AT577" s="27"/>
      <c r="AU577" s="27"/>
      <c r="AV577" s="95">
        <f>AP577+AR577+AS577+AT577+AU577</f>
        <v>0</v>
      </c>
      <c r="AW577" s="95">
        <f>AQ577+AU577</f>
        <v>0</v>
      </c>
    </row>
    <row r="578" spans="1:49" s="10" customFormat="1" ht="82.5">
      <c r="A578" s="33" t="s">
        <v>524</v>
      </c>
      <c r="B578" s="25" t="s">
        <v>62</v>
      </c>
      <c r="C578" s="25" t="s">
        <v>53</v>
      </c>
      <c r="D578" s="25" t="s">
        <v>526</v>
      </c>
      <c r="E578" s="25"/>
      <c r="F578" s="28">
        <f>F579</f>
        <v>10120</v>
      </c>
      <c r="G578" s="27"/>
      <c r="H578" s="28">
        <f>H579</f>
        <v>0</v>
      </c>
      <c r="I578" s="28">
        <f t="shared" ref="I578:X579" si="978">I579</f>
        <v>-6843</v>
      </c>
      <c r="J578" s="28">
        <f t="shared" si="978"/>
        <v>0</v>
      </c>
      <c r="K578" s="28">
        <f t="shared" si="978"/>
        <v>0</v>
      </c>
      <c r="L578" s="28">
        <f t="shared" si="978"/>
        <v>3277</v>
      </c>
      <c r="M578" s="28">
        <f t="shared" si="978"/>
        <v>0</v>
      </c>
      <c r="N578" s="28">
        <f>N579+N581</f>
        <v>1053</v>
      </c>
      <c r="O578" s="28">
        <f t="shared" ref="O578:S578" si="979">O579+O581</f>
        <v>8704</v>
      </c>
      <c r="P578" s="28">
        <f t="shared" si="979"/>
        <v>0</v>
      </c>
      <c r="Q578" s="28">
        <f t="shared" si="979"/>
        <v>20000</v>
      </c>
      <c r="R578" s="28">
        <f t="shared" si="979"/>
        <v>33034</v>
      </c>
      <c r="S578" s="28">
        <f t="shared" si="979"/>
        <v>20000</v>
      </c>
      <c r="T578" s="28">
        <f>T579+T581</f>
        <v>0</v>
      </c>
      <c r="U578" s="28">
        <f t="shared" ref="U578:Y578" si="980">U579+U581</f>
        <v>0</v>
      </c>
      <c r="V578" s="28">
        <f t="shared" si="980"/>
        <v>0</v>
      </c>
      <c r="W578" s="28">
        <f t="shared" si="980"/>
        <v>0</v>
      </c>
      <c r="X578" s="28">
        <f t="shared" si="980"/>
        <v>33034</v>
      </c>
      <c r="Y578" s="28">
        <f t="shared" si="980"/>
        <v>20000</v>
      </c>
      <c r="Z578" s="28">
        <f>Z579+Z581</f>
        <v>0</v>
      </c>
      <c r="AA578" s="28">
        <f t="shared" ref="AA578:AE578" si="981">AA579+AA581</f>
        <v>0</v>
      </c>
      <c r="AB578" s="28">
        <f t="shared" si="981"/>
        <v>0</v>
      </c>
      <c r="AC578" s="28">
        <f t="shared" si="981"/>
        <v>0</v>
      </c>
      <c r="AD578" s="28">
        <f t="shared" si="981"/>
        <v>33034</v>
      </c>
      <c r="AE578" s="28">
        <f t="shared" si="981"/>
        <v>20000</v>
      </c>
      <c r="AF578" s="28">
        <f>AF579+AF581</f>
        <v>0</v>
      </c>
      <c r="AG578" s="28">
        <f t="shared" ref="AG578:AK578" si="982">AG579+AG581</f>
        <v>0</v>
      </c>
      <c r="AH578" s="28">
        <f t="shared" si="982"/>
        <v>0</v>
      </c>
      <c r="AI578" s="28">
        <f t="shared" si="982"/>
        <v>0</v>
      </c>
      <c r="AJ578" s="28">
        <f t="shared" si="982"/>
        <v>33034</v>
      </c>
      <c r="AK578" s="28">
        <f t="shared" si="982"/>
        <v>20000</v>
      </c>
      <c r="AL578" s="28">
        <f>AL579+AL581</f>
        <v>0</v>
      </c>
      <c r="AM578" s="28">
        <f t="shared" ref="AM578:AQ578" si="983">AM579+AM581</f>
        <v>0</v>
      </c>
      <c r="AN578" s="28">
        <f t="shared" si="983"/>
        <v>0</v>
      </c>
      <c r="AO578" s="28">
        <f t="shared" si="983"/>
        <v>35318</v>
      </c>
      <c r="AP578" s="28">
        <f t="shared" si="983"/>
        <v>68352</v>
      </c>
      <c r="AQ578" s="28">
        <f t="shared" si="983"/>
        <v>55318</v>
      </c>
      <c r="AR578" s="28">
        <f>AR579+AR581</f>
        <v>0</v>
      </c>
      <c r="AS578" s="28">
        <f t="shared" ref="AS578:AW578" si="984">AS579+AS581</f>
        <v>0</v>
      </c>
      <c r="AT578" s="28">
        <f t="shared" si="984"/>
        <v>0</v>
      </c>
      <c r="AU578" s="28">
        <f t="shared" si="984"/>
        <v>0</v>
      </c>
      <c r="AV578" s="28">
        <f t="shared" si="984"/>
        <v>68352</v>
      </c>
      <c r="AW578" s="28">
        <f t="shared" si="984"/>
        <v>55318</v>
      </c>
    </row>
    <row r="579" spans="1:49" s="10" customFormat="1" ht="33">
      <c r="A579" s="33" t="s">
        <v>437</v>
      </c>
      <c r="B579" s="25" t="s">
        <v>62</v>
      </c>
      <c r="C579" s="25" t="s">
        <v>53</v>
      </c>
      <c r="D579" s="25" t="s">
        <v>526</v>
      </c>
      <c r="E579" s="25" t="s">
        <v>80</v>
      </c>
      <c r="F579" s="28">
        <f>F580</f>
        <v>10120</v>
      </c>
      <c r="G579" s="27"/>
      <c r="H579" s="28">
        <f>H580</f>
        <v>0</v>
      </c>
      <c r="I579" s="28">
        <f t="shared" si="978"/>
        <v>-6843</v>
      </c>
      <c r="J579" s="28">
        <f t="shared" si="978"/>
        <v>0</v>
      </c>
      <c r="K579" s="28">
        <f t="shared" si="978"/>
        <v>0</v>
      </c>
      <c r="L579" s="28">
        <f t="shared" si="978"/>
        <v>3277</v>
      </c>
      <c r="M579" s="28">
        <f t="shared" si="978"/>
        <v>0</v>
      </c>
      <c r="N579" s="28">
        <f>N580</f>
        <v>0</v>
      </c>
      <c r="O579" s="28">
        <f t="shared" si="978"/>
        <v>0</v>
      </c>
      <c r="P579" s="28">
        <f t="shared" si="978"/>
        <v>0</v>
      </c>
      <c r="Q579" s="28">
        <f t="shared" si="978"/>
        <v>0</v>
      </c>
      <c r="R579" s="28">
        <f t="shared" si="978"/>
        <v>3277</v>
      </c>
      <c r="S579" s="28">
        <f t="shared" si="978"/>
        <v>0</v>
      </c>
      <c r="T579" s="28">
        <f>T580</f>
        <v>0</v>
      </c>
      <c r="U579" s="28">
        <f t="shared" si="978"/>
        <v>0</v>
      </c>
      <c r="V579" s="28">
        <f t="shared" si="978"/>
        <v>0</v>
      </c>
      <c r="W579" s="28">
        <f t="shared" si="978"/>
        <v>0</v>
      </c>
      <c r="X579" s="28">
        <f t="shared" si="978"/>
        <v>3277</v>
      </c>
      <c r="Y579" s="28">
        <f t="shared" ref="Y579" si="985">Y580</f>
        <v>0</v>
      </c>
      <c r="Z579" s="28">
        <f>Z580</f>
        <v>0</v>
      </c>
      <c r="AA579" s="28">
        <f t="shared" ref="AA579:AW579" si="986">AA580</f>
        <v>0</v>
      </c>
      <c r="AB579" s="28">
        <f t="shared" si="986"/>
        <v>0</v>
      </c>
      <c r="AC579" s="28">
        <f t="shared" si="986"/>
        <v>0</v>
      </c>
      <c r="AD579" s="28">
        <f t="shared" si="986"/>
        <v>3277</v>
      </c>
      <c r="AE579" s="28">
        <f t="shared" si="986"/>
        <v>0</v>
      </c>
      <c r="AF579" s="28">
        <f>AF580</f>
        <v>0</v>
      </c>
      <c r="AG579" s="28">
        <f t="shared" si="986"/>
        <v>0</v>
      </c>
      <c r="AH579" s="28">
        <f t="shared" si="986"/>
        <v>0</v>
      </c>
      <c r="AI579" s="28">
        <f t="shared" si="986"/>
        <v>0</v>
      </c>
      <c r="AJ579" s="28">
        <f t="shared" si="986"/>
        <v>3277</v>
      </c>
      <c r="AK579" s="28">
        <f t="shared" si="986"/>
        <v>0</v>
      </c>
      <c r="AL579" s="28">
        <f>AL580</f>
        <v>0</v>
      </c>
      <c r="AM579" s="28">
        <f t="shared" si="986"/>
        <v>0</v>
      </c>
      <c r="AN579" s="28">
        <f t="shared" si="986"/>
        <v>0</v>
      </c>
      <c r="AO579" s="28">
        <f t="shared" si="986"/>
        <v>0</v>
      </c>
      <c r="AP579" s="28">
        <f t="shared" si="986"/>
        <v>3277</v>
      </c>
      <c r="AQ579" s="28">
        <f t="shared" si="986"/>
        <v>0</v>
      </c>
      <c r="AR579" s="28">
        <f>AR580</f>
        <v>0</v>
      </c>
      <c r="AS579" s="28">
        <f t="shared" si="986"/>
        <v>0</v>
      </c>
      <c r="AT579" s="28">
        <f t="shared" si="986"/>
        <v>0</v>
      </c>
      <c r="AU579" s="28">
        <f t="shared" si="986"/>
        <v>0</v>
      </c>
      <c r="AV579" s="28">
        <f t="shared" si="986"/>
        <v>3277</v>
      </c>
      <c r="AW579" s="28">
        <f t="shared" si="986"/>
        <v>0</v>
      </c>
    </row>
    <row r="580" spans="1:49" s="10" customFormat="1" ht="35.25" customHeight="1">
      <c r="A580" s="33" t="s">
        <v>170</v>
      </c>
      <c r="B580" s="25" t="s">
        <v>62</v>
      </c>
      <c r="C580" s="25" t="s">
        <v>53</v>
      </c>
      <c r="D580" s="25" t="s">
        <v>526</v>
      </c>
      <c r="E580" s="25" t="s">
        <v>169</v>
      </c>
      <c r="F580" s="93">
        <v>10120</v>
      </c>
      <c r="G580" s="92"/>
      <c r="H580" s="93"/>
      <c r="I580" s="92">
        <v>-6843</v>
      </c>
      <c r="J580" s="28"/>
      <c r="K580" s="27"/>
      <c r="L580" s="27">
        <f>F580+H580+I580+J580+K580</f>
        <v>3277</v>
      </c>
      <c r="M580" s="27">
        <f>G580+K580</f>
        <v>0</v>
      </c>
      <c r="N580" s="28"/>
      <c r="O580" s="27"/>
      <c r="P580" s="28"/>
      <c r="Q580" s="27"/>
      <c r="R580" s="27">
        <f>L580+N580+O580+P580+Q580</f>
        <v>3277</v>
      </c>
      <c r="S580" s="27">
        <f>M580+Q580</f>
        <v>0</v>
      </c>
      <c r="T580" s="28"/>
      <c r="U580" s="27"/>
      <c r="V580" s="28"/>
      <c r="W580" s="27"/>
      <c r="X580" s="27">
        <f>R580+T580+U580+V580+W580</f>
        <v>3277</v>
      </c>
      <c r="Y580" s="27">
        <f>S580+W580</f>
        <v>0</v>
      </c>
      <c r="Z580" s="28"/>
      <c r="AA580" s="27"/>
      <c r="AB580" s="28"/>
      <c r="AC580" s="27"/>
      <c r="AD580" s="27">
        <f>X580+Z580+AA580+AB580+AC580</f>
        <v>3277</v>
      </c>
      <c r="AE580" s="27">
        <f>Y580+AC580</f>
        <v>0</v>
      </c>
      <c r="AF580" s="28"/>
      <c r="AG580" s="27"/>
      <c r="AH580" s="28"/>
      <c r="AI580" s="27"/>
      <c r="AJ580" s="27">
        <f>AD580+AF580+AG580+AH580+AI580</f>
        <v>3277</v>
      </c>
      <c r="AK580" s="27">
        <f>AE580+AI580</f>
        <v>0</v>
      </c>
      <c r="AL580" s="28"/>
      <c r="AM580" s="27"/>
      <c r="AN580" s="28"/>
      <c r="AO580" s="27"/>
      <c r="AP580" s="27">
        <f>AJ580+AL580+AM580+AN580+AO580</f>
        <v>3277</v>
      </c>
      <c r="AQ580" s="27">
        <f>AK580+AO580</f>
        <v>0</v>
      </c>
      <c r="AR580" s="28"/>
      <c r="AS580" s="27"/>
      <c r="AT580" s="28"/>
      <c r="AU580" s="27"/>
      <c r="AV580" s="27">
        <f>AP580+AR580+AS580+AT580+AU580</f>
        <v>3277</v>
      </c>
      <c r="AW580" s="27">
        <f>AQ580+AU580</f>
        <v>0</v>
      </c>
    </row>
    <row r="581" spans="1:49" s="10" customFormat="1" ht="33">
      <c r="A581" s="33" t="s">
        <v>217</v>
      </c>
      <c r="B581" s="25" t="s">
        <v>62</v>
      </c>
      <c r="C581" s="25" t="s">
        <v>53</v>
      </c>
      <c r="D581" s="25" t="s">
        <v>526</v>
      </c>
      <c r="E581" s="25" t="s">
        <v>86</v>
      </c>
      <c r="F581" s="28"/>
      <c r="G581" s="27"/>
      <c r="H581" s="28"/>
      <c r="I581" s="27"/>
      <c r="J581" s="28"/>
      <c r="K581" s="27"/>
      <c r="L581" s="27"/>
      <c r="M581" s="27"/>
      <c r="N581" s="28">
        <f>N582</f>
        <v>1053</v>
      </c>
      <c r="O581" s="28">
        <f t="shared" ref="O581:AW581" si="987">O582</f>
        <v>8704</v>
      </c>
      <c r="P581" s="28">
        <f t="shared" si="987"/>
        <v>0</v>
      </c>
      <c r="Q581" s="28">
        <f t="shared" si="987"/>
        <v>20000</v>
      </c>
      <c r="R581" s="28">
        <f t="shared" si="987"/>
        <v>29757</v>
      </c>
      <c r="S581" s="28">
        <f t="shared" si="987"/>
        <v>20000</v>
      </c>
      <c r="T581" s="28">
        <f>T582</f>
        <v>0</v>
      </c>
      <c r="U581" s="28">
        <f t="shared" si="987"/>
        <v>0</v>
      </c>
      <c r="V581" s="28">
        <f t="shared" si="987"/>
        <v>0</v>
      </c>
      <c r="W581" s="28">
        <f t="shared" si="987"/>
        <v>0</v>
      </c>
      <c r="X581" s="28">
        <f t="shared" si="987"/>
        <v>29757</v>
      </c>
      <c r="Y581" s="28">
        <f t="shared" si="987"/>
        <v>20000</v>
      </c>
      <c r="Z581" s="28">
        <f>Z582</f>
        <v>0</v>
      </c>
      <c r="AA581" s="28">
        <f t="shared" si="987"/>
        <v>0</v>
      </c>
      <c r="AB581" s="28">
        <f t="shared" si="987"/>
        <v>0</v>
      </c>
      <c r="AC581" s="28">
        <f t="shared" si="987"/>
        <v>0</v>
      </c>
      <c r="AD581" s="28">
        <f t="shared" si="987"/>
        <v>29757</v>
      </c>
      <c r="AE581" s="28">
        <f t="shared" si="987"/>
        <v>20000</v>
      </c>
      <c r="AF581" s="28">
        <f>AF582</f>
        <v>0</v>
      </c>
      <c r="AG581" s="28">
        <f t="shared" si="987"/>
        <v>0</v>
      </c>
      <c r="AH581" s="28">
        <f t="shared" si="987"/>
        <v>0</v>
      </c>
      <c r="AI581" s="28">
        <f t="shared" si="987"/>
        <v>0</v>
      </c>
      <c r="AJ581" s="28">
        <f t="shared" si="987"/>
        <v>29757</v>
      </c>
      <c r="AK581" s="28">
        <f t="shared" si="987"/>
        <v>20000</v>
      </c>
      <c r="AL581" s="93">
        <f>AL582</f>
        <v>0</v>
      </c>
      <c r="AM581" s="93">
        <f t="shared" si="987"/>
        <v>0</v>
      </c>
      <c r="AN581" s="93">
        <f t="shared" si="987"/>
        <v>0</v>
      </c>
      <c r="AO581" s="93">
        <f t="shared" si="987"/>
        <v>35318</v>
      </c>
      <c r="AP581" s="28">
        <f t="shared" si="987"/>
        <v>65075</v>
      </c>
      <c r="AQ581" s="28">
        <f t="shared" si="987"/>
        <v>55318</v>
      </c>
      <c r="AR581" s="28">
        <f>AR582</f>
        <v>0</v>
      </c>
      <c r="AS581" s="28">
        <f t="shared" si="987"/>
        <v>0</v>
      </c>
      <c r="AT581" s="28">
        <f t="shared" si="987"/>
        <v>0</v>
      </c>
      <c r="AU581" s="28">
        <f t="shared" si="987"/>
        <v>0</v>
      </c>
      <c r="AV581" s="28">
        <f t="shared" si="987"/>
        <v>65075</v>
      </c>
      <c r="AW581" s="28">
        <f t="shared" si="987"/>
        <v>55318</v>
      </c>
    </row>
    <row r="582" spans="1:49" s="10" customFormat="1" ht="16.5">
      <c r="A582" s="33" t="s">
        <v>85</v>
      </c>
      <c r="B582" s="25" t="s">
        <v>62</v>
      </c>
      <c r="C582" s="25" t="s">
        <v>53</v>
      </c>
      <c r="D582" s="25" t="s">
        <v>526</v>
      </c>
      <c r="E582" s="25" t="s">
        <v>195</v>
      </c>
      <c r="F582" s="28"/>
      <c r="G582" s="27"/>
      <c r="H582" s="28"/>
      <c r="I582" s="27"/>
      <c r="J582" s="28"/>
      <c r="K582" s="27"/>
      <c r="L582" s="27"/>
      <c r="M582" s="27"/>
      <c r="N582" s="28">
        <v>1053</v>
      </c>
      <c r="O582" s="27">
        <v>8704</v>
      </c>
      <c r="P582" s="28"/>
      <c r="Q582" s="27">
        <v>20000</v>
      </c>
      <c r="R582" s="27">
        <f>L582+N582+O582+P582+Q582</f>
        <v>29757</v>
      </c>
      <c r="S582" s="27">
        <f>M582+Q582</f>
        <v>20000</v>
      </c>
      <c r="T582" s="28"/>
      <c r="U582" s="27"/>
      <c r="V582" s="28"/>
      <c r="W582" s="27"/>
      <c r="X582" s="27">
        <f>R582+T582+U582+V582+W582</f>
        <v>29757</v>
      </c>
      <c r="Y582" s="27">
        <f>S582+W582</f>
        <v>20000</v>
      </c>
      <c r="Z582" s="28"/>
      <c r="AA582" s="27"/>
      <c r="AB582" s="28"/>
      <c r="AC582" s="27"/>
      <c r="AD582" s="27">
        <f>X582+Z582+AA582+AB582+AC582</f>
        <v>29757</v>
      </c>
      <c r="AE582" s="27">
        <f>Y582+AC582</f>
        <v>20000</v>
      </c>
      <c r="AF582" s="28"/>
      <c r="AG582" s="27"/>
      <c r="AH582" s="28"/>
      <c r="AI582" s="27"/>
      <c r="AJ582" s="27">
        <f>AD582+AF582+AG582+AH582+AI582</f>
        <v>29757</v>
      </c>
      <c r="AK582" s="27">
        <f>AE582+AI582</f>
        <v>20000</v>
      </c>
      <c r="AL582" s="93"/>
      <c r="AM582" s="92"/>
      <c r="AN582" s="93"/>
      <c r="AO582" s="92">
        <v>35318</v>
      </c>
      <c r="AP582" s="27">
        <f>AJ582+AL582+AM582+AN582+AO582</f>
        <v>65075</v>
      </c>
      <c r="AQ582" s="27">
        <f>AK582+AO582</f>
        <v>55318</v>
      </c>
      <c r="AR582" s="28"/>
      <c r="AS582" s="27"/>
      <c r="AT582" s="28"/>
      <c r="AU582" s="27"/>
      <c r="AV582" s="27">
        <f>AP582+AR582+AS582+AT582+AU582</f>
        <v>65075</v>
      </c>
      <c r="AW582" s="27">
        <f>AQ582+AU582</f>
        <v>55318</v>
      </c>
    </row>
    <row r="583" spans="1:49" s="10" customFormat="1" ht="72" customHeight="1">
      <c r="A583" s="33" t="s">
        <v>525</v>
      </c>
      <c r="B583" s="25" t="s">
        <v>62</v>
      </c>
      <c r="C583" s="25" t="s">
        <v>53</v>
      </c>
      <c r="D583" s="25" t="s">
        <v>527</v>
      </c>
      <c r="E583" s="25"/>
      <c r="F583" s="28">
        <f>F584</f>
        <v>4840</v>
      </c>
      <c r="G583" s="27"/>
      <c r="H583" s="28">
        <f t="shared" ref="H583:H584" si="988">H584</f>
        <v>0</v>
      </c>
      <c r="I583" s="27"/>
      <c r="J583" s="28">
        <f t="shared" ref="J583:J584" si="989">J584</f>
        <v>0</v>
      </c>
      <c r="K583" s="27"/>
      <c r="L583" s="28">
        <f t="shared" ref="L583:L584" si="990">L584</f>
        <v>4840</v>
      </c>
      <c r="M583" s="27"/>
      <c r="N583" s="28">
        <f t="shared" ref="N583:N584" si="991">N584</f>
        <v>0</v>
      </c>
      <c r="O583" s="27"/>
      <c r="P583" s="28">
        <f t="shared" ref="P583:P584" si="992">P584</f>
        <v>0</v>
      </c>
      <c r="Q583" s="27"/>
      <c r="R583" s="28">
        <f t="shared" ref="R583:R584" si="993">R584</f>
        <v>4840</v>
      </c>
      <c r="S583" s="27"/>
      <c r="T583" s="28">
        <f t="shared" ref="T583:T584" si="994">T584</f>
        <v>0</v>
      </c>
      <c r="U583" s="27"/>
      <c r="V583" s="28">
        <f t="shared" ref="V583:V584" si="995">V584</f>
        <v>0</v>
      </c>
      <c r="W583" s="27"/>
      <c r="X583" s="28">
        <f t="shared" ref="X583:X584" si="996">X584</f>
        <v>4840</v>
      </c>
      <c r="Y583" s="27"/>
      <c r="Z583" s="28">
        <f t="shared" ref="Z583:Z584" si="997">Z584</f>
        <v>0</v>
      </c>
      <c r="AA583" s="27"/>
      <c r="AB583" s="28">
        <f t="shared" ref="AB583:AB584" si="998">AB584</f>
        <v>0</v>
      </c>
      <c r="AC583" s="27"/>
      <c r="AD583" s="28">
        <f t="shared" ref="AD583:AD584" si="999">AD584</f>
        <v>4840</v>
      </c>
      <c r="AE583" s="27"/>
      <c r="AF583" s="28">
        <f t="shared" ref="AF583:AF584" si="1000">AF584</f>
        <v>0</v>
      </c>
      <c r="AG583" s="27"/>
      <c r="AH583" s="28">
        <f t="shared" ref="AH583:AH584" si="1001">AH584</f>
        <v>0</v>
      </c>
      <c r="AI583" s="27"/>
      <c r="AJ583" s="28">
        <f t="shared" ref="AJ583:AJ584" si="1002">AJ584</f>
        <v>4840</v>
      </c>
      <c r="AK583" s="27"/>
      <c r="AL583" s="28">
        <f t="shared" ref="AL583:AW584" si="1003">AL584</f>
        <v>0</v>
      </c>
      <c r="AM583" s="28">
        <f t="shared" si="1003"/>
        <v>-1174</v>
      </c>
      <c r="AN583" s="28">
        <f t="shared" si="1003"/>
        <v>0</v>
      </c>
      <c r="AO583" s="28">
        <f t="shared" si="1003"/>
        <v>12314</v>
      </c>
      <c r="AP583" s="28">
        <f t="shared" si="1003"/>
        <v>15980</v>
      </c>
      <c r="AQ583" s="28">
        <f t="shared" si="1003"/>
        <v>12314</v>
      </c>
      <c r="AR583" s="28">
        <f t="shared" si="1003"/>
        <v>0</v>
      </c>
      <c r="AS583" s="28">
        <f t="shared" si="1003"/>
        <v>0</v>
      </c>
      <c r="AT583" s="28">
        <f t="shared" si="1003"/>
        <v>0</v>
      </c>
      <c r="AU583" s="28">
        <f t="shared" si="1003"/>
        <v>0</v>
      </c>
      <c r="AV583" s="28">
        <f t="shared" si="1003"/>
        <v>15980</v>
      </c>
      <c r="AW583" s="28">
        <f t="shared" si="1003"/>
        <v>12314</v>
      </c>
    </row>
    <row r="584" spans="1:49" s="10" customFormat="1" ht="33">
      <c r="A584" s="33" t="s">
        <v>437</v>
      </c>
      <c r="B584" s="25" t="s">
        <v>62</v>
      </c>
      <c r="C584" s="25" t="s">
        <v>53</v>
      </c>
      <c r="D584" s="25" t="s">
        <v>527</v>
      </c>
      <c r="E584" s="25" t="s">
        <v>80</v>
      </c>
      <c r="F584" s="28">
        <f>F585</f>
        <v>4840</v>
      </c>
      <c r="G584" s="27"/>
      <c r="H584" s="28">
        <f t="shared" si="988"/>
        <v>0</v>
      </c>
      <c r="I584" s="27"/>
      <c r="J584" s="28">
        <f t="shared" si="989"/>
        <v>0</v>
      </c>
      <c r="K584" s="27"/>
      <c r="L584" s="28">
        <f t="shared" si="990"/>
        <v>4840</v>
      </c>
      <c r="M584" s="27"/>
      <c r="N584" s="28">
        <f t="shared" si="991"/>
        <v>0</v>
      </c>
      <c r="O584" s="27"/>
      <c r="P584" s="28">
        <f t="shared" si="992"/>
        <v>0</v>
      </c>
      <c r="Q584" s="27"/>
      <c r="R584" s="28">
        <f t="shared" si="993"/>
        <v>4840</v>
      </c>
      <c r="S584" s="27"/>
      <c r="T584" s="28">
        <f t="shared" si="994"/>
        <v>0</v>
      </c>
      <c r="U584" s="27"/>
      <c r="V584" s="28">
        <f t="shared" si="995"/>
        <v>0</v>
      </c>
      <c r="W584" s="27"/>
      <c r="X584" s="28">
        <f t="shared" si="996"/>
        <v>4840</v>
      </c>
      <c r="Y584" s="27"/>
      <c r="Z584" s="28">
        <f t="shared" si="997"/>
        <v>0</v>
      </c>
      <c r="AA584" s="27"/>
      <c r="AB584" s="28">
        <f t="shared" si="998"/>
        <v>0</v>
      </c>
      <c r="AC584" s="27"/>
      <c r="AD584" s="28">
        <f t="shared" si="999"/>
        <v>4840</v>
      </c>
      <c r="AE584" s="27"/>
      <c r="AF584" s="28">
        <f t="shared" si="1000"/>
        <v>0</v>
      </c>
      <c r="AG584" s="27"/>
      <c r="AH584" s="28">
        <f t="shared" si="1001"/>
        <v>0</v>
      </c>
      <c r="AI584" s="27"/>
      <c r="AJ584" s="28">
        <f t="shared" si="1002"/>
        <v>4840</v>
      </c>
      <c r="AK584" s="27"/>
      <c r="AL584" s="93">
        <f t="shared" si="1003"/>
        <v>0</v>
      </c>
      <c r="AM584" s="93">
        <f t="shared" si="1003"/>
        <v>-1174</v>
      </c>
      <c r="AN584" s="93">
        <f t="shared" si="1003"/>
        <v>0</v>
      </c>
      <c r="AO584" s="93">
        <f t="shared" si="1003"/>
        <v>12314</v>
      </c>
      <c r="AP584" s="28">
        <f t="shared" si="1003"/>
        <v>15980</v>
      </c>
      <c r="AQ584" s="28">
        <f t="shared" si="1003"/>
        <v>12314</v>
      </c>
      <c r="AR584" s="28">
        <f t="shared" si="1003"/>
        <v>0</v>
      </c>
      <c r="AS584" s="28">
        <f t="shared" si="1003"/>
        <v>0</v>
      </c>
      <c r="AT584" s="28">
        <f t="shared" si="1003"/>
        <v>0</v>
      </c>
      <c r="AU584" s="28">
        <f t="shared" si="1003"/>
        <v>0</v>
      </c>
      <c r="AV584" s="28">
        <f t="shared" si="1003"/>
        <v>15980</v>
      </c>
      <c r="AW584" s="28">
        <f t="shared" si="1003"/>
        <v>12314</v>
      </c>
    </row>
    <row r="585" spans="1:49" s="10" customFormat="1" ht="36" customHeight="1">
      <c r="A585" s="33" t="s">
        <v>170</v>
      </c>
      <c r="B585" s="25" t="s">
        <v>62</v>
      </c>
      <c r="C585" s="25" t="s">
        <v>53</v>
      </c>
      <c r="D585" s="25" t="s">
        <v>527</v>
      </c>
      <c r="E585" s="25" t="s">
        <v>169</v>
      </c>
      <c r="F585" s="28">
        <v>4840</v>
      </c>
      <c r="G585" s="27"/>
      <c r="H585" s="28"/>
      <c r="I585" s="27"/>
      <c r="J585" s="28"/>
      <c r="K585" s="27"/>
      <c r="L585" s="27">
        <f>F585+H585+I585+J585+K585</f>
        <v>4840</v>
      </c>
      <c r="M585" s="27">
        <f>G585+K585</f>
        <v>0</v>
      </c>
      <c r="N585" s="28"/>
      <c r="O585" s="27"/>
      <c r="P585" s="28"/>
      <c r="Q585" s="27"/>
      <c r="R585" s="27">
        <f>L585+N585+O585+P585+Q585</f>
        <v>4840</v>
      </c>
      <c r="S585" s="27">
        <f>M585+Q585</f>
        <v>0</v>
      </c>
      <c r="T585" s="28"/>
      <c r="U585" s="27"/>
      <c r="V585" s="28"/>
      <c r="W585" s="27"/>
      <c r="X585" s="27">
        <f>R585+T585+U585+V585+W585</f>
        <v>4840</v>
      </c>
      <c r="Y585" s="27">
        <f>S585+W585</f>
        <v>0</v>
      </c>
      <c r="Z585" s="28"/>
      <c r="AA585" s="27"/>
      <c r="AB585" s="28"/>
      <c r="AC585" s="27"/>
      <c r="AD585" s="27">
        <f>X585+Z585+AA585+AB585+AC585</f>
        <v>4840</v>
      </c>
      <c r="AE585" s="27">
        <f>Y585+AC585</f>
        <v>0</v>
      </c>
      <c r="AF585" s="28"/>
      <c r="AG585" s="27"/>
      <c r="AH585" s="28"/>
      <c r="AI585" s="27"/>
      <c r="AJ585" s="27">
        <f>AD585+AF585+AG585+AH585+AI585</f>
        <v>4840</v>
      </c>
      <c r="AK585" s="27">
        <f>AE585+AI585</f>
        <v>0</v>
      </c>
      <c r="AL585" s="93"/>
      <c r="AM585" s="92">
        <v>-1174</v>
      </c>
      <c r="AN585" s="93"/>
      <c r="AO585" s="92">
        <v>12314</v>
      </c>
      <c r="AP585" s="27">
        <f>AJ585+AL585+AM585+AN585+AO585</f>
        <v>15980</v>
      </c>
      <c r="AQ585" s="27">
        <f>AK585+AO585</f>
        <v>12314</v>
      </c>
      <c r="AR585" s="28"/>
      <c r="AS585" s="27"/>
      <c r="AT585" s="28"/>
      <c r="AU585" s="27"/>
      <c r="AV585" s="27">
        <f>AP585+AR585+AS585+AT585+AU585</f>
        <v>15980</v>
      </c>
      <c r="AW585" s="27">
        <f>AQ585+AU585</f>
        <v>12314</v>
      </c>
    </row>
    <row r="586" spans="1:49" s="10" customFormat="1" ht="33">
      <c r="A586" s="33" t="s">
        <v>624</v>
      </c>
      <c r="B586" s="25" t="s">
        <v>62</v>
      </c>
      <c r="C586" s="25" t="s">
        <v>53</v>
      </c>
      <c r="D586" s="25" t="s">
        <v>625</v>
      </c>
      <c r="E586" s="25"/>
      <c r="F586" s="93"/>
      <c r="G586" s="92"/>
      <c r="H586" s="93">
        <f>H591</f>
        <v>0</v>
      </c>
      <c r="I586" s="93">
        <f t="shared" ref="I586:AE586" si="1004">I591</f>
        <v>28510</v>
      </c>
      <c r="J586" s="93">
        <f t="shared" si="1004"/>
        <v>0</v>
      </c>
      <c r="K586" s="93">
        <f t="shared" si="1004"/>
        <v>0</v>
      </c>
      <c r="L586" s="28">
        <f t="shared" si="1004"/>
        <v>28510</v>
      </c>
      <c r="M586" s="28">
        <f t="shared" si="1004"/>
        <v>0</v>
      </c>
      <c r="N586" s="28">
        <f>N591</f>
        <v>0</v>
      </c>
      <c r="O586" s="28">
        <f t="shared" si="1004"/>
        <v>0</v>
      </c>
      <c r="P586" s="28">
        <f t="shared" si="1004"/>
        <v>0</v>
      </c>
      <c r="Q586" s="28">
        <f t="shared" si="1004"/>
        <v>84283</v>
      </c>
      <c r="R586" s="28">
        <f t="shared" si="1004"/>
        <v>112793</v>
      </c>
      <c r="S586" s="28">
        <f t="shared" si="1004"/>
        <v>84283</v>
      </c>
      <c r="T586" s="28">
        <f>T591</f>
        <v>0</v>
      </c>
      <c r="U586" s="28">
        <f t="shared" si="1004"/>
        <v>0</v>
      </c>
      <c r="V586" s="28">
        <f t="shared" si="1004"/>
        <v>0</v>
      </c>
      <c r="W586" s="28">
        <f t="shared" si="1004"/>
        <v>0</v>
      </c>
      <c r="X586" s="28">
        <f t="shared" si="1004"/>
        <v>112793</v>
      </c>
      <c r="Y586" s="28">
        <f t="shared" si="1004"/>
        <v>84283</v>
      </c>
      <c r="Z586" s="28">
        <f>Z591</f>
        <v>0</v>
      </c>
      <c r="AA586" s="28">
        <f t="shared" si="1004"/>
        <v>0</v>
      </c>
      <c r="AB586" s="28">
        <f t="shared" si="1004"/>
        <v>0</v>
      </c>
      <c r="AC586" s="28">
        <f t="shared" si="1004"/>
        <v>0</v>
      </c>
      <c r="AD586" s="28">
        <f t="shared" si="1004"/>
        <v>112793</v>
      </c>
      <c r="AE586" s="28">
        <f t="shared" si="1004"/>
        <v>84283</v>
      </c>
      <c r="AF586" s="28">
        <f>AF591+AF596+AF587</f>
        <v>0</v>
      </c>
      <c r="AG586" s="28">
        <f t="shared" ref="AG586:AK586" si="1005">AG591+AG596+AG587</f>
        <v>0</v>
      </c>
      <c r="AH586" s="28">
        <f t="shared" si="1005"/>
        <v>0</v>
      </c>
      <c r="AI586" s="28">
        <f t="shared" si="1005"/>
        <v>88911</v>
      </c>
      <c r="AJ586" s="28">
        <f t="shared" si="1005"/>
        <v>201704</v>
      </c>
      <c r="AK586" s="28">
        <f t="shared" si="1005"/>
        <v>173194</v>
      </c>
      <c r="AL586" s="28">
        <f>AL591+AL596+AL587</f>
        <v>0</v>
      </c>
      <c r="AM586" s="28">
        <f t="shared" ref="AM586:AQ586" si="1006">AM591+AM596+AM587</f>
        <v>0</v>
      </c>
      <c r="AN586" s="28">
        <f t="shared" si="1006"/>
        <v>0</v>
      </c>
      <c r="AO586" s="28">
        <f t="shared" si="1006"/>
        <v>0</v>
      </c>
      <c r="AP586" s="28">
        <f t="shared" si="1006"/>
        <v>201704</v>
      </c>
      <c r="AQ586" s="28">
        <f t="shared" si="1006"/>
        <v>173194</v>
      </c>
      <c r="AR586" s="28">
        <f>AR591+AR596+AR587</f>
        <v>0</v>
      </c>
      <c r="AS586" s="28">
        <f t="shared" ref="AS586:AW586" si="1007">AS591+AS596+AS587</f>
        <v>-8937</v>
      </c>
      <c r="AT586" s="28">
        <f t="shared" si="1007"/>
        <v>0</v>
      </c>
      <c r="AU586" s="28">
        <f t="shared" si="1007"/>
        <v>0</v>
      </c>
      <c r="AV586" s="28">
        <f t="shared" si="1007"/>
        <v>192767</v>
      </c>
      <c r="AW586" s="28">
        <f t="shared" si="1007"/>
        <v>173194</v>
      </c>
    </row>
    <row r="587" spans="1:49" s="10" customFormat="1" ht="16.5">
      <c r="A587" s="33" t="s">
        <v>78</v>
      </c>
      <c r="B587" s="25" t="s">
        <v>62</v>
      </c>
      <c r="C587" s="25" t="s">
        <v>53</v>
      </c>
      <c r="D587" s="25" t="s">
        <v>699</v>
      </c>
      <c r="E587" s="25"/>
      <c r="F587" s="28"/>
      <c r="G587" s="27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>
        <f>AF588</f>
        <v>0</v>
      </c>
      <c r="AG587" s="28">
        <f t="shared" ref="AG587:AW589" si="1008">AG588</f>
        <v>330</v>
      </c>
      <c r="AH587" s="28">
        <f t="shared" si="1008"/>
        <v>0</v>
      </c>
      <c r="AI587" s="28">
        <f t="shared" si="1008"/>
        <v>0</v>
      </c>
      <c r="AJ587" s="28">
        <f t="shared" si="1008"/>
        <v>330</v>
      </c>
      <c r="AK587" s="28">
        <f t="shared" si="1008"/>
        <v>0</v>
      </c>
      <c r="AL587" s="28">
        <f>AL588</f>
        <v>0</v>
      </c>
      <c r="AM587" s="28">
        <f t="shared" si="1008"/>
        <v>0</v>
      </c>
      <c r="AN587" s="28">
        <f t="shared" si="1008"/>
        <v>0</v>
      </c>
      <c r="AO587" s="28">
        <f t="shared" si="1008"/>
        <v>0</v>
      </c>
      <c r="AP587" s="28">
        <f t="shared" si="1008"/>
        <v>330</v>
      </c>
      <c r="AQ587" s="28">
        <f t="shared" si="1008"/>
        <v>0</v>
      </c>
      <c r="AR587" s="28">
        <f>AR588</f>
        <v>0</v>
      </c>
      <c r="AS587" s="28">
        <f t="shared" si="1008"/>
        <v>0</v>
      </c>
      <c r="AT587" s="28">
        <f t="shared" si="1008"/>
        <v>0</v>
      </c>
      <c r="AU587" s="28">
        <f t="shared" si="1008"/>
        <v>0</v>
      </c>
      <c r="AV587" s="28">
        <f t="shared" si="1008"/>
        <v>330</v>
      </c>
      <c r="AW587" s="28">
        <f t="shared" si="1008"/>
        <v>0</v>
      </c>
    </row>
    <row r="588" spans="1:49" s="10" customFormat="1" ht="16.5">
      <c r="A588" s="33" t="s">
        <v>120</v>
      </c>
      <c r="B588" s="25" t="s">
        <v>62</v>
      </c>
      <c r="C588" s="25" t="s">
        <v>53</v>
      </c>
      <c r="D588" s="25" t="s">
        <v>698</v>
      </c>
      <c r="E588" s="25"/>
      <c r="F588" s="28"/>
      <c r="G588" s="27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>
        <f>AF589</f>
        <v>0</v>
      </c>
      <c r="AG588" s="28">
        <f t="shared" ref="AG588:AV589" si="1009">AG589</f>
        <v>330</v>
      </c>
      <c r="AH588" s="28">
        <f t="shared" si="1009"/>
        <v>0</v>
      </c>
      <c r="AI588" s="28">
        <f t="shared" si="1009"/>
        <v>0</v>
      </c>
      <c r="AJ588" s="28">
        <f t="shared" si="1009"/>
        <v>330</v>
      </c>
      <c r="AK588" s="28">
        <f t="shared" si="1009"/>
        <v>0</v>
      </c>
      <c r="AL588" s="28">
        <f>AL589</f>
        <v>0</v>
      </c>
      <c r="AM588" s="28">
        <f t="shared" si="1009"/>
        <v>0</v>
      </c>
      <c r="AN588" s="28">
        <f t="shared" si="1009"/>
        <v>0</v>
      </c>
      <c r="AO588" s="28">
        <f t="shared" si="1009"/>
        <v>0</v>
      </c>
      <c r="AP588" s="28">
        <f t="shared" si="1009"/>
        <v>330</v>
      </c>
      <c r="AQ588" s="28">
        <f t="shared" si="1009"/>
        <v>0</v>
      </c>
      <c r="AR588" s="28">
        <f>AR589</f>
        <v>0</v>
      </c>
      <c r="AS588" s="28">
        <f t="shared" si="1009"/>
        <v>0</v>
      </c>
      <c r="AT588" s="28">
        <f t="shared" si="1009"/>
        <v>0</v>
      </c>
      <c r="AU588" s="28">
        <f t="shared" si="1009"/>
        <v>0</v>
      </c>
      <c r="AV588" s="28">
        <f t="shared" si="1009"/>
        <v>330</v>
      </c>
      <c r="AW588" s="28">
        <f t="shared" si="1008"/>
        <v>0</v>
      </c>
    </row>
    <row r="589" spans="1:49" s="10" customFormat="1" ht="33">
      <c r="A589" s="33" t="s">
        <v>437</v>
      </c>
      <c r="B589" s="25" t="s">
        <v>62</v>
      </c>
      <c r="C589" s="25" t="s">
        <v>53</v>
      </c>
      <c r="D589" s="25" t="s">
        <v>698</v>
      </c>
      <c r="E589" s="25" t="s">
        <v>80</v>
      </c>
      <c r="F589" s="28"/>
      <c r="G589" s="27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>
        <f>AF590</f>
        <v>0</v>
      </c>
      <c r="AG589" s="28">
        <f t="shared" si="1009"/>
        <v>330</v>
      </c>
      <c r="AH589" s="28">
        <f t="shared" si="1009"/>
        <v>0</v>
      </c>
      <c r="AI589" s="28">
        <f t="shared" si="1009"/>
        <v>0</v>
      </c>
      <c r="AJ589" s="28">
        <f t="shared" si="1009"/>
        <v>330</v>
      </c>
      <c r="AK589" s="28">
        <f t="shared" si="1009"/>
        <v>0</v>
      </c>
      <c r="AL589" s="28">
        <f>AL590</f>
        <v>0</v>
      </c>
      <c r="AM589" s="28">
        <f t="shared" si="1009"/>
        <v>0</v>
      </c>
      <c r="AN589" s="28">
        <f t="shared" si="1009"/>
        <v>0</v>
      </c>
      <c r="AO589" s="28">
        <f t="shared" si="1009"/>
        <v>0</v>
      </c>
      <c r="AP589" s="28">
        <f t="shared" si="1009"/>
        <v>330</v>
      </c>
      <c r="AQ589" s="28">
        <f t="shared" si="1009"/>
        <v>0</v>
      </c>
      <c r="AR589" s="28">
        <f>AR590</f>
        <v>0</v>
      </c>
      <c r="AS589" s="28">
        <f t="shared" si="1008"/>
        <v>0</v>
      </c>
      <c r="AT589" s="28">
        <f t="shared" si="1008"/>
        <v>0</v>
      </c>
      <c r="AU589" s="28">
        <f t="shared" si="1008"/>
        <v>0</v>
      </c>
      <c r="AV589" s="28">
        <f t="shared" si="1008"/>
        <v>330</v>
      </c>
      <c r="AW589" s="28">
        <f t="shared" si="1008"/>
        <v>0</v>
      </c>
    </row>
    <row r="590" spans="1:49" s="10" customFormat="1" ht="49.5">
      <c r="A590" s="33" t="s">
        <v>170</v>
      </c>
      <c r="B590" s="25" t="s">
        <v>62</v>
      </c>
      <c r="C590" s="25" t="s">
        <v>53</v>
      </c>
      <c r="D590" s="25" t="s">
        <v>698</v>
      </c>
      <c r="E590" s="25" t="s">
        <v>169</v>
      </c>
      <c r="F590" s="28"/>
      <c r="G590" s="27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>
        <v>330</v>
      </c>
      <c r="AH590" s="28"/>
      <c r="AI590" s="28"/>
      <c r="AJ590" s="27">
        <f>AD590+AF590+AG590+AH590+AI590</f>
        <v>330</v>
      </c>
      <c r="AK590" s="27">
        <f>AE590+AI590</f>
        <v>0</v>
      </c>
      <c r="AL590" s="28"/>
      <c r="AM590" s="28"/>
      <c r="AN590" s="28"/>
      <c r="AO590" s="28"/>
      <c r="AP590" s="27">
        <f>AJ590+AL590+AM590+AN590+AO590</f>
        <v>330</v>
      </c>
      <c r="AQ590" s="27">
        <f>AK590+AO590</f>
        <v>0</v>
      </c>
      <c r="AR590" s="28"/>
      <c r="AS590" s="28"/>
      <c r="AT590" s="28"/>
      <c r="AU590" s="28"/>
      <c r="AV590" s="27">
        <f>AP590+AR590+AS590+AT590+AU590</f>
        <v>330</v>
      </c>
      <c r="AW590" s="27">
        <f>AQ590+AU590</f>
        <v>0</v>
      </c>
    </row>
    <row r="591" spans="1:49" s="10" customFormat="1" ht="33">
      <c r="A591" s="33" t="s">
        <v>661</v>
      </c>
      <c r="B591" s="25" t="s">
        <v>62</v>
      </c>
      <c r="C591" s="25" t="s">
        <v>53</v>
      </c>
      <c r="D591" s="25" t="s">
        <v>628</v>
      </c>
      <c r="E591" s="25"/>
      <c r="F591" s="93"/>
      <c r="G591" s="92"/>
      <c r="H591" s="93">
        <f>H592+H594</f>
        <v>0</v>
      </c>
      <c r="I591" s="93">
        <f t="shared" ref="I591:M591" si="1010">I592+I594</f>
        <v>28510</v>
      </c>
      <c r="J591" s="93">
        <f t="shared" si="1010"/>
        <v>0</v>
      </c>
      <c r="K591" s="93">
        <f t="shared" si="1010"/>
        <v>0</v>
      </c>
      <c r="L591" s="28">
        <f t="shared" si="1010"/>
        <v>28510</v>
      </c>
      <c r="M591" s="28">
        <f t="shared" si="1010"/>
        <v>0</v>
      </c>
      <c r="N591" s="28">
        <f>N592+N594</f>
        <v>0</v>
      </c>
      <c r="O591" s="28">
        <f t="shared" ref="O591:S591" si="1011">O592+O594</f>
        <v>0</v>
      </c>
      <c r="P591" s="28">
        <f t="shared" si="1011"/>
        <v>0</v>
      </c>
      <c r="Q591" s="28">
        <f t="shared" si="1011"/>
        <v>84283</v>
      </c>
      <c r="R591" s="28">
        <f t="shared" si="1011"/>
        <v>112793</v>
      </c>
      <c r="S591" s="28">
        <f t="shared" si="1011"/>
        <v>84283</v>
      </c>
      <c r="T591" s="28">
        <f>T592+T594</f>
        <v>0</v>
      </c>
      <c r="U591" s="28">
        <f t="shared" ref="U591:Y591" si="1012">U592+U594</f>
        <v>0</v>
      </c>
      <c r="V591" s="28">
        <f t="shared" si="1012"/>
        <v>0</v>
      </c>
      <c r="W591" s="28">
        <f t="shared" si="1012"/>
        <v>0</v>
      </c>
      <c r="X591" s="28">
        <f t="shared" si="1012"/>
        <v>112793</v>
      </c>
      <c r="Y591" s="28">
        <f t="shared" si="1012"/>
        <v>84283</v>
      </c>
      <c r="Z591" s="28">
        <f>Z592+Z594</f>
        <v>0</v>
      </c>
      <c r="AA591" s="28">
        <f t="shared" ref="AA591:AE591" si="1013">AA592+AA594</f>
        <v>0</v>
      </c>
      <c r="AB591" s="28">
        <f t="shared" si="1013"/>
        <v>0</v>
      </c>
      <c r="AC591" s="28">
        <f t="shared" si="1013"/>
        <v>0</v>
      </c>
      <c r="AD591" s="28">
        <f t="shared" si="1013"/>
        <v>112793</v>
      </c>
      <c r="AE591" s="28">
        <f t="shared" si="1013"/>
        <v>84283</v>
      </c>
      <c r="AF591" s="28">
        <f>AF592+AF594</f>
        <v>0</v>
      </c>
      <c r="AG591" s="145">
        <f t="shared" ref="AG591:AK591" si="1014">AG592+AG594</f>
        <v>-2810</v>
      </c>
      <c r="AH591" s="28">
        <f t="shared" si="1014"/>
        <v>0</v>
      </c>
      <c r="AI591" s="145">
        <f t="shared" si="1014"/>
        <v>66588</v>
      </c>
      <c r="AJ591" s="28">
        <f t="shared" si="1014"/>
        <v>176571</v>
      </c>
      <c r="AK591" s="28">
        <f t="shared" si="1014"/>
        <v>150871</v>
      </c>
      <c r="AL591" s="28">
        <f>AL592+AL594</f>
        <v>0</v>
      </c>
      <c r="AM591" s="28">
        <f t="shared" ref="AM591:AQ591" si="1015">AM592+AM594</f>
        <v>0</v>
      </c>
      <c r="AN591" s="28">
        <f t="shared" si="1015"/>
        <v>0</v>
      </c>
      <c r="AO591" s="28">
        <f t="shared" si="1015"/>
        <v>0</v>
      </c>
      <c r="AP591" s="28">
        <f t="shared" si="1015"/>
        <v>176571</v>
      </c>
      <c r="AQ591" s="28">
        <f t="shared" si="1015"/>
        <v>150871</v>
      </c>
      <c r="AR591" s="28">
        <f>AR592+AR594</f>
        <v>0</v>
      </c>
      <c r="AS591" s="28">
        <f t="shared" ref="AS591:AW591" si="1016">AS592+AS594</f>
        <v>-8937</v>
      </c>
      <c r="AT591" s="28">
        <f t="shared" si="1016"/>
        <v>0</v>
      </c>
      <c r="AU591" s="28">
        <f t="shared" si="1016"/>
        <v>0</v>
      </c>
      <c r="AV591" s="28">
        <f t="shared" si="1016"/>
        <v>167634</v>
      </c>
      <c r="AW591" s="28">
        <f t="shared" si="1016"/>
        <v>150871</v>
      </c>
    </row>
    <row r="592" spans="1:49" s="10" customFormat="1" ht="33">
      <c r="A592" s="33" t="s">
        <v>437</v>
      </c>
      <c r="B592" s="25" t="s">
        <v>62</v>
      </c>
      <c r="C592" s="25" t="s">
        <v>53</v>
      </c>
      <c r="D592" s="25" t="s">
        <v>628</v>
      </c>
      <c r="E592" s="25" t="s">
        <v>80</v>
      </c>
      <c r="F592" s="93"/>
      <c r="G592" s="92"/>
      <c r="H592" s="93">
        <f>H593</f>
        <v>0</v>
      </c>
      <c r="I592" s="93">
        <f t="shared" ref="I592:AW592" si="1017">I593</f>
        <v>11288</v>
      </c>
      <c r="J592" s="93">
        <f t="shared" si="1017"/>
        <v>0</v>
      </c>
      <c r="K592" s="93">
        <f t="shared" si="1017"/>
        <v>0</v>
      </c>
      <c r="L592" s="28">
        <f t="shared" si="1017"/>
        <v>11288</v>
      </c>
      <c r="M592" s="28">
        <f t="shared" si="1017"/>
        <v>0</v>
      </c>
      <c r="N592" s="28">
        <f>N593</f>
        <v>0</v>
      </c>
      <c r="O592" s="28">
        <f t="shared" si="1017"/>
        <v>0</v>
      </c>
      <c r="P592" s="28">
        <f t="shared" si="1017"/>
        <v>0</v>
      </c>
      <c r="Q592" s="28">
        <f t="shared" si="1017"/>
        <v>0</v>
      </c>
      <c r="R592" s="28">
        <f t="shared" si="1017"/>
        <v>11288</v>
      </c>
      <c r="S592" s="28">
        <f t="shared" si="1017"/>
        <v>0</v>
      </c>
      <c r="T592" s="28">
        <f>T593</f>
        <v>0</v>
      </c>
      <c r="U592" s="28">
        <f t="shared" si="1017"/>
        <v>0</v>
      </c>
      <c r="V592" s="28">
        <f t="shared" si="1017"/>
        <v>0</v>
      </c>
      <c r="W592" s="28">
        <f t="shared" si="1017"/>
        <v>0</v>
      </c>
      <c r="X592" s="28">
        <f t="shared" si="1017"/>
        <v>11288</v>
      </c>
      <c r="Y592" s="28">
        <f t="shared" si="1017"/>
        <v>0</v>
      </c>
      <c r="Z592" s="28">
        <f>Z593</f>
        <v>0</v>
      </c>
      <c r="AA592" s="28">
        <f t="shared" si="1017"/>
        <v>0</v>
      </c>
      <c r="AB592" s="28">
        <f t="shared" si="1017"/>
        <v>0</v>
      </c>
      <c r="AC592" s="28">
        <f t="shared" si="1017"/>
        <v>0</v>
      </c>
      <c r="AD592" s="28">
        <f t="shared" si="1017"/>
        <v>11288</v>
      </c>
      <c r="AE592" s="28">
        <f t="shared" si="1017"/>
        <v>0</v>
      </c>
      <c r="AF592" s="28">
        <f>AF593</f>
        <v>0</v>
      </c>
      <c r="AG592" s="145">
        <f t="shared" si="1017"/>
        <v>-2810</v>
      </c>
      <c r="AH592" s="28">
        <f t="shared" si="1017"/>
        <v>0</v>
      </c>
      <c r="AI592" s="145">
        <f t="shared" si="1017"/>
        <v>66588</v>
      </c>
      <c r="AJ592" s="28">
        <f t="shared" si="1017"/>
        <v>75066</v>
      </c>
      <c r="AK592" s="28">
        <f t="shared" si="1017"/>
        <v>66588</v>
      </c>
      <c r="AL592" s="28">
        <f>AL593</f>
        <v>0</v>
      </c>
      <c r="AM592" s="28">
        <f t="shared" si="1017"/>
        <v>0</v>
      </c>
      <c r="AN592" s="28">
        <f t="shared" si="1017"/>
        <v>0</v>
      </c>
      <c r="AO592" s="28">
        <f t="shared" si="1017"/>
        <v>0</v>
      </c>
      <c r="AP592" s="28">
        <f t="shared" si="1017"/>
        <v>75066</v>
      </c>
      <c r="AQ592" s="28">
        <f t="shared" si="1017"/>
        <v>66588</v>
      </c>
      <c r="AR592" s="28">
        <f>AR593</f>
        <v>0</v>
      </c>
      <c r="AS592" s="28">
        <f t="shared" si="1017"/>
        <v>-1079</v>
      </c>
      <c r="AT592" s="28">
        <f t="shared" si="1017"/>
        <v>0</v>
      </c>
      <c r="AU592" s="28">
        <f t="shared" si="1017"/>
        <v>0</v>
      </c>
      <c r="AV592" s="28">
        <f t="shared" si="1017"/>
        <v>73987</v>
      </c>
      <c r="AW592" s="28">
        <f t="shared" si="1017"/>
        <v>66588</v>
      </c>
    </row>
    <row r="593" spans="1:49" s="10" customFormat="1" ht="36.75" customHeight="1">
      <c r="A593" s="33" t="s">
        <v>170</v>
      </c>
      <c r="B593" s="25" t="s">
        <v>62</v>
      </c>
      <c r="C593" s="25" t="s">
        <v>53</v>
      </c>
      <c r="D593" s="25" t="s">
        <v>628</v>
      </c>
      <c r="E593" s="25" t="s">
        <v>169</v>
      </c>
      <c r="F593" s="28"/>
      <c r="G593" s="27"/>
      <c r="H593" s="28"/>
      <c r="I593" s="27">
        <v>11288</v>
      </c>
      <c r="J593" s="28"/>
      <c r="K593" s="27"/>
      <c r="L593" s="27">
        <f>F593+H593+I593+J593+K593</f>
        <v>11288</v>
      </c>
      <c r="M593" s="27">
        <f>G593+K593</f>
        <v>0</v>
      </c>
      <c r="N593" s="28"/>
      <c r="O593" s="27"/>
      <c r="P593" s="28"/>
      <c r="Q593" s="27"/>
      <c r="R593" s="27">
        <f>L593+N593+O593+P593+Q593</f>
        <v>11288</v>
      </c>
      <c r="S593" s="27">
        <f>M593+Q593</f>
        <v>0</v>
      </c>
      <c r="T593" s="28"/>
      <c r="U593" s="27"/>
      <c r="V593" s="28"/>
      <c r="W593" s="27"/>
      <c r="X593" s="27">
        <f>R593+T593+U593+V593+W593</f>
        <v>11288</v>
      </c>
      <c r="Y593" s="27">
        <f>S593+W593</f>
        <v>0</v>
      </c>
      <c r="Z593" s="28"/>
      <c r="AA593" s="27"/>
      <c r="AB593" s="28"/>
      <c r="AC593" s="27"/>
      <c r="AD593" s="27">
        <f>X593+Z593+AA593+AB593+AC593</f>
        <v>11288</v>
      </c>
      <c r="AE593" s="27">
        <f>Y593+AC593</f>
        <v>0</v>
      </c>
      <c r="AF593" s="28"/>
      <c r="AG593" s="131">
        <v>-2810</v>
      </c>
      <c r="AH593" s="28"/>
      <c r="AI593" s="131">
        <v>66588</v>
      </c>
      <c r="AJ593" s="27">
        <f>AD593+AF593+AG593+AH593+AI593</f>
        <v>75066</v>
      </c>
      <c r="AK593" s="27">
        <f>AE593+AI593</f>
        <v>66588</v>
      </c>
      <c r="AL593" s="28"/>
      <c r="AM593" s="27"/>
      <c r="AN593" s="28"/>
      <c r="AO593" s="27"/>
      <c r="AP593" s="27">
        <f>AJ593+AL593+AM593+AN593+AO593</f>
        <v>75066</v>
      </c>
      <c r="AQ593" s="27">
        <f>AK593+AO593</f>
        <v>66588</v>
      </c>
      <c r="AR593" s="28"/>
      <c r="AS593" s="27">
        <v>-1079</v>
      </c>
      <c r="AT593" s="28"/>
      <c r="AU593" s="27"/>
      <c r="AV593" s="27">
        <f>AP593+AR593+AS593+AT593+AU593</f>
        <v>73987</v>
      </c>
      <c r="AW593" s="27">
        <f>AQ593+AU593</f>
        <v>66588</v>
      </c>
    </row>
    <row r="594" spans="1:49" s="10" customFormat="1" ht="16.5">
      <c r="A594" s="33" t="s">
        <v>99</v>
      </c>
      <c r="B594" s="25" t="s">
        <v>62</v>
      </c>
      <c r="C594" s="25" t="s">
        <v>53</v>
      </c>
      <c r="D594" s="25" t="s">
        <v>628</v>
      </c>
      <c r="E594" s="25" t="s">
        <v>100</v>
      </c>
      <c r="F594" s="93"/>
      <c r="G594" s="92"/>
      <c r="H594" s="93">
        <f>H595</f>
        <v>0</v>
      </c>
      <c r="I594" s="93">
        <f t="shared" ref="I594:AE594" si="1018">I595</f>
        <v>17222</v>
      </c>
      <c r="J594" s="93">
        <f t="shared" si="1018"/>
        <v>0</v>
      </c>
      <c r="K594" s="93">
        <f t="shared" si="1018"/>
        <v>0</v>
      </c>
      <c r="L594" s="28">
        <f t="shared" si="1018"/>
        <v>17222</v>
      </c>
      <c r="M594" s="28">
        <f t="shared" si="1018"/>
        <v>0</v>
      </c>
      <c r="N594" s="28">
        <f>N595</f>
        <v>0</v>
      </c>
      <c r="O594" s="28">
        <f t="shared" si="1018"/>
        <v>0</v>
      </c>
      <c r="P594" s="28">
        <f t="shared" si="1018"/>
        <v>0</v>
      </c>
      <c r="Q594" s="28">
        <f t="shared" si="1018"/>
        <v>84283</v>
      </c>
      <c r="R594" s="28">
        <f t="shared" si="1018"/>
        <v>101505</v>
      </c>
      <c r="S594" s="28">
        <f t="shared" si="1018"/>
        <v>84283</v>
      </c>
      <c r="T594" s="28">
        <f>T595</f>
        <v>0</v>
      </c>
      <c r="U594" s="28">
        <f t="shared" si="1018"/>
        <v>0</v>
      </c>
      <c r="V594" s="28">
        <f t="shared" si="1018"/>
        <v>0</v>
      </c>
      <c r="W594" s="28">
        <f t="shared" si="1018"/>
        <v>0</v>
      </c>
      <c r="X594" s="28">
        <f t="shared" si="1018"/>
        <v>101505</v>
      </c>
      <c r="Y594" s="28">
        <f t="shared" si="1018"/>
        <v>84283</v>
      </c>
      <c r="Z594" s="28">
        <f>Z595</f>
        <v>0</v>
      </c>
      <c r="AA594" s="28">
        <f t="shared" si="1018"/>
        <v>0</v>
      </c>
      <c r="AB594" s="28">
        <f t="shared" si="1018"/>
        <v>0</v>
      </c>
      <c r="AC594" s="28">
        <f t="shared" si="1018"/>
        <v>0</v>
      </c>
      <c r="AD594" s="28">
        <f t="shared" si="1018"/>
        <v>101505</v>
      </c>
      <c r="AE594" s="28">
        <f t="shared" si="1018"/>
        <v>84283</v>
      </c>
      <c r="AF594" s="28">
        <f>AF595</f>
        <v>0</v>
      </c>
      <c r="AG594" s="28">
        <f t="shared" ref="AG594:AW594" si="1019">AG595</f>
        <v>0</v>
      </c>
      <c r="AH594" s="28">
        <f t="shared" si="1019"/>
        <v>0</v>
      </c>
      <c r="AI594" s="28">
        <f t="shared" si="1019"/>
        <v>0</v>
      </c>
      <c r="AJ594" s="28">
        <f t="shared" si="1019"/>
        <v>101505</v>
      </c>
      <c r="AK594" s="28">
        <f t="shared" si="1019"/>
        <v>84283</v>
      </c>
      <c r="AL594" s="28">
        <f>AL595</f>
        <v>0</v>
      </c>
      <c r="AM594" s="28">
        <f t="shared" si="1019"/>
        <v>0</v>
      </c>
      <c r="AN594" s="28">
        <f t="shared" si="1019"/>
        <v>0</v>
      </c>
      <c r="AO594" s="28">
        <f t="shared" si="1019"/>
        <v>0</v>
      </c>
      <c r="AP594" s="28">
        <f t="shared" si="1019"/>
        <v>101505</v>
      </c>
      <c r="AQ594" s="28">
        <f t="shared" si="1019"/>
        <v>84283</v>
      </c>
      <c r="AR594" s="28">
        <f>AR595</f>
        <v>0</v>
      </c>
      <c r="AS594" s="28">
        <f t="shared" si="1019"/>
        <v>-7858</v>
      </c>
      <c r="AT594" s="28">
        <f t="shared" si="1019"/>
        <v>0</v>
      </c>
      <c r="AU594" s="28">
        <f t="shared" si="1019"/>
        <v>0</v>
      </c>
      <c r="AV594" s="28">
        <f t="shared" si="1019"/>
        <v>93647</v>
      </c>
      <c r="AW594" s="28">
        <f t="shared" si="1019"/>
        <v>84283</v>
      </c>
    </row>
    <row r="595" spans="1:49" s="10" customFormat="1" ht="66">
      <c r="A595" s="33" t="s">
        <v>436</v>
      </c>
      <c r="B595" s="25" t="s">
        <v>62</v>
      </c>
      <c r="C595" s="25" t="s">
        <v>53</v>
      </c>
      <c r="D595" s="25" t="s">
        <v>628</v>
      </c>
      <c r="E595" s="25" t="s">
        <v>194</v>
      </c>
      <c r="F595" s="28"/>
      <c r="G595" s="27"/>
      <c r="H595" s="28"/>
      <c r="I595" s="27">
        <v>17222</v>
      </c>
      <c r="J595" s="28"/>
      <c r="K595" s="27"/>
      <c r="L595" s="27">
        <f>F595+H595+I595+J595+K595</f>
        <v>17222</v>
      </c>
      <c r="M595" s="27">
        <f>G595+K595</f>
        <v>0</v>
      </c>
      <c r="N595" s="28"/>
      <c r="O595" s="27"/>
      <c r="P595" s="28"/>
      <c r="Q595" s="27">
        <v>84283</v>
      </c>
      <c r="R595" s="27">
        <f>L595+N595+O595+P595+Q595</f>
        <v>101505</v>
      </c>
      <c r="S595" s="27">
        <f>M595+Q595</f>
        <v>84283</v>
      </c>
      <c r="T595" s="28"/>
      <c r="U595" s="27"/>
      <c r="V595" s="28"/>
      <c r="W595" s="27"/>
      <c r="X595" s="27">
        <f>R595+T595+U595+V595+W595</f>
        <v>101505</v>
      </c>
      <c r="Y595" s="27">
        <f>S595+W595</f>
        <v>84283</v>
      </c>
      <c r="Z595" s="28"/>
      <c r="AA595" s="27"/>
      <c r="AB595" s="28"/>
      <c r="AC595" s="27"/>
      <c r="AD595" s="27">
        <f>X595+Z595+AA595+AB595+AC595</f>
        <v>101505</v>
      </c>
      <c r="AE595" s="27">
        <f>Y595+AC595</f>
        <v>84283</v>
      </c>
      <c r="AF595" s="28"/>
      <c r="AG595" s="27"/>
      <c r="AH595" s="28"/>
      <c r="AI595" s="27"/>
      <c r="AJ595" s="27">
        <f>AD595+AF595+AG595+AH595+AI595</f>
        <v>101505</v>
      </c>
      <c r="AK595" s="27">
        <f>AE595+AI595</f>
        <v>84283</v>
      </c>
      <c r="AL595" s="28"/>
      <c r="AM595" s="27"/>
      <c r="AN595" s="28"/>
      <c r="AO595" s="27"/>
      <c r="AP595" s="27">
        <f>AJ595+AL595+AM595+AN595+AO595</f>
        <v>101505</v>
      </c>
      <c r="AQ595" s="27">
        <f>AK595+AO595</f>
        <v>84283</v>
      </c>
      <c r="AR595" s="28"/>
      <c r="AS595" s="27">
        <v>-7858</v>
      </c>
      <c r="AT595" s="28"/>
      <c r="AU595" s="27"/>
      <c r="AV595" s="27">
        <f>AP595+AR595+AS595+AT595+AU595</f>
        <v>93647</v>
      </c>
      <c r="AW595" s="27">
        <f>AQ595+AU595</f>
        <v>84283</v>
      </c>
    </row>
    <row r="596" spans="1:49" s="10" customFormat="1" ht="52.5" customHeight="1">
      <c r="A596" s="33" t="s">
        <v>697</v>
      </c>
      <c r="B596" s="25" t="s">
        <v>62</v>
      </c>
      <c r="C596" s="25" t="s">
        <v>53</v>
      </c>
      <c r="D596" s="25" t="s">
        <v>696</v>
      </c>
      <c r="E596" s="25"/>
      <c r="F596" s="28"/>
      <c r="G596" s="27"/>
      <c r="H596" s="28"/>
      <c r="I596" s="27"/>
      <c r="J596" s="28"/>
      <c r="K596" s="27"/>
      <c r="L596" s="27"/>
      <c r="M596" s="27"/>
      <c r="N596" s="28"/>
      <c r="O596" s="27"/>
      <c r="P596" s="28"/>
      <c r="Q596" s="27"/>
      <c r="R596" s="27"/>
      <c r="S596" s="27"/>
      <c r="T596" s="28"/>
      <c r="U596" s="27"/>
      <c r="V596" s="28"/>
      <c r="W596" s="27"/>
      <c r="X596" s="27"/>
      <c r="Y596" s="27"/>
      <c r="Z596" s="28"/>
      <c r="AA596" s="27"/>
      <c r="AB596" s="28"/>
      <c r="AC596" s="27"/>
      <c r="AD596" s="27"/>
      <c r="AE596" s="27"/>
      <c r="AF596" s="28">
        <f>AF597</f>
        <v>0</v>
      </c>
      <c r="AG596" s="145">
        <f t="shared" ref="AG596:AV597" si="1020">AG597</f>
        <v>2480</v>
      </c>
      <c r="AH596" s="28">
        <f t="shared" si="1020"/>
        <v>0</v>
      </c>
      <c r="AI596" s="145">
        <f t="shared" si="1020"/>
        <v>22323</v>
      </c>
      <c r="AJ596" s="28">
        <f t="shared" si="1020"/>
        <v>24803</v>
      </c>
      <c r="AK596" s="28">
        <f t="shared" si="1020"/>
        <v>22323</v>
      </c>
      <c r="AL596" s="28">
        <f>AL597</f>
        <v>0</v>
      </c>
      <c r="AM596" s="28">
        <f t="shared" si="1020"/>
        <v>0</v>
      </c>
      <c r="AN596" s="28">
        <f t="shared" si="1020"/>
        <v>0</v>
      </c>
      <c r="AO596" s="28">
        <f t="shared" si="1020"/>
        <v>0</v>
      </c>
      <c r="AP596" s="28">
        <f t="shared" si="1020"/>
        <v>24803</v>
      </c>
      <c r="AQ596" s="28">
        <f t="shared" si="1020"/>
        <v>22323</v>
      </c>
      <c r="AR596" s="28">
        <f>AR597</f>
        <v>0</v>
      </c>
      <c r="AS596" s="28">
        <f t="shared" si="1020"/>
        <v>0</v>
      </c>
      <c r="AT596" s="28">
        <f t="shared" si="1020"/>
        <v>0</v>
      </c>
      <c r="AU596" s="28">
        <f t="shared" si="1020"/>
        <v>0</v>
      </c>
      <c r="AV596" s="28">
        <f t="shared" si="1020"/>
        <v>24803</v>
      </c>
      <c r="AW596" s="28">
        <f t="shared" ref="AS596:AW597" si="1021">AW597</f>
        <v>22323</v>
      </c>
    </row>
    <row r="597" spans="1:49" s="10" customFormat="1" ht="33">
      <c r="A597" s="33" t="s">
        <v>437</v>
      </c>
      <c r="B597" s="25" t="s">
        <v>62</v>
      </c>
      <c r="C597" s="25" t="s">
        <v>53</v>
      </c>
      <c r="D597" s="25" t="s">
        <v>696</v>
      </c>
      <c r="E597" s="25" t="s">
        <v>80</v>
      </c>
      <c r="F597" s="28"/>
      <c r="G597" s="27"/>
      <c r="H597" s="28"/>
      <c r="I597" s="27"/>
      <c r="J597" s="28"/>
      <c r="K597" s="27"/>
      <c r="L597" s="27"/>
      <c r="M597" s="27"/>
      <c r="N597" s="28"/>
      <c r="O597" s="27"/>
      <c r="P597" s="28"/>
      <c r="Q597" s="27"/>
      <c r="R597" s="27"/>
      <c r="S597" s="27"/>
      <c r="T597" s="28"/>
      <c r="U597" s="27"/>
      <c r="V597" s="28"/>
      <c r="W597" s="27"/>
      <c r="X597" s="27"/>
      <c r="Y597" s="27"/>
      <c r="Z597" s="28"/>
      <c r="AA597" s="27"/>
      <c r="AB597" s="28"/>
      <c r="AC597" s="27"/>
      <c r="AD597" s="27"/>
      <c r="AE597" s="27"/>
      <c r="AF597" s="28">
        <f>AF598</f>
        <v>0</v>
      </c>
      <c r="AG597" s="145">
        <f t="shared" si="1020"/>
        <v>2480</v>
      </c>
      <c r="AH597" s="28">
        <f t="shared" si="1020"/>
        <v>0</v>
      </c>
      <c r="AI597" s="145">
        <f t="shared" si="1020"/>
        <v>22323</v>
      </c>
      <c r="AJ597" s="28">
        <f t="shared" si="1020"/>
        <v>24803</v>
      </c>
      <c r="AK597" s="28">
        <f t="shared" si="1020"/>
        <v>22323</v>
      </c>
      <c r="AL597" s="28">
        <f>AL598</f>
        <v>0</v>
      </c>
      <c r="AM597" s="28">
        <f t="shared" si="1020"/>
        <v>0</v>
      </c>
      <c r="AN597" s="28">
        <f t="shared" si="1020"/>
        <v>0</v>
      </c>
      <c r="AO597" s="28">
        <f t="shared" si="1020"/>
        <v>0</v>
      </c>
      <c r="AP597" s="28">
        <f t="shared" si="1020"/>
        <v>24803</v>
      </c>
      <c r="AQ597" s="28">
        <f t="shared" si="1020"/>
        <v>22323</v>
      </c>
      <c r="AR597" s="28">
        <f>AR598</f>
        <v>0</v>
      </c>
      <c r="AS597" s="28">
        <f t="shared" si="1021"/>
        <v>0</v>
      </c>
      <c r="AT597" s="28">
        <f t="shared" si="1021"/>
        <v>0</v>
      </c>
      <c r="AU597" s="28">
        <f t="shared" si="1021"/>
        <v>0</v>
      </c>
      <c r="AV597" s="28">
        <f t="shared" si="1021"/>
        <v>24803</v>
      </c>
      <c r="AW597" s="28">
        <f t="shared" si="1021"/>
        <v>22323</v>
      </c>
    </row>
    <row r="598" spans="1:49" s="10" customFormat="1" ht="37.5" customHeight="1">
      <c r="A598" s="33" t="s">
        <v>170</v>
      </c>
      <c r="B598" s="25" t="s">
        <v>62</v>
      </c>
      <c r="C598" s="25" t="s">
        <v>53</v>
      </c>
      <c r="D598" s="25" t="s">
        <v>696</v>
      </c>
      <c r="E598" s="25" t="s">
        <v>169</v>
      </c>
      <c r="F598" s="28"/>
      <c r="G598" s="27"/>
      <c r="H598" s="28"/>
      <c r="I598" s="27"/>
      <c r="J598" s="28"/>
      <c r="K598" s="27"/>
      <c r="L598" s="27"/>
      <c r="M598" s="27"/>
      <c r="N598" s="28"/>
      <c r="O598" s="27"/>
      <c r="P598" s="28"/>
      <c r="Q598" s="27"/>
      <c r="R598" s="27"/>
      <c r="S598" s="27"/>
      <c r="T598" s="28"/>
      <c r="U598" s="27"/>
      <c r="V598" s="28"/>
      <c r="W598" s="27"/>
      <c r="X598" s="27"/>
      <c r="Y598" s="27"/>
      <c r="Z598" s="28"/>
      <c r="AA598" s="27"/>
      <c r="AB598" s="28"/>
      <c r="AC598" s="27"/>
      <c r="AD598" s="27"/>
      <c r="AE598" s="27"/>
      <c r="AF598" s="28"/>
      <c r="AG598" s="131">
        <f>1183+1297</f>
        <v>2480</v>
      </c>
      <c r="AH598" s="28"/>
      <c r="AI598" s="131">
        <f>11677+10646</f>
        <v>22323</v>
      </c>
      <c r="AJ598" s="27">
        <f>AD598+AF598+AG598+AH598+AI598</f>
        <v>24803</v>
      </c>
      <c r="AK598" s="27">
        <f>AE598+AI598</f>
        <v>22323</v>
      </c>
      <c r="AL598" s="28"/>
      <c r="AM598" s="27"/>
      <c r="AN598" s="28"/>
      <c r="AO598" s="27"/>
      <c r="AP598" s="27">
        <f>AJ598+AL598+AM598+AN598+AO598</f>
        <v>24803</v>
      </c>
      <c r="AQ598" s="27">
        <f>AK598+AO598</f>
        <v>22323</v>
      </c>
      <c r="AR598" s="28"/>
      <c r="AS598" s="27"/>
      <c r="AT598" s="28"/>
      <c r="AU598" s="27"/>
      <c r="AV598" s="27">
        <f>AP598+AR598+AS598+AT598+AU598</f>
        <v>24803</v>
      </c>
      <c r="AW598" s="27">
        <f>AQ598+AU598</f>
        <v>22323</v>
      </c>
    </row>
    <row r="599" spans="1:49" s="10" customFormat="1" ht="16.5">
      <c r="A599" s="33" t="s">
        <v>81</v>
      </c>
      <c r="B599" s="25" t="s">
        <v>62</v>
      </c>
      <c r="C599" s="25" t="s">
        <v>53</v>
      </c>
      <c r="D599" s="32" t="s">
        <v>245</v>
      </c>
      <c r="E599" s="25"/>
      <c r="F599" s="27">
        <f t="shared" ref="F599:U605" si="1022">F600</f>
        <v>7549</v>
      </c>
      <c r="G599" s="27">
        <f t="shared" si="1022"/>
        <v>0</v>
      </c>
      <c r="H599" s="27">
        <f t="shared" si="1022"/>
        <v>0</v>
      </c>
      <c r="I599" s="27">
        <f t="shared" si="1022"/>
        <v>0</v>
      </c>
      <c r="J599" s="27">
        <f t="shared" si="1022"/>
        <v>0</v>
      </c>
      <c r="K599" s="27">
        <f t="shared" si="1022"/>
        <v>0</v>
      </c>
      <c r="L599" s="27">
        <f t="shared" si="1022"/>
        <v>7549</v>
      </c>
      <c r="M599" s="27">
        <f t="shared" si="1022"/>
        <v>0</v>
      </c>
      <c r="N599" s="27">
        <f t="shared" si="1022"/>
        <v>0</v>
      </c>
      <c r="O599" s="27">
        <f t="shared" si="1022"/>
        <v>0</v>
      </c>
      <c r="P599" s="27">
        <f t="shared" si="1022"/>
        <v>0</v>
      </c>
      <c r="Q599" s="27">
        <f t="shared" si="1022"/>
        <v>0</v>
      </c>
      <c r="R599" s="27">
        <f t="shared" si="1022"/>
        <v>7549</v>
      </c>
      <c r="S599" s="27">
        <f t="shared" si="1022"/>
        <v>0</v>
      </c>
      <c r="T599" s="27">
        <f t="shared" si="1022"/>
        <v>0</v>
      </c>
      <c r="U599" s="27">
        <f t="shared" si="1022"/>
        <v>0</v>
      </c>
      <c r="V599" s="27">
        <f t="shared" ref="T599:AI605" si="1023">V600</f>
        <v>0</v>
      </c>
      <c r="W599" s="27">
        <f t="shared" si="1023"/>
        <v>0</v>
      </c>
      <c r="X599" s="27">
        <f t="shared" si="1023"/>
        <v>7549</v>
      </c>
      <c r="Y599" s="27">
        <f t="shared" si="1023"/>
        <v>0</v>
      </c>
      <c r="Z599" s="27">
        <f t="shared" si="1023"/>
        <v>0</v>
      </c>
      <c r="AA599" s="27">
        <f t="shared" si="1023"/>
        <v>0</v>
      </c>
      <c r="AB599" s="27">
        <f t="shared" si="1023"/>
        <v>0</v>
      </c>
      <c r="AC599" s="27">
        <f t="shared" si="1023"/>
        <v>0</v>
      </c>
      <c r="AD599" s="27">
        <f t="shared" si="1023"/>
        <v>7549</v>
      </c>
      <c r="AE599" s="27">
        <f t="shared" si="1023"/>
        <v>0</v>
      </c>
      <c r="AF599" s="27">
        <f t="shared" si="1023"/>
        <v>0</v>
      </c>
      <c r="AG599" s="27">
        <f t="shared" si="1023"/>
        <v>0</v>
      </c>
      <c r="AH599" s="27">
        <f t="shared" si="1023"/>
        <v>0</v>
      </c>
      <c r="AI599" s="27">
        <f t="shared" si="1023"/>
        <v>0</v>
      </c>
      <c r="AJ599" s="27">
        <f t="shared" ref="AF599:AU605" si="1024">AJ600</f>
        <v>7549</v>
      </c>
      <c r="AK599" s="27">
        <f t="shared" si="1024"/>
        <v>0</v>
      </c>
      <c r="AL599" s="27">
        <f t="shared" si="1024"/>
        <v>0</v>
      </c>
      <c r="AM599" s="27">
        <f t="shared" si="1024"/>
        <v>0</v>
      </c>
      <c r="AN599" s="27">
        <f t="shared" si="1024"/>
        <v>0</v>
      </c>
      <c r="AO599" s="27">
        <f t="shared" si="1024"/>
        <v>0</v>
      </c>
      <c r="AP599" s="27">
        <f t="shared" si="1024"/>
        <v>7549</v>
      </c>
      <c r="AQ599" s="27">
        <f t="shared" si="1024"/>
        <v>0</v>
      </c>
      <c r="AR599" s="27">
        <f t="shared" si="1024"/>
        <v>85718</v>
      </c>
      <c r="AS599" s="27">
        <f t="shared" si="1024"/>
        <v>0</v>
      </c>
      <c r="AT599" s="27">
        <f t="shared" si="1024"/>
        <v>0</v>
      </c>
      <c r="AU599" s="27">
        <f t="shared" si="1024"/>
        <v>0</v>
      </c>
      <c r="AV599" s="27">
        <f t="shared" ref="AR599:AW605" si="1025">AV600</f>
        <v>93267</v>
      </c>
      <c r="AW599" s="27">
        <f t="shared" si="1025"/>
        <v>0</v>
      </c>
    </row>
    <row r="600" spans="1:49" s="8" customFormat="1" ht="21" customHeight="1">
      <c r="A600" s="76" t="s">
        <v>78</v>
      </c>
      <c r="B600" s="25" t="s">
        <v>62</v>
      </c>
      <c r="C600" s="25" t="s">
        <v>53</v>
      </c>
      <c r="D600" s="25" t="s">
        <v>246</v>
      </c>
      <c r="E600" s="25"/>
      <c r="F600" s="27">
        <f>F601+F604</f>
        <v>7549</v>
      </c>
      <c r="G600" s="27">
        <f>G601+G604</f>
        <v>0</v>
      </c>
      <c r="H600" s="27">
        <f t="shared" ref="H600:M600" si="1026">H601+H604</f>
        <v>0</v>
      </c>
      <c r="I600" s="27">
        <f t="shared" si="1026"/>
        <v>0</v>
      </c>
      <c r="J600" s="27">
        <f t="shared" si="1026"/>
        <v>0</v>
      </c>
      <c r="K600" s="27">
        <f t="shared" si="1026"/>
        <v>0</v>
      </c>
      <c r="L600" s="27">
        <f t="shared" si="1026"/>
        <v>7549</v>
      </c>
      <c r="M600" s="27">
        <f t="shared" si="1026"/>
        <v>0</v>
      </c>
      <c r="N600" s="27">
        <f t="shared" ref="N600:S600" si="1027">N601+N604</f>
        <v>0</v>
      </c>
      <c r="O600" s="27">
        <f t="shared" si="1027"/>
        <v>0</v>
      </c>
      <c r="P600" s="27">
        <f t="shared" si="1027"/>
        <v>0</v>
      </c>
      <c r="Q600" s="27">
        <f t="shared" si="1027"/>
        <v>0</v>
      </c>
      <c r="R600" s="27">
        <f t="shared" si="1027"/>
        <v>7549</v>
      </c>
      <c r="S600" s="27">
        <f t="shared" si="1027"/>
        <v>0</v>
      </c>
      <c r="T600" s="27">
        <f t="shared" ref="T600:Y600" si="1028">T601+T604</f>
        <v>0</v>
      </c>
      <c r="U600" s="27">
        <f t="shared" si="1028"/>
        <v>0</v>
      </c>
      <c r="V600" s="27">
        <f t="shared" si="1028"/>
        <v>0</v>
      </c>
      <c r="W600" s="27">
        <f t="shared" si="1028"/>
        <v>0</v>
      </c>
      <c r="X600" s="27">
        <f t="shared" si="1028"/>
        <v>7549</v>
      </c>
      <c r="Y600" s="27">
        <f t="shared" si="1028"/>
        <v>0</v>
      </c>
      <c r="Z600" s="27">
        <f t="shared" ref="Z600:AE600" si="1029">Z601+Z604</f>
        <v>0</v>
      </c>
      <c r="AA600" s="27">
        <f t="shared" si="1029"/>
        <v>0</v>
      </c>
      <c r="AB600" s="27">
        <f t="shared" si="1029"/>
        <v>0</v>
      </c>
      <c r="AC600" s="27">
        <f t="shared" si="1029"/>
        <v>0</v>
      </c>
      <c r="AD600" s="27">
        <f t="shared" si="1029"/>
        <v>7549</v>
      </c>
      <c r="AE600" s="27">
        <f t="shared" si="1029"/>
        <v>0</v>
      </c>
      <c r="AF600" s="27">
        <f t="shared" ref="AF600:AK600" si="1030">AF601+AF604</f>
        <v>0</v>
      </c>
      <c r="AG600" s="27">
        <f t="shared" si="1030"/>
        <v>0</v>
      </c>
      <c r="AH600" s="27">
        <f t="shared" si="1030"/>
        <v>0</v>
      </c>
      <c r="AI600" s="27">
        <f t="shared" si="1030"/>
        <v>0</v>
      </c>
      <c r="AJ600" s="27">
        <f t="shared" si="1030"/>
        <v>7549</v>
      </c>
      <c r="AK600" s="27">
        <f t="shared" si="1030"/>
        <v>0</v>
      </c>
      <c r="AL600" s="27">
        <f t="shared" ref="AL600:AQ600" si="1031">AL601+AL604</f>
        <v>0</v>
      </c>
      <c r="AM600" s="27">
        <f t="shared" si="1031"/>
        <v>0</v>
      </c>
      <c r="AN600" s="27">
        <f t="shared" si="1031"/>
        <v>0</v>
      </c>
      <c r="AO600" s="27">
        <f t="shared" si="1031"/>
        <v>0</v>
      </c>
      <c r="AP600" s="27">
        <f t="shared" si="1031"/>
        <v>7549</v>
      </c>
      <c r="AQ600" s="27">
        <f t="shared" si="1031"/>
        <v>0</v>
      </c>
      <c r="AR600" s="27">
        <f t="shared" ref="AR600:AW600" si="1032">AR601+AR604</f>
        <v>85718</v>
      </c>
      <c r="AS600" s="27">
        <f t="shared" si="1032"/>
        <v>0</v>
      </c>
      <c r="AT600" s="27">
        <f t="shared" si="1032"/>
        <v>0</v>
      </c>
      <c r="AU600" s="27">
        <f t="shared" si="1032"/>
        <v>0</v>
      </c>
      <c r="AV600" s="27">
        <f t="shared" si="1032"/>
        <v>93267</v>
      </c>
      <c r="AW600" s="27">
        <f t="shared" si="1032"/>
        <v>0</v>
      </c>
    </row>
    <row r="601" spans="1:49" s="8" customFormat="1" ht="18" customHeight="1">
      <c r="A601" s="67" t="s">
        <v>85</v>
      </c>
      <c r="B601" s="25" t="s">
        <v>62</v>
      </c>
      <c r="C601" s="25" t="s">
        <v>53</v>
      </c>
      <c r="D601" s="25" t="s">
        <v>368</v>
      </c>
      <c r="E601" s="25"/>
      <c r="F601" s="27">
        <f t="shared" ref="F601:U602" si="1033">F602</f>
        <v>2979</v>
      </c>
      <c r="G601" s="27">
        <f t="shared" si="1033"/>
        <v>0</v>
      </c>
      <c r="H601" s="27">
        <f t="shared" si="1033"/>
        <v>0</v>
      </c>
      <c r="I601" s="27">
        <f t="shared" si="1033"/>
        <v>0</v>
      </c>
      <c r="J601" s="27">
        <f t="shared" si="1033"/>
        <v>0</v>
      </c>
      <c r="K601" s="27">
        <f t="shared" si="1033"/>
        <v>0</v>
      </c>
      <c r="L601" s="27">
        <f t="shared" si="1033"/>
        <v>2979</v>
      </c>
      <c r="M601" s="27">
        <f t="shared" si="1033"/>
        <v>0</v>
      </c>
      <c r="N601" s="27">
        <f t="shared" si="1033"/>
        <v>0</v>
      </c>
      <c r="O601" s="27">
        <f t="shared" si="1033"/>
        <v>0</v>
      </c>
      <c r="P601" s="27">
        <f t="shared" si="1033"/>
        <v>0</v>
      </c>
      <c r="Q601" s="27">
        <f t="shared" si="1033"/>
        <v>0</v>
      </c>
      <c r="R601" s="27">
        <f t="shared" si="1033"/>
        <v>2979</v>
      </c>
      <c r="S601" s="27">
        <f t="shared" si="1033"/>
        <v>0</v>
      </c>
      <c r="T601" s="27">
        <f t="shared" si="1033"/>
        <v>0</v>
      </c>
      <c r="U601" s="27">
        <f t="shared" si="1033"/>
        <v>0</v>
      </c>
      <c r="V601" s="27">
        <f t="shared" ref="T601:AI602" si="1034">V602</f>
        <v>0</v>
      </c>
      <c r="W601" s="27">
        <f t="shared" si="1034"/>
        <v>0</v>
      </c>
      <c r="X601" s="27">
        <f t="shared" si="1034"/>
        <v>2979</v>
      </c>
      <c r="Y601" s="27">
        <f t="shared" si="1034"/>
        <v>0</v>
      </c>
      <c r="Z601" s="27">
        <f t="shared" si="1034"/>
        <v>0</v>
      </c>
      <c r="AA601" s="27">
        <f t="shared" si="1034"/>
        <v>0</v>
      </c>
      <c r="AB601" s="27">
        <f t="shared" si="1034"/>
        <v>0</v>
      </c>
      <c r="AC601" s="27">
        <f t="shared" si="1034"/>
        <v>0</v>
      </c>
      <c r="AD601" s="27">
        <f t="shared" si="1034"/>
        <v>2979</v>
      </c>
      <c r="AE601" s="27">
        <f t="shared" si="1034"/>
        <v>0</v>
      </c>
      <c r="AF601" s="27">
        <f t="shared" si="1034"/>
        <v>0</v>
      </c>
      <c r="AG601" s="27">
        <f t="shared" si="1034"/>
        <v>0</v>
      </c>
      <c r="AH601" s="27">
        <f t="shared" si="1034"/>
        <v>0</v>
      </c>
      <c r="AI601" s="27">
        <f t="shared" si="1034"/>
        <v>0</v>
      </c>
      <c r="AJ601" s="27">
        <f t="shared" ref="AF601:AU602" si="1035">AJ602</f>
        <v>2979</v>
      </c>
      <c r="AK601" s="27">
        <f t="shared" si="1035"/>
        <v>0</v>
      </c>
      <c r="AL601" s="27">
        <f t="shared" si="1035"/>
        <v>0</v>
      </c>
      <c r="AM601" s="27">
        <f t="shared" si="1035"/>
        <v>0</v>
      </c>
      <c r="AN601" s="27">
        <f t="shared" si="1035"/>
        <v>0</v>
      </c>
      <c r="AO601" s="27">
        <f t="shared" si="1035"/>
        <v>0</v>
      </c>
      <c r="AP601" s="27">
        <f t="shared" si="1035"/>
        <v>2979</v>
      </c>
      <c r="AQ601" s="27">
        <f t="shared" si="1035"/>
        <v>0</v>
      </c>
      <c r="AR601" s="27">
        <f t="shared" si="1035"/>
        <v>0</v>
      </c>
      <c r="AS601" s="27">
        <f t="shared" si="1035"/>
        <v>0</v>
      </c>
      <c r="AT601" s="27">
        <f t="shared" si="1035"/>
        <v>0</v>
      </c>
      <c r="AU601" s="27">
        <f t="shared" si="1035"/>
        <v>0</v>
      </c>
      <c r="AV601" s="27">
        <f t="shared" ref="AR601:AW602" si="1036">AV602</f>
        <v>2979</v>
      </c>
      <c r="AW601" s="27">
        <f t="shared" si="1036"/>
        <v>0</v>
      </c>
    </row>
    <row r="602" spans="1:49" s="8" customFormat="1" ht="36.75" customHeight="1">
      <c r="A602" s="33" t="s">
        <v>217</v>
      </c>
      <c r="B602" s="25" t="s">
        <v>62</v>
      </c>
      <c r="C602" s="25" t="s">
        <v>53</v>
      </c>
      <c r="D602" s="25" t="s">
        <v>368</v>
      </c>
      <c r="E602" s="25" t="s">
        <v>86</v>
      </c>
      <c r="F602" s="27">
        <f t="shared" si="1033"/>
        <v>2979</v>
      </c>
      <c r="G602" s="27">
        <f t="shared" si="1033"/>
        <v>0</v>
      </c>
      <c r="H602" s="27">
        <f t="shared" si="1033"/>
        <v>0</v>
      </c>
      <c r="I602" s="27">
        <f t="shared" si="1033"/>
        <v>0</v>
      </c>
      <c r="J602" s="27">
        <f t="shared" si="1033"/>
        <v>0</v>
      </c>
      <c r="K602" s="27">
        <f t="shared" si="1033"/>
        <v>0</v>
      </c>
      <c r="L602" s="27">
        <f t="shared" si="1033"/>
        <v>2979</v>
      </c>
      <c r="M602" s="27">
        <f t="shared" si="1033"/>
        <v>0</v>
      </c>
      <c r="N602" s="27">
        <f t="shared" si="1033"/>
        <v>0</v>
      </c>
      <c r="O602" s="27">
        <f t="shared" si="1033"/>
        <v>0</v>
      </c>
      <c r="P602" s="27">
        <f t="shared" si="1033"/>
        <v>0</v>
      </c>
      <c r="Q602" s="27">
        <f t="shared" si="1033"/>
        <v>0</v>
      </c>
      <c r="R602" s="27">
        <f t="shared" si="1033"/>
        <v>2979</v>
      </c>
      <c r="S602" s="27">
        <f t="shared" si="1033"/>
        <v>0</v>
      </c>
      <c r="T602" s="27">
        <f t="shared" si="1034"/>
        <v>0</v>
      </c>
      <c r="U602" s="27">
        <f t="shared" si="1034"/>
        <v>0</v>
      </c>
      <c r="V602" s="27">
        <f t="shared" si="1034"/>
        <v>0</v>
      </c>
      <c r="W602" s="27">
        <f t="shared" si="1034"/>
        <v>0</v>
      </c>
      <c r="X602" s="27">
        <f t="shared" si="1034"/>
        <v>2979</v>
      </c>
      <c r="Y602" s="27">
        <f t="shared" si="1034"/>
        <v>0</v>
      </c>
      <c r="Z602" s="27">
        <f t="shared" si="1034"/>
        <v>0</v>
      </c>
      <c r="AA602" s="27">
        <f t="shared" si="1034"/>
        <v>0</v>
      </c>
      <c r="AB602" s="27">
        <f t="shared" si="1034"/>
        <v>0</v>
      </c>
      <c r="AC602" s="27">
        <f t="shared" si="1034"/>
        <v>0</v>
      </c>
      <c r="AD602" s="27">
        <f t="shared" si="1034"/>
        <v>2979</v>
      </c>
      <c r="AE602" s="27">
        <f t="shared" si="1034"/>
        <v>0</v>
      </c>
      <c r="AF602" s="27">
        <f t="shared" si="1035"/>
        <v>0</v>
      </c>
      <c r="AG602" s="27">
        <f t="shared" si="1035"/>
        <v>0</v>
      </c>
      <c r="AH602" s="27">
        <f t="shared" si="1035"/>
        <v>0</v>
      </c>
      <c r="AI602" s="27">
        <f t="shared" si="1035"/>
        <v>0</v>
      </c>
      <c r="AJ602" s="27">
        <f t="shared" si="1035"/>
        <v>2979</v>
      </c>
      <c r="AK602" s="27">
        <f t="shared" si="1035"/>
        <v>0</v>
      </c>
      <c r="AL602" s="27">
        <f t="shared" si="1035"/>
        <v>0</v>
      </c>
      <c r="AM602" s="27">
        <f t="shared" si="1035"/>
        <v>0</v>
      </c>
      <c r="AN602" s="27">
        <f t="shared" si="1035"/>
        <v>0</v>
      </c>
      <c r="AO602" s="27">
        <f t="shared" si="1035"/>
        <v>0</v>
      </c>
      <c r="AP602" s="27">
        <f t="shared" si="1035"/>
        <v>2979</v>
      </c>
      <c r="AQ602" s="27">
        <f t="shared" si="1035"/>
        <v>0</v>
      </c>
      <c r="AR602" s="27">
        <f t="shared" si="1036"/>
        <v>0</v>
      </c>
      <c r="AS602" s="27">
        <f t="shared" si="1036"/>
        <v>0</v>
      </c>
      <c r="AT602" s="27">
        <f t="shared" si="1036"/>
        <v>0</v>
      </c>
      <c r="AU602" s="27">
        <f t="shared" si="1036"/>
        <v>0</v>
      </c>
      <c r="AV602" s="27">
        <f t="shared" si="1036"/>
        <v>2979</v>
      </c>
      <c r="AW602" s="27">
        <f t="shared" si="1036"/>
        <v>0</v>
      </c>
    </row>
    <row r="603" spans="1:49" s="8" customFormat="1" ht="16.5">
      <c r="A603" s="77" t="s">
        <v>85</v>
      </c>
      <c r="B603" s="25" t="s">
        <v>62</v>
      </c>
      <c r="C603" s="25" t="s">
        <v>53</v>
      </c>
      <c r="D603" s="25" t="s">
        <v>368</v>
      </c>
      <c r="E603" s="25" t="s">
        <v>195</v>
      </c>
      <c r="F603" s="27">
        <v>2979</v>
      </c>
      <c r="G603" s="27"/>
      <c r="H603" s="27"/>
      <c r="I603" s="27"/>
      <c r="J603" s="27"/>
      <c r="K603" s="27"/>
      <c r="L603" s="27">
        <f>F603+H603+I603+J603+K603</f>
        <v>2979</v>
      </c>
      <c r="M603" s="27">
        <f>G603+K603</f>
        <v>0</v>
      </c>
      <c r="N603" s="27"/>
      <c r="O603" s="27"/>
      <c r="P603" s="27"/>
      <c r="Q603" s="27"/>
      <c r="R603" s="27">
        <f>L603+N603+O603+P603+Q603</f>
        <v>2979</v>
      </c>
      <c r="S603" s="27">
        <f>M603+Q603</f>
        <v>0</v>
      </c>
      <c r="T603" s="27"/>
      <c r="U603" s="27"/>
      <c r="V603" s="27"/>
      <c r="W603" s="27"/>
      <c r="X603" s="27">
        <f>R603+T603+U603+V603+W603</f>
        <v>2979</v>
      </c>
      <c r="Y603" s="27">
        <f>S603+W603</f>
        <v>0</v>
      </c>
      <c r="Z603" s="27"/>
      <c r="AA603" s="27"/>
      <c r="AB603" s="27"/>
      <c r="AC603" s="27"/>
      <c r="AD603" s="27">
        <f>X603+Z603+AA603+AB603+AC603</f>
        <v>2979</v>
      </c>
      <c r="AE603" s="27">
        <f>Y603+AC603</f>
        <v>0</v>
      </c>
      <c r="AF603" s="27"/>
      <c r="AG603" s="27"/>
      <c r="AH603" s="27"/>
      <c r="AI603" s="27"/>
      <c r="AJ603" s="27">
        <f>AD603+AF603+AG603+AH603+AI603</f>
        <v>2979</v>
      </c>
      <c r="AK603" s="27">
        <f>AE603+AI603</f>
        <v>0</v>
      </c>
      <c r="AL603" s="27"/>
      <c r="AM603" s="27"/>
      <c r="AN603" s="27"/>
      <c r="AO603" s="27"/>
      <c r="AP603" s="27">
        <f>AJ603+AL603+AM603+AN603+AO603</f>
        <v>2979</v>
      </c>
      <c r="AQ603" s="27">
        <f>AK603+AO603</f>
        <v>0</v>
      </c>
      <c r="AR603" s="27"/>
      <c r="AS603" s="27"/>
      <c r="AT603" s="27"/>
      <c r="AU603" s="27"/>
      <c r="AV603" s="27">
        <f>AP603+AR603+AS603+AT603+AU603</f>
        <v>2979</v>
      </c>
      <c r="AW603" s="27">
        <f>AQ603+AU603</f>
        <v>0</v>
      </c>
    </row>
    <row r="604" spans="1:49" s="8" customFormat="1" ht="16.5">
      <c r="A604" s="33" t="s">
        <v>120</v>
      </c>
      <c r="B604" s="25" t="s">
        <v>62</v>
      </c>
      <c r="C604" s="25" t="s">
        <v>53</v>
      </c>
      <c r="D604" s="25" t="s">
        <v>401</v>
      </c>
      <c r="E604" s="25"/>
      <c r="F604" s="27">
        <f t="shared" si="1022"/>
        <v>4570</v>
      </c>
      <c r="G604" s="27">
        <f t="shared" si="1022"/>
        <v>0</v>
      </c>
      <c r="H604" s="27">
        <f t="shared" si="1022"/>
        <v>0</v>
      </c>
      <c r="I604" s="27">
        <f t="shared" si="1022"/>
        <v>0</v>
      </c>
      <c r="J604" s="27">
        <f t="shared" si="1022"/>
        <v>0</v>
      </c>
      <c r="K604" s="27">
        <f t="shared" si="1022"/>
        <v>0</v>
      </c>
      <c r="L604" s="27">
        <f t="shared" si="1022"/>
        <v>4570</v>
      </c>
      <c r="M604" s="27">
        <f t="shared" si="1022"/>
        <v>0</v>
      </c>
      <c r="N604" s="27">
        <f t="shared" si="1022"/>
        <v>0</v>
      </c>
      <c r="O604" s="27">
        <f t="shared" si="1022"/>
        <v>0</v>
      </c>
      <c r="P604" s="27">
        <f t="shared" si="1022"/>
        <v>0</v>
      </c>
      <c r="Q604" s="27">
        <f t="shared" si="1022"/>
        <v>0</v>
      </c>
      <c r="R604" s="27">
        <f t="shared" si="1022"/>
        <v>4570</v>
      </c>
      <c r="S604" s="27">
        <f t="shared" si="1022"/>
        <v>0</v>
      </c>
      <c r="T604" s="27">
        <f t="shared" si="1023"/>
        <v>0</v>
      </c>
      <c r="U604" s="27">
        <f t="shared" si="1023"/>
        <v>0</v>
      </c>
      <c r="V604" s="27">
        <f t="shared" si="1023"/>
        <v>0</v>
      </c>
      <c r="W604" s="27">
        <f t="shared" si="1023"/>
        <v>0</v>
      </c>
      <c r="X604" s="27">
        <f t="shared" si="1023"/>
        <v>4570</v>
      </c>
      <c r="Y604" s="27">
        <f t="shared" si="1023"/>
        <v>0</v>
      </c>
      <c r="Z604" s="27">
        <f t="shared" si="1023"/>
        <v>0</v>
      </c>
      <c r="AA604" s="27">
        <f t="shared" si="1023"/>
        <v>0</v>
      </c>
      <c r="AB604" s="27">
        <f t="shared" si="1023"/>
        <v>0</v>
      </c>
      <c r="AC604" s="27">
        <f t="shared" si="1023"/>
        <v>0</v>
      </c>
      <c r="AD604" s="27">
        <f t="shared" si="1023"/>
        <v>4570</v>
      </c>
      <c r="AE604" s="27">
        <f t="shared" si="1023"/>
        <v>0</v>
      </c>
      <c r="AF604" s="27">
        <f t="shared" si="1024"/>
        <v>0</v>
      </c>
      <c r="AG604" s="27">
        <f t="shared" si="1024"/>
        <v>0</v>
      </c>
      <c r="AH604" s="27">
        <f t="shared" si="1024"/>
        <v>0</v>
      </c>
      <c r="AI604" s="27">
        <f t="shared" si="1024"/>
        <v>0</v>
      </c>
      <c r="AJ604" s="27">
        <f t="shared" si="1024"/>
        <v>4570</v>
      </c>
      <c r="AK604" s="27">
        <f t="shared" si="1024"/>
        <v>0</v>
      </c>
      <c r="AL604" s="27">
        <f t="shared" si="1024"/>
        <v>0</v>
      </c>
      <c r="AM604" s="27">
        <f t="shared" si="1024"/>
        <v>0</v>
      </c>
      <c r="AN604" s="27">
        <f t="shared" si="1024"/>
        <v>0</v>
      </c>
      <c r="AO604" s="27">
        <f t="shared" si="1024"/>
        <v>0</v>
      </c>
      <c r="AP604" s="27">
        <f t="shared" si="1024"/>
        <v>4570</v>
      </c>
      <c r="AQ604" s="27">
        <f t="shared" si="1024"/>
        <v>0</v>
      </c>
      <c r="AR604" s="27">
        <f>AR605+AR607</f>
        <v>85718</v>
      </c>
      <c r="AS604" s="27">
        <f t="shared" ref="AS604:AW604" si="1037">AS605+AS607</f>
        <v>0</v>
      </c>
      <c r="AT604" s="27">
        <f t="shared" si="1037"/>
        <v>0</v>
      </c>
      <c r="AU604" s="27">
        <f t="shared" si="1037"/>
        <v>0</v>
      </c>
      <c r="AV604" s="27">
        <f t="shared" si="1037"/>
        <v>90288</v>
      </c>
      <c r="AW604" s="27">
        <f t="shared" si="1037"/>
        <v>0</v>
      </c>
    </row>
    <row r="605" spans="1:49" s="8" customFormat="1" ht="33">
      <c r="A605" s="33" t="s">
        <v>437</v>
      </c>
      <c r="B605" s="25" t="s">
        <v>62</v>
      </c>
      <c r="C605" s="25" t="s">
        <v>53</v>
      </c>
      <c r="D605" s="25" t="s">
        <v>401</v>
      </c>
      <c r="E605" s="25" t="s">
        <v>80</v>
      </c>
      <c r="F605" s="27">
        <f t="shared" si="1022"/>
        <v>4570</v>
      </c>
      <c r="G605" s="27">
        <f t="shared" si="1022"/>
        <v>0</v>
      </c>
      <c r="H605" s="27">
        <f t="shared" si="1022"/>
        <v>0</v>
      </c>
      <c r="I605" s="27">
        <f t="shared" si="1022"/>
        <v>0</v>
      </c>
      <c r="J605" s="27">
        <f t="shared" si="1022"/>
        <v>0</v>
      </c>
      <c r="K605" s="27">
        <f t="shared" si="1022"/>
        <v>0</v>
      </c>
      <c r="L605" s="27">
        <f t="shared" si="1022"/>
        <v>4570</v>
      </c>
      <c r="M605" s="27">
        <f t="shared" si="1022"/>
        <v>0</v>
      </c>
      <c r="N605" s="27">
        <f t="shared" si="1022"/>
        <v>0</v>
      </c>
      <c r="O605" s="27">
        <f t="shared" si="1022"/>
        <v>0</v>
      </c>
      <c r="P605" s="27">
        <f t="shared" si="1022"/>
        <v>0</v>
      </c>
      <c r="Q605" s="27">
        <f t="shared" si="1022"/>
        <v>0</v>
      </c>
      <c r="R605" s="27">
        <f t="shared" si="1022"/>
        <v>4570</v>
      </c>
      <c r="S605" s="27">
        <f t="shared" si="1022"/>
        <v>0</v>
      </c>
      <c r="T605" s="27">
        <f t="shared" si="1023"/>
        <v>0</v>
      </c>
      <c r="U605" s="27">
        <f t="shared" si="1023"/>
        <v>0</v>
      </c>
      <c r="V605" s="27">
        <f t="shared" si="1023"/>
        <v>0</v>
      </c>
      <c r="W605" s="27">
        <f t="shared" si="1023"/>
        <v>0</v>
      </c>
      <c r="X605" s="27">
        <f t="shared" si="1023"/>
        <v>4570</v>
      </c>
      <c r="Y605" s="27">
        <f t="shared" si="1023"/>
        <v>0</v>
      </c>
      <c r="Z605" s="27">
        <f t="shared" si="1023"/>
        <v>0</v>
      </c>
      <c r="AA605" s="27">
        <f t="shared" si="1023"/>
        <v>0</v>
      </c>
      <c r="AB605" s="27">
        <f t="shared" si="1023"/>
        <v>0</v>
      </c>
      <c r="AC605" s="27">
        <f t="shared" si="1023"/>
        <v>0</v>
      </c>
      <c r="AD605" s="27">
        <f t="shared" si="1023"/>
        <v>4570</v>
      </c>
      <c r="AE605" s="27">
        <f t="shared" si="1023"/>
        <v>0</v>
      </c>
      <c r="AF605" s="27">
        <f t="shared" si="1024"/>
        <v>0</v>
      </c>
      <c r="AG605" s="27">
        <f t="shared" si="1024"/>
        <v>0</v>
      </c>
      <c r="AH605" s="27">
        <f t="shared" si="1024"/>
        <v>0</v>
      </c>
      <c r="AI605" s="27">
        <f t="shared" si="1024"/>
        <v>0</v>
      </c>
      <c r="AJ605" s="27">
        <f t="shared" si="1024"/>
        <v>4570</v>
      </c>
      <c r="AK605" s="27">
        <f t="shared" si="1024"/>
        <v>0</v>
      </c>
      <c r="AL605" s="27">
        <f t="shared" si="1024"/>
        <v>0</v>
      </c>
      <c r="AM605" s="27">
        <f t="shared" si="1024"/>
        <v>0</v>
      </c>
      <c r="AN605" s="27">
        <f t="shared" si="1024"/>
        <v>0</v>
      </c>
      <c r="AO605" s="27">
        <f t="shared" si="1024"/>
        <v>0</v>
      </c>
      <c r="AP605" s="27">
        <f t="shared" si="1024"/>
        <v>4570</v>
      </c>
      <c r="AQ605" s="27">
        <f t="shared" si="1024"/>
        <v>0</v>
      </c>
      <c r="AR605" s="27">
        <f t="shared" si="1025"/>
        <v>0</v>
      </c>
      <c r="AS605" s="27">
        <f t="shared" si="1025"/>
        <v>0</v>
      </c>
      <c r="AT605" s="27">
        <f t="shared" si="1025"/>
        <v>0</v>
      </c>
      <c r="AU605" s="27">
        <f t="shared" si="1025"/>
        <v>0</v>
      </c>
      <c r="AV605" s="27">
        <f t="shared" si="1025"/>
        <v>4570</v>
      </c>
      <c r="AW605" s="27">
        <f t="shared" si="1025"/>
        <v>0</v>
      </c>
    </row>
    <row r="606" spans="1:49" s="8" customFormat="1" ht="38.25" customHeight="1">
      <c r="A606" s="72" t="s">
        <v>170</v>
      </c>
      <c r="B606" s="25" t="s">
        <v>62</v>
      </c>
      <c r="C606" s="25" t="s">
        <v>53</v>
      </c>
      <c r="D606" s="25" t="s">
        <v>401</v>
      </c>
      <c r="E606" s="25" t="s">
        <v>169</v>
      </c>
      <c r="F606" s="27">
        <f>3575+995</f>
        <v>4570</v>
      </c>
      <c r="G606" s="27"/>
      <c r="H606" s="27"/>
      <c r="I606" s="27"/>
      <c r="J606" s="27"/>
      <c r="K606" s="27"/>
      <c r="L606" s="27">
        <f>F606+H606+I606+J606+K606</f>
        <v>4570</v>
      </c>
      <c r="M606" s="27">
        <f>G606+K606</f>
        <v>0</v>
      </c>
      <c r="N606" s="27"/>
      <c r="O606" s="27"/>
      <c r="P606" s="27"/>
      <c r="Q606" s="27"/>
      <c r="R606" s="27">
        <f>L606+N606+O606+P606+Q606</f>
        <v>4570</v>
      </c>
      <c r="S606" s="27">
        <f>M606+Q606</f>
        <v>0</v>
      </c>
      <c r="T606" s="27"/>
      <c r="U606" s="27"/>
      <c r="V606" s="27"/>
      <c r="W606" s="27"/>
      <c r="X606" s="27">
        <f>R606+T606+U606+V606+W606</f>
        <v>4570</v>
      </c>
      <c r="Y606" s="27">
        <f>S606+W606</f>
        <v>0</v>
      </c>
      <c r="Z606" s="27"/>
      <c r="AA606" s="27"/>
      <c r="AB606" s="27"/>
      <c r="AC606" s="27"/>
      <c r="AD606" s="27">
        <f>X606+Z606+AA606+AB606+AC606</f>
        <v>4570</v>
      </c>
      <c r="AE606" s="27">
        <f>Y606+AC606</f>
        <v>0</v>
      </c>
      <c r="AF606" s="27"/>
      <c r="AG606" s="27"/>
      <c r="AH606" s="27"/>
      <c r="AI606" s="27"/>
      <c r="AJ606" s="27">
        <f>AD606+AF606+AG606+AH606+AI606</f>
        <v>4570</v>
      </c>
      <c r="AK606" s="27">
        <f>AE606+AI606</f>
        <v>0</v>
      </c>
      <c r="AL606" s="27"/>
      <c r="AM606" s="27"/>
      <c r="AN606" s="27"/>
      <c r="AO606" s="27"/>
      <c r="AP606" s="27">
        <f>AJ606+AL606+AM606+AN606+AO606</f>
        <v>4570</v>
      </c>
      <c r="AQ606" s="27">
        <f>AK606+AO606</f>
        <v>0</v>
      </c>
      <c r="AR606" s="27"/>
      <c r="AS606" s="27"/>
      <c r="AT606" s="27"/>
      <c r="AU606" s="27"/>
      <c r="AV606" s="27">
        <f>AP606+AR606+AS606+AT606+AU606</f>
        <v>4570</v>
      </c>
      <c r="AW606" s="27">
        <f>AQ606+AU606</f>
        <v>0</v>
      </c>
    </row>
    <row r="607" spans="1:49" s="8" customFormat="1" ht="22.5" customHeight="1">
      <c r="A607" s="33" t="s">
        <v>99</v>
      </c>
      <c r="B607" s="25" t="s">
        <v>62</v>
      </c>
      <c r="C607" s="25" t="s">
        <v>53</v>
      </c>
      <c r="D607" s="25" t="s">
        <v>401</v>
      </c>
      <c r="E607" s="25" t="s">
        <v>100</v>
      </c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>
        <f>AR608</f>
        <v>85718</v>
      </c>
      <c r="AS607" s="27">
        <f t="shared" ref="AS607:AW607" si="1038">AS608</f>
        <v>0</v>
      </c>
      <c r="AT607" s="27">
        <f t="shared" si="1038"/>
        <v>0</v>
      </c>
      <c r="AU607" s="27">
        <f t="shared" si="1038"/>
        <v>0</v>
      </c>
      <c r="AV607" s="27">
        <f t="shared" si="1038"/>
        <v>85718</v>
      </c>
      <c r="AW607" s="27">
        <f t="shared" si="1038"/>
        <v>0</v>
      </c>
    </row>
    <row r="608" spans="1:49" s="8" customFormat="1" ht="26.25" customHeight="1">
      <c r="A608" s="33" t="s">
        <v>172</v>
      </c>
      <c r="B608" s="25" t="s">
        <v>62</v>
      </c>
      <c r="C608" s="25" t="s">
        <v>53</v>
      </c>
      <c r="D608" s="25" t="s">
        <v>401</v>
      </c>
      <c r="E608" s="25" t="s">
        <v>171</v>
      </c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>
        <v>85718</v>
      </c>
      <c r="AS608" s="27"/>
      <c r="AT608" s="27"/>
      <c r="AU608" s="27"/>
      <c r="AV608" s="27">
        <f>AP608+AR608+AS608+AT608+AU608</f>
        <v>85718</v>
      </c>
      <c r="AW608" s="27">
        <f>AQ608+AU608</f>
        <v>0</v>
      </c>
    </row>
    <row r="609" spans="1:49" s="8" customFormat="1" ht="16.5" customHeight="1">
      <c r="A609" s="73"/>
      <c r="B609" s="25"/>
      <c r="C609" s="25"/>
      <c r="D609" s="25"/>
      <c r="E609" s="25"/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65"/>
      <c r="AS609" s="65"/>
      <c r="AT609" s="65"/>
      <c r="AU609" s="65"/>
      <c r="AV609" s="65"/>
      <c r="AW609" s="65"/>
    </row>
    <row r="610" spans="1:49" s="9" customFormat="1" ht="37.5">
      <c r="A610" s="71" t="s">
        <v>32</v>
      </c>
      <c r="B610" s="22" t="s">
        <v>62</v>
      </c>
      <c r="C610" s="22" t="s">
        <v>62</v>
      </c>
      <c r="D610" s="29"/>
      <c r="E610" s="22"/>
      <c r="F610" s="30">
        <f>F611+F616+F625+F630</f>
        <v>118541</v>
      </c>
      <c r="G610" s="30">
        <f>G611+G616+G625+G630</f>
        <v>0</v>
      </c>
      <c r="H610" s="30">
        <f t="shared" ref="H610:M610" si="1039">H611+H616+H625+H630</f>
        <v>3562</v>
      </c>
      <c r="I610" s="30">
        <f t="shared" si="1039"/>
        <v>0</v>
      </c>
      <c r="J610" s="30">
        <f t="shared" si="1039"/>
        <v>0</v>
      </c>
      <c r="K610" s="30">
        <f t="shared" si="1039"/>
        <v>0</v>
      </c>
      <c r="L610" s="30">
        <f t="shared" si="1039"/>
        <v>122103</v>
      </c>
      <c r="M610" s="30">
        <f t="shared" si="1039"/>
        <v>0</v>
      </c>
      <c r="N610" s="30">
        <f t="shared" ref="N610:S610" si="1040">N611+N616+N625+N630</f>
        <v>0</v>
      </c>
      <c r="O610" s="30">
        <f t="shared" si="1040"/>
        <v>0</v>
      </c>
      <c r="P610" s="30">
        <f t="shared" si="1040"/>
        <v>0</v>
      </c>
      <c r="Q610" s="30">
        <f t="shared" si="1040"/>
        <v>0</v>
      </c>
      <c r="R610" s="30">
        <f t="shared" si="1040"/>
        <v>122103</v>
      </c>
      <c r="S610" s="30">
        <f t="shared" si="1040"/>
        <v>0</v>
      </c>
      <c r="T610" s="30">
        <f t="shared" ref="T610:Y610" si="1041">T611+T616+T625+T630</f>
        <v>0</v>
      </c>
      <c r="U610" s="30">
        <f t="shared" si="1041"/>
        <v>0</v>
      </c>
      <c r="V610" s="30">
        <f t="shared" si="1041"/>
        <v>0</v>
      </c>
      <c r="W610" s="30">
        <f t="shared" si="1041"/>
        <v>0</v>
      </c>
      <c r="X610" s="30">
        <f t="shared" si="1041"/>
        <v>122103</v>
      </c>
      <c r="Y610" s="30">
        <f t="shared" si="1041"/>
        <v>0</v>
      </c>
      <c r="Z610" s="30">
        <f t="shared" ref="Z610:AE610" si="1042">Z611+Z616+Z625+Z630</f>
        <v>0</v>
      </c>
      <c r="AA610" s="30">
        <f t="shared" si="1042"/>
        <v>0</v>
      </c>
      <c r="AB610" s="30">
        <f t="shared" si="1042"/>
        <v>0</v>
      </c>
      <c r="AC610" s="30">
        <f t="shared" si="1042"/>
        <v>0</v>
      </c>
      <c r="AD610" s="30">
        <f t="shared" si="1042"/>
        <v>122103</v>
      </c>
      <c r="AE610" s="30">
        <f t="shared" si="1042"/>
        <v>0</v>
      </c>
      <c r="AF610" s="30">
        <f t="shared" ref="AF610:AK610" si="1043">AF611+AF616+AF625+AF630</f>
        <v>0</v>
      </c>
      <c r="AG610" s="30">
        <f t="shared" si="1043"/>
        <v>0</v>
      </c>
      <c r="AH610" s="30">
        <f t="shared" si="1043"/>
        <v>0</v>
      </c>
      <c r="AI610" s="30">
        <f t="shared" si="1043"/>
        <v>0</v>
      </c>
      <c r="AJ610" s="30">
        <f t="shared" si="1043"/>
        <v>122103</v>
      </c>
      <c r="AK610" s="30">
        <f t="shared" si="1043"/>
        <v>0</v>
      </c>
      <c r="AL610" s="30">
        <f t="shared" ref="AL610:AQ610" si="1044">AL611+AL616+AL625+AL630</f>
        <v>0</v>
      </c>
      <c r="AM610" s="30">
        <f t="shared" si="1044"/>
        <v>0</v>
      </c>
      <c r="AN610" s="30">
        <f t="shared" si="1044"/>
        <v>0</v>
      </c>
      <c r="AO610" s="30">
        <f t="shared" si="1044"/>
        <v>0</v>
      </c>
      <c r="AP610" s="30">
        <f t="shared" si="1044"/>
        <v>122103</v>
      </c>
      <c r="AQ610" s="30">
        <f t="shared" si="1044"/>
        <v>0</v>
      </c>
      <c r="AR610" s="30">
        <f t="shared" ref="AR610:AW610" si="1045">AR611+AR616+AR625+AR630</f>
        <v>0</v>
      </c>
      <c r="AS610" s="30">
        <f t="shared" si="1045"/>
        <v>0</v>
      </c>
      <c r="AT610" s="30">
        <f t="shared" si="1045"/>
        <v>0</v>
      </c>
      <c r="AU610" s="30">
        <f t="shared" si="1045"/>
        <v>0</v>
      </c>
      <c r="AV610" s="30">
        <f t="shared" si="1045"/>
        <v>122103</v>
      </c>
      <c r="AW610" s="30">
        <f t="shared" si="1045"/>
        <v>0</v>
      </c>
    </row>
    <row r="611" spans="1:49" s="9" customFormat="1" ht="99.75">
      <c r="A611" s="82" t="s">
        <v>206</v>
      </c>
      <c r="B611" s="25" t="s">
        <v>62</v>
      </c>
      <c r="C611" s="25" t="s">
        <v>62</v>
      </c>
      <c r="D611" s="32" t="s">
        <v>292</v>
      </c>
      <c r="E611" s="22"/>
      <c r="F611" s="50">
        <f t="shared" ref="F611:U614" si="1046">F612</f>
        <v>1785</v>
      </c>
      <c r="G611" s="50">
        <f t="shared" si="1046"/>
        <v>0</v>
      </c>
      <c r="H611" s="50">
        <f t="shared" si="1046"/>
        <v>0</v>
      </c>
      <c r="I611" s="50">
        <f t="shared" si="1046"/>
        <v>0</v>
      </c>
      <c r="J611" s="50">
        <f t="shared" si="1046"/>
        <v>0</v>
      </c>
      <c r="K611" s="50">
        <f t="shared" si="1046"/>
        <v>0</v>
      </c>
      <c r="L611" s="50">
        <f t="shared" si="1046"/>
        <v>1785</v>
      </c>
      <c r="M611" s="50">
        <f t="shared" si="1046"/>
        <v>0</v>
      </c>
      <c r="N611" s="50">
        <f t="shared" si="1046"/>
        <v>0</v>
      </c>
      <c r="O611" s="50">
        <f t="shared" si="1046"/>
        <v>0</v>
      </c>
      <c r="P611" s="50">
        <f t="shared" si="1046"/>
        <v>0</v>
      </c>
      <c r="Q611" s="50">
        <f t="shared" si="1046"/>
        <v>0</v>
      </c>
      <c r="R611" s="50">
        <f t="shared" si="1046"/>
        <v>1785</v>
      </c>
      <c r="S611" s="50">
        <f t="shared" si="1046"/>
        <v>0</v>
      </c>
      <c r="T611" s="50">
        <f t="shared" si="1046"/>
        <v>0</v>
      </c>
      <c r="U611" s="50">
        <f t="shared" si="1046"/>
        <v>0</v>
      </c>
      <c r="V611" s="50">
        <f t="shared" ref="T611:AI614" si="1047">V612</f>
        <v>0</v>
      </c>
      <c r="W611" s="50">
        <f t="shared" si="1047"/>
        <v>0</v>
      </c>
      <c r="X611" s="50">
        <f t="shared" si="1047"/>
        <v>1785</v>
      </c>
      <c r="Y611" s="50">
        <f t="shared" si="1047"/>
        <v>0</v>
      </c>
      <c r="Z611" s="50">
        <f t="shared" si="1047"/>
        <v>0</v>
      </c>
      <c r="AA611" s="50">
        <f t="shared" si="1047"/>
        <v>0</v>
      </c>
      <c r="AB611" s="50">
        <f t="shared" si="1047"/>
        <v>0</v>
      </c>
      <c r="AC611" s="50">
        <f t="shared" si="1047"/>
        <v>0</v>
      </c>
      <c r="AD611" s="50">
        <f t="shared" si="1047"/>
        <v>1785</v>
      </c>
      <c r="AE611" s="50">
        <f t="shared" si="1047"/>
        <v>0</v>
      </c>
      <c r="AF611" s="50">
        <f t="shared" si="1047"/>
        <v>0</v>
      </c>
      <c r="AG611" s="50">
        <f t="shared" si="1047"/>
        <v>0</v>
      </c>
      <c r="AH611" s="50">
        <f t="shared" si="1047"/>
        <v>0</v>
      </c>
      <c r="AI611" s="50">
        <f t="shared" si="1047"/>
        <v>0</v>
      </c>
      <c r="AJ611" s="50">
        <f t="shared" ref="AF611:AU614" si="1048">AJ612</f>
        <v>1785</v>
      </c>
      <c r="AK611" s="50">
        <f t="shared" si="1048"/>
        <v>0</v>
      </c>
      <c r="AL611" s="50">
        <f t="shared" si="1048"/>
        <v>0</v>
      </c>
      <c r="AM611" s="50">
        <f t="shared" si="1048"/>
        <v>0</v>
      </c>
      <c r="AN611" s="50">
        <f t="shared" si="1048"/>
        <v>0</v>
      </c>
      <c r="AO611" s="50">
        <f t="shared" si="1048"/>
        <v>0</v>
      </c>
      <c r="AP611" s="50">
        <f t="shared" si="1048"/>
        <v>1785</v>
      </c>
      <c r="AQ611" s="50">
        <f t="shared" si="1048"/>
        <v>0</v>
      </c>
      <c r="AR611" s="50">
        <f t="shared" si="1048"/>
        <v>0</v>
      </c>
      <c r="AS611" s="50">
        <f t="shared" si="1048"/>
        <v>0</v>
      </c>
      <c r="AT611" s="50">
        <f t="shared" si="1048"/>
        <v>0</v>
      </c>
      <c r="AU611" s="50">
        <f t="shared" si="1048"/>
        <v>0</v>
      </c>
      <c r="AV611" s="50">
        <f t="shared" ref="AR611:AW614" si="1049">AV612</f>
        <v>1785</v>
      </c>
      <c r="AW611" s="50">
        <f t="shared" si="1049"/>
        <v>0</v>
      </c>
    </row>
    <row r="612" spans="1:49" s="9" customFormat="1" ht="33.75">
      <c r="A612" s="82" t="s">
        <v>216</v>
      </c>
      <c r="B612" s="25" t="s">
        <v>62</v>
      </c>
      <c r="C612" s="25" t="s">
        <v>62</v>
      </c>
      <c r="D612" s="32" t="s">
        <v>306</v>
      </c>
      <c r="E612" s="22"/>
      <c r="F612" s="50">
        <f t="shared" si="1046"/>
        <v>1785</v>
      </c>
      <c r="G612" s="50">
        <f t="shared" si="1046"/>
        <v>0</v>
      </c>
      <c r="H612" s="50">
        <f t="shared" si="1046"/>
        <v>0</v>
      </c>
      <c r="I612" s="50">
        <f t="shared" si="1046"/>
        <v>0</v>
      </c>
      <c r="J612" s="50">
        <f t="shared" si="1046"/>
        <v>0</v>
      </c>
      <c r="K612" s="50">
        <f t="shared" si="1046"/>
        <v>0</v>
      </c>
      <c r="L612" s="50">
        <f t="shared" si="1046"/>
        <v>1785</v>
      </c>
      <c r="M612" s="50">
        <f t="shared" si="1046"/>
        <v>0</v>
      </c>
      <c r="N612" s="50">
        <f t="shared" si="1046"/>
        <v>0</v>
      </c>
      <c r="O612" s="50">
        <f t="shared" si="1046"/>
        <v>0</v>
      </c>
      <c r="P612" s="50">
        <f t="shared" si="1046"/>
        <v>0</v>
      </c>
      <c r="Q612" s="50">
        <f t="shared" si="1046"/>
        <v>0</v>
      </c>
      <c r="R612" s="50">
        <f t="shared" si="1046"/>
        <v>1785</v>
      </c>
      <c r="S612" s="50">
        <f t="shared" si="1046"/>
        <v>0</v>
      </c>
      <c r="T612" s="50">
        <f t="shared" si="1047"/>
        <v>0</v>
      </c>
      <c r="U612" s="50">
        <f t="shared" si="1047"/>
        <v>0</v>
      </c>
      <c r="V612" s="50">
        <f t="shared" si="1047"/>
        <v>0</v>
      </c>
      <c r="W612" s="50">
        <f t="shared" si="1047"/>
        <v>0</v>
      </c>
      <c r="X612" s="50">
        <f t="shared" si="1047"/>
        <v>1785</v>
      </c>
      <c r="Y612" s="50">
        <f t="shared" si="1047"/>
        <v>0</v>
      </c>
      <c r="Z612" s="50">
        <f t="shared" si="1047"/>
        <v>0</v>
      </c>
      <c r="AA612" s="50">
        <f t="shared" si="1047"/>
        <v>0</v>
      </c>
      <c r="AB612" s="50">
        <f t="shared" si="1047"/>
        <v>0</v>
      </c>
      <c r="AC612" s="50">
        <f t="shared" si="1047"/>
        <v>0</v>
      </c>
      <c r="AD612" s="50">
        <f t="shared" si="1047"/>
        <v>1785</v>
      </c>
      <c r="AE612" s="50">
        <f t="shared" si="1047"/>
        <v>0</v>
      </c>
      <c r="AF612" s="50">
        <f t="shared" si="1048"/>
        <v>0</v>
      </c>
      <c r="AG612" s="50">
        <f t="shared" si="1048"/>
        <v>0</v>
      </c>
      <c r="AH612" s="50">
        <f t="shared" si="1048"/>
        <v>0</v>
      </c>
      <c r="AI612" s="50">
        <f t="shared" si="1048"/>
        <v>0</v>
      </c>
      <c r="AJ612" s="50">
        <f t="shared" si="1048"/>
        <v>1785</v>
      </c>
      <c r="AK612" s="50">
        <f t="shared" si="1048"/>
        <v>0</v>
      </c>
      <c r="AL612" s="50">
        <f t="shared" si="1048"/>
        <v>0</v>
      </c>
      <c r="AM612" s="50">
        <f t="shared" si="1048"/>
        <v>0</v>
      </c>
      <c r="AN612" s="50">
        <f t="shared" si="1048"/>
        <v>0</v>
      </c>
      <c r="AO612" s="50">
        <f t="shared" si="1048"/>
        <v>0</v>
      </c>
      <c r="AP612" s="50">
        <f t="shared" si="1048"/>
        <v>1785</v>
      </c>
      <c r="AQ612" s="50">
        <f t="shared" si="1048"/>
        <v>0</v>
      </c>
      <c r="AR612" s="50">
        <f t="shared" si="1049"/>
        <v>0</v>
      </c>
      <c r="AS612" s="50">
        <f t="shared" si="1049"/>
        <v>0</v>
      </c>
      <c r="AT612" s="50">
        <f t="shared" si="1049"/>
        <v>0</v>
      </c>
      <c r="AU612" s="50">
        <f t="shared" si="1049"/>
        <v>0</v>
      </c>
      <c r="AV612" s="50">
        <f t="shared" si="1049"/>
        <v>1785</v>
      </c>
      <c r="AW612" s="50">
        <f t="shared" si="1049"/>
        <v>0</v>
      </c>
    </row>
    <row r="613" spans="1:49" s="9" customFormat="1" ht="50.25">
      <c r="A613" s="82" t="s">
        <v>231</v>
      </c>
      <c r="B613" s="25" t="s">
        <v>62</v>
      </c>
      <c r="C613" s="25" t="s">
        <v>62</v>
      </c>
      <c r="D613" s="32" t="s">
        <v>402</v>
      </c>
      <c r="E613" s="22"/>
      <c r="F613" s="50">
        <f t="shared" si="1046"/>
        <v>1785</v>
      </c>
      <c r="G613" s="50">
        <f t="shared" si="1046"/>
        <v>0</v>
      </c>
      <c r="H613" s="50">
        <f t="shared" si="1046"/>
        <v>0</v>
      </c>
      <c r="I613" s="50">
        <f t="shared" si="1046"/>
        <v>0</v>
      </c>
      <c r="J613" s="50">
        <f t="shared" si="1046"/>
        <v>0</v>
      </c>
      <c r="K613" s="50">
        <f t="shared" si="1046"/>
        <v>0</v>
      </c>
      <c r="L613" s="50">
        <f t="shared" si="1046"/>
        <v>1785</v>
      </c>
      <c r="M613" s="50">
        <f t="shared" si="1046"/>
        <v>0</v>
      </c>
      <c r="N613" s="50">
        <f t="shared" si="1046"/>
        <v>0</v>
      </c>
      <c r="O613" s="50">
        <f t="shared" si="1046"/>
        <v>0</v>
      </c>
      <c r="P613" s="50">
        <f t="shared" si="1046"/>
        <v>0</v>
      </c>
      <c r="Q613" s="50">
        <f t="shared" si="1046"/>
        <v>0</v>
      </c>
      <c r="R613" s="50">
        <f t="shared" si="1046"/>
        <v>1785</v>
      </c>
      <c r="S613" s="50">
        <f t="shared" si="1046"/>
        <v>0</v>
      </c>
      <c r="T613" s="50">
        <f t="shared" si="1047"/>
        <v>0</v>
      </c>
      <c r="U613" s="50">
        <f t="shared" si="1047"/>
        <v>0</v>
      </c>
      <c r="V613" s="50">
        <f t="shared" si="1047"/>
        <v>0</v>
      </c>
      <c r="W613" s="50">
        <f t="shared" si="1047"/>
        <v>0</v>
      </c>
      <c r="X613" s="50">
        <f t="shared" si="1047"/>
        <v>1785</v>
      </c>
      <c r="Y613" s="50">
        <f t="shared" si="1047"/>
        <v>0</v>
      </c>
      <c r="Z613" s="50">
        <f t="shared" si="1047"/>
        <v>0</v>
      </c>
      <c r="AA613" s="50">
        <f t="shared" si="1047"/>
        <v>0</v>
      </c>
      <c r="AB613" s="50">
        <f t="shared" si="1047"/>
        <v>0</v>
      </c>
      <c r="AC613" s="50">
        <f t="shared" si="1047"/>
        <v>0</v>
      </c>
      <c r="AD613" s="50">
        <f t="shared" si="1047"/>
        <v>1785</v>
      </c>
      <c r="AE613" s="50">
        <f t="shared" si="1047"/>
        <v>0</v>
      </c>
      <c r="AF613" s="50">
        <f t="shared" si="1048"/>
        <v>0</v>
      </c>
      <c r="AG613" s="50">
        <f t="shared" si="1048"/>
        <v>0</v>
      </c>
      <c r="AH613" s="50">
        <f t="shared" si="1048"/>
        <v>0</v>
      </c>
      <c r="AI613" s="50">
        <f t="shared" si="1048"/>
        <v>0</v>
      </c>
      <c r="AJ613" s="50">
        <f t="shared" si="1048"/>
        <v>1785</v>
      </c>
      <c r="AK613" s="50">
        <f t="shared" si="1048"/>
        <v>0</v>
      </c>
      <c r="AL613" s="50">
        <f t="shared" si="1048"/>
        <v>0</v>
      </c>
      <c r="AM613" s="50">
        <f t="shared" si="1048"/>
        <v>0</v>
      </c>
      <c r="AN613" s="50">
        <f t="shared" si="1048"/>
        <v>0</v>
      </c>
      <c r="AO613" s="50">
        <f t="shared" si="1048"/>
        <v>0</v>
      </c>
      <c r="AP613" s="50">
        <f t="shared" si="1048"/>
        <v>1785</v>
      </c>
      <c r="AQ613" s="50">
        <f t="shared" si="1048"/>
        <v>0</v>
      </c>
      <c r="AR613" s="50">
        <f t="shared" si="1049"/>
        <v>0</v>
      </c>
      <c r="AS613" s="50">
        <f t="shared" si="1049"/>
        <v>0</v>
      </c>
      <c r="AT613" s="50">
        <f t="shared" si="1049"/>
        <v>0</v>
      </c>
      <c r="AU613" s="50">
        <f t="shared" si="1049"/>
        <v>0</v>
      </c>
      <c r="AV613" s="50">
        <f t="shared" si="1049"/>
        <v>1785</v>
      </c>
      <c r="AW613" s="50">
        <f t="shared" si="1049"/>
        <v>0</v>
      </c>
    </row>
    <row r="614" spans="1:49" s="9" customFormat="1" ht="36.75" customHeight="1">
      <c r="A614" s="77" t="s">
        <v>83</v>
      </c>
      <c r="B614" s="25" t="s">
        <v>62</v>
      </c>
      <c r="C614" s="25" t="s">
        <v>62</v>
      </c>
      <c r="D614" s="32" t="s">
        <v>402</v>
      </c>
      <c r="E614" s="32">
        <v>600</v>
      </c>
      <c r="F614" s="50">
        <f t="shared" si="1046"/>
        <v>1785</v>
      </c>
      <c r="G614" s="50">
        <f t="shared" si="1046"/>
        <v>0</v>
      </c>
      <c r="H614" s="50">
        <f t="shared" si="1046"/>
        <v>0</v>
      </c>
      <c r="I614" s="50">
        <f t="shared" si="1046"/>
        <v>0</v>
      </c>
      <c r="J614" s="50">
        <f t="shared" si="1046"/>
        <v>0</v>
      </c>
      <c r="K614" s="50">
        <f t="shared" si="1046"/>
        <v>0</v>
      </c>
      <c r="L614" s="50">
        <f t="shared" si="1046"/>
        <v>1785</v>
      </c>
      <c r="M614" s="50">
        <f t="shared" si="1046"/>
        <v>0</v>
      </c>
      <c r="N614" s="50">
        <f t="shared" si="1046"/>
        <v>0</v>
      </c>
      <c r="O614" s="50">
        <f t="shared" si="1046"/>
        <v>0</v>
      </c>
      <c r="P614" s="50">
        <f t="shared" si="1046"/>
        <v>0</v>
      </c>
      <c r="Q614" s="50">
        <f t="shared" si="1046"/>
        <v>0</v>
      </c>
      <c r="R614" s="50">
        <f t="shared" si="1046"/>
        <v>1785</v>
      </c>
      <c r="S614" s="50">
        <f t="shared" si="1046"/>
        <v>0</v>
      </c>
      <c r="T614" s="50">
        <f t="shared" si="1047"/>
        <v>0</v>
      </c>
      <c r="U614" s="50">
        <f t="shared" si="1047"/>
        <v>0</v>
      </c>
      <c r="V614" s="50">
        <f t="shared" si="1047"/>
        <v>0</v>
      </c>
      <c r="W614" s="50">
        <f t="shared" si="1047"/>
        <v>0</v>
      </c>
      <c r="X614" s="50">
        <f t="shared" si="1047"/>
        <v>1785</v>
      </c>
      <c r="Y614" s="50">
        <f t="shared" si="1047"/>
        <v>0</v>
      </c>
      <c r="Z614" s="50">
        <f t="shared" si="1047"/>
        <v>0</v>
      </c>
      <c r="AA614" s="50">
        <f t="shared" si="1047"/>
        <v>0</v>
      </c>
      <c r="AB614" s="50">
        <f t="shared" si="1047"/>
        <v>0</v>
      </c>
      <c r="AC614" s="50">
        <f t="shared" si="1047"/>
        <v>0</v>
      </c>
      <c r="AD614" s="50">
        <f t="shared" si="1047"/>
        <v>1785</v>
      </c>
      <c r="AE614" s="50">
        <f t="shared" si="1047"/>
        <v>0</v>
      </c>
      <c r="AF614" s="50">
        <f t="shared" si="1048"/>
        <v>0</v>
      </c>
      <c r="AG614" s="50">
        <f t="shared" si="1048"/>
        <v>0</v>
      </c>
      <c r="AH614" s="50">
        <f t="shared" si="1048"/>
        <v>0</v>
      </c>
      <c r="AI614" s="50">
        <f t="shared" si="1048"/>
        <v>0</v>
      </c>
      <c r="AJ614" s="50">
        <f t="shared" si="1048"/>
        <v>1785</v>
      </c>
      <c r="AK614" s="50">
        <f t="shared" si="1048"/>
        <v>0</v>
      </c>
      <c r="AL614" s="50">
        <f t="shared" si="1048"/>
        <v>0</v>
      </c>
      <c r="AM614" s="50">
        <f t="shared" si="1048"/>
        <v>0</v>
      </c>
      <c r="AN614" s="50">
        <f t="shared" si="1048"/>
        <v>0</v>
      </c>
      <c r="AO614" s="50">
        <f t="shared" si="1048"/>
        <v>0</v>
      </c>
      <c r="AP614" s="50">
        <f t="shared" si="1048"/>
        <v>1785</v>
      </c>
      <c r="AQ614" s="50">
        <f t="shared" si="1048"/>
        <v>0</v>
      </c>
      <c r="AR614" s="50">
        <f t="shared" si="1049"/>
        <v>0</v>
      </c>
      <c r="AS614" s="50">
        <f t="shared" si="1049"/>
        <v>0</v>
      </c>
      <c r="AT614" s="50">
        <f t="shared" si="1049"/>
        <v>0</v>
      </c>
      <c r="AU614" s="50">
        <f t="shared" si="1049"/>
        <v>0</v>
      </c>
      <c r="AV614" s="50">
        <f t="shared" si="1049"/>
        <v>1785</v>
      </c>
      <c r="AW614" s="50">
        <f t="shared" si="1049"/>
        <v>0</v>
      </c>
    </row>
    <row r="615" spans="1:49" s="9" customFormat="1" ht="16.5">
      <c r="A615" s="33" t="s">
        <v>178</v>
      </c>
      <c r="B615" s="25" t="s">
        <v>62</v>
      </c>
      <c r="C615" s="25" t="s">
        <v>62</v>
      </c>
      <c r="D615" s="32" t="s">
        <v>402</v>
      </c>
      <c r="E615" s="32">
        <v>610</v>
      </c>
      <c r="F615" s="27">
        <v>1785</v>
      </c>
      <c r="G615" s="27"/>
      <c r="H615" s="27"/>
      <c r="I615" s="27"/>
      <c r="J615" s="27"/>
      <c r="K615" s="27"/>
      <c r="L615" s="27">
        <f>F615+H615+I615+J615+K615</f>
        <v>1785</v>
      </c>
      <c r="M615" s="27">
        <f>G615+K615</f>
        <v>0</v>
      </c>
      <c r="N615" s="27"/>
      <c r="O615" s="27"/>
      <c r="P615" s="27"/>
      <c r="Q615" s="27"/>
      <c r="R615" s="27">
        <f>L615+N615+O615+P615+Q615</f>
        <v>1785</v>
      </c>
      <c r="S615" s="27">
        <f>M615+Q615</f>
        <v>0</v>
      </c>
      <c r="T615" s="27"/>
      <c r="U615" s="27"/>
      <c r="V615" s="27"/>
      <c r="W615" s="27"/>
      <c r="X615" s="27">
        <f>R615+T615+U615+V615+W615</f>
        <v>1785</v>
      </c>
      <c r="Y615" s="27">
        <f>S615+W615</f>
        <v>0</v>
      </c>
      <c r="Z615" s="27"/>
      <c r="AA615" s="27"/>
      <c r="AB615" s="27"/>
      <c r="AC615" s="27"/>
      <c r="AD615" s="27">
        <f>X615+Z615+AA615+AB615+AC615</f>
        <v>1785</v>
      </c>
      <c r="AE615" s="27">
        <f>Y615+AC615</f>
        <v>0</v>
      </c>
      <c r="AF615" s="27"/>
      <c r="AG615" s="27"/>
      <c r="AH615" s="27"/>
      <c r="AI615" s="27"/>
      <c r="AJ615" s="27">
        <f>AD615+AF615+AG615+AH615+AI615</f>
        <v>1785</v>
      </c>
      <c r="AK615" s="27">
        <f>AE615+AI615</f>
        <v>0</v>
      </c>
      <c r="AL615" s="27"/>
      <c r="AM615" s="27"/>
      <c r="AN615" s="27"/>
      <c r="AO615" s="27"/>
      <c r="AP615" s="27">
        <f>AJ615+AL615+AM615+AN615+AO615</f>
        <v>1785</v>
      </c>
      <c r="AQ615" s="27">
        <f>AK615+AO615</f>
        <v>0</v>
      </c>
      <c r="AR615" s="27"/>
      <c r="AS615" s="27"/>
      <c r="AT615" s="27"/>
      <c r="AU615" s="27"/>
      <c r="AV615" s="27">
        <f>AP615+AR615+AS615+AT615+AU615</f>
        <v>1785</v>
      </c>
      <c r="AW615" s="27">
        <f>AQ615+AU615</f>
        <v>0</v>
      </c>
    </row>
    <row r="616" spans="1:49" s="9" customFormat="1" ht="33">
      <c r="A616" s="82" t="s">
        <v>444</v>
      </c>
      <c r="B616" s="25" t="s">
        <v>62</v>
      </c>
      <c r="C616" s="25" t="s">
        <v>62</v>
      </c>
      <c r="D616" s="32" t="s">
        <v>394</v>
      </c>
      <c r="E616" s="25"/>
      <c r="F616" s="50">
        <f t="shared" ref="F616:G616" si="1050">F617+F621</f>
        <v>115910</v>
      </c>
      <c r="G616" s="50">
        <f t="shared" si="1050"/>
        <v>0</v>
      </c>
      <c r="H616" s="50">
        <f t="shared" ref="H616:M616" si="1051">H617+H621</f>
        <v>3562</v>
      </c>
      <c r="I616" s="50">
        <f t="shared" si="1051"/>
        <v>0</v>
      </c>
      <c r="J616" s="50">
        <f t="shared" si="1051"/>
        <v>0</v>
      </c>
      <c r="K616" s="50">
        <f t="shared" si="1051"/>
        <v>0</v>
      </c>
      <c r="L616" s="50">
        <f t="shared" si="1051"/>
        <v>119472</v>
      </c>
      <c r="M616" s="50">
        <f t="shared" si="1051"/>
        <v>0</v>
      </c>
      <c r="N616" s="50">
        <f t="shared" ref="N616:S616" si="1052">N617+N621</f>
        <v>0</v>
      </c>
      <c r="O616" s="50">
        <f t="shared" si="1052"/>
        <v>0</v>
      </c>
      <c r="P616" s="50">
        <f t="shared" si="1052"/>
        <v>0</v>
      </c>
      <c r="Q616" s="50">
        <f t="shared" si="1052"/>
        <v>0</v>
      </c>
      <c r="R616" s="50">
        <f t="shared" si="1052"/>
        <v>119472</v>
      </c>
      <c r="S616" s="50">
        <f t="shared" si="1052"/>
        <v>0</v>
      </c>
      <c r="T616" s="50">
        <f t="shared" ref="T616:Y616" si="1053">T617+T621</f>
        <v>0</v>
      </c>
      <c r="U616" s="50">
        <f t="shared" si="1053"/>
        <v>0</v>
      </c>
      <c r="V616" s="50">
        <f t="shared" si="1053"/>
        <v>0</v>
      </c>
      <c r="W616" s="50">
        <f t="shared" si="1053"/>
        <v>0</v>
      </c>
      <c r="X616" s="50">
        <f t="shared" si="1053"/>
        <v>119472</v>
      </c>
      <c r="Y616" s="50">
        <f t="shared" si="1053"/>
        <v>0</v>
      </c>
      <c r="Z616" s="50">
        <f t="shared" ref="Z616:AE616" si="1054">Z617+Z621</f>
        <v>0</v>
      </c>
      <c r="AA616" s="50">
        <f t="shared" si="1054"/>
        <v>0</v>
      </c>
      <c r="AB616" s="50">
        <f t="shared" si="1054"/>
        <v>0</v>
      </c>
      <c r="AC616" s="50">
        <f t="shared" si="1054"/>
        <v>0</v>
      </c>
      <c r="AD616" s="50">
        <f t="shared" si="1054"/>
        <v>119472</v>
      </c>
      <c r="AE616" s="50">
        <f t="shared" si="1054"/>
        <v>0</v>
      </c>
      <c r="AF616" s="50">
        <f t="shared" ref="AF616:AK616" si="1055">AF617+AF621</f>
        <v>0</v>
      </c>
      <c r="AG616" s="50">
        <f t="shared" si="1055"/>
        <v>0</v>
      </c>
      <c r="AH616" s="50">
        <f t="shared" si="1055"/>
        <v>0</v>
      </c>
      <c r="AI616" s="50">
        <f t="shared" si="1055"/>
        <v>0</v>
      </c>
      <c r="AJ616" s="50">
        <f t="shared" si="1055"/>
        <v>119472</v>
      </c>
      <c r="AK616" s="50">
        <f t="shared" si="1055"/>
        <v>0</v>
      </c>
      <c r="AL616" s="50">
        <f t="shared" ref="AL616:AQ616" si="1056">AL617+AL621</f>
        <v>0</v>
      </c>
      <c r="AM616" s="50">
        <f t="shared" si="1056"/>
        <v>0</v>
      </c>
      <c r="AN616" s="50">
        <f t="shared" si="1056"/>
        <v>0</v>
      </c>
      <c r="AO616" s="50">
        <f t="shared" si="1056"/>
        <v>0</v>
      </c>
      <c r="AP616" s="50">
        <f t="shared" si="1056"/>
        <v>119472</v>
      </c>
      <c r="AQ616" s="50">
        <f t="shared" si="1056"/>
        <v>0</v>
      </c>
      <c r="AR616" s="50">
        <f t="shared" ref="AR616:AW616" si="1057">AR617+AR621</f>
        <v>0</v>
      </c>
      <c r="AS616" s="50">
        <f t="shared" si="1057"/>
        <v>0</v>
      </c>
      <c r="AT616" s="50">
        <f t="shared" si="1057"/>
        <v>0</v>
      </c>
      <c r="AU616" s="50">
        <f t="shared" si="1057"/>
        <v>0</v>
      </c>
      <c r="AV616" s="50">
        <f t="shared" si="1057"/>
        <v>119472</v>
      </c>
      <c r="AW616" s="50">
        <f t="shared" si="1057"/>
        <v>0</v>
      </c>
    </row>
    <row r="617" spans="1:49" s="9" customFormat="1" ht="33">
      <c r="A617" s="77" t="s">
        <v>216</v>
      </c>
      <c r="B617" s="25" t="s">
        <v>62</v>
      </c>
      <c r="C617" s="25" t="s">
        <v>62</v>
      </c>
      <c r="D617" s="32" t="s">
        <v>403</v>
      </c>
      <c r="E617" s="25"/>
      <c r="F617" s="50">
        <f t="shared" ref="F617:U619" si="1058">F618</f>
        <v>115878</v>
      </c>
      <c r="G617" s="50">
        <f t="shared" si="1058"/>
        <v>0</v>
      </c>
      <c r="H617" s="50">
        <f t="shared" si="1058"/>
        <v>3562</v>
      </c>
      <c r="I617" s="50">
        <f t="shared" si="1058"/>
        <v>0</v>
      </c>
      <c r="J617" s="50">
        <f t="shared" si="1058"/>
        <v>0</v>
      </c>
      <c r="K617" s="50">
        <f t="shared" si="1058"/>
        <v>0</v>
      </c>
      <c r="L617" s="50">
        <f t="shared" si="1058"/>
        <v>119440</v>
      </c>
      <c r="M617" s="50">
        <f t="shared" si="1058"/>
        <v>0</v>
      </c>
      <c r="N617" s="50">
        <f t="shared" si="1058"/>
        <v>0</v>
      </c>
      <c r="O617" s="50">
        <f t="shared" si="1058"/>
        <v>0</v>
      </c>
      <c r="P617" s="50">
        <f t="shared" si="1058"/>
        <v>0</v>
      </c>
      <c r="Q617" s="50">
        <f t="shared" si="1058"/>
        <v>0</v>
      </c>
      <c r="R617" s="50">
        <f t="shared" si="1058"/>
        <v>119440</v>
      </c>
      <c r="S617" s="50">
        <f t="shared" si="1058"/>
        <v>0</v>
      </c>
      <c r="T617" s="50">
        <f t="shared" si="1058"/>
        <v>0</v>
      </c>
      <c r="U617" s="50">
        <f t="shared" si="1058"/>
        <v>0</v>
      </c>
      <c r="V617" s="50">
        <f t="shared" ref="T617:AI619" si="1059">V618</f>
        <v>0</v>
      </c>
      <c r="W617" s="50">
        <f t="shared" si="1059"/>
        <v>0</v>
      </c>
      <c r="X617" s="50">
        <f t="shared" si="1059"/>
        <v>119440</v>
      </c>
      <c r="Y617" s="50">
        <f t="shared" si="1059"/>
        <v>0</v>
      </c>
      <c r="Z617" s="50">
        <f t="shared" si="1059"/>
        <v>0</v>
      </c>
      <c r="AA617" s="50">
        <f t="shared" si="1059"/>
        <v>0</v>
      </c>
      <c r="AB617" s="50">
        <f t="shared" si="1059"/>
        <v>0</v>
      </c>
      <c r="AC617" s="50">
        <f t="shared" si="1059"/>
        <v>0</v>
      </c>
      <c r="AD617" s="50">
        <f t="shared" si="1059"/>
        <v>119440</v>
      </c>
      <c r="AE617" s="50">
        <f t="shared" si="1059"/>
        <v>0</v>
      </c>
      <c r="AF617" s="50">
        <f t="shared" si="1059"/>
        <v>0</v>
      </c>
      <c r="AG617" s="50">
        <f t="shared" si="1059"/>
        <v>0</v>
      </c>
      <c r="AH617" s="50">
        <f t="shared" si="1059"/>
        <v>0</v>
      </c>
      <c r="AI617" s="50">
        <f t="shared" si="1059"/>
        <v>0</v>
      </c>
      <c r="AJ617" s="50">
        <f t="shared" ref="AF617:AU619" si="1060">AJ618</f>
        <v>119440</v>
      </c>
      <c r="AK617" s="50">
        <f t="shared" si="1060"/>
        <v>0</v>
      </c>
      <c r="AL617" s="50">
        <f t="shared" si="1060"/>
        <v>0</v>
      </c>
      <c r="AM617" s="50">
        <f t="shared" si="1060"/>
        <v>0</v>
      </c>
      <c r="AN617" s="50">
        <f t="shared" si="1060"/>
        <v>0</v>
      </c>
      <c r="AO617" s="50">
        <f t="shared" si="1060"/>
        <v>0</v>
      </c>
      <c r="AP617" s="50">
        <f t="shared" si="1060"/>
        <v>119440</v>
      </c>
      <c r="AQ617" s="50">
        <f t="shared" si="1060"/>
        <v>0</v>
      </c>
      <c r="AR617" s="50">
        <f t="shared" si="1060"/>
        <v>0</v>
      </c>
      <c r="AS617" s="50">
        <f t="shared" si="1060"/>
        <v>0</v>
      </c>
      <c r="AT617" s="50">
        <f t="shared" si="1060"/>
        <v>0</v>
      </c>
      <c r="AU617" s="50">
        <f t="shared" si="1060"/>
        <v>0</v>
      </c>
      <c r="AV617" s="50">
        <f t="shared" ref="AR617:AW619" si="1061">AV618</f>
        <v>119440</v>
      </c>
      <c r="AW617" s="50">
        <f t="shared" si="1061"/>
        <v>0</v>
      </c>
    </row>
    <row r="618" spans="1:49" s="9" customFormat="1" ht="49.5">
      <c r="A618" s="77" t="s">
        <v>125</v>
      </c>
      <c r="B618" s="25" t="s">
        <v>62</v>
      </c>
      <c r="C618" s="25" t="s">
        <v>62</v>
      </c>
      <c r="D618" s="32" t="s">
        <v>404</v>
      </c>
      <c r="E618" s="25"/>
      <c r="F618" s="50">
        <f t="shared" si="1058"/>
        <v>115878</v>
      </c>
      <c r="G618" s="50">
        <f t="shared" si="1058"/>
        <v>0</v>
      </c>
      <c r="H618" s="50">
        <f t="shared" si="1058"/>
        <v>3562</v>
      </c>
      <c r="I618" s="50">
        <f t="shared" si="1058"/>
        <v>0</v>
      </c>
      <c r="J618" s="50">
        <f t="shared" si="1058"/>
        <v>0</v>
      </c>
      <c r="K618" s="50">
        <f t="shared" si="1058"/>
        <v>0</v>
      </c>
      <c r="L618" s="50">
        <f t="shared" si="1058"/>
        <v>119440</v>
      </c>
      <c r="M618" s="50">
        <f t="shared" si="1058"/>
        <v>0</v>
      </c>
      <c r="N618" s="50">
        <f t="shared" si="1058"/>
        <v>0</v>
      </c>
      <c r="O618" s="50">
        <f t="shared" si="1058"/>
        <v>0</v>
      </c>
      <c r="P618" s="50">
        <f t="shared" si="1058"/>
        <v>0</v>
      </c>
      <c r="Q618" s="50">
        <f t="shared" si="1058"/>
        <v>0</v>
      </c>
      <c r="R618" s="50">
        <f t="shared" si="1058"/>
        <v>119440</v>
      </c>
      <c r="S618" s="50">
        <f t="shared" si="1058"/>
        <v>0</v>
      </c>
      <c r="T618" s="50">
        <f t="shared" si="1059"/>
        <v>0</v>
      </c>
      <c r="U618" s="50">
        <f t="shared" si="1059"/>
        <v>0</v>
      </c>
      <c r="V618" s="50">
        <f t="shared" si="1059"/>
        <v>0</v>
      </c>
      <c r="W618" s="50">
        <f t="shared" si="1059"/>
        <v>0</v>
      </c>
      <c r="X618" s="50">
        <f t="shared" si="1059"/>
        <v>119440</v>
      </c>
      <c r="Y618" s="50">
        <f t="shared" si="1059"/>
        <v>0</v>
      </c>
      <c r="Z618" s="50">
        <f t="shared" si="1059"/>
        <v>0</v>
      </c>
      <c r="AA618" s="50">
        <f t="shared" si="1059"/>
        <v>0</v>
      </c>
      <c r="AB618" s="50">
        <f t="shared" si="1059"/>
        <v>0</v>
      </c>
      <c r="AC618" s="50">
        <f t="shared" si="1059"/>
        <v>0</v>
      </c>
      <c r="AD618" s="50">
        <f t="shared" si="1059"/>
        <v>119440</v>
      </c>
      <c r="AE618" s="50">
        <f t="shared" si="1059"/>
        <v>0</v>
      </c>
      <c r="AF618" s="50">
        <f t="shared" si="1060"/>
        <v>0</v>
      </c>
      <c r="AG618" s="50">
        <f t="shared" si="1060"/>
        <v>0</v>
      </c>
      <c r="AH618" s="50">
        <f t="shared" si="1060"/>
        <v>0</v>
      </c>
      <c r="AI618" s="50">
        <f t="shared" si="1060"/>
        <v>0</v>
      </c>
      <c r="AJ618" s="50">
        <f t="shared" si="1060"/>
        <v>119440</v>
      </c>
      <c r="AK618" s="50">
        <f t="shared" si="1060"/>
        <v>0</v>
      </c>
      <c r="AL618" s="50">
        <f t="shared" si="1060"/>
        <v>0</v>
      </c>
      <c r="AM618" s="50">
        <f t="shared" si="1060"/>
        <v>0</v>
      </c>
      <c r="AN618" s="50">
        <f t="shared" si="1060"/>
        <v>0</v>
      </c>
      <c r="AO618" s="50">
        <f t="shared" si="1060"/>
        <v>0</v>
      </c>
      <c r="AP618" s="50">
        <f t="shared" si="1060"/>
        <v>119440</v>
      </c>
      <c r="AQ618" s="50">
        <f t="shared" si="1060"/>
        <v>0</v>
      </c>
      <c r="AR618" s="50">
        <f t="shared" si="1061"/>
        <v>0</v>
      </c>
      <c r="AS618" s="50">
        <f t="shared" si="1061"/>
        <v>0</v>
      </c>
      <c r="AT618" s="50">
        <f t="shared" si="1061"/>
        <v>0</v>
      </c>
      <c r="AU618" s="50">
        <f t="shared" si="1061"/>
        <v>0</v>
      </c>
      <c r="AV618" s="50">
        <f t="shared" si="1061"/>
        <v>119440</v>
      </c>
      <c r="AW618" s="50">
        <f t="shared" si="1061"/>
        <v>0</v>
      </c>
    </row>
    <row r="619" spans="1:49" s="9" customFormat="1" ht="37.5" customHeight="1">
      <c r="A619" s="77" t="s">
        <v>83</v>
      </c>
      <c r="B619" s="25" t="s">
        <v>62</v>
      </c>
      <c r="C619" s="25" t="s">
        <v>62</v>
      </c>
      <c r="D619" s="32" t="s">
        <v>404</v>
      </c>
      <c r="E619" s="25" t="s">
        <v>84</v>
      </c>
      <c r="F619" s="50">
        <f t="shared" si="1058"/>
        <v>115878</v>
      </c>
      <c r="G619" s="50">
        <f t="shared" si="1058"/>
        <v>0</v>
      </c>
      <c r="H619" s="50">
        <f t="shared" si="1058"/>
        <v>3562</v>
      </c>
      <c r="I619" s="50">
        <f t="shared" si="1058"/>
        <v>0</v>
      </c>
      <c r="J619" s="50">
        <f t="shared" si="1058"/>
        <v>0</v>
      </c>
      <c r="K619" s="50">
        <f t="shared" si="1058"/>
        <v>0</v>
      </c>
      <c r="L619" s="50">
        <f t="shared" si="1058"/>
        <v>119440</v>
      </c>
      <c r="M619" s="50">
        <f t="shared" si="1058"/>
        <v>0</v>
      </c>
      <c r="N619" s="50">
        <f t="shared" si="1058"/>
        <v>0</v>
      </c>
      <c r="O619" s="50">
        <f t="shared" si="1058"/>
        <v>0</v>
      </c>
      <c r="P619" s="50">
        <f t="shared" si="1058"/>
        <v>0</v>
      </c>
      <c r="Q619" s="50">
        <f t="shared" si="1058"/>
        <v>0</v>
      </c>
      <c r="R619" s="50">
        <f t="shared" si="1058"/>
        <v>119440</v>
      </c>
      <c r="S619" s="50">
        <f t="shared" si="1058"/>
        <v>0</v>
      </c>
      <c r="T619" s="50">
        <f t="shared" si="1059"/>
        <v>0</v>
      </c>
      <c r="U619" s="50">
        <f t="shared" si="1059"/>
        <v>0</v>
      </c>
      <c r="V619" s="50">
        <f t="shared" si="1059"/>
        <v>0</v>
      </c>
      <c r="W619" s="50">
        <f t="shared" si="1059"/>
        <v>0</v>
      </c>
      <c r="X619" s="50">
        <f t="shared" si="1059"/>
        <v>119440</v>
      </c>
      <c r="Y619" s="50">
        <f t="shared" si="1059"/>
        <v>0</v>
      </c>
      <c r="Z619" s="50">
        <f t="shared" si="1059"/>
        <v>0</v>
      </c>
      <c r="AA619" s="50">
        <f t="shared" si="1059"/>
        <v>0</v>
      </c>
      <c r="AB619" s="50">
        <f t="shared" si="1059"/>
        <v>0</v>
      </c>
      <c r="AC619" s="50">
        <f t="shared" si="1059"/>
        <v>0</v>
      </c>
      <c r="AD619" s="50">
        <f t="shared" si="1059"/>
        <v>119440</v>
      </c>
      <c r="AE619" s="50">
        <f t="shared" si="1059"/>
        <v>0</v>
      </c>
      <c r="AF619" s="50">
        <f t="shared" si="1060"/>
        <v>0</v>
      </c>
      <c r="AG619" s="50">
        <f t="shared" si="1060"/>
        <v>0</v>
      </c>
      <c r="AH619" s="50">
        <f t="shared" si="1060"/>
        <v>0</v>
      </c>
      <c r="AI619" s="50">
        <f t="shared" si="1060"/>
        <v>0</v>
      </c>
      <c r="AJ619" s="50">
        <f t="shared" si="1060"/>
        <v>119440</v>
      </c>
      <c r="AK619" s="50">
        <f t="shared" si="1060"/>
        <v>0</v>
      </c>
      <c r="AL619" s="50">
        <f t="shared" si="1060"/>
        <v>0</v>
      </c>
      <c r="AM619" s="50">
        <f t="shared" si="1060"/>
        <v>0</v>
      </c>
      <c r="AN619" s="50">
        <f t="shared" si="1060"/>
        <v>0</v>
      </c>
      <c r="AO619" s="50">
        <f t="shared" si="1060"/>
        <v>0</v>
      </c>
      <c r="AP619" s="50">
        <f t="shared" si="1060"/>
        <v>119440</v>
      </c>
      <c r="AQ619" s="50">
        <f t="shared" si="1060"/>
        <v>0</v>
      </c>
      <c r="AR619" s="50">
        <f t="shared" si="1061"/>
        <v>0</v>
      </c>
      <c r="AS619" s="50">
        <f t="shared" si="1061"/>
        <v>0</v>
      </c>
      <c r="AT619" s="50">
        <f t="shared" si="1061"/>
        <v>0</v>
      </c>
      <c r="AU619" s="50">
        <f t="shared" si="1061"/>
        <v>0</v>
      </c>
      <c r="AV619" s="50">
        <f t="shared" si="1061"/>
        <v>119440</v>
      </c>
      <c r="AW619" s="50">
        <f t="shared" si="1061"/>
        <v>0</v>
      </c>
    </row>
    <row r="620" spans="1:49" s="9" customFormat="1" ht="16.5">
      <c r="A620" s="33" t="s">
        <v>178</v>
      </c>
      <c r="B620" s="25" t="s">
        <v>62</v>
      </c>
      <c r="C620" s="25" t="s">
        <v>62</v>
      </c>
      <c r="D620" s="32" t="s">
        <v>404</v>
      </c>
      <c r="E620" s="25" t="s">
        <v>177</v>
      </c>
      <c r="F620" s="27">
        <v>115878</v>
      </c>
      <c r="G620" s="27"/>
      <c r="H620" s="92">
        <v>3562</v>
      </c>
      <c r="I620" s="27"/>
      <c r="J620" s="27"/>
      <c r="K620" s="27"/>
      <c r="L620" s="27">
        <f>F620+H620+I620+J620+K620</f>
        <v>119440</v>
      </c>
      <c r="M620" s="27">
        <f>G620+K620</f>
        <v>0</v>
      </c>
      <c r="N620" s="27"/>
      <c r="O620" s="27"/>
      <c r="P620" s="27"/>
      <c r="Q620" s="27"/>
      <c r="R620" s="27">
        <f>L620+N620+O620+P620+Q620</f>
        <v>119440</v>
      </c>
      <c r="S620" s="27">
        <f>M620+Q620</f>
        <v>0</v>
      </c>
      <c r="T620" s="27"/>
      <c r="U620" s="27"/>
      <c r="V620" s="27"/>
      <c r="W620" s="27"/>
      <c r="X620" s="27">
        <f>R620+T620+U620+V620+W620</f>
        <v>119440</v>
      </c>
      <c r="Y620" s="27">
        <f>S620+W620</f>
        <v>0</v>
      </c>
      <c r="Z620" s="27"/>
      <c r="AA620" s="27"/>
      <c r="AB620" s="27"/>
      <c r="AC620" s="27"/>
      <c r="AD620" s="27">
        <f>X620+Z620+AA620+AB620+AC620</f>
        <v>119440</v>
      </c>
      <c r="AE620" s="27">
        <f>Y620+AC620</f>
        <v>0</v>
      </c>
      <c r="AF620" s="27"/>
      <c r="AG620" s="27"/>
      <c r="AH620" s="27"/>
      <c r="AI620" s="27"/>
      <c r="AJ620" s="27">
        <f>AD620+AF620+AG620+AH620+AI620</f>
        <v>119440</v>
      </c>
      <c r="AK620" s="27">
        <f>AE620+AI620</f>
        <v>0</v>
      </c>
      <c r="AL620" s="27"/>
      <c r="AM620" s="27"/>
      <c r="AN620" s="27"/>
      <c r="AO620" s="27"/>
      <c r="AP620" s="27">
        <f>AJ620+AL620+AM620+AN620+AO620</f>
        <v>119440</v>
      </c>
      <c r="AQ620" s="27">
        <f>AK620+AO620</f>
        <v>0</v>
      </c>
      <c r="AR620" s="27"/>
      <c r="AS620" s="27"/>
      <c r="AT620" s="27"/>
      <c r="AU620" s="27"/>
      <c r="AV620" s="27">
        <f>AP620+AR620+AS620+AT620+AU620</f>
        <v>119440</v>
      </c>
      <c r="AW620" s="27">
        <f>AQ620+AU620</f>
        <v>0</v>
      </c>
    </row>
    <row r="621" spans="1:49" s="9" customFormat="1" ht="24" customHeight="1">
      <c r="A621" s="76" t="s">
        <v>78</v>
      </c>
      <c r="B621" s="25" t="s">
        <v>62</v>
      </c>
      <c r="C621" s="25" t="s">
        <v>62</v>
      </c>
      <c r="D621" s="32" t="s">
        <v>395</v>
      </c>
      <c r="E621" s="25"/>
      <c r="F621" s="50">
        <f t="shared" ref="F621:U623" si="1062">F622</f>
        <v>32</v>
      </c>
      <c r="G621" s="50">
        <f t="shared" si="1062"/>
        <v>0</v>
      </c>
      <c r="H621" s="50">
        <f t="shared" si="1062"/>
        <v>0</v>
      </c>
      <c r="I621" s="50">
        <f t="shared" si="1062"/>
        <v>0</v>
      </c>
      <c r="J621" s="50">
        <f t="shared" si="1062"/>
        <v>0</v>
      </c>
      <c r="K621" s="50">
        <f t="shared" si="1062"/>
        <v>0</v>
      </c>
      <c r="L621" s="50">
        <f t="shared" si="1062"/>
        <v>32</v>
      </c>
      <c r="M621" s="50">
        <f t="shared" si="1062"/>
        <v>0</v>
      </c>
      <c r="N621" s="50">
        <f t="shared" si="1062"/>
        <v>0</v>
      </c>
      <c r="O621" s="50">
        <f t="shared" si="1062"/>
        <v>0</v>
      </c>
      <c r="P621" s="50">
        <f t="shared" si="1062"/>
        <v>0</v>
      </c>
      <c r="Q621" s="50">
        <f t="shared" si="1062"/>
        <v>0</v>
      </c>
      <c r="R621" s="50">
        <f t="shared" si="1062"/>
        <v>32</v>
      </c>
      <c r="S621" s="50">
        <f t="shared" si="1062"/>
        <v>0</v>
      </c>
      <c r="T621" s="50">
        <f t="shared" si="1062"/>
        <v>0</v>
      </c>
      <c r="U621" s="50">
        <f t="shared" si="1062"/>
        <v>0</v>
      </c>
      <c r="V621" s="50">
        <f t="shared" ref="T621:AI623" si="1063">V622</f>
        <v>0</v>
      </c>
      <c r="W621" s="50">
        <f t="shared" si="1063"/>
        <v>0</v>
      </c>
      <c r="X621" s="50">
        <f t="shared" si="1063"/>
        <v>32</v>
      </c>
      <c r="Y621" s="50">
        <f t="shared" si="1063"/>
        <v>0</v>
      </c>
      <c r="Z621" s="50">
        <f t="shared" si="1063"/>
        <v>0</v>
      </c>
      <c r="AA621" s="50">
        <f t="shared" si="1063"/>
        <v>0</v>
      </c>
      <c r="AB621" s="50">
        <f t="shared" si="1063"/>
        <v>0</v>
      </c>
      <c r="AC621" s="50">
        <f t="shared" si="1063"/>
        <v>0</v>
      </c>
      <c r="AD621" s="50">
        <f t="shared" si="1063"/>
        <v>32</v>
      </c>
      <c r="AE621" s="50">
        <f t="shared" si="1063"/>
        <v>0</v>
      </c>
      <c r="AF621" s="50">
        <f t="shared" si="1063"/>
        <v>0</v>
      </c>
      <c r="AG621" s="50">
        <f t="shared" si="1063"/>
        <v>0</v>
      </c>
      <c r="AH621" s="50">
        <f t="shared" si="1063"/>
        <v>0</v>
      </c>
      <c r="AI621" s="50">
        <f t="shared" si="1063"/>
        <v>0</v>
      </c>
      <c r="AJ621" s="50">
        <f t="shared" ref="AF621:AU623" si="1064">AJ622</f>
        <v>32</v>
      </c>
      <c r="AK621" s="50">
        <f t="shared" si="1064"/>
        <v>0</v>
      </c>
      <c r="AL621" s="50">
        <f t="shared" si="1064"/>
        <v>0</v>
      </c>
      <c r="AM621" s="50">
        <f t="shared" si="1064"/>
        <v>0</v>
      </c>
      <c r="AN621" s="50">
        <f t="shared" si="1064"/>
        <v>0</v>
      </c>
      <c r="AO621" s="50">
        <f t="shared" si="1064"/>
        <v>0</v>
      </c>
      <c r="AP621" s="50">
        <f t="shared" si="1064"/>
        <v>32</v>
      </c>
      <c r="AQ621" s="50">
        <f t="shared" si="1064"/>
        <v>0</v>
      </c>
      <c r="AR621" s="50">
        <f t="shared" si="1064"/>
        <v>0</v>
      </c>
      <c r="AS621" s="50">
        <f t="shared" si="1064"/>
        <v>0</v>
      </c>
      <c r="AT621" s="50">
        <f t="shared" si="1064"/>
        <v>0</v>
      </c>
      <c r="AU621" s="50">
        <f t="shared" si="1064"/>
        <v>0</v>
      </c>
      <c r="AV621" s="50">
        <f t="shared" ref="AR621:AW623" si="1065">AV622</f>
        <v>32</v>
      </c>
      <c r="AW621" s="50">
        <f t="shared" si="1065"/>
        <v>0</v>
      </c>
    </row>
    <row r="622" spans="1:49" s="9" customFormat="1" ht="49.5">
      <c r="A622" s="77" t="s">
        <v>202</v>
      </c>
      <c r="B622" s="25" t="s">
        <v>62</v>
      </c>
      <c r="C622" s="25" t="s">
        <v>62</v>
      </c>
      <c r="D622" s="32" t="s">
        <v>405</v>
      </c>
      <c r="E622" s="25"/>
      <c r="F622" s="50">
        <f t="shared" si="1062"/>
        <v>32</v>
      </c>
      <c r="G622" s="50">
        <f t="shared" si="1062"/>
        <v>0</v>
      </c>
      <c r="H622" s="50">
        <f t="shared" si="1062"/>
        <v>0</v>
      </c>
      <c r="I622" s="50">
        <f t="shared" si="1062"/>
        <v>0</v>
      </c>
      <c r="J622" s="50">
        <f t="shared" si="1062"/>
        <v>0</v>
      </c>
      <c r="K622" s="50">
        <f t="shared" si="1062"/>
        <v>0</v>
      </c>
      <c r="L622" s="50">
        <f t="shared" si="1062"/>
        <v>32</v>
      </c>
      <c r="M622" s="50">
        <f t="shared" si="1062"/>
        <v>0</v>
      </c>
      <c r="N622" s="50">
        <f t="shared" si="1062"/>
        <v>0</v>
      </c>
      <c r="O622" s="50">
        <f t="shared" si="1062"/>
        <v>0</v>
      </c>
      <c r="P622" s="50">
        <f t="shared" si="1062"/>
        <v>0</v>
      </c>
      <c r="Q622" s="50">
        <f t="shared" si="1062"/>
        <v>0</v>
      </c>
      <c r="R622" s="50">
        <f t="shared" si="1062"/>
        <v>32</v>
      </c>
      <c r="S622" s="50">
        <f t="shared" si="1062"/>
        <v>0</v>
      </c>
      <c r="T622" s="50">
        <f t="shared" si="1063"/>
        <v>0</v>
      </c>
      <c r="U622" s="50">
        <f t="shared" si="1063"/>
        <v>0</v>
      </c>
      <c r="V622" s="50">
        <f t="shared" si="1063"/>
        <v>0</v>
      </c>
      <c r="W622" s="50">
        <f t="shared" si="1063"/>
        <v>0</v>
      </c>
      <c r="X622" s="50">
        <f t="shared" si="1063"/>
        <v>32</v>
      </c>
      <c r="Y622" s="50">
        <f t="shared" si="1063"/>
        <v>0</v>
      </c>
      <c r="Z622" s="50">
        <f t="shared" si="1063"/>
        <v>0</v>
      </c>
      <c r="AA622" s="50">
        <f t="shared" si="1063"/>
        <v>0</v>
      </c>
      <c r="AB622" s="50">
        <f t="shared" si="1063"/>
        <v>0</v>
      </c>
      <c r="AC622" s="50">
        <f t="shared" si="1063"/>
        <v>0</v>
      </c>
      <c r="AD622" s="50">
        <f t="shared" si="1063"/>
        <v>32</v>
      </c>
      <c r="AE622" s="50">
        <f t="shared" si="1063"/>
        <v>0</v>
      </c>
      <c r="AF622" s="50">
        <f t="shared" si="1064"/>
        <v>0</v>
      </c>
      <c r="AG622" s="50">
        <f t="shared" si="1064"/>
        <v>0</v>
      </c>
      <c r="AH622" s="50">
        <f t="shared" si="1064"/>
        <v>0</v>
      </c>
      <c r="AI622" s="50">
        <f t="shared" si="1064"/>
        <v>0</v>
      </c>
      <c r="AJ622" s="50">
        <f t="shared" si="1064"/>
        <v>32</v>
      </c>
      <c r="AK622" s="50">
        <f t="shared" si="1064"/>
        <v>0</v>
      </c>
      <c r="AL622" s="50">
        <f t="shared" si="1064"/>
        <v>0</v>
      </c>
      <c r="AM622" s="50">
        <f t="shared" si="1064"/>
        <v>0</v>
      </c>
      <c r="AN622" s="50">
        <f t="shared" si="1064"/>
        <v>0</v>
      </c>
      <c r="AO622" s="50">
        <f t="shared" si="1064"/>
        <v>0</v>
      </c>
      <c r="AP622" s="50">
        <f t="shared" si="1064"/>
        <v>32</v>
      </c>
      <c r="AQ622" s="50">
        <f t="shared" si="1064"/>
        <v>0</v>
      </c>
      <c r="AR622" s="50">
        <f t="shared" si="1065"/>
        <v>0</v>
      </c>
      <c r="AS622" s="50">
        <f t="shared" si="1065"/>
        <v>0</v>
      </c>
      <c r="AT622" s="50">
        <f t="shared" si="1065"/>
        <v>0</v>
      </c>
      <c r="AU622" s="50">
        <f t="shared" si="1065"/>
        <v>0</v>
      </c>
      <c r="AV622" s="50">
        <f t="shared" si="1065"/>
        <v>32</v>
      </c>
      <c r="AW622" s="50">
        <f t="shared" si="1065"/>
        <v>0</v>
      </c>
    </row>
    <row r="623" spans="1:49" s="9" customFormat="1" ht="39.75" customHeight="1">
      <c r="A623" s="77" t="s">
        <v>83</v>
      </c>
      <c r="B623" s="25" t="s">
        <v>62</v>
      </c>
      <c r="C623" s="25" t="s">
        <v>62</v>
      </c>
      <c r="D623" s="32" t="s">
        <v>405</v>
      </c>
      <c r="E623" s="25" t="s">
        <v>84</v>
      </c>
      <c r="F623" s="50">
        <f t="shared" si="1062"/>
        <v>32</v>
      </c>
      <c r="G623" s="50">
        <f t="shared" si="1062"/>
        <v>0</v>
      </c>
      <c r="H623" s="50">
        <f t="shared" si="1062"/>
        <v>0</v>
      </c>
      <c r="I623" s="50">
        <f t="shared" si="1062"/>
        <v>0</v>
      </c>
      <c r="J623" s="50">
        <f t="shared" si="1062"/>
        <v>0</v>
      </c>
      <c r="K623" s="50">
        <f t="shared" si="1062"/>
        <v>0</v>
      </c>
      <c r="L623" s="50">
        <f t="shared" si="1062"/>
        <v>32</v>
      </c>
      <c r="M623" s="50">
        <f t="shared" si="1062"/>
        <v>0</v>
      </c>
      <c r="N623" s="50">
        <f t="shared" si="1062"/>
        <v>0</v>
      </c>
      <c r="O623" s="50">
        <f t="shared" si="1062"/>
        <v>0</v>
      </c>
      <c r="P623" s="50">
        <f t="shared" si="1062"/>
        <v>0</v>
      </c>
      <c r="Q623" s="50">
        <f t="shared" si="1062"/>
        <v>0</v>
      </c>
      <c r="R623" s="50">
        <f t="shared" si="1062"/>
        <v>32</v>
      </c>
      <c r="S623" s="50">
        <f t="shared" si="1062"/>
        <v>0</v>
      </c>
      <c r="T623" s="50">
        <f t="shared" si="1063"/>
        <v>0</v>
      </c>
      <c r="U623" s="50">
        <f t="shared" si="1063"/>
        <v>0</v>
      </c>
      <c r="V623" s="50">
        <f t="shared" si="1063"/>
        <v>0</v>
      </c>
      <c r="W623" s="50">
        <f t="shared" si="1063"/>
        <v>0</v>
      </c>
      <c r="X623" s="50">
        <f t="shared" si="1063"/>
        <v>32</v>
      </c>
      <c r="Y623" s="50">
        <f t="shared" si="1063"/>
        <v>0</v>
      </c>
      <c r="Z623" s="50">
        <f t="shared" si="1063"/>
        <v>0</v>
      </c>
      <c r="AA623" s="50">
        <f t="shared" si="1063"/>
        <v>0</v>
      </c>
      <c r="AB623" s="50">
        <f t="shared" si="1063"/>
        <v>0</v>
      </c>
      <c r="AC623" s="50">
        <f t="shared" si="1063"/>
        <v>0</v>
      </c>
      <c r="AD623" s="50">
        <f t="shared" si="1063"/>
        <v>32</v>
      </c>
      <c r="AE623" s="50">
        <f t="shared" si="1063"/>
        <v>0</v>
      </c>
      <c r="AF623" s="50">
        <f t="shared" si="1064"/>
        <v>0</v>
      </c>
      <c r="AG623" s="50">
        <f t="shared" si="1064"/>
        <v>0</v>
      </c>
      <c r="AH623" s="50">
        <f t="shared" si="1064"/>
        <v>0</v>
      </c>
      <c r="AI623" s="50">
        <f t="shared" si="1064"/>
        <v>0</v>
      </c>
      <c r="AJ623" s="50">
        <f t="shared" si="1064"/>
        <v>32</v>
      </c>
      <c r="AK623" s="50">
        <f t="shared" si="1064"/>
        <v>0</v>
      </c>
      <c r="AL623" s="50">
        <f t="shared" si="1064"/>
        <v>0</v>
      </c>
      <c r="AM623" s="50">
        <f t="shared" si="1064"/>
        <v>0</v>
      </c>
      <c r="AN623" s="50">
        <f t="shared" si="1064"/>
        <v>0</v>
      </c>
      <c r="AO623" s="50">
        <f t="shared" si="1064"/>
        <v>0</v>
      </c>
      <c r="AP623" s="50">
        <f t="shared" si="1064"/>
        <v>32</v>
      </c>
      <c r="AQ623" s="50">
        <f t="shared" si="1064"/>
        <v>0</v>
      </c>
      <c r="AR623" s="50">
        <f t="shared" si="1065"/>
        <v>0</v>
      </c>
      <c r="AS623" s="50">
        <f t="shared" si="1065"/>
        <v>0</v>
      </c>
      <c r="AT623" s="50">
        <f t="shared" si="1065"/>
        <v>0</v>
      </c>
      <c r="AU623" s="50">
        <f t="shared" si="1065"/>
        <v>0</v>
      </c>
      <c r="AV623" s="50">
        <f t="shared" si="1065"/>
        <v>32</v>
      </c>
      <c r="AW623" s="50">
        <f t="shared" si="1065"/>
        <v>0</v>
      </c>
    </row>
    <row r="624" spans="1:49" s="9" customFormat="1" ht="16.5">
      <c r="A624" s="33" t="s">
        <v>178</v>
      </c>
      <c r="B624" s="25" t="s">
        <v>62</v>
      </c>
      <c r="C624" s="25" t="s">
        <v>62</v>
      </c>
      <c r="D624" s="32" t="s">
        <v>405</v>
      </c>
      <c r="E624" s="25" t="s">
        <v>177</v>
      </c>
      <c r="F624" s="27">
        <v>32</v>
      </c>
      <c r="G624" s="27"/>
      <c r="H624" s="27"/>
      <c r="I624" s="27"/>
      <c r="J624" s="27"/>
      <c r="K624" s="27"/>
      <c r="L624" s="27">
        <f>F624+H624+I624+J624+K624</f>
        <v>32</v>
      </c>
      <c r="M624" s="27">
        <f>G624+K624</f>
        <v>0</v>
      </c>
      <c r="N624" s="27"/>
      <c r="O624" s="27"/>
      <c r="P624" s="27"/>
      <c r="Q624" s="27"/>
      <c r="R624" s="27">
        <f>L624+N624+O624+P624+Q624</f>
        <v>32</v>
      </c>
      <c r="S624" s="27">
        <f>M624+Q624</f>
        <v>0</v>
      </c>
      <c r="T624" s="27"/>
      <c r="U624" s="27"/>
      <c r="V624" s="27"/>
      <c r="W624" s="27"/>
      <c r="X624" s="27">
        <f>R624+T624+U624+V624+W624</f>
        <v>32</v>
      </c>
      <c r="Y624" s="27">
        <f>S624+W624</f>
        <v>0</v>
      </c>
      <c r="Z624" s="27"/>
      <c r="AA624" s="27"/>
      <c r="AB624" s="27"/>
      <c r="AC624" s="27"/>
      <c r="AD624" s="27">
        <f>X624+Z624+AA624+AB624+AC624</f>
        <v>32</v>
      </c>
      <c r="AE624" s="27">
        <f>Y624+AC624</f>
        <v>0</v>
      </c>
      <c r="AF624" s="27"/>
      <c r="AG624" s="27"/>
      <c r="AH624" s="27"/>
      <c r="AI624" s="27"/>
      <c r="AJ624" s="27">
        <f>AD624+AF624+AG624+AH624+AI624</f>
        <v>32</v>
      </c>
      <c r="AK624" s="27">
        <f>AE624+AI624</f>
        <v>0</v>
      </c>
      <c r="AL624" s="27"/>
      <c r="AM624" s="27"/>
      <c r="AN624" s="27"/>
      <c r="AO624" s="27"/>
      <c r="AP624" s="27">
        <f>AJ624+AL624+AM624+AN624+AO624</f>
        <v>32</v>
      </c>
      <c r="AQ624" s="27">
        <f>AK624+AO624</f>
        <v>0</v>
      </c>
      <c r="AR624" s="27"/>
      <c r="AS624" s="27"/>
      <c r="AT624" s="27"/>
      <c r="AU624" s="27"/>
      <c r="AV624" s="27">
        <f>AP624+AR624+AS624+AT624+AU624</f>
        <v>32</v>
      </c>
      <c r="AW624" s="27">
        <f>AQ624+AU624</f>
        <v>0</v>
      </c>
    </row>
    <row r="625" spans="1:49" s="9" customFormat="1" ht="49.5">
      <c r="A625" s="33" t="s">
        <v>156</v>
      </c>
      <c r="B625" s="25" t="s">
        <v>62</v>
      </c>
      <c r="C625" s="25" t="s">
        <v>62</v>
      </c>
      <c r="D625" s="32" t="s">
        <v>374</v>
      </c>
      <c r="E625" s="25"/>
      <c r="F625" s="27">
        <f>F626</f>
        <v>166</v>
      </c>
      <c r="G625" s="27">
        <f>G626</f>
        <v>0</v>
      </c>
      <c r="H625" s="27">
        <f t="shared" ref="H625:Z628" si="1066">H626</f>
        <v>0</v>
      </c>
      <c r="I625" s="27">
        <f t="shared" si="1066"/>
        <v>0</v>
      </c>
      <c r="J625" s="27">
        <f t="shared" si="1066"/>
        <v>0</v>
      </c>
      <c r="K625" s="27">
        <f t="shared" si="1066"/>
        <v>0</v>
      </c>
      <c r="L625" s="27">
        <f t="shared" si="1066"/>
        <v>166</v>
      </c>
      <c r="M625" s="27">
        <f t="shared" si="1066"/>
        <v>0</v>
      </c>
      <c r="N625" s="27">
        <f t="shared" si="1066"/>
        <v>0</v>
      </c>
      <c r="O625" s="27">
        <f t="shared" si="1066"/>
        <v>0</v>
      </c>
      <c r="P625" s="27">
        <f t="shared" si="1066"/>
        <v>0</v>
      </c>
      <c r="Q625" s="27">
        <f t="shared" si="1066"/>
        <v>0</v>
      </c>
      <c r="R625" s="27">
        <f t="shared" si="1066"/>
        <v>166</v>
      </c>
      <c r="S625" s="27">
        <f t="shared" si="1066"/>
        <v>0</v>
      </c>
      <c r="T625" s="27">
        <f t="shared" si="1066"/>
        <v>0</v>
      </c>
      <c r="U625" s="27">
        <f t="shared" si="1066"/>
        <v>0</v>
      </c>
      <c r="V625" s="27">
        <f t="shared" si="1066"/>
        <v>0</v>
      </c>
      <c r="W625" s="27">
        <f t="shared" si="1066"/>
        <v>0</v>
      </c>
      <c r="X625" s="27">
        <f t="shared" si="1066"/>
        <v>166</v>
      </c>
      <c r="Y625" s="27">
        <f t="shared" si="1066"/>
        <v>0</v>
      </c>
      <c r="Z625" s="27">
        <f t="shared" si="1066"/>
        <v>0</v>
      </c>
      <c r="AA625" s="27">
        <f t="shared" ref="Z625:AO628" si="1067">AA626</f>
        <v>0</v>
      </c>
      <c r="AB625" s="27">
        <f t="shared" si="1067"/>
        <v>0</v>
      </c>
      <c r="AC625" s="27">
        <f t="shared" si="1067"/>
        <v>0</v>
      </c>
      <c r="AD625" s="27">
        <f t="shared" si="1067"/>
        <v>166</v>
      </c>
      <c r="AE625" s="27">
        <f t="shared" si="1067"/>
        <v>0</v>
      </c>
      <c r="AF625" s="27">
        <f t="shared" si="1067"/>
        <v>0</v>
      </c>
      <c r="AG625" s="27">
        <f t="shared" si="1067"/>
        <v>0</v>
      </c>
      <c r="AH625" s="27">
        <f t="shared" si="1067"/>
        <v>0</v>
      </c>
      <c r="AI625" s="27">
        <f t="shared" si="1067"/>
        <v>0</v>
      </c>
      <c r="AJ625" s="27">
        <f t="shared" si="1067"/>
        <v>166</v>
      </c>
      <c r="AK625" s="27">
        <f t="shared" si="1067"/>
        <v>0</v>
      </c>
      <c r="AL625" s="27">
        <f t="shared" si="1067"/>
        <v>0</v>
      </c>
      <c r="AM625" s="27">
        <f t="shared" si="1067"/>
        <v>0</v>
      </c>
      <c r="AN625" s="27">
        <f t="shared" si="1067"/>
        <v>0</v>
      </c>
      <c r="AO625" s="27">
        <f t="shared" si="1067"/>
        <v>0</v>
      </c>
      <c r="AP625" s="27">
        <f t="shared" ref="AL625:AW628" si="1068">AP626</f>
        <v>166</v>
      </c>
      <c r="AQ625" s="27">
        <f t="shared" si="1068"/>
        <v>0</v>
      </c>
      <c r="AR625" s="27">
        <f t="shared" si="1068"/>
        <v>0</v>
      </c>
      <c r="AS625" s="27">
        <f t="shared" si="1068"/>
        <v>0</v>
      </c>
      <c r="AT625" s="27">
        <f t="shared" si="1068"/>
        <v>0</v>
      </c>
      <c r="AU625" s="27">
        <f t="shared" si="1068"/>
        <v>0</v>
      </c>
      <c r="AV625" s="27">
        <f t="shared" si="1068"/>
        <v>166</v>
      </c>
      <c r="AW625" s="27">
        <f t="shared" si="1068"/>
        <v>0</v>
      </c>
    </row>
    <row r="626" spans="1:49" s="9" customFormat="1" ht="33">
      <c r="A626" s="33" t="s">
        <v>216</v>
      </c>
      <c r="B626" s="25" t="s">
        <v>62</v>
      </c>
      <c r="C626" s="25" t="s">
        <v>62</v>
      </c>
      <c r="D626" s="32" t="s">
        <v>406</v>
      </c>
      <c r="E626" s="25"/>
      <c r="F626" s="27">
        <f t="shared" ref="F626:U628" si="1069">F627</f>
        <v>166</v>
      </c>
      <c r="G626" s="27">
        <f t="shared" si="1069"/>
        <v>0</v>
      </c>
      <c r="H626" s="27">
        <f t="shared" si="1069"/>
        <v>0</v>
      </c>
      <c r="I626" s="27">
        <f t="shared" si="1069"/>
        <v>0</v>
      </c>
      <c r="J626" s="27">
        <f t="shared" si="1069"/>
        <v>0</v>
      </c>
      <c r="K626" s="27">
        <f t="shared" si="1069"/>
        <v>0</v>
      </c>
      <c r="L626" s="27">
        <f t="shared" si="1069"/>
        <v>166</v>
      </c>
      <c r="M626" s="27">
        <f t="shared" si="1069"/>
        <v>0</v>
      </c>
      <c r="N626" s="27">
        <f t="shared" si="1069"/>
        <v>0</v>
      </c>
      <c r="O626" s="27">
        <f t="shared" si="1069"/>
        <v>0</v>
      </c>
      <c r="P626" s="27">
        <f t="shared" si="1069"/>
        <v>0</v>
      </c>
      <c r="Q626" s="27">
        <f t="shared" si="1069"/>
        <v>0</v>
      </c>
      <c r="R626" s="27">
        <f t="shared" si="1069"/>
        <v>166</v>
      </c>
      <c r="S626" s="27">
        <f t="shared" si="1069"/>
        <v>0</v>
      </c>
      <c r="T626" s="27">
        <f t="shared" si="1069"/>
        <v>0</v>
      </c>
      <c r="U626" s="27">
        <f t="shared" si="1069"/>
        <v>0</v>
      </c>
      <c r="V626" s="27">
        <f t="shared" si="1066"/>
        <v>0</v>
      </c>
      <c r="W626" s="27">
        <f t="shared" si="1066"/>
        <v>0</v>
      </c>
      <c r="X626" s="27">
        <f t="shared" si="1066"/>
        <v>166</v>
      </c>
      <c r="Y626" s="27">
        <f t="shared" si="1066"/>
        <v>0</v>
      </c>
      <c r="Z626" s="27">
        <f t="shared" si="1066"/>
        <v>0</v>
      </c>
      <c r="AA626" s="27">
        <f t="shared" si="1067"/>
        <v>0</v>
      </c>
      <c r="AB626" s="27">
        <f t="shared" si="1067"/>
        <v>0</v>
      </c>
      <c r="AC626" s="27">
        <f t="shared" si="1067"/>
        <v>0</v>
      </c>
      <c r="AD626" s="27">
        <f t="shared" si="1067"/>
        <v>166</v>
      </c>
      <c r="AE626" s="27">
        <f t="shared" si="1067"/>
        <v>0</v>
      </c>
      <c r="AF626" s="27">
        <f t="shared" si="1067"/>
        <v>0</v>
      </c>
      <c r="AG626" s="27">
        <f t="shared" si="1067"/>
        <v>0</v>
      </c>
      <c r="AH626" s="27">
        <f t="shared" si="1067"/>
        <v>0</v>
      </c>
      <c r="AI626" s="27">
        <f t="shared" si="1067"/>
        <v>0</v>
      </c>
      <c r="AJ626" s="27">
        <f t="shared" si="1067"/>
        <v>166</v>
      </c>
      <c r="AK626" s="27">
        <f t="shared" si="1067"/>
        <v>0</v>
      </c>
      <c r="AL626" s="27">
        <f t="shared" si="1068"/>
        <v>0</v>
      </c>
      <c r="AM626" s="27">
        <f t="shared" si="1068"/>
        <v>0</v>
      </c>
      <c r="AN626" s="27">
        <f t="shared" si="1068"/>
        <v>0</v>
      </c>
      <c r="AO626" s="27">
        <f t="shared" si="1068"/>
        <v>0</v>
      </c>
      <c r="AP626" s="27">
        <f t="shared" si="1068"/>
        <v>166</v>
      </c>
      <c r="AQ626" s="27">
        <f t="shared" si="1068"/>
        <v>0</v>
      </c>
      <c r="AR626" s="27">
        <f t="shared" si="1068"/>
        <v>0</v>
      </c>
      <c r="AS626" s="27">
        <f t="shared" si="1068"/>
        <v>0</v>
      </c>
      <c r="AT626" s="27">
        <f t="shared" si="1068"/>
        <v>0</v>
      </c>
      <c r="AU626" s="27">
        <f t="shared" si="1068"/>
        <v>0</v>
      </c>
      <c r="AV626" s="27">
        <f t="shared" si="1068"/>
        <v>166</v>
      </c>
      <c r="AW626" s="27">
        <f t="shared" si="1068"/>
        <v>0</v>
      </c>
    </row>
    <row r="627" spans="1:49" s="9" customFormat="1" ht="49.5">
      <c r="A627" s="33" t="s">
        <v>231</v>
      </c>
      <c r="B627" s="25" t="s">
        <v>62</v>
      </c>
      <c r="C627" s="25" t="s">
        <v>62</v>
      </c>
      <c r="D627" s="32" t="s">
        <v>407</v>
      </c>
      <c r="E627" s="25"/>
      <c r="F627" s="27">
        <f t="shared" si="1069"/>
        <v>166</v>
      </c>
      <c r="G627" s="27">
        <f t="shared" si="1069"/>
        <v>0</v>
      </c>
      <c r="H627" s="27">
        <f t="shared" si="1069"/>
        <v>0</v>
      </c>
      <c r="I627" s="27">
        <f t="shared" si="1069"/>
        <v>0</v>
      </c>
      <c r="J627" s="27">
        <f t="shared" si="1069"/>
        <v>0</v>
      </c>
      <c r="K627" s="27">
        <f t="shared" si="1069"/>
        <v>0</v>
      </c>
      <c r="L627" s="27">
        <f t="shared" si="1069"/>
        <v>166</v>
      </c>
      <c r="M627" s="27">
        <f t="shared" si="1069"/>
        <v>0</v>
      </c>
      <c r="N627" s="27">
        <f t="shared" si="1069"/>
        <v>0</v>
      </c>
      <c r="O627" s="27">
        <f t="shared" si="1069"/>
        <v>0</v>
      </c>
      <c r="P627" s="27">
        <f t="shared" si="1069"/>
        <v>0</v>
      </c>
      <c r="Q627" s="27">
        <f t="shared" si="1069"/>
        <v>0</v>
      </c>
      <c r="R627" s="27">
        <f t="shared" si="1069"/>
        <v>166</v>
      </c>
      <c r="S627" s="27">
        <f t="shared" si="1069"/>
        <v>0</v>
      </c>
      <c r="T627" s="27">
        <f t="shared" si="1066"/>
        <v>0</v>
      </c>
      <c r="U627" s="27">
        <f t="shared" si="1066"/>
        <v>0</v>
      </c>
      <c r="V627" s="27">
        <f t="shared" si="1066"/>
        <v>0</v>
      </c>
      <c r="W627" s="27">
        <f t="shared" si="1066"/>
        <v>0</v>
      </c>
      <c r="X627" s="27">
        <f t="shared" si="1066"/>
        <v>166</v>
      </c>
      <c r="Y627" s="27">
        <f t="shared" si="1066"/>
        <v>0</v>
      </c>
      <c r="Z627" s="27">
        <f t="shared" si="1067"/>
        <v>0</v>
      </c>
      <c r="AA627" s="27">
        <f t="shared" si="1067"/>
        <v>0</v>
      </c>
      <c r="AB627" s="27">
        <f t="shared" si="1067"/>
        <v>0</v>
      </c>
      <c r="AC627" s="27">
        <f t="shared" si="1067"/>
        <v>0</v>
      </c>
      <c r="AD627" s="27">
        <f t="shared" si="1067"/>
        <v>166</v>
      </c>
      <c r="AE627" s="27">
        <f t="shared" si="1067"/>
        <v>0</v>
      </c>
      <c r="AF627" s="27">
        <f t="shared" si="1067"/>
        <v>0</v>
      </c>
      <c r="AG627" s="27">
        <f t="shared" si="1067"/>
        <v>0</v>
      </c>
      <c r="AH627" s="27">
        <f t="shared" si="1067"/>
        <v>0</v>
      </c>
      <c r="AI627" s="27">
        <f t="shared" si="1067"/>
        <v>0</v>
      </c>
      <c r="AJ627" s="27">
        <f t="shared" si="1067"/>
        <v>166</v>
      </c>
      <c r="AK627" s="27">
        <f t="shared" si="1067"/>
        <v>0</v>
      </c>
      <c r="AL627" s="27">
        <f t="shared" si="1068"/>
        <v>0</v>
      </c>
      <c r="AM627" s="27">
        <f t="shared" si="1068"/>
        <v>0</v>
      </c>
      <c r="AN627" s="27">
        <f t="shared" si="1068"/>
        <v>0</v>
      </c>
      <c r="AO627" s="27">
        <f t="shared" si="1068"/>
        <v>0</v>
      </c>
      <c r="AP627" s="27">
        <f t="shared" si="1068"/>
        <v>166</v>
      </c>
      <c r="AQ627" s="27">
        <f t="shared" si="1068"/>
        <v>0</v>
      </c>
      <c r="AR627" s="27">
        <f t="shared" si="1068"/>
        <v>0</v>
      </c>
      <c r="AS627" s="27">
        <f t="shared" si="1068"/>
        <v>0</v>
      </c>
      <c r="AT627" s="27">
        <f t="shared" si="1068"/>
        <v>0</v>
      </c>
      <c r="AU627" s="27">
        <f t="shared" si="1068"/>
        <v>0</v>
      </c>
      <c r="AV627" s="27">
        <f t="shared" si="1068"/>
        <v>166</v>
      </c>
      <c r="AW627" s="27">
        <f t="shared" si="1068"/>
        <v>0</v>
      </c>
    </row>
    <row r="628" spans="1:49" s="9" customFormat="1" ht="38.25" customHeight="1">
      <c r="A628" s="33" t="s">
        <v>83</v>
      </c>
      <c r="B628" s="25" t="s">
        <v>62</v>
      </c>
      <c r="C628" s="25" t="s">
        <v>62</v>
      </c>
      <c r="D628" s="32" t="s">
        <v>407</v>
      </c>
      <c r="E628" s="25" t="s">
        <v>84</v>
      </c>
      <c r="F628" s="27">
        <f t="shared" si="1069"/>
        <v>166</v>
      </c>
      <c r="G628" s="27">
        <f t="shared" si="1069"/>
        <v>0</v>
      </c>
      <c r="H628" s="27">
        <f t="shared" si="1069"/>
        <v>0</v>
      </c>
      <c r="I628" s="27">
        <f t="shared" si="1069"/>
        <v>0</v>
      </c>
      <c r="J628" s="27">
        <f t="shared" si="1069"/>
        <v>0</v>
      </c>
      <c r="K628" s="27">
        <f t="shared" si="1069"/>
        <v>0</v>
      </c>
      <c r="L628" s="27">
        <f t="shared" si="1069"/>
        <v>166</v>
      </c>
      <c r="M628" s="27">
        <f t="shared" si="1069"/>
        <v>0</v>
      </c>
      <c r="N628" s="27">
        <f t="shared" si="1069"/>
        <v>0</v>
      </c>
      <c r="O628" s="27">
        <f t="shared" si="1069"/>
        <v>0</v>
      </c>
      <c r="P628" s="27">
        <f t="shared" si="1069"/>
        <v>0</v>
      </c>
      <c r="Q628" s="27">
        <f t="shared" si="1069"/>
        <v>0</v>
      </c>
      <c r="R628" s="27">
        <f t="shared" si="1069"/>
        <v>166</v>
      </c>
      <c r="S628" s="27">
        <f t="shared" si="1069"/>
        <v>0</v>
      </c>
      <c r="T628" s="27">
        <f t="shared" si="1066"/>
        <v>0</v>
      </c>
      <c r="U628" s="27">
        <f t="shared" si="1066"/>
        <v>0</v>
      </c>
      <c r="V628" s="27">
        <f t="shared" si="1066"/>
        <v>0</v>
      </c>
      <c r="W628" s="27">
        <f t="shared" si="1066"/>
        <v>0</v>
      </c>
      <c r="X628" s="27">
        <f t="shared" si="1066"/>
        <v>166</v>
      </c>
      <c r="Y628" s="27">
        <f t="shared" si="1066"/>
        <v>0</v>
      </c>
      <c r="Z628" s="27">
        <f t="shared" si="1067"/>
        <v>0</v>
      </c>
      <c r="AA628" s="27">
        <f t="shared" si="1067"/>
        <v>0</v>
      </c>
      <c r="AB628" s="27">
        <f t="shared" si="1067"/>
        <v>0</v>
      </c>
      <c r="AC628" s="27">
        <f t="shared" si="1067"/>
        <v>0</v>
      </c>
      <c r="AD628" s="27">
        <f t="shared" si="1067"/>
        <v>166</v>
      </c>
      <c r="AE628" s="27">
        <f t="shared" si="1067"/>
        <v>0</v>
      </c>
      <c r="AF628" s="27">
        <f t="shared" si="1067"/>
        <v>0</v>
      </c>
      <c r="AG628" s="27">
        <f t="shared" si="1067"/>
        <v>0</v>
      </c>
      <c r="AH628" s="27">
        <f t="shared" si="1067"/>
        <v>0</v>
      </c>
      <c r="AI628" s="27">
        <f t="shared" si="1067"/>
        <v>0</v>
      </c>
      <c r="AJ628" s="27">
        <f t="shared" si="1067"/>
        <v>166</v>
      </c>
      <c r="AK628" s="27">
        <f t="shared" si="1067"/>
        <v>0</v>
      </c>
      <c r="AL628" s="27">
        <f t="shared" si="1068"/>
        <v>0</v>
      </c>
      <c r="AM628" s="27">
        <f t="shared" si="1068"/>
        <v>0</v>
      </c>
      <c r="AN628" s="27">
        <f t="shared" si="1068"/>
        <v>0</v>
      </c>
      <c r="AO628" s="27">
        <f t="shared" si="1068"/>
        <v>0</v>
      </c>
      <c r="AP628" s="27">
        <f t="shared" si="1068"/>
        <v>166</v>
      </c>
      <c r="AQ628" s="27">
        <f t="shared" si="1068"/>
        <v>0</v>
      </c>
      <c r="AR628" s="27">
        <f t="shared" si="1068"/>
        <v>0</v>
      </c>
      <c r="AS628" s="27">
        <f t="shared" si="1068"/>
        <v>0</v>
      </c>
      <c r="AT628" s="27">
        <f t="shared" si="1068"/>
        <v>0</v>
      </c>
      <c r="AU628" s="27">
        <f t="shared" si="1068"/>
        <v>0</v>
      </c>
      <c r="AV628" s="27">
        <f t="shared" si="1068"/>
        <v>166</v>
      </c>
      <c r="AW628" s="27">
        <f t="shared" si="1068"/>
        <v>0</v>
      </c>
    </row>
    <row r="629" spans="1:49" s="9" customFormat="1" ht="16.5">
      <c r="A629" s="33" t="s">
        <v>178</v>
      </c>
      <c r="B629" s="25" t="s">
        <v>62</v>
      </c>
      <c r="C629" s="25" t="s">
        <v>62</v>
      </c>
      <c r="D629" s="32" t="s">
        <v>407</v>
      </c>
      <c r="E629" s="25" t="s">
        <v>177</v>
      </c>
      <c r="F629" s="27">
        <v>166</v>
      </c>
      <c r="G629" s="27"/>
      <c r="H629" s="27"/>
      <c r="I629" s="27"/>
      <c r="J629" s="27"/>
      <c r="K629" s="27"/>
      <c r="L629" s="27">
        <f>F629+H629+I629+J629+K629</f>
        <v>166</v>
      </c>
      <c r="M629" s="27">
        <f>G629+K629</f>
        <v>0</v>
      </c>
      <c r="N629" s="27"/>
      <c r="O629" s="27"/>
      <c r="P629" s="27"/>
      <c r="Q629" s="27"/>
      <c r="R629" s="27">
        <f>L629+N629+O629+P629+Q629</f>
        <v>166</v>
      </c>
      <c r="S629" s="27">
        <f>M629+Q629</f>
        <v>0</v>
      </c>
      <c r="T629" s="27"/>
      <c r="U629" s="27"/>
      <c r="V629" s="27"/>
      <c r="W629" s="27"/>
      <c r="X629" s="27">
        <f>R629+T629+U629+V629+W629</f>
        <v>166</v>
      </c>
      <c r="Y629" s="27">
        <f>S629+W629</f>
        <v>0</v>
      </c>
      <c r="Z629" s="27"/>
      <c r="AA629" s="27"/>
      <c r="AB629" s="27"/>
      <c r="AC629" s="27"/>
      <c r="AD629" s="27">
        <f>X629+Z629+AA629+AB629+AC629</f>
        <v>166</v>
      </c>
      <c r="AE629" s="27">
        <f>Y629+AC629</f>
        <v>0</v>
      </c>
      <c r="AF629" s="27"/>
      <c r="AG629" s="27"/>
      <c r="AH629" s="27"/>
      <c r="AI629" s="27"/>
      <c r="AJ629" s="27">
        <f>AD629+AF629+AG629+AH629+AI629</f>
        <v>166</v>
      </c>
      <c r="AK629" s="27">
        <f>AE629+AI629</f>
        <v>0</v>
      </c>
      <c r="AL629" s="27"/>
      <c r="AM629" s="27"/>
      <c r="AN629" s="27"/>
      <c r="AO629" s="27"/>
      <c r="AP629" s="27">
        <f>AJ629+AL629+AM629+AN629+AO629</f>
        <v>166</v>
      </c>
      <c r="AQ629" s="27">
        <f>AK629+AO629</f>
        <v>0</v>
      </c>
      <c r="AR629" s="27"/>
      <c r="AS629" s="27"/>
      <c r="AT629" s="27"/>
      <c r="AU629" s="27"/>
      <c r="AV629" s="27">
        <f>AP629+AR629+AS629+AT629+AU629</f>
        <v>166</v>
      </c>
      <c r="AW629" s="27">
        <f>AQ629+AU629</f>
        <v>0</v>
      </c>
    </row>
    <row r="630" spans="1:49" s="9" customFormat="1" ht="49.5">
      <c r="A630" s="76" t="s">
        <v>523</v>
      </c>
      <c r="B630" s="25" t="s">
        <v>62</v>
      </c>
      <c r="C630" s="25" t="s">
        <v>62</v>
      </c>
      <c r="D630" s="32" t="s">
        <v>389</v>
      </c>
      <c r="E630" s="25"/>
      <c r="F630" s="27">
        <f t="shared" ref="F630:U633" si="1070">F631</f>
        <v>680</v>
      </c>
      <c r="G630" s="27">
        <f t="shared" si="1070"/>
        <v>0</v>
      </c>
      <c r="H630" s="27">
        <f t="shared" si="1070"/>
        <v>0</v>
      </c>
      <c r="I630" s="27">
        <f t="shared" si="1070"/>
        <v>0</v>
      </c>
      <c r="J630" s="27">
        <f t="shared" si="1070"/>
        <v>0</v>
      </c>
      <c r="K630" s="27">
        <f t="shared" si="1070"/>
        <v>0</v>
      </c>
      <c r="L630" s="27">
        <f t="shared" si="1070"/>
        <v>680</v>
      </c>
      <c r="M630" s="27">
        <f t="shared" si="1070"/>
        <v>0</v>
      </c>
      <c r="N630" s="27">
        <f t="shared" si="1070"/>
        <v>0</v>
      </c>
      <c r="O630" s="27">
        <f t="shared" si="1070"/>
        <v>0</v>
      </c>
      <c r="P630" s="27">
        <f t="shared" si="1070"/>
        <v>0</v>
      </c>
      <c r="Q630" s="27">
        <f t="shared" si="1070"/>
        <v>0</v>
      </c>
      <c r="R630" s="27">
        <f t="shared" si="1070"/>
        <v>680</v>
      </c>
      <c r="S630" s="27">
        <f t="shared" si="1070"/>
        <v>0</v>
      </c>
      <c r="T630" s="27">
        <f t="shared" si="1070"/>
        <v>0</v>
      </c>
      <c r="U630" s="27">
        <f t="shared" si="1070"/>
        <v>0</v>
      </c>
      <c r="V630" s="27">
        <f t="shared" ref="T630:AI633" si="1071">V631</f>
        <v>0</v>
      </c>
      <c r="W630" s="27">
        <f t="shared" si="1071"/>
        <v>0</v>
      </c>
      <c r="X630" s="27">
        <f t="shared" si="1071"/>
        <v>680</v>
      </c>
      <c r="Y630" s="27">
        <f t="shared" si="1071"/>
        <v>0</v>
      </c>
      <c r="Z630" s="27">
        <f t="shared" si="1071"/>
        <v>0</v>
      </c>
      <c r="AA630" s="27">
        <f t="shared" si="1071"/>
        <v>0</v>
      </c>
      <c r="AB630" s="27">
        <f t="shared" si="1071"/>
        <v>0</v>
      </c>
      <c r="AC630" s="27">
        <f t="shared" si="1071"/>
        <v>0</v>
      </c>
      <c r="AD630" s="27">
        <f t="shared" si="1071"/>
        <v>680</v>
      </c>
      <c r="AE630" s="27">
        <f t="shared" si="1071"/>
        <v>0</v>
      </c>
      <c r="AF630" s="27">
        <f t="shared" si="1071"/>
        <v>0</v>
      </c>
      <c r="AG630" s="27">
        <f t="shared" si="1071"/>
        <v>0</v>
      </c>
      <c r="AH630" s="27">
        <f t="shared" si="1071"/>
        <v>0</v>
      </c>
      <c r="AI630" s="27">
        <f t="shared" si="1071"/>
        <v>0</v>
      </c>
      <c r="AJ630" s="27">
        <f t="shared" ref="AF630:AU633" si="1072">AJ631</f>
        <v>680</v>
      </c>
      <c r="AK630" s="27">
        <f t="shared" si="1072"/>
        <v>0</v>
      </c>
      <c r="AL630" s="27">
        <f t="shared" si="1072"/>
        <v>0</v>
      </c>
      <c r="AM630" s="27">
        <f t="shared" si="1072"/>
        <v>0</v>
      </c>
      <c r="AN630" s="27">
        <f t="shared" si="1072"/>
        <v>0</v>
      </c>
      <c r="AO630" s="27">
        <f t="shared" si="1072"/>
        <v>0</v>
      </c>
      <c r="AP630" s="27">
        <f t="shared" si="1072"/>
        <v>680</v>
      </c>
      <c r="AQ630" s="27">
        <f t="shared" si="1072"/>
        <v>0</v>
      </c>
      <c r="AR630" s="27">
        <f t="shared" si="1072"/>
        <v>0</v>
      </c>
      <c r="AS630" s="27">
        <f t="shared" si="1072"/>
        <v>0</v>
      </c>
      <c r="AT630" s="27">
        <f t="shared" si="1072"/>
        <v>0</v>
      </c>
      <c r="AU630" s="27">
        <f t="shared" si="1072"/>
        <v>0</v>
      </c>
      <c r="AV630" s="27">
        <f t="shared" ref="AR630:AW633" si="1073">AV631</f>
        <v>680</v>
      </c>
      <c r="AW630" s="27">
        <f t="shared" si="1073"/>
        <v>0</v>
      </c>
    </row>
    <row r="631" spans="1:49" s="9" customFormat="1" ht="33">
      <c r="A631" s="33" t="s">
        <v>216</v>
      </c>
      <c r="B631" s="25" t="s">
        <v>62</v>
      </c>
      <c r="C631" s="25" t="s">
        <v>62</v>
      </c>
      <c r="D631" s="32" t="s">
        <v>408</v>
      </c>
      <c r="E631" s="25"/>
      <c r="F631" s="27">
        <f t="shared" si="1070"/>
        <v>680</v>
      </c>
      <c r="G631" s="27">
        <f t="shared" si="1070"/>
        <v>0</v>
      </c>
      <c r="H631" s="27">
        <f t="shared" si="1070"/>
        <v>0</v>
      </c>
      <c r="I631" s="27">
        <f t="shared" si="1070"/>
        <v>0</v>
      </c>
      <c r="J631" s="27">
        <f t="shared" si="1070"/>
        <v>0</v>
      </c>
      <c r="K631" s="27">
        <f t="shared" si="1070"/>
        <v>0</v>
      </c>
      <c r="L631" s="27">
        <f t="shared" si="1070"/>
        <v>680</v>
      </c>
      <c r="M631" s="27">
        <f t="shared" si="1070"/>
        <v>0</v>
      </c>
      <c r="N631" s="27">
        <f t="shared" si="1070"/>
        <v>0</v>
      </c>
      <c r="O631" s="27">
        <f t="shared" si="1070"/>
        <v>0</v>
      </c>
      <c r="P631" s="27">
        <f t="shared" si="1070"/>
        <v>0</v>
      </c>
      <c r="Q631" s="27">
        <f t="shared" si="1070"/>
        <v>0</v>
      </c>
      <c r="R631" s="27">
        <f t="shared" si="1070"/>
        <v>680</v>
      </c>
      <c r="S631" s="27">
        <f t="shared" si="1070"/>
        <v>0</v>
      </c>
      <c r="T631" s="27">
        <f t="shared" si="1071"/>
        <v>0</v>
      </c>
      <c r="U631" s="27">
        <f t="shared" si="1071"/>
        <v>0</v>
      </c>
      <c r="V631" s="27">
        <f t="shared" si="1071"/>
        <v>0</v>
      </c>
      <c r="W631" s="27">
        <f t="shared" si="1071"/>
        <v>0</v>
      </c>
      <c r="X631" s="27">
        <f t="shared" si="1071"/>
        <v>680</v>
      </c>
      <c r="Y631" s="27">
        <f t="shared" si="1071"/>
        <v>0</v>
      </c>
      <c r="Z631" s="27">
        <f t="shared" si="1071"/>
        <v>0</v>
      </c>
      <c r="AA631" s="27">
        <f t="shared" si="1071"/>
        <v>0</v>
      </c>
      <c r="AB631" s="27">
        <f t="shared" si="1071"/>
        <v>0</v>
      </c>
      <c r="AC631" s="27">
        <f t="shared" si="1071"/>
        <v>0</v>
      </c>
      <c r="AD631" s="27">
        <f t="shared" si="1071"/>
        <v>680</v>
      </c>
      <c r="AE631" s="27">
        <f t="shared" si="1071"/>
        <v>0</v>
      </c>
      <c r="AF631" s="27">
        <f t="shared" si="1072"/>
        <v>0</v>
      </c>
      <c r="AG631" s="27">
        <f t="shared" si="1072"/>
        <v>0</v>
      </c>
      <c r="AH631" s="27">
        <f t="shared" si="1072"/>
        <v>0</v>
      </c>
      <c r="AI631" s="27">
        <f t="shared" si="1072"/>
        <v>0</v>
      </c>
      <c r="AJ631" s="27">
        <f t="shared" si="1072"/>
        <v>680</v>
      </c>
      <c r="AK631" s="27">
        <f t="shared" si="1072"/>
        <v>0</v>
      </c>
      <c r="AL631" s="27">
        <f t="shared" si="1072"/>
        <v>0</v>
      </c>
      <c r="AM631" s="27">
        <f t="shared" si="1072"/>
        <v>0</v>
      </c>
      <c r="AN631" s="27">
        <f t="shared" si="1072"/>
        <v>0</v>
      </c>
      <c r="AO631" s="27">
        <f t="shared" si="1072"/>
        <v>0</v>
      </c>
      <c r="AP631" s="27">
        <f t="shared" si="1072"/>
        <v>680</v>
      </c>
      <c r="AQ631" s="27">
        <f t="shared" si="1072"/>
        <v>0</v>
      </c>
      <c r="AR631" s="27">
        <f t="shared" si="1073"/>
        <v>0</v>
      </c>
      <c r="AS631" s="27">
        <f t="shared" si="1073"/>
        <v>0</v>
      </c>
      <c r="AT631" s="27">
        <f t="shared" si="1073"/>
        <v>0</v>
      </c>
      <c r="AU631" s="27">
        <f t="shared" si="1073"/>
        <v>0</v>
      </c>
      <c r="AV631" s="27">
        <f t="shared" si="1073"/>
        <v>680</v>
      </c>
      <c r="AW631" s="27">
        <f t="shared" si="1073"/>
        <v>0</v>
      </c>
    </row>
    <row r="632" spans="1:49" s="9" customFormat="1" ht="49.5">
      <c r="A632" s="33" t="s">
        <v>231</v>
      </c>
      <c r="B632" s="25" t="s">
        <v>62</v>
      </c>
      <c r="C632" s="25" t="s">
        <v>62</v>
      </c>
      <c r="D632" s="32" t="s">
        <v>409</v>
      </c>
      <c r="E632" s="25"/>
      <c r="F632" s="27">
        <f t="shared" si="1070"/>
        <v>680</v>
      </c>
      <c r="G632" s="27">
        <f t="shared" si="1070"/>
        <v>0</v>
      </c>
      <c r="H632" s="27">
        <f t="shared" si="1070"/>
        <v>0</v>
      </c>
      <c r="I632" s="27">
        <f t="shared" si="1070"/>
        <v>0</v>
      </c>
      <c r="J632" s="27">
        <f t="shared" si="1070"/>
        <v>0</v>
      </c>
      <c r="K632" s="27">
        <f t="shared" si="1070"/>
        <v>0</v>
      </c>
      <c r="L632" s="27">
        <f t="shared" si="1070"/>
        <v>680</v>
      </c>
      <c r="M632" s="27">
        <f t="shared" si="1070"/>
        <v>0</v>
      </c>
      <c r="N632" s="27">
        <f t="shared" si="1070"/>
        <v>0</v>
      </c>
      <c r="O632" s="27">
        <f t="shared" si="1070"/>
        <v>0</v>
      </c>
      <c r="P632" s="27">
        <f t="shared" si="1070"/>
        <v>0</v>
      </c>
      <c r="Q632" s="27">
        <f t="shared" si="1070"/>
        <v>0</v>
      </c>
      <c r="R632" s="27">
        <f t="shared" si="1070"/>
        <v>680</v>
      </c>
      <c r="S632" s="27">
        <f t="shared" si="1070"/>
        <v>0</v>
      </c>
      <c r="T632" s="27">
        <f t="shared" si="1071"/>
        <v>0</v>
      </c>
      <c r="U632" s="27">
        <f t="shared" si="1071"/>
        <v>0</v>
      </c>
      <c r="V632" s="27">
        <f t="shared" si="1071"/>
        <v>0</v>
      </c>
      <c r="W632" s="27">
        <f t="shared" si="1071"/>
        <v>0</v>
      </c>
      <c r="X632" s="27">
        <f t="shared" si="1071"/>
        <v>680</v>
      </c>
      <c r="Y632" s="27">
        <f t="shared" si="1071"/>
        <v>0</v>
      </c>
      <c r="Z632" s="27">
        <f t="shared" si="1071"/>
        <v>0</v>
      </c>
      <c r="AA632" s="27">
        <f t="shared" si="1071"/>
        <v>0</v>
      </c>
      <c r="AB632" s="27">
        <f t="shared" si="1071"/>
        <v>0</v>
      </c>
      <c r="AC632" s="27">
        <f t="shared" si="1071"/>
        <v>0</v>
      </c>
      <c r="AD632" s="27">
        <f t="shared" si="1071"/>
        <v>680</v>
      </c>
      <c r="AE632" s="27">
        <f t="shared" si="1071"/>
        <v>0</v>
      </c>
      <c r="AF632" s="27">
        <f t="shared" si="1072"/>
        <v>0</v>
      </c>
      <c r="AG632" s="27">
        <f t="shared" si="1072"/>
        <v>0</v>
      </c>
      <c r="AH632" s="27">
        <f t="shared" si="1072"/>
        <v>0</v>
      </c>
      <c r="AI632" s="27">
        <f t="shared" si="1072"/>
        <v>0</v>
      </c>
      <c r="AJ632" s="27">
        <f t="shared" si="1072"/>
        <v>680</v>
      </c>
      <c r="AK632" s="27">
        <f t="shared" si="1072"/>
        <v>0</v>
      </c>
      <c r="AL632" s="27">
        <f t="shared" si="1072"/>
        <v>0</v>
      </c>
      <c r="AM632" s="27">
        <f t="shared" si="1072"/>
        <v>0</v>
      </c>
      <c r="AN632" s="27">
        <f t="shared" si="1072"/>
        <v>0</v>
      </c>
      <c r="AO632" s="27">
        <f t="shared" si="1072"/>
        <v>0</v>
      </c>
      <c r="AP632" s="27">
        <f t="shared" si="1072"/>
        <v>680</v>
      </c>
      <c r="AQ632" s="27">
        <f t="shared" si="1072"/>
        <v>0</v>
      </c>
      <c r="AR632" s="27">
        <f t="shared" si="1073"/>
        <v>0</v>
      </c>
      <c r="AS632" s="27">
        <f t="shared" si="1073"/>
        <v>0</v>
      </c>
      <c r="AT632" s="27">
        <f t="shared" si="1073"/>
        <v>0</v>
      </c>
      <c r="AU632" s="27">
        <f t="shared" si="1073"/>
        <v>0</v>
      </c>
      <c r="AV632" s="27">
        <f t="shared" si="1073"/>
        <v>680</v>
      </c>
      <c r="AW632" s="27">
        <f t="shared" si="1073"/>
        <v>0</v>
      </c>
    </row>
    <row r="633" spans="1:49" s="9" customFormat="1" ht="35.25" customHeight="1">
      <c r="A633" s="33" t="s">
        <v>83</v>
      </c>
      <c r="B633" s="25" t="s">
        <v>62</v>
      </c>
      <c r="C633" s="25" t="s">
        <v>62</v>
      </c>
      <c r="D633" s="32" t="s">
        <v>409</v>
      </c>
      <c r="E633" s="25" t="s">
        <v>84</v>
      </c>
      <c r="F633" s="27">
        <f t="shared" si="1070"/>
        <v>680</v>
      </c>
      <c r="G633" s="27">
        <f t="shared" si="1070"/>
        <v>0</v>
      </c>
      <c r="H633" s="27">
        <f t="shared" si="1070"/>
        <v>0</v>
      </c>
      <c r="I633" s="27">
        <f t="shared" si="1070"/>
        <v>0</v>
      </c>
      <c r="J633" s="27">
        <f t="shared" si="1070"/>
        <v>0</v>
      </c>
      <c r="K633" s="27">
        <f t="shared" si="1070"/>
        <v>0</v>
      </c>
      <c r="L633" s="27">
        <f t="shared" si="1070"/>
        <v>680</v>
      </c>
      <c r="M633" s="27">
        <f t="shared" si="1070"/>
        <v>0</v>
      </c>
      <c r="N633" s="27">
        <f t="shared" si="1070"/>
        <v>0</v>
      </c>
      <c r="O633" s="27">
        <f t="shared" si="1070"/>
        <v>0</v>
      </c>
      <c r="P633" s="27">
        <f t="shared" si="1070"/>
        <v>0</v>
      </c>
      <c r="Q633" s="27">
        <f t="shared" si="1070"/>
        <v>0</v>
      </c>
      <c r="R633" s="27">
        <f t="shared" si="1070"/>
        <v>680</v>
      </c>
      <c r="S633" s="27">
        <f t="shared" si="1070"/>
        <v>0</v>
      </c>
      <c r="T633" s="27">
        <f t="shared" si="1071"/>
        <v>0</v>
      </c>
      <c r="U633" s="27">
        <f t="shared" si="1071"/>
        <v>0</v>
      </c>
      <c r="V633" s="27">
        <f t="shared" si="1071"/>
        <v>0</v>
      </c>
      <c r="W633" s="27">
        <f t="shared" si="1071"/>
        <v>0</v>
      </c>
      <c r="X633" s="27">
        <f t="shared" si="1071"/>
        <v>680</v>
      </c>
      <c r="Y633" s="27">
        <f t="shared" si="1071"/>
        <v>0</v>
      </c>
      <c r="Z633" s="27">
        <f t="shared" si="1071"/>
        <v>0</v>
      </c>
      <c r="AA633" s="27">
        <f t="shared" si="1071"/>
        <v>0</v>
      </c>
      <c r="AB633" s="27">
        <f t="shared" si="1071"/>
        <v>0</v>
      </c>
      <c r="AC633" s="27">
        <f t="shared" si="1071"/>
        <v>0</v>
      </c>
      <c r="AD633" s="27">
        <f t="shared" si="1071"/>
        <v>680</v>
      </c>
      <c r="AE633" s="27">
        <f t="shared" si="1071"/>
        <v>0</v>
      </c>
      <c r="AF633" s="27">
        <f t="shared" si="1072"/>
        <v>0</v>
      </c>
      <c r="AG633" s="27">
        <f t="shared" si="1072"/>
        <v>0</v>
      </c>
      <c r="AH633" s="27">
        <f t="shared" si="1072"/>
        <v>0</v>
      </c>
      <c r="AI633" s="27">
        <f t="shared" si="1072"/>
        <v>0</v>
      </c>
      <c r="AJ633" s="27">
        <f t="shared" si="1072"/>
        <v>680</v>
      </c>
      <c r="AK633" s="27">
        <f t="shared" si="1072"/>
        <v>0</v>
      </c>
      <c r="AL633" s="27">
        <f t="shared" si="1072"/>
        <v>0</v>
      </c>
      <c r="AM633" s="27">
        <f t="shared" si="1072"/>
        <v>0</v>
      </c>
      <c r="AN633" s="27">
        <f t="shared" si="1072"/>
        <v>0</v>
      </c>
      <c r="AO633" s="27">
        <f t="shared" si="1072"/>
        <v>0</v>
      </c>
      <c r="AP633" s="27">
        <f t="shared" si="1072"/>
        <v>680</v>
      </c>
      <c r="AQ633" s="27">
        <f t="shared" si="1072"/>
        <v>0</v>
      </c>
      <c r="AR633" s="27">
        <f t="shared" si="1073"/>
        <v>0</v>
      </c>
      <c r="AS633" s="27">
        <f t="shared" si="1073"/>
        <v>0</v>
      </c>
      <c r="AT633" s="27">
        <f t="shared" si="1073"/>
        <v>0</v>
      </c>
      <c r="AU633" s="27">
        <f t="shared" si="1073"/>
        <v>0</v>
      </c>
      <c r="AV633" s="27">
        <f t="shared" si="1073"/>
        <v>680</v>
      </c>
      <c r="AW633" s="27">
        <f t="shared" si="1073"/>
        <v>0</v>
      </c>
    </row>
    <row r="634" spans="1:49" s="9" customFormat="1" ht="16.5">
      <c r="A634" s="33" t="s">
        <v>178</v>
      </c>
      <c r="B634" s="25" t="s">
        <v>62</v>
      </c>
      <c r="C634" s="25" t="s">
        <v>62</v>
      </c>
      <c r="D634" s="32" t="s">
        <v>409</v>
      </c>
      <c r="E634" s="25" t="s">
        <v>177</v>
      </c>
      <c r="F634" s="27">
        <v>680</v>
      </c>
      <c r="G634" s="27"/>
      <c r="H634" s="27"/>
      <c r="I634" s="27"/>
      <c r="J634" s="27"/>
      <c r="K634" s="27"/>
      <c r="L634" s="27">
        <f>F634+H634+I634+J634+K634</f>
        <v>680</v>
      </c>
      <c r="M634" s="27">
        <f>G634+K634</f>
        <v>0</v>
      </c>
      <c r="N634" s="27"/>
      <c r="O634" s="27"/>
      <c r="P634" s="27"/>
      <c r="Q634" s="27"/>
      <c r="R634" s="27">
        <f>L634+N634+O634+P634+Q634</f>
        <v>680</v>
      </c>
      <c r="S634" s="27">
        <f>M634+Q634</f>
        <v>0</v>
      </c>
      <c r="T634" s="27"/>
      <c r="U634" s="27"/>
      <c r="V634" s="27"/>
      <c r="W634" s="27"/>
      <c r="X634" s="27">
        <f>R634+T634+U634+V634+W634</f>
        <v>680</v>
      </c>
      <c r="Y634" s="27">
        <f>S634+W634</f>
        <v>0</v>
      </c>
      <c r="Z634" s="27"/>
      <c r="AA634" s="27"/>
      <c r="AB634" s="27"/>
      <c r="AC634" s="27"/>
      <c r="AD634" s="27">
        <f>X634+Z634+AA634+AB634+AC634</f>
        <v>680</v>
      </c>
      <c r="AE634" s="27">
        <f>Y634+AC634</f>
        <v>0</v>
      </c>
      <c r="AF634" s="27"/>
      <c r="AG634" s="27"/>
      <c r="AH634" s="27"/>
      <c r="AI634" s="27"/>
      <c r="AJ634" s="27">
        <f>AD634+AF634+AG634+AH634+AI634</f>
        <v>680</v>
      </c>
      <c r="AK634" s="27">
        <f>AE634+AI634</f>
        <v>0</v>
      </c>
      <c r="AL634" s="27"/>
      <c r="AM634" s="27"/>
      <c r="AN634" s="27"/>
      <c r="AO634" s="27"/>
      <c r="AP634" s="27">
        <f>AJ634+AL634+AM634+AN634+AO634</f>
        <v>680</v>
      </c>
      <c r="AQ634" s="27">
        <f>AK634+AO634</f>
        <v>0</v>
      </c>
      <c r="AR634" s="27"/>
      <c r="AS634" s="27"/>
      <c r="AT634" s="27"/>
      <c r="AU634" s="27"/>
      <c r="AV634" s="27">
        <f>AP634+AR634+AS634+AT634+AU634</f>
        <v>680</v>
      </c>
      <c r="AW634" s="27">
        <f>AQ634+AU634</f>
        <v>0</v>
      </c>
    </row>
    <row r="635" spans="1:49">
      <c r="A635" s="78"/>
      <c r="B635" s="34"/>
      <c r="C635" s="34"/>
      <c r="D635" s="35"/>
      <c r="E635" s="34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  <c r="AL635" s="18"/>
      <c r="AM635" s="18"/>
      <c r="AN635" s="18"/>
      <c r="AO635" s="18"/>
      <c r="AP635" s="18"/>
      <c r="AQ635" s="18"/>
      <c r="AR635" s="18"/>
      <c r="AS635" s="18"/>
      <c r="AT635" s="18"/>
      <c r="AU635" s="18"/>
      <c r="AV635" s="18"/>
      <c r="AW635" s="18"/>
    </row>
    <row r="636" spans="1:49" s="5" customFormat="1" ht="20.25">
      <c r="A636" s="74" t="s">
        <v>33</v>
      </c>
      <c r="B636" s="19" t="s">
        <v>34</v>
      </c>
      <c r="C636" s="19"/>
      <c r="D636" s="20"/>
      <c r="E636" s="19"/>
      <c r="F636" s="37">
        <f t="shared" ref="F636:G636" si="1074">F638+F645</f>
        <v>4543</v>
      </c>
      <c r="G636" s="37">
        <f t="shared" si="1074"/>
        <v>0</v>
      </c>
      <c r="H636" s="37">
        <f t="shared" ref="H636:M636" si="1075">H638+H645</f>
        <v>0</v>
      </c>
      <c r="I636" s="37">
        <f t="shared" si="1075"/>
        <v>0</v>
      </c>
      <c r="J636" s="37">
        <f t="shared" si="1075"/>
        <v>0</v>
      </c>
      <c r="K636" s="37">
        <f t="shared" si="1075"/>
        <v>0</v>
      </c>
      <c r="L636" s="37">
        <f t="shared" si="1075"/>
        <v>4543</v>
      </c>
      <c r="M636" s="37">
        <f t="shared" si="1075"/>
        <v>0</v>
      </c>
      <c r="N636" s="37">
        <f t="shared" ref="N636:S636" si="1076">N638+N645</f>
        <v>0</v>
      </c>
      <c r="O636" s="37">
        <f t="shared" si="1076"/>
        <v>0</v>
      </c>
      <c r="P636" s="37">
        <f t="shared" si="1076"/>
        <v>0</v>
      </c>
      <c r="Q636" s="37">
        <f t="shared" si="1076"/>
        <v>0</v>
      </c>
      <c r="R636" s="37">
        <f t="shared" si="1076"/>
        <v>4543</v>
      </c>
      <c r="S636" s="37">
        <f t="shared" si="1076"/>
        <v>0</v>
      </c>
      <c r="T636" s="37">
        <f t="shared" ref="T636:Y636" si="1077">T638+T645</f>
        <v>0</v>
      </c>
      <c r="U636" s="37">
        <f t="shared" si="1077"/>
        <v>0</v>
      </c>
      <c r="V636" s="37">
        <f t="shared" si="1077"/>
        <v>0</v>
      </c>
      <c r="W636" s="37">
        <f t="shared" si="1077"/>
        <v>0</v>
      </c>
      <c r="X636" s="37">
        <f t="shared" si="1077"/>
        <v>4543</v>
      </c>
      <c r="Y636" s="37">
        <f t="shared" si="1077"/>
        <v>0</v>
      </c>
      <c r="Z636" s="37">
        <f t="shared" ref="Z636:AE636" si="1078">Z638+Z645</f>
        <v>0</v>
      </c>
      <c r="AA636" s="37">
        <f t="shared" si="1078"/>
        <v>0</v>
      </c>
      <c r="AB636" s="37">
        <f t="shared" si="1078"/>
        <v>0</v>
      </c>
      <c r="AC636" s="37">
        <f t="shared" si="1078"/>
        <v>0</v>
      </c>
      <c r="AD636" s="37">
        <f t="shared" si="1078"/>
        <v>4543</v>
      </c>
      <c r="AE636" s="37">
        <f t="shared" si="1078"/>
        <v>0</v>
      </c>
      <c r="AF636" s="37">
        <f t="shared" ref="AF636:AK636" si="1079">AF638+AF645</f>
        <v>0</v>
      </c>
      <c r="AG636" s="37">
        <f t="shared" si="1079"/>
        <v>0</v>
      </c>
      <c r="AH636" s="37">
        <f t="shared" si="1079"/>
        <v>0</v>
      </c>
      <c r="AI636" s="37">
        <f t="shared" si="1079"/>
        <v>0</v>
      </c>
      <c r="AJ636" s="37">
        <f t="shared" si="1079"/>
        <v>4543</v>
      </c>
      <c r="AK636" s="37">
        <f t="shared" si="1079"/>
        <v>0</v>
      </c>
      <c r="AL636" s="37">
        <f t="shared" ref="AL636:AQ636" si="1080">AL638+AL645</f>
        <v>0</v>
      </c>
      <c r="AM636" s="37">
        <f t="shared" si="1080"/>
        <v>0</v>
      </c>
      <c r="AN636" s="37">
        <f t="shared" si="1080"/>
        <v>0</v>
      </c>
      <c r="AO636" s="37">
        <f t="shared" si="1080"/>
        <v>0</v>
      </c>
      <c r="AP636" s="37">
        <f t="shared" si="1080"/>
        <v>4543</v>
      </c>
      <c r="AQ636" s="37">
        <f t="shared" si="1080"/>
        <v>0</v>
      </c>
      <c r="AR636" s="37">
        <f t="shared" ref="AR636:AW636" si="1081">AR638+AR645</f>
        <v>0</v>
      </c>
      <c r="AS636" s="37">
        <f t="shared" si="1081"/>
        <v>0</v>
      </c>
      <c r="AT636" s="37">
        <f t="shared" si="1081"/>
        <v>0</v>
      </c>
      <c r="AU636" s="37">
        <f t="shared" si="1081"/>
        <v>0</v>
      </c>
      <c r="AV636" s="37">
        <f t="shared" si="1081"/>
        <v>4543</v>
      </c>
      <c r="AW636" s="37">
        <f t="shared" si="1081"/>
        <v>0</v>
      </c>
    </row>
    <row r="637" spans="1:49" s="5" customFormat="1" ht="20.25">
      <c r="A637" s="74"/>
      <c r="B637" s="19"/>
      <c r="C637" s="19"/>
      <c r="D637" s="20"/>
      <c r="E637" s="19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  <c r="AB637" s="48"/>
      <c r="AC637" s="48"/>
      <c r="AD637" s="48"/>
      <c r="AE637" s="48"/>
      <c r="AF637" s="48"/>
      <c r="AG637" s="48"/>
      <c r="AH637" s="48"/>
      <c r="AI637" s="48"/>
      <c r="AJ637" s="48"/>
      <c r="AK637" s="48"/>
      <c r="AL637" s="48"/>
      <c r="AM637" s="48"/>
      <c r="AN637" s="48"/>
      <c r="AO637" s="48"/>
      <c r="AP637" s="48"/>
      <c r="AQ637" s="48"/>
      <c r="AR637" s="48"/>
      <c r="AS637" s="48"/>
      <c r="AT637" s="48"/>
      <c r="AU637" s="48"/>
      <c r="AV637" s="48"/>
      <c r="AW637" s="48"/>
    </row>
    <row r="638" spans="1:49" s="5" customFormat="1" ht="37.5">
      <c r="A638" s="71" t="s">
        <v>71</v>
      </c>
      <c r="B638" s="22" t="s">
        <v>60</v>
      </c>
      <c r="C638" s="22" t="s">
        <v>51</v>
      </c>
      <c r="D638" s="20"/>
      <c r="E638" s="19"/>
      <c r="F638" s="24">
        <f t="shared" ref="F638:U642" si="1082">F639</f>
        <v>50</v>
      </c>
      <c r="G638" s="24">
        <f t="shared" si="1082"/>
        <v>0</v>
      </c>
      <c r="H638" s="24">
        <f t="shared" si="1082"/>
        <v>0</v>
      </c>
      <c r="I638" s="24">
        <f t="shared" si="1082"/>
        <v>0</v>
      </c>
      <c r="J638" s="24">
        <f t="shared" si="1082"/>
        <v>0</v>
      </c>
      <c r="K638" s="24">
        <f t="shared" si="1082"/>
        <v>0</v>
      </c>
      <c r="L638" s="24">
        <f t="shared" si="1082"/>
        <v>50</v>
      </c>
      <c r="M638" s="24">
        <f t="shared" si="1082"/>
        <v>0</v>
      </c>
      <c r="N638" s="24">
        <f t="shared" si="1082"/>
        <v>0</v>
      </c>
      <c r="O638" s="24">
        <f t="shared" si="1082"/>
        <v>0</v>
      </c>
      <c r="P638" s="24">
        <f t="shared" si="1082"/>
        <v>0</v>
      </c>
      <c r="Q638" s="24">
        <f t="shared" si="1082"/>
        <v>0</v>
      </c>
      <c r="R638" s="24">
        <f t="shared" si="1082"/>
        <v>50</v>
      </c>
      <c r="S638" s="24">
        <f t="shared" si="1082"/>
        <v>0</v>
      </c>
      <c r="T638" s="24">
        <f t="shared" si="1082"/>
        <v>0</v>
      </c>
      <c r="U638" s="24">
        <f t="shared" si="1082"/>
        <v>0</v>
      </c>
      <c r="V638" s="24">
        <f t="shared" ref="T638:AI642" si="1083">V639</f>
        <v>0</v>
      </c>
      <c r="W638" s="24">
        <f t="shared" si="1083"/>
        <v>0</v>
      </c>
      <c r="X638" s="24">
        <f t="shared" si="1083"/>
        <v>50</v>
      </c>
      <c r="Y638" s="24">
        <f t="shared" si="1083"/>
        <v>0</v>
      </c>
      <c r="Z638" s="24">
        <f t="shared" si="1083"/>
        <v>0</v>
      </c>
      <c r="AA638" s="24">
        <f t="shared" si="1083"/>
        <v>0</v>
      </c>
      <c r="AB638" s="24">
        <f t="shared" si="1083"/>
        <v>0</v>
      </c>
      <c r="AC638" s="24">
        <f t="shared" si="1083"/>
        <v>0</v>
      </c>
      <c r="AD638" s="24">
        <f t="shared" si="1083"/>
        <v>50</v>
      </c>
      <c r="AE638" s="24">
        <f t="shared" si="1083"/>
        <v>0</v>
      </c>
      <c r="AF638" s="24">
        <f t="shared" si="1083"/>
        <v>0</v>
      </c>
      <c r="AG638" s="24">
        <f t="shared" si="1083"/>
        <v>0</v>
      </c>
      <c r="AH638" s="24">
        <f t="shared" si="1083"/>
        <v>0</v>
      </c>
      <c r="AI638" s="24">
        <f t="shared" si="1083"/>
        <v>0</v>
      </c>
      <c r="AJ638" s="24">
        <f t="shared" ref="AF638:AU642" si="1084">AJ639</f>
        <v>50</v>
      </c>
      <c r="AK638" s="24">
        <f t="shared" si="1084"/>
        <v>0</v>
      </c>
      <c r="AL638" s="24">
        <f t="shared" si="1084"/>
        <v>0</v>
      </c>
      <c r="AM638" s="24">
        <f t="shared" si="1084"/>
        <v>0</v>
      </c>
      <c r="AN638" s="24">
        <f t="shared" si="1084"/>
        <v>0</v>
      </c>
      <c r="AO638" s="24">
        <f t="shared" si="1084"/>
        <v>0</v>
      </c>
      <c r="AP638" s="24">
        <f t="shared" si="1084"/>
        <v>50</v>
      </c>
      <c r="AQ638" s="24">
        <f t="shared" si="1084"/>
        <v>0</v>
      </c>
      <c r="AR638" s="24">
        <f t="shared" si="1084"/>
        <v>0</v>
      </c>
      <c r="AS638" s="24">
        <f t="shared" si="1084"/>
        <v>0</v>
      </c>
      <c r="AT638" s="24">
        <f t="shared" si="1084"/>
        <v>0</v>
      </c>
      <c r="AU638" s="24">
        <f t="shared" si="1084"/>
        <v>0</v>
      </c>
      <c r="AV638" s="24">
        <f t="shared" ref="AR638:AW642" si="1085">AV639</f>
        <v>50</v>
      </c>
      <c r="AW638" s="24">
        <f t="shared" si="1085"/>
        <v>0</v>
      </c>
    </row>
    <row r="639" spans="1:49" s="5" customFormat="1" ht="50.25">
      <c r="A639" s="33" t="s">
        <v>467</v>
      </c>
      <c r="B639" s="51" t="s">
        <v>60</v>
      </c>
      <c r="C639" s="51" t="s">
        <v>51</v>
      </c>
      <c r="D639" s="38" t="s">
        <v>397</v>
      </c>
      <c r="E639" s="25"/>
      <c r="F639" s="27">
        <f t="shared" si="1082"/>
        <v>50</v>
      </c>
      <c r="G639" s="27">
        <f t="shared" si="1082"/>
        <v>0</v>
      </c>
      <c r="H639" s="27">
        <f t="shared" si="1082"/>
        <v>0</v>
      </c>
      <c r="I639" s="27">
        <f t="shared" si="1082"/>
        <v>0</v>
      </c>
      <c r="J639" s="27">
        <f t="shared" si="1082"/>
        <v>0</v>
      </c>
      <c r="K639" s="27">
        <f t="shared" si="1082"/>
        <v>0</v>
      </c>
      <c r="L639" s="27">
        <f t="shared" si="1082"/>
        <v>50</v>
      </c>
      <c r="M639" s="27">
        <f t="shared" si="1082"/>
        <v>0</v>
      </c>
      <c r="N639" s="27">
        <f t="shared" si="1082"/>
        <v>0</v>
      </c>
      <c r="O639" s="27">
        <f t="shared" si="1082"/>
        <v>0</v>
      </c>
      <c r="P639" s="27">
        <f t="shared" si="1082"/>
        <v>0</v>
      </c>
      <c r="Q639" s="27">
        <f t="shared" si="1082"/>
        <v>0</v>
      </c>
      <c r="R639" s="27">
        <f t="shared" si="1082"/>
        <v>50</v>
      </c>
      <c r="S639" s="27">
        <f t="shared" si="1082"/>
        <v>0</v>
      </c>
      <c r="T639" s="27">
        <f t="shared" si="1083"/>
        <v>0</v>
      </c>
      <c r="U639" s="27">
        <f t="shared" si="1083"/>
        <v>0</v>
      </c>
      <c r="V639" s="27">
        <f t="shared" si="1083"/>
        <v>0</v>
      </c>
      <c r="W639" s="27">
        <f t="shared" si="1083"/>
        <v>0</v>
      </c>
      <c r="X639" s="27">
        <f t="shared" si="1083"/>
        <v>50</v>
      </c>
      <c r="Y639" s="27">
        <f t="shared" si="1083"/>
        <v>0</v>
      </c>
      <c r="Z639" s="27">
        <f t="shared" si="1083"/>
        <v>0</v>
      </c>
      <c r="AA639" s="27">
        <f t="shared" si="1083"/>
        <v>0</v>
      </c>
      <c r="AB639" s="27">
        <f t="shared" si="1083"/>
        <v>0</v>
      </c>
      <c r="AC639" s="27">
        <f t="shared" si="1083"/>
        <v>0</v>
      </c>
      <c r="AD639" s="27">
        <f t="shared" si="1083"/>
        <v>50</v>
      </c>
      <c r="AE639" s="27">
        <f t="shared" si="1083"/>
        <v>0</v>
      </c>
      <c r="AF639" s="27">
        <f t="shared" si="1084"/>
        <v>0</v>
      </c>
      <c r="AG639" s="27">
        <f t="shared" si="1084"/>
        <v>0</v>
      </c>
      <c r="AH639" s="27">
        <f t="shared" si="1084"/>
        <v>0</v>
      </c>
      <c r="AI639" s="27">
        <f t="shared" si="1084"/>
        <v>0</v>
      </c>
      <c r="AJ639" s="27">
        <f t="shared" si="1084"/>
        <v>50</v>
      </c>
      <c r="AK639" s="27">
        <f t="shared" si="1084"/>
        <v>0</v>
      </c>
      <c r="AL639" s="27">
        <f t="shared" si="1084"/>
        <v>0</v>
      </c>
      <c r="AM639" s="27">
        <f t="shared" si="1084"/>
        <v>0</v>
      </c>
      <c r="AN639" s="27">
        <f t="shared" si="1084"/>
        <v>0</v>
      </c>
      <c r="AO639" s="27">
        <f t="shared" si="1084"/>
        <v>0</v>
      </c>
      <c r="AP639" s="27">
        <f t="shared" si="1084"/>
        <v>50</v>
      </c>
      <c r="AQ639" s="27">
        <f t="shared" si="1084"/>
        <v>0</v>
      </c>
      <c r="AR639" s="27">
        <f t="shared" si="1085"/>
        <v>0</v>
      </c>
      <c r="AS639" s="27">
        <f t="shared" si="1085"/>
        <v>0</v>
      </c>
      <c r="AT639" s="27">
        <f t="shared" si="1085"/>
        <v>0</v>
      </c>
      <c r="AU639" s="27">
        <f t="shared" si="1085"/>
        <v>0</v>
      </c>
      <c r="AV639" s="27">
        <f t="shared" si="1085"/>
        <v>50</v>
      </c>
      <c r="AW639" s="27">
        <f t="shared" si="1085"/>
        <v>0</v>
      </c>
    </row>
    <row r="640" spans="1:49" s="5" customFormat="1" ht="24" customHeight="1">
      <c r="A640" s="77" t="s">
        <v>78</v>
      </c>
      <c r="B640" s="51" t="s">
        <v>60</v>
      </c>
      <c r="C640" s="51" t="s">
        <v>51</v>
      </c>
      <c r="D640" s="38" t="s">
        <v>398</v>
      </c>
      <c r="E640" s="25"/>
      <c r="F640" s="27">
        <f t="shared" si="1082"/>
        <v>50</v>
      </c>
      <c r="G640" s="27">
        <f t="shared" si="1082"/>
        <v>0</v>
      </c>
      <c r="H640" s="27">
        <f t="shared" si="1082"/>
        <v>0</v>
      </c>
      <c r="I640" s="27">
        <f t="shared" si="1082"/>
        <v>0</v>
      </c>
      <c r="J640" s="27">
        <f t="shared" si="1082"/>
        <v>0</v>
      </c>
      <c r="K640" s="27">
        <f t="shared" si="1082"/>
        <v>0</v>
      </c>
      <c r="L640" s="27">
        <f t="shared" si="1082"/>
        <v>50</v>
      </c>
      <c r="M640" s="27">
        <f t="shared" si="1082"/>
        <v>0</v>
      </c>
      <c r="N640" s="27">
        <f t="shared" si="1082"/>
        <v>0</v>
      </c>
      <c r="O640" s="27">
        <f t="shared" si="1082"/>
        <v>0</v>
      </c>
      <c r="P640" s="27">
        <f t="shared" si="1082"/>
        <v>0</v>
      </c>
      <c r="Q640" s="27">
        <f t="shared" si="1082"/>
        <v>0</v>
      </c>
      <c r="R640" s="27">
        <f t="shared" si="1082"/>
        <v>50</v>
      </c>
      <c r="S640" s="27">
        <f t="shared" si="1082"/>
        <v>0</v>
      </c>
      <c r="T640" s="27">
        <f t="shared" si="1083"/>
        <v>0</v>
      </c>
      <c r="U640" s="27">
        <f t="shared" si="1083"/>
        <v>0</v>
      </c>
      <c r="V640" s="27">
        <f t="shared" si="1083"/>
        <v>0</v>
      </c>
      <c r="W640" s="27">
        <f t="shared" si="1083"/>
        <v>0</v>
      </c>
      <c r="X640" s="27">
        <f t="shared" si="1083"/>
        <v>50</v>
      </c>
      <c r="Y640" s="27">
        <f t="shared" si="1083"/>
        <v>0</v>
      </c>
      <c r="Z640" s="27">
        <f t="shared" si="1083"/>
        <v>0</v>
      </c>
      <c r="AA640" s="27">
        <f t="shared" si="1083"/>
        <v>0</v>
      </c>
      <c r="AB640" s="27">
        <f t="shared" si="1083"/>
        <v>0</v>
      </c>
      <c r="AC640" s="27">
        <f t="shared" si="1083"/>
        <v>0</v>
      </c>
      <c r="AD640" s="27">
        <f t="shared" si="1083"/>
        <v>50</v>
      </c>
      <c r="AE640" s="27">
        <f t="shared" si="1083"/>
        <v>0</v>
      </c>
      <c r="AF640" s="27">
        <f t="shared" si="1084"/>
        <v>0</v>
      </c>
      <c r="AG640" s="27">
        <f t="shared" si="1084"/>
        <v>0</v>
      </c>
      <c r="AH640" s="27">
        <f t="shared" si="1084"/>
        <v>0</v>
      </c>
      <c r="AI640" s="27">
        <f t="shared" si="1084"/>
        <v>0</v>
      </c>
      <c r="AJ640" s="27">
        <f t="shared" si="1084"/>
        <v>50</v>
      </c>
      <c r="AK640" s="27">
        <f t="shared" si="1084"/>
        <v>0</v>
      </c>
      <c r="AL640" s="27">
        <f t="shared" si="1084"/>
        <v>0</v>
      </c>
      <c r="AM640" s="27">
        <f t="shared" si="1084"/>
        <v>0</v>
      </c>
      <c r="AN640" s="27">
        <f t="shared" si="1084"/>
        <v>0</v>
      </c>
      <c r="AO640" s="27">
        <f t="shared" si="1084"/>
        <v>0</v>
      </c>
      <c r="AP640" s="27">
        <f t="shared" si="1084"/>
        <v>50</v>
      </c>
      <c r="AQ640" s="27">
        <f t="shared" si="1084"/>
        <v>0</v>
      </c>
      <c r="AR640" s="27">
        <f t="shared" si="1085"/>
        <v>0</v>
      </c>
      <c r="AS640" s="27">
        <f t="shared" si="1085"/>
        <v>0</v>
      </c>
      <c r="AT640" s="27">
        <f t="shared" si="1085"/>
        <v>0</v>
      </c>
      <c r="AU640" s="27">
        <f t="shared" si="1085"/>
        <v>0</v>
      </c>
      <c r="AV640" s="27">
        <f t="shared" si="1085"/>
        <v>50</v>
      </c>
      <c r="AW640" s="27">
        <f t="shared" si="1085"/>
        <v>0</v>
      </c>
    </row>
    <row r="641" spans="1:49" s="5" customFormat="1" ht="33.75">
      <c r="A641" s="33" t="s">
        <v>126</v>
      </c>
      <c r="B641" s="51" t="s">
        <v>60</v>
      </c>
      <c r="C641" s="51" t="s">
        <v>51</v>
      </c>
      <c r="D641" s="38" t="s">
        <v>410</v>
      </c>
      <c r="E641" s="25"/>
      <c r="F641" s="27">
        <f t="shared" si="1082"/>
        <v>50</v>
      </c>
      <c r="G641" s="27">
        <f t="shared" si="1082"/>
        <v>0</v>
      </c>
      <c r="H641" s="27">
        <f t="shared" si="1082"/>
        <v>0</v>
      </c>
      <c r="I641" s="27">
        <f t="shared" si="1082"/>
        <v>0</v>
      </c>
      <c r="J641" s="27">
        <f t="shared" si="1082"/>
        <v>0</v>
      </c>
      <c r="K641" s="27">
        <f t="shared" si="1082"/>
        <v>0</v>
      </c>
      <c r="L641" s="27">
        <f t="shared" si="1082"/>
        <v>50</v>
      </c>
      <c r="M641" s="27">
        <f t="shared" si="1082"/>
        <v>0</v>
      </c>
      <c r="N641" s="27">
        <f t="shared" si="1082"/>
        <v>0</v>
      </c>
      <c r="O641" s="27">
        <f t="shared" si="1082"/>
        <v>0</v>
      </c>
      <c r="P641" s="27">
        <f t="shared" si="1082"/>
        <v>0</v>
      </c>
      <c r="Q641" s="27">
        <f t="shared" si="1082"/>
        <v>0</v>
      </c>
      <c r="R641" s="27">
        <f t="shared" si="1082"/>
        <v>50</v>
      </c>
      <c r="S641" s="27">
        <f t="shared" si="1082"/>
        <v>0</v>
      </c>
      <c r="T641" s="27">
        <f t="shared" si="1083"/>
        <v>0</v>
      </c>
      <c r="U641" s="27">
        <f t="shared" si="1083"/>
        <v>0</v>
      </c>
      <c r="V641" s="27">
        <f t="shared" si="1083"/>
        <v>0</v>
      </c>
      <c r="W641" s="27">
        <f t="shared" si="1083"/>
        <v>0</v>
      </c>
      <c r="X641" s="27">
        <f t="shared" si="1083"/>
        <v>50</v>
      </c>
      <c r="Y641" s="27">
        <f t="shared" si="1083"/>
        <v>0</v>
      </c>
      <c r="Z641" s="27">
        <f t="shared" si="1083"/>
        <v>0</v>
      </c>
      <c r="AA641" s="27">
        <f t="shared" si="1083"/>
        <v>0</v>
      </c>
      <c r="AB641" s="27">
        <f t="shared" si="1083"/>
        <v>0</v>
      </c>
      <c r="AC641" s="27">
        <f t="shared" si="1083"/>
        <v>0</v>
      </c>
      <c r="AD641" s="27">
        <f t="shared" si="1083"/>
        <v>50</v>
      </c>
      <c r="AE641" s="27">
        <f t="shared" si="1083"/>
        <v>0</v>
      </c>
      <c r="AF641" s="27">
        <f t="shared" si="1084"/>
        <v>0</v>
      </c>
      <c r="AG641" s="27">
        <f t="shared" si="1084"/>
        <v>0</v>
      </c>
      <c r="AH641" s="27">
        <f t="shared" si="1084"/>
        <v>0</v>
      </c>
      <c r="AI641" s="27">
        <f t="shared" si="1084"/>
        <v>0</v>
      </c>
      <c r="AJ641" s="27">
        <f t="shared" si="1084"/>
        <v>50</v>
      </c>
      <c r="AK641" s="27">
        <f t="shared" si="1084"/>
        <v>0</v>
      </c>
      <c r="AL641" s="27">
        <f t="shared" si="1084"/>
        <v>0</v>
      </c>
      <c r="AM641" s="27">
        <f t="shared" si="1084"/>
        <v>0</v>
      </c>
      <c r="AN641" s="27">
        <f t="shared" si="1084"/>
        <v>0</v>
      </c>
      <c r="AO641" s="27">
        <f t="shared" si="1084"/>
        <v>0</v>
      </c>
      <c r="AP641" s="27">
        <f t="shared" si="1084"/>
        <v>50</v>
      </c>
      <c r="AQ641" s="27">
        <f t="shared" si="1084"/>
        <v>0</v>
      </c>
      <c r="AR641" s="27">
        <f t="shared" si="1085"/>
        <v>0</v>
      </c>
      <c r="AS641" s="27">
        <f t="shared" si="1085"/>
        <v>0</v>
      </c>
      <c r="AT641" s="27">
        <f t="shared" si="1085"/>
        <v>0</v>
      </c>
      <c r="AU641" s="27">
        <f t="shared" si="1085"/>
        <v>0</v>
      </c>
      <c r="AV641" s="27">
        <f t="shared" si="1085"/>
        <v>50</v>
      </c>
      <c r="AW641" s="27">
        <f t="shared" si="1085"/>
        <v>0</v>
      </c>
    </row>
    <row r="642" spans="1:49" s="5" customFormat="1" ht="33.75">
      <c r="A642" s="33" t="s">
        <v>437</v>
      </c>
      <c r="B642" s="51" t="s">
        <v>60</v>
      </c>
      <c r="C642" s="51" t="s">
        <v>51</v>
      </c>
      <c r="D642" s="38" t="s">
        <v>410</v>
      </c>
      <c r="E642" s="25" t="s">
        <v>80</v>
      </c>
      <c r="F642" s="27">
        <f t="shared" si="1082"/>
        <v>50</v>
      </c>
      <c r="G642" s="27">
        <f t="shared" si="1082"/>
        <v>0</v>
      </c>
      <c r="H642" s="27">
        <f t="shared" si="1082"/>
        <v>0</v>
      </c>
      <c r="I642" s="27">
        <f t="shared" si="1082"/>
        <v>0</v>
      </c>
      <c r="J642" s="27">
        <f t="shared" si="1082"/>
        <v>0</v>
      </c>
      <c r="K642" s="27">
        <f t="shared" si="1082"/>
        <v>0</v>
      </c>
      <c r="L642" s="27">
        <f t="shared" si="1082"/>
        <v>50</v>
      </c>
      <c r="M642" s="27">
        <f t="shared" si="1082"/>
        <v>0</v>
      </c>
      <c r="N642" s="27">
        <f t="shared" si="1082"/>
        <v>0</v>
      </c>
      <c r="O642" s="27">
        <f t="shared" si="1082"/>
        <v>0</v>
      </c>
      <c r="P642" s="27">
        <f t="shared" si="1082"/>
        <v>0</v>
      </c>
      <c r="Q642" s="27">
        <f t="shared" si="1082"/>
        <v>0</v>
      </c>
      <c r="R642" s="27">
        <f t="shared" si="1082"/>
        <v>50</v>
      </c>
      <c r="S642" s="27">
        <f t="shared" si="1082"/>
        <v>0</v>
      </c>
      <c r="T642" s="27">
        <f t="shared" si="1083"/>
        <v>0</v>
      </c>
      <c r="U642" s="27">
        <f t="shared" si="1083"/>
        <v>0</v>
      </c>
      <c r="V642" s="27">
        <f t="shared" si="1083"/>
        <v>0</v>
      </c>
      <c r="W642" s="27">
        <f t="shared" si="1083"/>
        <v>0</v>
      </c>
      <c r="X642" s="27">
        <f t="shared" si="1083"/>
        <v>50</v>
      </c>
      <c r="Y642" s="27">
        <f t="shared" si="1083"/>
        <v>0</v>
      </c>
      <c r="Z642" s="27">
        <f t="shared" si="1083"/>
        <v>0</v>
      </c>
      <c r="AA642" s="27">
        <f t="shared" si="1083"/>
        <v>0</v>
      </c>
      <c r="AB642" s="27">
        <f t="shared" si="1083"/>
        <v>0</v>
      </c>
      <c r="AC642" s="27">
        <f t="shared" si="1083"/>
        <v>0</v>
      </c>
      <c r="AD642" s="27">
        <f t="shared" si="1083"/>
        <v>50</v>
      </c>
      <c r="AE642" s="27">
        <f t="shared" si="1083"/>
        <v>0</v>
      </c>
      <c r="AF642" s="27">
        <f t="shared" si="1084"/>
        <v>0</v>
      </c>
      <c r="AG642" s="27">
        <f t="shared" si="1084"/>
        <v>0</v>
      </c>
      <c r="AH642" s="27">
        <f t="shared" si="1084"/>
        <v>0</v>
      </c>
      <c r="AI642" s="27">
        <f t="shared" si="1084"/>
        <v>0</v>
      </c>
      <c r="AJ642" s="27">
        <f t="shared" si="1084"/>
        <v>50</v>
      </c>
      <c r="AK642" s="27">
        <f t="shared" si="1084"/>
        <v>0</v>
      </c>
      <c r="AL642" s="27">
        <f t="shared" si="1084"/>
        <v>0</v>
      </c>
      <c r="AM642" s="27">
        <f t="shared" si="1084"/>
        <v>0</v>
      </c>
      <c r="AN642" s="27">
        <f t="shared" si="1084"/>
        <v>0</v>
      </c>
      <c r="AO642" s="27">
        <f t="shared" si="1084"/>
        <v>0</v>
      </c>
      <c r="AP642" s="27">
        <f t="shared" si="1084"/>
        <v>50</v>
      </c>
      <c r="AQ642" s="27">
        <f t="shared" si="1084"/>
        <v>0</v>
      </c>
      <c r="AR642" s="27">
        <f t="shared" si="1085"/>
        <v>0</v>
      </c>
      <c r="AS642" s="27">
        <f t="shared" si="1085"/>
        <v>0</v>
      </c>
      <c r="AT642" s="27">
        <f t="shared" si="1085"/>
        <v>0</v>
      </c>
      <c r="AU642" s="27">
        <f t="shared" si="1085"/>
        <v>0</v>
      </c>
      <c r="AV642" s="27">
        <f t="shared" si="1085"/>
        <v>50</v>
      </c>
      <c r="AW642" s="27">
        <f t="shared" si="1085"/>
        <v>0</v>
      </c>
    </row>
    <row r="643" spans="1:49" s="5" customFormat="1" ht="39" customHeight="1">
      <c r="A643" s="72" t="s">
        <v>170</v>
      </c>
      <c r="B643" s="51" t="s">
        <v>60</v>
      </c>
      <c r="C643" s="51" t="s">
        <v>51</v>
      </c>
      <c r="D643" s="38" t="s">
        <v>410</v>
      </c>
      <c r="E643" s="25" t="s">
        <v>169</v>
      </c>
      <c r="F643" s="27">
        <v>50</v>
      </c>
      <c r="G643" s="27"/>
      <c r="H643" s="27"/>
      <c r="I643" s="27"/>
      <c r="J643" s="27"/>
      <c r="K643" s="27"/>
      <c r="L643" s="27">
        <f>F643+H643+I643+J643+K643</f>
        <v>50</v>
      </c>
      <c r="M643" s="27">
        <f>G643+K643</f>
        <v>0</v>
      </c>
      <c r="N643" s="27"/>
      <c r="O643" s="27"/>
      <c r="P643" s="27"/>
      <c r="Q643" s="27"/>
      <c r="R643" s="27">
        <f>L643+N643+O643+P643+Q643</f>
        <v>50</v>
      </c>
      <c r="S643" s="27">
        <f>M643+Q643</f>
        <v>0</v>
      </c>
      <c r="T643" s="27"/>
      <c r="U643" s="27"/>
      <c r="V643" s="27"/>
      <c r="W643" s="27"/>
      <c r="X643" s="27">
        <f>R643+T643+U643+V643+W643</f>
        <v>50</v>
      </c>
      <c r="Y643" s="27">
        <f>S643+W643</f>
        <v>0</v>
      </c>
      <c r="Z643" s="27"/>
      <c r="AA643" s="27"/>
      <c r="AB643" s="27"/>
      <c r="AC643" s="27"/>
      <c r="AD643" s="27">
        <f>X643+Z643+AA643+AB643+AC643</f>
        <v>50</v>
      </c>
      <c r="AE643" s="27">
        <f>Y643+AC643</f>
        <v>0</v>
      </c>
      <c r="AF643" s="27"/>
      <c r="AG643" s="27"/>
      <c r="AH643" s="27"/>
      <c r="AI643" s="27"/>
      <c r="AJ643" s="27">
        <f>AD643+AF643+AG643+AH643+AI643</f>
        <v>50</v>
      </c>
      <c r="AK643" s="27">
        <f>AE643+AI643</f>
        <v>0</v>
      </c>
      <c r="AL643" s="27"/>
      <c r="AM643" s="27"/>
      <c r="AN643" s="27"/>
      <c r="AO643" s="27"/>
      <c r="AP643" s="27">
        <f>AJ643+AL643+AM643+AN643+AO643</f>
        <v>50</v>
      </c>
      <c r="AQ643" s="27">
        <f>AK643+AO643</f>
        <v>0</v>
      </c>
      <c r="AR643" s="27"/>
      <c r="AS643" s="27"/>
      <c r="AT643" s="27"/>
      <c r="AU643" s="27"/>
      <c r="AV643" s="27">
        <f>AP643+AR643+AS643+AT643+AU643</f>
        <v>50</v>
      </c>
      <c r="AW643" s="27">
        <f>AQ643+AU643</f>
        <v>0</v>
      </c>
    </row>
    <row r="644" spans="1:49" s="5" customFormat="1" ht="20.25">
      <c r="A644" s="33"/>
      <c r="B644" s="25"/>
      <c r="C644" s="25"/>
      <c r="D644" s="25"/>
      <c r="E644" s="25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  <c r="AD644" s="58"/>
      <c r="AE644" s="58"/>
      <c r="AF644" s="58"/>
      <c r="AG644" s="58"/>
      <c r="AH644" s="58"/>
      <c r="AI644" s="58"/>
      <c r="AJ644" s="58"/>
      <c r="AK644" s="58"/>
      <c r="AL644" s="58"/>
      <c r="AM644" s="58"/>
      <c r="AN644" s="58"/>
      <c r="AO644" s="58"/>
      <c r="AP644" s="58"/>
      <c r="AQ644" s="58"/>
      <c r="AR644" s="58"/>
      <c r="AS644" s="58"/>
      <c r="AT644" s="58"/>
      <c r="AU644" s="58"/>
      <c r="AV644" s="58"/>
      <c r="AW644" s="58"/>
    </row>
    <row r="645" spans="1:49" s="7" customFormat="1" ht="37.5">
      <c r="A645" s="71" t="s">
        <v>64</v>
      </c>
      <c r="B645" s="22" t="s">
        <v>60</v>
      </c>
      <c r="C645" s="22" t="s">
        <v>62</v>
      </c>
      <c r="D645" s="29"/>
      <c r="E645" s="22"/>
      <c r="F645" s="24">
        <f t="shared" ref="F645:U649" si="1086">F646</f>
        <v>4493</v>
      </c>
      <c r="G645" s="24">
        <f t="shared" si="1086"/>
        <v>0</v>
      </c>
      <c r="H645" s="24">
        <f t="shared" si="1086"/>
        <v>0</v>
      </c>
      <c r="I645" s="24">
        <f t="shared" si="1086"/>
        <v>0</v>
      </c>
      <c r="J645" s="24">
        <f t="shared" si="1086"/>
        <v>0</v>
      </c>
      <c r="K645" s="24">
        <f t="shared" si="1086"/>
        <v>0</v>
      </c>
      <c r="L645" s="24">
        <f t="shared" si="1086"/>
        <v>4493</v>
      </c>
      <c r="M645" s="24">
        <f t="shared" si="1086"/>
        <v>0</v>
      </c>
      <c r="N645" s="24">
        <f t="shared" si="1086"/>
        <v>0</v>
      </c>
      <c r="O645" s="24">
        <f t="shared" si="1086"/>
        <v>0</v>
      </c>
      <c r="P645" s="24">
        <f t="shared" si="1086"/>
        <v>0</v>
      </c>
      <c r="Q645" s="24">
        <f t="shared" si="1086"/>
        <v>0</v>
      </c>
      <c r="R645" s="24">
        <f t="shared" si="1086"/>
        <v>4493</v>
      </c>
      <c r="S645" s="24">
        <f t="shared" si="1086"/>
        <v>0</v>
      </c>
      <c r="T645" s="24">
        <f t="shared" si="1086"/>
        <v>0</v>
      </c>
      <c r="U645" s="24">
        <f t="shared" si="1086"/>
        <v>0</v>
      </c>
      <c r="V645" s="24">
        <f t="shared" ref="T645:AI649" si="1087">V646</f>
        <v>0</v>
      </c>
      <c r="W645" s="24">
        <f t="shared" si="1087"/>
        <v>0</v>
      </c>
      <c r="X645" s="24">
        <f t="shared" si="1087"/>
        <v>4493</v>
      </c>
      <c r="Y645" s="24">
        <f t="shared" si="1087"/>
        <v>0</v>
      </c>
      <c r="Z645" s="24">
        <f t="shared" si="1087"/>
        <v>0</v>
      </c>
      <c r="AA645" s="24">
        <f t="shared" si="1087"/>
        <v>0</v>
      </c>
      <c r="AB645" s="24">
        <f t="shared" si="1087"/>
        <v>0</v>
      </c>
      <c r="AC645" s="24">
        <f t="shared" si="1087"/>
        <v>0</v>
      </c>
      <c r="AD645" s="24">
        <f t="shared" si="1087"/>
        <v>4493</v>
      </c>
      <c r="AE645" s="24">
        <f t="shared" si="1087"/>
        <v>0</v>
      </c>
      <c r="AF645" s="24">
        <f t="shared" si="1087"/>
        <v>0</v>
      </c>
      <c r="AG645" s="24">
        <f t="shared" si="1087"/>
        <v>0</v>
      </c>
      <c r="AH645" s="24">
        <f t="shared" si="1087"/>
        <v>0</v>
      </c>
      <c r="AI645" s="24">
        <f t="shared" si="1087"/>
        <v>0</v>
      </c>
      <c r="AJ645" s="24">
        <f t="shared" ref="AF645:AU649" si="1088">AJ646</f>
        <v>4493</v>
      </c>
      <c r="AK645" s="24">
        <f t="shared" si="1088"/>
        <v>0</v>
      </c>
      <c r="AL645" s="24">
        <f t="shared" si="1088"/>
        <v>0</v>
      </c>
      <c r="AM645" s="24">
        <f t="shared" si="1088"/>
        <v>0</v>
      </c>
      <c r="AN645" s="24">
        <f t="shared" si="1088"/>
        <v>0</v>
      </c>
      <c r="AO645" s="24">
        <f t="shared" si="1088"/>
        <v>0</v>
      </c>
      <c r="AP645" s="24">
        <f t="shared" si="1088"/>
        <v>4493</v>
      </c>
      <c r="AQ645" s="24">
        <f t="shared" si="1088"/>
        <v>0</v>
      </c>
      <c r="AR645" s="24">
        <f t="shared" si="1088"/>
        <v>0</v>
      </c>
      <c r="AS645" s="24">
        <f t="shared" si="1088"/>
        <v>0</v>
      </c>
      <c r="AT645" s="24">
        <f t="shared" si="1088"/>
        <v>0</v>
      </c>
      <c r="AU645" s="24">
        <f t="shared" si="1088"/>
        <v>0</v>
      </c>
      <c r="AV645" s="24">
        <f t="shared" ref="AR645:AW649" si="1089">AV646</f>
        <v>4493</v>
      </c>
      <c r="AW645" s="24">
        <f t="shared" si="1089"/>
        <v>0</v>
      </c>
    </row>
    <row r="646" spans="1:49" s="9" customFormat="1" ht="54" customHeight="1">
      <c r="A646" s="33" t="s">
        <v>467</v>
      </c>
      <c r="B646" s="25" t="s">
        <v>60</v>
      </c>
      <c r="C646" s="25" t="s">
        <v>62</v>
      </c>
      <c r="D646" s="25" t="s">
        <v>397</v>
      </c>
      <c r="E646" s="25" t="s">
        <v>528</v>
      </c>
      <c r="F646" s="28">
        <f>F647</f>
        <v>4493</v>
      </c>
      <c r="G646" s="28">
        <f>G647</f>
        <v>0</v>
      </c>
      <c r="H646" s="28">
        <f t="shared" si="1086"/>
        <v>0</v>
      </c>
      <c r="I646" s="28">
        <f t="shared" si="1086"/>
        <v>0</v>
      </c>
      <c r="J646" s="28">
        <f t="shared" si="1086"/>
        <v>0</v>
      </c>
      <c r="K646" s="28">
        <f t="shared" si="1086"/>
        <v>0</v>
      </c>
      <c r="L646" s="28">
        <f t="shared" si="1086"/>
        <v>4493</v>
      </c>
      <c r="M646" s="28">
        <f t="shared" si="1086"/>
        <v>0</v>
      </c>
      <c r="N646" s="28">
        <f t="shared" si="1086"/>
        <v>0</v>
      </c>
      <c r="O646" s="28">
        <f t="shared" si="1086"/>
        <v>0</v>
      </c>
      <c r="P646" s="28">
        <f t="shared" si="1086"/>
        <v>0</v>
      </c>
      <c r="Q646" s="28">
        <f t="shared" si="1086"/>
        <v>0</v>
      </c>
      <c r="R646" s="28">
        <f t="shared" si="1086"/>
        <v>4493</v>
      </c>
      <c r="S646" s="28">
        <f t="shared" si="1086"/>
        <v>0</v>
      </c>
      <c r="T646" s="28">
        <f t="shared" si="1087"/>
        <v>0</v>
      </c>
      <c r="U646" s="28">
        <f t="shared" si="1087"/>
        <v>0</v>
      </c>
      <c r="V646" s="28">
        <f t="shared" si="1087"/>
        <v>0</v>
      </c>
      <c r="W646" s="28">
        <f t="shared" si="1087"/>
        <v>0</v>
      </c>
      <c r="X646" s="28">
        <f t="shared" si="1087"/>
        <v>4493</v>
      </c>
      <c r="Y646" s="28">
        <f t="shared" si="1087"/>
        <v>0</v>
      </c>
      <c r="Z646" s="28">
        <f t="shared" si="1087"/>
        <v>0</v>
      </c>
      <c r="AA646" s="28">
        <f t="shared" si="1087"/>
        <v>0</v>
      </c>
      <c r="AB646" s="28">
        <f t="shared" si="1087"/>
        <v>0</v>
      </c>
      <c r="AC646" s="28">
        <f t="shared" si="1087"/>
        <v>0</v>
      </c>
      <c r="AD646" s="28">
        <f t="shared" si="1087"/>
        <v>4493</v>
      </c>
      <c r="AE646" s="28">
        <f t="shared" si="1087"/>
        <v>0</v>
      </c>
      <c r="AF646" s="28">
        <f t="shared" si="1088"/>
        <v>0</v>
      </c>
      <c r="AG646" s="28">
        <f t="shared" si="1088"/>
        <v>0</v>
      </c>
      <c r="AH646" s="28">
        <f t="shared" si="1088"/>
        <v>0</v>
      </c>
      <c r="AI646" s="28">
        <f t="shared" si="1088"/>
        <v>0</v>
      </c>
      <c r="AJ646" s="28">
        <f t="shared" si="1088"/>
        <v>4493</v>
      </c>
      <c r="AK646" s="28">
        <f t="shared" si="1088"/>
        <v>0</v>
      </c>
      <c r="AL646" s="28">
        <f t="shared" si="1088"/>
        <v>0</v>
      </c>
      <c r="AM646" s="28">
        <f t="shared" si="1088"/>
        <v>0</v>
      </c>
      <c r="AN646" s="28">
        <f t="shared" si="1088"/>
        <v>0</v>
      </c>
      <c r="AO646" s="28">
        <f t="shared" si="1088"/>
        <v>0</v>
      </c>
      <c r="AP646" s="28">
        <f t="shared" si="1088"/>
        <v>4493</v>
      </c>
      <c r="AQ646" s="28">
        <f t="shared" si="1088"/>
        <v>0</v>
      </c>
      <c r="AR646" s="28">
        <f t="shared" si="1089"/>
        <v>0</v>
      </c>
      <c r="AS646" s="28">
        <f t="shared" si="1089"/>
        <v>0</v>
      </c>
      <c r="AT646" s="28">
        <f t="shared" si="1089"/>
        <v>0</v>
      </c>
      <c r="AU646" s="28">
        <f t="shared" si="1089"/>
        <v>0</v>
      </c>
      <c r="AV646" s="28">
        <f t="shared" si="1089"/>
        <v>4493</v>
      </c>
      <c r="AW646" s="28">
        <f t="shared" si="1089"/>
        <v>0</v>
      </c>
    </row>
    <row r="647" spans="1:49" s="9" customFormat="1" ht="21" customHeight="1">
      <c r="A647" s="77" t="s">
        <v>78</v>
      </c>
      <c r="B647" s="25" t="s">
        <v>60</v>
      </c>
      <c r="C647" s="25" t="s">
        <v>62</v>
      </c>
      <c r="D647" s="25" t="s">
        <v>398</v>
      </c>
      <c r="E647" s="25"/>
      <c r="F647" s="28">
        <f t="shared" ref="F647:T649" si="1090">F648</f>
        <v>4493</v>
      </c>
      <c r="G647" s="27">
        <f t="shared" si="1086"/>
        <v>0</v>
      </c>
      <c r="H647" s="28">
        <f t="shared" si="1090"/>
        <v>0</v>
      </c>
      <c r="I647" s="27">
        <f t="shared" si="1086"/>
        <v>0</v>
      </c>
      <c r="J647" s="28">
        <f t="shared" si="1090"/>
        <v>0</v>
      </c>
      <c r="K647" s="27">
        <f t="shared" si="1086"/>
        <v>0</v>
      </c>
      <c r="L647" s="28">
        <f t="shared" si="1090"/>
        <v>4493</v>
      </c>
      <c r="M647" s="27">
        <f t="shared" si="1086"/>
        <v>0</v>
      </c>
      <c r="N647" s="28">
        <f t="shared" si="1090"/>
        <v>0</v>
      </c>
      <c r="O647" s="27">
        <f t="shared" si="1086"/>
        <v>0</v>
      </c>
      <c r="P647" s="28">
        <f t="shared" si="1090"/>
        <v>0</v>
      </c>
      <c r="Q647" s="27">
        <f t="shared" si="1086"/>
        <v>0</v>
      </c>
      <c r="R647" s="28">
        <f t="shared" si="1090"/>
        <v>4493</v>
      </c>
      <c r="S647" s="27">
        <f t="shared" si="1086"/>
        <v>0</v>
      </c>
      <c r="T647" s="28">
        <f t="shared" si="1090"/>
        <v>0</v>
      </c>
      <c r="U647" s="27">
        <f t="shared" si="1087"/>
        <v>0</v>
      </c>
      <c r="V647" s="28">
        <f t="shared" si="1087"/>
        <v>0</v>
      </c>
      <c r="W647" s="27">
        <f t="shared" si="1087"/>
        <v>0</v>
      </c>
      <c r="X647" s="28">
        <f t="shared" si="1087"/>
        <v>4493</v>
      </c>
      <c r="Y647" s="27">
        <f t="shared" si="1087"/>
        <v>0</v>
      </c>
      <c r="Z647" s="28">
        <f t="shared" si="1087"/>
        <v>0</v>
      </c>
      <c r="AA647" s="27">
        <f t="shared" si="1087"/>
        <v>0</v>
      </c>
      <c r="AB647" s="28">
        <f t="shared" si="1087"/>
        <v>0</v>
      </c>
      <c r="AC647" s="27">
        <f t="shared" si="1087"/>
        <v>0</v>
      </c>
      <c r="AD647" s="28">
        <f t="shared" si="1087"/>
        <v>4493</v>
      </c>
      <c r="AE647" s="27">
        <f t="shared" si="1087"/>
        <v>0</v>
      </c>
      <c r="AF647" s="28">
        <f t="shared" si="1088"/>
        <v>0</v>
      </c>
      <c r="AG647" s="27">
        <f t="shared" si="1088"/>
        <v>0</v>
      </c>
      <c r="AH647" s="28">
        <f t="shared" si="1088"/>
        <v>0</v>
      </c>
      <c r="AI647" s="27">
        <f t="shared" si="1088"/>
        <v>0</v>
      </c>
      <c r="AJ647" s="28">
        <f t="shared" si="1088"/>
        <v>4493</v>
      </c>
      <c r="AK647" s="27">
        <f t="shared" si="1088"/>
        <v>0</v>
      </c>
      <c r="AL647" s="28">
        <f t="shared" si="1088"/>
        <v>0</v>
      </c>
      <c r="AM647" s="27">
        <f t="shared" si="1088"/>
        <v>0</v>
      </c>
      <c r="AN647" s="28">
        <f t="shared" si="1088"/>
        <v>0</v>
      </c>
      <c r="AO647" s="27">
        <f t="shared" si="1088"/>
        <v>0</v>
      </c>
      <c r="AP647" s="28">
        <f t="shared" si="1088"/>
        <v>4493</v>
      </c>
      <c r="AQ647" s="27">
        <f t="shared" si="1088"/>
        <v>0</v>
      </c>
      <c r="AR647" s="28">
        <f t="shared" si="1089"/>
        <v>0</v>
      </c>
      <c r="AS647" s="27">
        <f t="shared" si="1089"/>
        <v>0</v>
      </c>
      <c r="AT647" s="28">
        <f t="shared" si="1089"/>
        <v>0</v>
      </c>
      <c r="AU647" s="27">
        <f t="shared" si="1089"/>
        <v>0</v>
      </c>
      <c r="AV647" s="28">
        <f t="shared" si="1089"/>
        <v>4493</v>
      </c>
      <c r="AW647" s="27">
        <f t="shared" si="1089"/>
        <v>0</v>
      </c>
    </row>
    <row r="648" spans="1:49" s="9" customFormat="1" ht="33">
      <c r="A648" s="77" t="s">
        <v>127</v>
      </c>
      <c r="B648" s="25" t="s">
        <v>60</v>
      </c>
      <c r="C648" s="25" t="s">
        <v>62</v>
      </c>
      <c r="D648" s="25" t="s">
        <v>529</v>
      </c>
      <c r="E648" s="25"/>
      <c r="F648" s="28">
        <f t="shared" si="1090"/>
        <v>4493</v>
      </c>
      <c r="G648" s="27">
        <f t="shared" si="1086"/>
        <v>0</v>
      </c>
      <c r="H648" s="28">
        <f t="shared" si="1090"/>
        <v>0</v>
      </c>
      <c r="I648" s="27">
        <f t="shared" si="1086"/>
        <v>0</v>
      </c>
      <c r="J648" s="28">
        <f t="shared" si="1090"/>
        <v>0</v>
      </c>
      <c r="K648" s="27">
        <f t="shared" si="1086"/>
        <v>0</v>
      </c>
      <c r="L648" s="28">
        <f t="shared" si="1090"/>
        <v>4493</v>
      </c>
      <c r="M648" s="27">
        <f t="shared" si="1086"/>
        <v>0</v>
      </c>
      <c r="N648" s="28">
        <f t="shared" si="1090"/>
        <v>0</v>
      </c>
      <c r="O648" s="27">
        <f t="shared" si="1086"/>
        <v>0</v>
      </c>
      <c r="P648" s="28">
        <f t="shared" si="1090"/>
        <v>0</v>
      </c>
      <c r="Q648" s="27">
        <f t="shared" si="1086"/>
        <v>0</v>
      </c>
      <c r="R648" s="28">
        <f t="shared" si="1090"/>
        <v>4493</v>
      </c>
      <c r="S648" s="27">
        <f t="shared" si="1086"/>
        <v>0</v>
      </c>
      <c r="T648" s="28">
        <f t="shared" si="1087"/>
        <v>0</v>
      </c>
      <c r="U648" s="27">
        <f t="shared" si="1087"/>
        <v>0</v>
      </c>
      <c r="V648" s="28">
        <f t="shared" si="1087"/>
        <v>0</v>
      </c>
      <c r="W648" s="27">
        <f t="shared" si="1087"/>
        <v>0</v>
      </c>
      <c r="X648" s="28">
        <f t="shared" si="1087"/>
        <v>4493</v>
      </c>
      <c r="Y648" s="27">
        <f t="shared" si="1087"/>
        <v>0</v>
      </c>
      <c r="Z648" s="28">
        <f t="shared" si="1087"/>
        <v>0</v>
      </c>
      <c r="AA648" s="27">
        <f t="shared" si="1087"/>
        <v>0</v>
      </c>
      <c r="AB648" s="28">
        <f t="shared" si="1087"/>
        <v>0</v>
      </c>
      <c r="AC648" s="27">
        <f t="shared" si="1087"/>
        <v>0</v>
      </c>
      <c r="AD648" s="28">
        <f t="shared" si="1087"/>
        <v>4493</v>
      </c>
      <c r="AE648" s="27">
        <f t="shared" si="1087"/>
        <v>0</v>
      </c>
      <c r="AF648" s="28">
        <f t="shared" si="1088"/>
        <v>0</v>
      </c>
      <c r="AG648" s="27">
        <f t="shared" si="1088"/>
        <v>0</v>
      </c>
      <c r="AH648" s="28">
        <f t="shared" si="1088"/>
        <v>0</v>
      </c>
      <c r="AI648" s="27">
        <f t="shared" si="1088"/>
        <v>0</v>
      </c>
      <c r="AJ648" s="28">
        <f t="shared" si="1088"/>
        <v>4493</v>
      </c>
      <c r="AK648" s="27">
        <f t="shared" si="1088"/>
        <v>0</v>
      </c>
      <c r="AL648" s="28">
        <f t="shared" si="1088"/>
        <v>0</v>
      </c>
      <c r="AM648" s="27">
        <f t="shared" si="1088"/>
        <v>0</v>
      </c>
      <c r="AN648" s="28">
        <f t="shared" si="1088"/>
        <v>0</v>
      </c>
      <c r="AO648" s="27">
        <f t="shared" si="1088"/>
        <v>0</v>
      </c>
      <c r="AP648" s="28">
        <f t="shared" si="1088"/>
        <v>4493</v>
      </c>
      <c r="AQ648" s="27">
        <f t="shared" si="1088"/>
        <v>0</v>
      </c>
      <c r="AR648" s="28">
        <f t="shared" si="1089"/>
        <v>0</v>
      </c>
      <c r="AS648" s="27">
        <f t="shared" si="1089"/>
        <v>0</v>
      </c>
      <c r="AT648" s="28">
        <f t="shared" si="1089"/>
        <v>0</v>
      </c>
      <c r="AU648" s="27">
        <f t="shared" si="1089"/>
        <v>0</v>
      </c>
      <c r="AV648" s="28">
        <f t="shared" si="1089"/>
        <v>4493</v>
      </c>
      <c r="AW648" s="27">
        <f t="shared" si="1089"/>
        <v>0</v>
      </c>
    </row>
    <row r="649" spans="1:49" s="9" customFormat="1" ht="33">
      <c r="A649" s="33" t="s">
        <v>437</v>
      </c>
      <c r="B649" s="25" t="s">
        <v>60</v>
      </c>
      <c r="C649" s="25" t="s">
        <v>62</v>
      </c>
      <c r="D649" s="25" t="s">
        <v>529</v>
      </c>
      <c r="E649" s="25" t="s">
        <v>80</v>
      </c>
      <c r="F649" s="28">
        <f t="shared" si="1090"/>
        <v>4493</v>
      </c>
      <c r="G649" s="27">
        <f t="shared" si="1086"/>
        <v>0</v>
      </c>
      <c r="H649" s="28">
        <f t="shared" si="1090"/>
        <v>0</v>
      </c>
      <c r="I649" s="27">
        <f t="shared" si="1086"/>
        <v>0</v>
      </c>
      <c r="J649" s="28">
        <f t="shared" si="1090"/>
        <v>0</v>
      </c>
      <c r="K649" s="27">
        <f t="shared" si="1086"/>
        <v>0</v>
      </c>
      <c r="L649" s="28">
        <f t="shared" si="1090"/>
        <v>4493</v>
      </c>
      <c r="M649" s="27">
        <f t="shared" si="1086"/>
        <v>0</v>
      </c>
      <c r="N649" s="28">
        <f t="shared" si="1090"/>
        <v>0</v>
      </c>
      <c r="O649" s="27">
        <f t="shared" si="1086"/>
        <v>0</v>
      </c>
      <c r="P649" s="28">
        <f t="shared" si="1090"/>
        <v>0</v>
      </c>
      <c r="Q649" s="27">
        <f t="shared" si="1086"/>
        <v>0</v>
      </c>
      <c r="R649" s="28">
        <f t="shared" si="1090"/>
        <v>4493</v>
      </c>
      <c r="S649" s="27">
        <f t="shared" si="1086"/>
        <v>0</v>
      </c>
      <c r="T649" s="28">
        <f t="shared" si="1087"/>
        <v>0</v>
      </c>
      <c r="U649" s="27">
        <f t="shared" si="1087"/>
        <v>0</v>
      </c>
      <c r="V649" s="28">
        <f t="shared" si="1087"/>
        <v>0</v>
      </c>
      <c r="W649" s="27">
        <f t="shared" si="1087"/>
        <v>0</v>
      </c>
      <c r="X649" s="28">
        <f t="shared" si="1087"/>
        <v>4493</v>
      </c>
      <c r="Y649" s="27">
        <f t="shared" si="1087"/>
        <v>0</v>
      </c>
      <c r="Z649" s="28">
        <f t="shared" si="1087"/>
        <v>0</v>
      </c>
      <c r="AA649" s="27">
        <f t="shared" si="1087"/>
        <v>0</v>
      </c>
      <c r="AB649" s="28">
        <f t="shared" si="1087"/>
        <v>0</v>
      </c>
      <c r="AC649" s="27">
        <f t="shared" si="1087"/>
        <v>0</v>
      </c>
      <c r="AD649" s="28">
        <f t="shared" si="1087"/>
        <v>4493</v>
      </c>
      <c r="AE649" s="27">
        <f t="shared" si="1087"/>
        <v>0</v>
      </c>
      <c r="AF649" s="28">
        <f t="shared" si="1088"/>
        <v>0</v>
      </c>
      <c r="AG649" s="27">
        <f t="shared" si="1088"/>
        <v>0</v>
      </c>
      <c r="AH649" s="28">
        <f t="shared" si="1088"/>
        <v>0</v>
      </c>
      <c r="AI649" s="27">
        <f t="shared" si="1088"/>
        <v>0</v>
      </c>
      <c r="AJ649" s="28">
        <f t="shared" si="1088"/>
        <v>4493</v>
      </c>
      <c r="AK649" s="27">
        <f t="shared" si="1088"/>
        <v>0</v>
      </c>
      <c r="AL649" s="28">
        <f t="shared" si="1088"/>
        <v>0</v>
      </c>
      <c r="AM649" s="27">
        <f t="shared" si="1088"/>
        <v>0</v>
      </c>
      <c r="AN649" s="28">
        <f t="shared" si="1088"/>
        <v>0</v>
      </c>
      <c r="AO649" s="27">
        <f t="shared" si="1088"/>
        <v>0</v>
      </c>
      <c r="AP649" s="28">
        <f t="shared" si="1088"/>
        <v>4493</v>
      </c>
      <c r="AQ649" s="27">
        <f t="shared" si="1088"/>
        <v>0</v>
      </c>
      <c r="AR649" s="28">
        <f t="shared" si="1089"/>
        <v>0</v>
      </c>
      <c r="AS649" s="27">
        <f t="shared" si="1089"/>
        <v>0</v>
      </c>
      <c r="AT649" s="28">
        <f t="shared" si="1089"/>
        <v>0</v>
      </c>
      <c r="AU649" s="27">
        <f t="shared" si="1089"/>
        <v>0</v>
      </c>
      <c r="AV649" s="28">
        <f t="shared" si="1089"/>
        <v>4493</v>
      </c>
      <c r="AW649" s="27">
        <f t="shared" si="1089"/>
        <v>0</v>
      </c>
    </row>
    <row r="650" spans="1:49" s="9" customFormat="1" ht="38.25" customHeight="1">
      <c r="A650" s="72" t="s">
        <v>170</v>
      </c>
      <c r="B650" s="25" t="s">
        <v>60</v>
      </c>
      <c r="C650" s="25" t="s">
        <v>62</v>
      </c>
      <c r="D650" s="25" t="s">
        <v>529</v>
      </c>
      <c r="E650" s="25" t="s">
        <v>169</v>
      </c>
      <c r="F650" s="28">
        <v>4493</v>
      </c>
      <c r="G650" s="27"/>
      <c r="H650" s="28"/>
      <c r="I650" s="27"/>
      <c r="J650" s="28"/>
      <c r="K650" s="27"/>
      <c r="L650" s="27">
        <f>F650+H650+I650+J650+K650</f>
        <v>4493</v>
      </c>
      <c r="M650" s="27">
        <f>G650+K650</f>
        <v>0</v>
      </c>
      <c r="N650" s="28"/>
      <c r="O650" s="27"/>
      <c r="P650" s="28"/>
      <c r="Q650" s="27"/>
      <c r="R650" s="27">
        <f>L650+N650+O650+P650+Q650</f>
        <v>4493</v>
      </c>
      <c r="S650" s="27">
        <f>M650+Q650</f>
        <v>0</v>
      </c>
      <c r="T650" s="28"/>
      <c r="U650" s="27"/>
      <c r="V650" s="28"/>
      <c r="W650" s="27"/>
      <c r="X650" s="27">
        <f>R650+T650+U650+V650+W650</f>
        <v>4493</v>
      </c>
      <c r="Y650" s="27">
        <f>S650+W650</f>
        <v>0</v>
      </c>
      <c r="Z650" s="28"/>
      <c r="AA650" s="27"/>
      <c r="AB650" s="28"/>
      <c r="AC650" s="27"/>
      <c r="AD650" s="27">
        <f>X650+Z650+AA650+AB650+AC650</f>
        <v>4493</v>
      </c>
      <c r="AE650" s="27">
        <f>Y650+AC650</f>
        <v>0</v>
      </c>
      <c r="AF650" s="28"/>
      <c r="AG650" s="27"/>
      <c r="AH650" s="28"/>
      <c r="AI650" s="27"/>
      <c r="AJ650" s="27">
        <f>AD650+AF650+AG650+AH650+AI650</f>
        <v>4493</v>
      </c>
      <c r="AK650" s="27">
        <f>AE650+AI650</f>
        <v>0</v>
      </c>
      <c r="AL650" s="28"/>
      <c r="AM650" s="27"/>
      <c r="AN650" s="28"/>
      <c r="AO650" s="27"/>
      <c r="AP650" s="27">
        <f>AJ650+AL650+AM650+AN650+AO650</f>
        <v>4493</v>
      </c>
      <c r="AQ650" s="27">
        <f>AK650+AO650</f>
        <v>0</v>
      </c>
      <c r="AR650" s="28"/>
      <c r="AS650" s="27"/>
      <c r="AT650" s="28"/>
      <c r="AU650" s="27"/>
      <c r="AV650" s="27">
        <f>AP650+AR650+AS650+AT650+AU650</f>
        <v>4493</v>
      </c>
      <c r="AW650" s="27">
        <f>AQ650+AU650</f>
        <v>0</v>
      </c>
    </row>
    <row r="651" spans="1:49" ht="15" customHeight="1">
      <c r="A651" s="83"/>
      <c r="B651" s="39"/>
      <c r="C651" s="39"/>
      <c r="D651" s="39"/>
      <c r="E651" s="40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  <c r="AS651" s="18"/>
      <c r="AT651" s="18"/>
      <c r="AU651" s="18"/>
      <c r="AV651" s="18"/>
      <c r="AW651" s="18"/>
    </row>
    <row r="652" spans="1:49" s="5" customFormat="1" ht="20.25">
      <c r="A652" s="74" t="s">
        <v>35</v>
      </c>
      <c r="B652" s="19" t="s">
        <v>36</v>
      </c>
      <c r="C652" s="19"/>
      <c r="D652" s="20"/>
      <c r="E652" s="19"/>
      <c r="F652" s="41">
        <f t="shared" ref="F652:AQ652" si="1091">F654+F695+F735+F832+F839+F850+F861</f>
        <v>2862932</v>
      </c>
      <c r="G652" s="41">
        <f t="shared" si="1091"/>
        <v>244687</v>
      </c>
      <c r="H652" s="41">
        <f t="shared" si="1091"/>
        <v>50505</v>
      </c>
      <c r="I652" s="41">
        <f t="shared" si="1091"/>
        <v>-875</v>
      </c>
      <c r="J652" s="41">
        <f t="shared" si="1091"/>
        <v>0</v>
      </c>
      <c r="K652" s="41">
        <f t="shared" si="1091"/>
        <v>0</v>
      </c>
      <c r="L652" s="41">
        <f t="shared" si="1091"/>
        <v>2912562</v>
      </c>
      <c r="M652" s="41">
        <f t="shared" si="1091"/>
        <v>244687</v>
      </c>
      <c r="N652" s="41">
        <f t="shared" si="1091"/>
        <v>11623</v>
      </c>
      <c r="O652" s="41">
        <f t="shared" si="1091"/>
        <v>0</v>
      </c>
      <c r="P652" s="41">
        <f t="shared" si="1091"/>
        <v>0</v>
      </c>
      <c r="Q652" s="41">
        <f t="shared" si="1091"/>
        <v>845379</v>
      </c>
      <c r="R652" s="41">
        <f t="shared" si="1091"/>
        <v>3769564</v>
      </c>
      <c r="S652" s="41">
        <f t="shared" si="1091"/>
        <v>1090066</v>
      </c>
      <c r="T652" s="41">
        <f t="shared" si="1091"/>
        <v>51719</v>
      </c>
      <c r="U652" s="41">
        <f t="shared" si="1091"/>
        <v>0</v>
      </c>
      <c r="V652" s="41">
        <f t="shared" si="1091"/>
        <v>0</v>
      </c>
      <c r="W652" s="41">
        <f t="shared" si="1091"/>
        <v>92390</v>
      </c>
      <c r="X652" s="41">
        <f t="shared" si="1091"/>
        <v>3913673</v>
      </c>
      <c r="Y652" s="41">
        <f t="shared" si="1091"/>
        <v>1182456</v>
      </c>
      <c r="Z652" s="41">
        <f t="shared" si="1091"/>
        <v>4681</v>
      </c>
      <c r="AA652" s="41">
        <f t="shared" si="1091"/>
        <v>0</v>
      </c>
      <c r="AB652" s="41">
        <f t="shared" si="1091"/>
        <v>0</v>
      </c>
      <c r="AC652" s="41">
        <f t="shared" si="1091"/>
        <v>3122835</v>
      </c>
      <c r="AD652" s="41">
        <f t="shared" si="1091"/>
        <v>7041189</v>
      </c>
      <c r="AE652" s="41">
        <f t="shared" si="1091"/>
        <v>4305291</v>
      </c>
      <c r="AF652" s="41">
        <f t="shared" si="1091"/>
        <v>2227</v>
      </c>
      <c r="AG652" s="41">
        <f t="shared" si="1091"/>
        <v>0</v>
      </c>
      <c r="AH652" s="41">
        <f t="shared" si="1091"/>
        <v>0</v>
      </c>
      <c r="AI652" s="41">
        <f t="shared" si="1091"/>
        <v>0</v>
      </c>
      <c r="AJ652" s="41">
        <f t="shared" si="1091"/>
        <v>7043416</v>
      </c>
      <c r="AK652" s="41">
        <f t="shared" si="1091"/>
        <v>4305291</v>
      </c>
      <c r="AL652" s="41">
        <f t="shared" si="1091"/>
        <v>23844</v>
      </c>
      <c r="AM652" s="41">
        <f t="shared" si="1091"/>
        <v>-577</v>
      </c>
      <c r="AN652" s="41">
        <f t="shared" si="1091"/>
        <v>-1546</v>
      </c>
      <c r="AO652" s="41">
        <f t="shared" si="1091"/>
        <v>89637</v>
      </c>
      <c r="AP652" s="41">
        <f t="shared" si="1091"/>
        <v>7154774</v>
      </c>
      <c r="AQ652" s="41">
        <f t="shared" si="1091"/>
        <v>4394928</v>
      </c>
      <c r="AR652" s="41">
        <f t="shared" ref="AR652:AW652" si="1092">AR654+AR695+AR735+AR832+AR839+AR850+AR861</f>
        <v>25058</v>
      </c>
      <c r="AS652" s="41">
        <f t="shared" si="1092"/>
        <v>-372</v>
      </c>
      <c r="AT652" s="41">
        <f t="shared" si="1092"/>
        <v>0</v>
      </c>
      <c r="AU652" s="41">
        <f t="shared" si="1092"/>
        <v>39875</v>
      </c>
      <c r="AV652" s="41">
        <f t="shared" si="1092"/>
        <v>7219335</v>
      </c>
      <c r="AW652" s="41">
        <f t="shared" si="1092"/>
        <v>4434803</v>
      </c>
    </row>
    <row r="653" spans="1:49" s="5" customFormat="1" ht="15.75" customHeight="1">
      <c r="A653" s="74"/>
      <c r="B653" s="19"/>
      <c r="C653" s="19"/>
      <c r="D653" s="20"/>
      <c r="E653" s="19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  <c r="AB653" s="48"/>
      <c r="AC653" s="48"/>
      <c r="AD653" s="48"/>
      <c r="AE653" s="48"/>
      <c r="AF653" s="48"/>
      <c r="AG653" s="48"/>
      <c r="AH653" s="48"/>
      <c r="AI653" s="48"/>
      <c r="AJ653" s="48"/>
      <c r="AK653" s="48"/>
      <c r="AL653" s="48"/>
      <c r="AM653" s="48"/>
      <c r="AN653" s="48"/>
      <c r="AO653" s="48"/>
      <c r="AP653" s="48"/>
      <c r="AQ653" s="48"/>
      <c r="AR653" s="48"/>
      <c r="AS653" s="48"/>
      <c r="AT653" s="48"/>
      <c r="AU653" s="48"/>
      <c r="AV653" s="48"/>
      <c r="AW653" s="48"/>
    </row>
    <row r="654" spans="1:49" s="5" customFormat="1" ht="20.25">
      <c r="A654" s="71" t="s">
        <v>37</v>
      </c>
      <c r="B654" s="22" t="s">
        <v>56</v>
      </c>
      <c r="C654" s="22" t="s">
        <v>50</v>
      </c>
      <c r="D654" s="29"/>
      <c r="E654" s="22"/>
      <c r="F654" s="30">
        <f>F655+F689</f>
        <v>1004127</v>
      </c>
      <c r="G654" s="30">
        <f>G655+G689</f>
        <v>0</v>
      </c>
      <c r="H654" s="30">
        <f t="shared" ref="H654:M654" si="1093">H655+H689</f>
        <v>18038</v>
      </c>
      <c r="I654" s="30">
        <f t="shared" si="1093"/>
        <v>0</v>
      </c>
      <c r="J654" s="30">
        <f t="shared" si="1093"/>
        <v>0</v>
      </c>
      <c r="K654" s="30">
        <f t="shared" si="1093"/>
        <v>0</v>
      </c>
      <c r="L654" s="30">
        <f t="shared" si="1093"/>
        <v>1022165</v>
      </c>
      <c r="M654" s="30">
        <f t="shared" si="1093"/>
        <v>0</v>
      </c>
      <c r="N654" s="30">
        <f t="shared" ref="N654:S654" si="1094">N655+N689</f>
        <v>11623</v>
      </c>
      <c r="O654" s="30">
        <f t="shared" si="1094"/>
        <v>0</v>
      </c>
      <c r="P654" s="30">
        <f t="shared" si="1094"/>
        <v>0</v>
      </c>
      <c r="Q654" s="30">
        <f t="shared" si="1094"/>
        <v>378733</v>
      </c>
      <c r="R654" s="30">
        <f t="shared" si="1094"/>
        <v>1412521</v>
      </c>
      <c r="S654" s="30">
        <f t="shared" si="1094"/>
        <v>378733</v>
      </c>
      <c r="T654" s="30">
        <f t="shared" ref="T654:Y654" si="1095">T655+T689</f>
        <v>19161</v>
      </c>
      <c r="U654" s="30">
        <f t="shared" si="1095"/>
        <v>0</v>
      </c>
      <c r="V654" s="30">
        <f t="shared" si="1095"/>
        <v>0</v>
      </c>
      <c r="W654" s="30">
        <f t="shared" si="1095"/>
        <v>0</v>
      </c>
      <c r="X654" s="30">
        <f t="shared" si="1095"/>
        <v>1431682</v>
      </c>
      <c r="Y654" s="30">
        <f t="shared" si="1095"/>
        <v>378733</v>
      </c>
      <c r="Z654" s="30">
        <f t="shared" ref="Z654:AE654" si="1096">Z655+Z689</f>
        <v>0</v>
      </c>
      <c r="AA654" s="30">
        <f t="shared" si="1096"/>
        <v>0</v>
      </c>
      <c r="AB654" s="30">
        <f t="shared" si="1096"/>
        <v>0</v>
      </c>
      <c r="AC654" s="30">
        <f t="shared" si="1096"/>
        <v>1244753</v>
      </c>
      <c r="AD654" s="30">
        <f t="shared" si="1096"/>
        <v>2676435</v>
      </c>
      <c r="AE654" s="30">
        <f t="shared" si="1096"/>
        <v>1623486</v>
      </c>
      <c r="AF654" s="30">
        <f t="shared" ref="AF654:AK654" si="1097">AF655+AF689</f>
        <v>0</v>
      </c>
      <c r="AG654" s="30">
        <f t="shared" si="1097"/>
        <v>0</v>
      </c>
      <c r="AH654" s="30">
        <f t="shared" si="1097"/>
        <v>0</v>
      </c>
      <c r="AI654" s="30">
        <f t="shared" si="1097"/>
        <v>0</v>
      </c>
      <c r="AJ654" s="30">
        <f t="shared" si="1097"/>
        <v>2676435</v>
      </c>
      <c r="AK654" s="30">
        <f t="shared" si="1097"/>
        <v>1623486</v>
      </c>
      <c r="AL654" s="30">
        <f t="shared" ref="AL654:AQ654" si="1098">AL655+AL689</f>
        <v>0</v>
      </c>
      <c r="AM654" s="30">
        <f t="shared" si="1098"/>
        <v>220</v>
      </c>
      <c r="AN654" s="30">
        <f t="shared" si="1098"/>
        <v>0</v>
      </c>
      <c r="AO654" s="30">
        <f t="shared" si="1098"/>
        <v>87297</v>
      </c>
      <c r="AP654" s="30">
        <f t="shared" si="1098"/>
        <v>2763952</v>
      </c>
      <c r="AQ654" s="30">
        <f t="shared" si="1098"/>
        <v>1710783</v>
      </c>
      <c r="AR654" s="30">
        <f t="shared" ref="AR654:AW654" si="1099">AR655+AR689</f>
        <v>372</v>
      </c>
      <c r="AS654" s="30">
        <f t="shared" si="1099"/>
        <v>0</v>
      </c>
      <c r="AT654" s="30">
        <f t="shared" si="1099"/>
        <v>0</v>
      </c>
      <c r="AU654" s="30">
        <f t="shared" si="1099"/>
        <v>23553</v>
      </c>
      <c r="AV654" s="30">
        <f t="shared" si="1099"/>
        <v>2787877</v>
      </c>
      <c r="AW654" s="30">
        <f t="shared" si="1099"/>
        <v>1734336</v>
      </c>
    </row>
    <row r="655" spans="1:49" s="5" customFormat="1" ht="50.25">
      <c r="A655" s="33" t="s">
        <v>478</v>
      </c>
      <c r="B655" s="25" t="s">
        <v>56</v>
      </c>
      <c r="C655" s="25" t="s">
        <v>50</v>
      </c>
      <c r="D655" s="32" t="s">
        <v>308</v>
      </c>
      <c r="E655" s="25"/>
      <c r="F655" s="27">
        <f>F656+F661+F669+F686</f>
        <v>1000689</v>
      </c>
      <c r="G655" s="27">
        <f>G656+G661+G669+G686</f>
        <v>0</v>
      </c>
      <c r="H655" s="27">
        <f t="shared" ref="H655:M655" si="1100">H656+H661+H669+H686</f>
        <v>18038</v>
      </c>
      <c r="I655" s="27">
        <f t="shared" si="1100"/>
        <v>0</v>
      </c>
      <c r="J655" s="27">
        <f t="shared" si="1100"/>
        <v>0</v>
      </c>
      <c r="K655" s="27">
        <f t="shared" si="1100"/>
        <v>0</v>
      </c>
      <c r="L655" s="27">
        <f t="shared" si="1100"/>
        <v>1018727</v>
      </c>
      <c r="M655" s="27">
        <f t="shared" si="1100"/>
        <v>0</v>
      </c>
      <c r="N655" s="27">
        <f>N656+N661+N669+N686+N673</f>
        <v>11623</v>
      </c>
      <c r="O655" s="27">
        <f t="shared" ref="O655:S655" si="1101">O656+O661+O669+O686+O673</f>
        <v>0</v>
      </c>
      <c r="P655" s="27">
        <f t="shared" si="1101"/>
        <v>0</v>
      </c>
      <c r="Q655" s="27">
        <f t="shared" si="1101"/>
        <v>378733</v>
      </c>
      <c r="R655" s="27">
        <f t="shared" si="1101"/>
        <v>1409083</v>
      </c>
      <c r="S655" s="27">
        <f t="shared" si="1101"/>
        <v>378733</v>
      </c>
      <c r="T655" s="27">
        <f>T656+T661+T669+T686+T673</f>
        <v>19161</v>
      </c>
      <c r="U655" s="27">
        <f t="shared" ref="U655:Y655" si="1102">U656+U661+U669+U686+U673</f>
        <v>0</v>
      </c>
      <c r="V655" s="27">
        <f t="shared" si="1102"/>
        <v>0</v>
      </c>
      <c r="W655" s="27">
        <f t="shared" si="1102"/>
        <v>0</v>
      </c>
      <c r="X655" s="27">
        <f t="shared" si="1102"/>
        <v>1428244</v>
      </c>
      <c r="Y655" s="27">
        <f t="shared" si="1102"/>
        <v>378733</v>
      </c>
      <c r="Z655" s="27">
        <f>Z656+Z661+Z669+Z686+Z673</f>
        <v>0</v>
      </c>
      <c r="AA655" s="27">
        <f t="shared" ref="AA655:AE655" si="1103">AA656+AA661+AA669+AA686+AA673</f>
        <v>0</v>
      </c>
      <c r="AB655" s="27">
        <f t="shared" si="1103"/>
        <v>0</v>
      </c>
      <c r="AC655" s="27">
        <f t="shared" si="1103"/>
        <v>1244753</v>
      </c>
      <c r="AD655" s="27">
        <f t="shared" si="1103"/>
        <v>2672997</v>
      </c>
      <c r="AE655" s="27">
        <f t="shared" si="1103"/>
        <v>1623486</v>
      </c>
      <c r="AF655" s="27">
        <f>AF656+AF661+AF669+AF686+AF673</f>
        <v>0</v>
      </c>
      <c r="AG655" s="27">
        <f t="shared" ref="AG655:AK655" si="1104">AG656+AG661+AG669+AG686+AG673</f>
        <v>0</v>
      </c>
      <c r="AH655" s="27">
        <f t="shared" si="1104"/>
        <v>0</v>
      </c>
      <c r="AI655" s="27">
        <f t="shared" si="1104"/>
        <v>0</v>
      </c>
      <c r="AJ655" s="27">
        <f t="shared" si="1104"/>
        <v>2672997</v>
      </c>
      <c r="AK655" s="27">
        <f t="shared" si="1104"/>
        <v>1623486</v>
      </c>
      <c r="AL655" s="27">
        <f>AL656+AL661+AL669+AL686+AL673+AL682</f>
        <v>0</v>
      </c>
      <c r="AM655" s="27">
        <f t="shared" ref="AM655:AQ655" si="1105">AM656+AM661+AM669+AM686+AM673+AM682</f>
        <v>220</v>
      </c>
      <c r="AN655" s="27">
        <f t="shared" si="1105"/>
        <v>0</v>
      </c>
      <c r="AO655" s="27">
        <f t="shared" si="1105"/>
        <v>87297</v>
      </c>
      <c r="AP655" s="27">
        <f t="shared" si="1105"/>
        <v>2760514</v>
      </c>
      <c r="AQ655" s="27">
        <f t="shared" si="1105"/>
        <v>1710783</v>
      </c>
      <c r="AR655" s="27">
        <f>AR656+AR661+AR669+AR686+AR673+AR682</f>
        <v>372</v>
      </c>
      <c r="AS655" s="27">
        <f t="shared" ref="AS655:AW655" si="1106">AS656+AS661+AS669+AS686+AS673+AS682</f>
        <v>0</v>
      </c>
      <c r="AT655" s="27">
        <f t="shared" si="1106"/>
        <v>0</v>
      </c>
      <c r="AU655" s="27">
        <f t="shared" si="1106"/>
        <v>23553</v>
      </c>
      <c r="AV655" s="27">
        <f t="shared" si="1106"/>
        <v>2784439</v>
      </c>
      <c r="AW655" s="27">
        <f t="shared" si="1106"/>
        <v>1734336</v>
      </c>
    </row>
    <row r="656" spans="1:49" s="5" customFormat="1" ht="33.75">
      <c r="A656" s="77" t="s">
        <v>216</v>
      </c>
      <c r="B656" s="25" t="s">
        <v>56</v>
      </c>
      <c r="C656" s="25" t="s">
        <v>50</v>
      </c>
      <c r="D656" s="32" t="s">
        <v>309</v>
      </c>
      <c r="E656" s="25"/>
      <c r="F656" s="27">
        <f t="shared" ref="F656:U657" si="1107">F657</f>
        <v>635842</v>
      </c>
      <c r="G656" s="27">
        <f t="shared" si="1107"/>
        <v>0</v>
      </c>
      <c r="H656" s="27">
        <f t="shared" si="1107"/>
        <v>18038</v>
      </c>
      <c r="I656" s="27">
        <f t="shared" si="1107"/>
        <v>0</v>
      </c>
      <c r="J656" s="27">
        <f t="shared" si="1107"/>
        <v>0</v>
      </c>
      <c r="K656" s="27">
        <f t="shared" si="1107"/>
        <v>0</v>
      </c>
      <c r="L656" s="27">
        <f t="shared" si="1107"/>
        <v>653880</v>
      </c>
      <c r="M656" s="27">
        <f t="shared" si="1107"/>
        <v>0</v>
      </c>
      <c r="N656" s="27">
        <f t="shared" si="1107"/>
        <v>0</v>
      </c>
      <c r="O656" s="27">
        <f t="shared" si="1107"/>
        <v>0</v>
      </c>
      <c r="P656" s="27">
        <f t="shared" si="1107"/>
        <v>0</v>
      </c>
      <c r="Q656" s="27">
        <f t="shared" si="1107"/>
        <v>0</v>
      </c>
      <c r="R656" s="27">
        <f t="shared" si="1107"/>
        <v>653880</v>
      </c>
      <c r="S656" s="27">
        <f t="shared" si="1107"/>
        <v>0</v>
      </c>
      <c r="T656" s="27">
        <f t="shared" si="1107"/>
        <v>19161</v>
      </c>
      <c r="U656" s="27">
        <f t="shared" si="1107"/>
        <v>0</v>
      </c>
      <c r="V656" s="27">
        <f t="shared" ref="T656:AI657" si="1108">V657</f>
        <v>0</v>
      </c>
      <c r="W656" s="27">
        <f t="shared" si="1108"/>
        <v>0</v>
      </c>
      <c r="X656" s="27">
        <f t="shared" si="1108"/>
        <v>673041</v>
      </c>
      <c r="Y656" s="27">
        <f t="shared" si="1108"/>
        <v>0</v>
      </c>
      <c r="Z656" s="27">
        <f t="shared" si="1108"/>
        <v>0</v>
      </c>
      <c r="AA656" s="27">
        <f t="shared" si="1108"/>
        <v>0</v>
      </c>
      <c r="AB656" s="27">
        <f t="shared" si="1108"/>
        <v>0</v>
      </c>
      <c r="AC656" s="27">
        <f t="shared" si="1108"/>
        <v>0</v>
      </c>
      <c r="AD656" s="27">
        <f t="shared" si="1108"/>
        <v>673041</v>
      </c>
      <c r="AE656" s="27">
        <f t="shared" si="1108"/>
        <v>0</v>
      </c>
      <c r="AF656" s="27">
        <f t="shared" si="1108"/>
        <v>0</v>
      </c>
      <c r="AG656" s="27">
        <f t="shared" si="1108"/>
        <v>0</v>
      </c>
      <c r="AH656" s="27">
        <f t="shared" si="1108"/>
        <v>0</v>
      </c>
      <c r="AI656" s="27">
        <f t="shared" si="1108"/>
        <v>0</v>
      </c>
      <c r="AJ656" s="27">
        <f t="shared" ref="AF656:AU657" si="1109">AJ657</f>
        <v>673041</v>
      </c>
      <c r="AK656" s="27">
        <f t="shared" si="1109"/>
        <v>0</v>
      </c>
      <c r="AL656" s="27">
        <f t="shared" si="1109"/>
        <v>0</v>
      </c>
      <c r="AM656" s="27">
        <f t="shared" si="1109"/>
        <v>0</v>
      </c>
      <c r="AN656" s="27">
        <f t="shared" si="1109"/>
        <v>0</v>
      </c>
      <c r="AO656" s="27">
        <f t="shared" si="1109"/>
        <v>0</v>
      </c>
      <c r="AP656" s="27">
        <f t="shared" si="1109"/>
        <v>673041</v>
      </c>
      <c r="AQ656" s="27">
        <f t="shared" si="1109"/>
        <v>0</v>
      </c>
      <c r="AR656" s="27">
        <f t="shared" si="1109"/>
        <v>0</v>
      </c>
      <c r="AS656" s="27">
        <f t="shared" si="1109"/>
        <v>0</v>
      </c>
      <c r="AT656" s="27">
        <f t="shared" si="1109"/>
        <v>0</v>
      </c>
      <c r="AU656" s="27">
        <f t="shared" si="1109"/>
        <v>0</v>
      </c>
      <c r="AV656" s="27">
        <f t="shared" ref="AR656:AW657" si="1110">AV657</f>
        <v>673041</v>
      </c>
      <c r="AW656" s="27">
        <f t="shared" si="1110"/>
        <v>0</v>
      </c>
    </row>
    <row r="657" spans="1:49" s="5" customFormat="1" ht="20.25">
      <c r="A657" s="73" t="s">
        <v>106</v>
      </c>
      <c r="B657" s="25" t="s">
        <v>56</v>
      </c>
      <c r="C657" s="25" t="s">
        <v>50</v>
      </c>
      <c r="D657" s="32" t="s">
        <v>310</v>
      </c>
      <c r="E657" s="25"/>
      <c r="F657" s="27">
        <f t="shared" si="1107"/>
        <v>635842</v>
      </c>
      <c r="G657" s="27">
        <f t="shared" si="1107"/>
        <v>0</v>
      </c>
      <c r="H657" s="27">
        <f t="shared" si="1107"/>
        <v>18038</v>
      </c>
      <c r="I657" s="27">
        <f t="shared" si="1107"/>
        <v>0</v>
      </c>
      <c r="J657" s="27">
        <f t="shared" si="1107"/>
        <v>0</v>
      </c>
      <c r="K657" s="27">
        <f t="shared" si="1107"/>
        <v>0</v>
      </c>
      <c r="L657" s="27">
        <f t="shared" si="1107"/>
        <v>653880</v>
      </c>
      <c r="M657" s="27">
        <f t="shared" si="1107"/>
        <v>0</v>
      </c>
      <c r="N657" s="27">
        <f t="shared" si="1107"/>
        <v>0</v>
      </c>
      <c r="O657" s="27">
        <f t="shared" si="1107"/>
        <v>0</v>
      </c>
      <c r="P657" s="27">
        <f t="shared" si="1107"/>
        <v>0</v>
      </c>
      <c r="Q657" s="27">
        <f t="shared" si="1107"/>
        <v>0</v>
      </c>
      <c r="R657" s="27">
        <f t="shared" si="1107"/>
        <v>653880</v>
      </c>
      <c r="S657" s="27">
        <f t="shared" si="1107"/>
        <v>0</v>
      </c>
      <c r="T657" s="27">
        <f t="shared" si="1108"/>
        <v>19161</v>
      </c>
      <c r="U657" s="27">
        <f t="shared" si="1108"/>
        <v>0</v>
      </c>
      <c r="V657" s="27">
        <f t="shared" si="1108"/>
        <v>0</v>
      </c>
      <c r="W657" s="27">
        <f t="shared" si="1108"/>
        <v>0</v>
      </c>
      <c r="X657" s="27">
        <f t="shared" si="1108"/>
        <v>673041</v>
      </c>
      <c r="Y657" s="27">
        <f t="shared" si="1108"/>
        <v>0</v>
      </c>
      <c r="Z657" s="27">
        <f t="shared" si="1108"/>
        <v>0</v>
      </c>
      <c r="AA657" s="27">
        <f t="shared" si="1108"/>
        <v>0</v>
      </c>
      <c r="AB657" s="27">
        <f t="shared" si="1108"/>
        <v>0</v>
      </c>
      <c r="AC657" s="27">
        <f t="shared" si="1108"/>
        <v>0</v>
      </c>
      <c r="AD657" s="27">
        <f t="shared" si="1108"/>
        <v>673041</v>
      </c>
      <c r="AE657" s="27">
        <f t="shared" si="1108"/>
        <v>0</v>
      </c>
      <c r="AF657" s="27">
        <f t="shared" si="1109"/>
        <v>0</v>
      </c>
      <c r="AG657" s="27">
        <f t="shared" si="1109"/>
        <v>0</v>
      </c>
      <c r="AH657" s="27">
        <f t="shared" si="1109"/>
        <v>0</v>
      </c>
      <c r="AI657" s="27">
        <f t="shared" si="1109"/>
        <v>0</v>
      </c>
      <c r="AJ657" s="27">
        <f t="shared" si="1109"/>
        <v>673041</v>
      </c>
      <c r="AK657" s="27">
        <f t="shared" si="1109"/>
        <v>0</v>
      </c>
      <c r="AL657" s="27">
        <f t="shared" si="1109"/>
        <v>0</v>
      </c>
      <c r="AM657" s="27">
        <f t="shared" si="1109"/>
        <v>0</v>
      </c>
      <c r="AN657" s="27">
        <f t="shared" si="1109"/>
        <v>0</v>
      </c>
      <c r="AO657" s="27">
        <f t="shared" si="1109"/>
        <v>0</v>
      </c>
      <c r="AP657" s="27">
        <f t="shared" si="1109"/>
        <v>673041</v>
      </c>
      <c r="AQ657" s="27">
        <f t="shared" si="1109"/>
        <v>0</v>
      </c>
      <c r="AR657" s="27">
        <f t="shared" si="1110"/>
        <v>0</v>
      </c>
      <c r="AS657" s="27">
        <f t="shared" si="1110"/>
        <v>0</v>
      </c>
      <c r="AT657" s="27">
        <f t="shared" si="1110"/>
        <v>0</v>
      </c>
      <c r="AU657" s="27">
        <f t="shared" si="1110"/>
        <v>0</v>
      </c>
      <c r="AV657" s="27">
        <f t="shared" si="1110"/>
        <v>673041</v>
      </c>
      <c r="AW657" s="27">
        <f t="shared" si="1110"/>
        <v>0</v>
      </c>
    </row>
    <row r="658" spans="1:49" s="5" customFormat="1" ht="39" customHeight="1">
      <c r="A658" s="73" t="s">
        <v>83</v>
      </c>
      <c r="B658" s="25" t="s">
        <v>56</v>
      </c>
      <c r="C658" s="25" t="s">
        <v>50</v>
      </c>
      <c r="D658" s="32" t="s">
        <v>310</v>
      </c>
      <c r="E658" s="25" t="s">
        <v>84</v>
      </c>
      <c r="F658" s="27">
        <f t="shared" ref="F658:G658" si="1111">F659+F660</f>
        <v>635842</v>
      </c>
      <c r="G658" s="27">
        <f t="shared" si="1111"/>
        <v>0</v>
      </c>
      <c r="H658" s="27">
        <f t="shared" ref="H658:M658" si="1112">H659+H660</f>
        <v>18038</v>
      </c>
      <c r="I658" s="27">
        <f t="shared" si="1112"/>
        <v>0</v>
      </c>
      <c r="J658" s="27">
        <f t="shared" si="1112"/>
        <v>0</v>
      </c>
      <c r="K658" s="27">
        <f t="shared" si="1112"/>
        <v>0</v>
      </c>
      <c r="L658" s="27">
        <f t="shared" si="1112"/>
        <v>653880</v>
      </c>
      <c r="M658" s="27">
        <f t="shared" si="1112"/>
        <v>0</v>
      </c>
      <c r="N658" s="27">
        <f t="shared" ref="N658:S658" si="1113">N659+N660</f>
        <v>0</v>
      </c>
      <c r="O658" s="27">
        <f t="shared" si="1113"/>
        <v>0</v>
      </c>
      <c r="P658" s="27">
        <f t="shared" si="1113"/>
        <v>0</v>
      </c>
      <c r="Q658" s="27">
        <f t="shared" si="1113"/>
        <v>0</v>
      </c>
      <c r="R658" s="27">
        <f t="shared" si="1113"/>
        <v>653880</v>
      </c>
      <c r="S658" s="27">
        <f t="shared" si="1113"/>
        <v>0</v>
      </c>
      <c r="T658" s="27">
        <f t="shared" ref="T658:Y658" si="1114">T659+T660</f>
        <v>19161</v>
      </c>
      <c r="U658" s="27">
        <f t="shared" si="1114"/>
        <v>0</v>
      </c>
      <c r="V658" s="27">
        <f t="shared" si="1114"/>
        <v>0</v>
      </c>
      <c r="W658" s="27">
        <f t="shared" si="1114"/>
        <v>0</v>
      </c>
      <c r="X658" s="27">
        <f t="shared" si="1114"/>
        <v>673041</v>
      </c>
      <c r="Y658" s="27">
        <f t="shared" si="1114"/>
        <v>0</v>
      </c>
      <c r="Z658" s="27">
        <f t="shared" ref="Z658:AE658" si="1115">Z659+Z660</f>
        <v>0</v>
      </c>
      <c r="AA658" s="27">
        <f t="shared" si="1115"/>
        <v>0</v>
      </c>
      <c r="AB658" s="27">
        <f t="shared" si="1115"/>
        <v>0</v>
      </c>
      <c r="AC658" s="27">
        <f t="shared" si="1115"/>
        <v>0</v>
      </c>
      <c r="AD658" s="27">
        <f t="shared" si="1115"/>
        <v>673041</v>
      </c>
      <c r="AE658" s="27">
        <f t="shared" si="1115"/>
        <v>0</v>
      </c>
      <c r="AF658" s="27">
        <f t="shared" ref="AF658:AK658" si="1116">AF659+AF660</f>
        <v>0</v>
      </c>
      <c r="AG658" s="27">
        <f t="shared" si="1116"/>
        <v>0</v>
      </c>
      <c r="AH658" s="27">
        <f t="shared" si="1116"/>
        <v>0</v>
      </c>
      <c r="AI658" s="27">
        <f t="shared" si="1116"/>
        <v>0</v>
      </c>
      <c r="AJ658" s="27">
        <f t="shared" si="1116"/>
        <v>673041</v>
      </c>
      <c r="AK658" s="27">
        <f t="shared" si="1116"/>
        <v>0</v>
      </c>
      <c r="AL658" s="27">
        <f t="shared" ref="AL658:AQ658" si="1117">AL659+AL660</f>
        <v>0</v>
      </c>
      <c r="AM658" s="27">
        <f t="shared" si="1117"/>
        <v>0</v>
      </c>
      <c r="AN658" s="27">
        <f t="shared" si="1117"/>
        <v>0</v>
      </c>
      <c r="AO658" s="27">
        <f t="shared" si="1117"/>
        <v>0</v>
      </c>
      <c r="AP658" s="27">
        <f t="shared" si="1117"/>
        <v>673041</v>
      </c>
      <c r="AQ658" s="27">
        <f t="shared" si="1117"/>
        <v>0</v>
      </c>
      <c r="AR658" s="27">
        <f t="shared" ref="AR658:AW658" si="1118">AR659+AR660</f>
        <v>0</v>
      </c>
      <c r="AS658" s="27">
        <f t="shared" si="1118"/>
        <v>0</v>
      </c>
      <c r="AT658" s="27">
        <f t="shared" si="1118"/>
        <v>0</v>
      </c>
      <c r="AU658" s="27">
        <f t="shared" si="1118"/>
        <v>0</v>
      </c>
      <c r="AV658" s="27">
        <f t="shared" si="1118"/>
        <v>673041</v>
      </c>
      <c r="AW658" s="27">
        <f t="shared" si="1118"/>
        <v>0</v>
      </c>
    </row>
    <row r="659" spans="1:49" s="5" customFormat="1" ht="20.25">
      <c r="A659" s="33" t="s">
        <v>178</v>
      </c>
      <c r="B659" s="25" t="s">
        <v>56</v>
      </c>
      <c r="C659" s="25" t="s">
        <v>50</v>
      </c>
      <c r="D659" s="32" t="s">
        <v>310</v>
      </c>
      <c r="E659" s="25" t="s">
        <v>177</v>
      </c>
      <c r="F659" s="27">
        <f>562742+3515</f>
        <v>566257</v>
      </c>
      <c r="G659" s="27"/>
      <c r="H659" s="27">
        <f>14151+2465</f>
        <v>16616</v>
      </c>
      <c r="I659" s="27"/>
      <c r="J659" s="27"/>
      <c r="K659" s="27"/>
      <c r="L659" s="27">
        <f>F659+H659+I659+J659+K659</f>
        <v>582873</v>
      </c>
      <c r="M659" s="27">
        <f>G659+K659</f>
        <v>0</v>
      </c>
      <c r="N659" s="27"/>
      <c r="O659" s="27"/>
      <c r="P659" s="27"/>
      <c r="Q659" s="27"/>
      <c r="R659" s="27">
        <f>L659+N659+O659+P659+Q659</f>
        <v>582873</v>
      </c>
      <c r="S659" s="27">
        <f>M659+Q659</f>
        <v>0</v>
      </c>
      <c r="T659" s="27">
        <f>15050+2599</f>
        <v>17649</v>
      </c>
      <c r="U659" s="27"/>
      <c r="V659" s="27"/>
      <c r="W659" s="27"/>
      <c r="X659" s="27">
        <f>R659+T659+U659+V659+W659</f>
        <v>600522</v>
      </c>
      <c r="Y659" s="27">
        <f>S659+W659</f>
        <v>0</v>
      </c>
      <c r="Z659" s="27"/>
      <c r="AA659" s="27"/>
      <c r="AB659" s="27"/>
      <c r="AC659" s="27"/>
      <c r="AD659" s="27">
        <f>X659+Z659+AA659+AB659+AC659</f>
        <v>600522</v>
      </c>
      <c r="AE659" s="27">
        <f>Y659+AC659</f>
        <v>0</v>
      </c>
      <c r="AF659" s="27"/>
      <c r="AG659" s="27"/>
      <c r="AH659" s="27"/>
      <c r="AI659" s="27"/>
      <c r="AJ659" s="27">
        <f>AD659+AF659+AG659+AH659+AI659</f>
        <v>600522</v>
      </c>
      <c r="AK659" s="27">
        <f>AE659+AI659</f>
        <v>0</v>
      </c>
      <c r="AL659" s="27"/>
      <c r="AM659" s="27"/>
      <c r="AN659" s="27"/>
      <c r="AO659" s="27"/>
      <c r="AP659" s="27">
        <f>AJ659+AL659+AM659+AN659+AO659</f>
        <v>600522</v>
      </c>
      <c r="AQ659" s="27">
        <f>AK659+AO659</f>
        <v>0</v>
      </c>
      <c r="AR659" s="27"/>
      <c r="AS659" s="27"/>
      <c r="AT659" s="27"/>
      <c r="AU659" s="27"/>
      <c r="AV659" s="27">
        <f>AP659+AR659+AS659+AT659+AU659</f>
        <v>600522</v>
      </c>
      <c r="AW659" s="27">
        <f>AQ659+AU659</f>
        <v>0</v>
      </c>
    </row>
    <row r="660" spans="1:49" s="5" customFormat="1" ht="20.25">
      <c r="A660" s="33" t="s">
        <v>189</v>
      </c>
      <c r="B660" s="25" t="s">
        <v>56</v>
      </c>
      <c r="C660" s="25" t="s">
        <v>50</v>
      </c>
      <c r="D660" s="32" t="s">
        <v>310</v>
      </c>
      <c r="E660" s="25" t="s">
        <v>188</v>
      </c>
      <c r="F660" s="27">
        <f>73100-3515</f>
        <v>69585</v>
      </c>
      <c r="G660" s="27"/>
      <c r="H660" s="27">
        <v>1422</v>
      </c>
      <c r="I660" s="27"/>
      <c r="J660" s="27"/>
      <c r="K660" s="27"/>
      <c r="L660" s="27">
        <f>F660+H660+I660+J660+K660</f>
        <v>71007</v>
      </c>
      <c r="M660" s="27">
        <f>G660+K660</f>
        <v>0</v>
      </c>
      <c r="N660" s="27"/>
      <c r="O660" s="27"/>
      <c r="P660" s="27"/>
      <c r="Q660" s="27"/>
      <c r="R660" s="27">
        <f>L660+N660+O660+P660+Q660</f>
        <v>71007</v>
      </c>
      <c r="S660" s="27">
        <f>M660+Q660</f>
        <v>0</v>
      </c>
      <c r="T660" s="27">
        <v>1512</v>
      </c>
      <c r="U660" s="27"/>
      <c r="V660" s="27"/>
      <c r="W660" s="27"/>
      <c r="X660" s="27">
        <f>R660+T660+U660+V660+W660</f>
        <v>72519</v>
      </c>
      <c r="Y660" s="27">
        <f>S660+W660</f>
        <v>0</v>
      </c>
      <c r="Z660" s="27"/>
      <c r="AA660" s="27"/>
      <c r="AB660" s="27"/>
      <c r="AC660" s="27"/>
      <c r="AD660" s="27">
        <f>X660+Z660+AA660+AB660+AC660</f>
        <v>72519</v>
      </c>
      <c r="AE660" s="27">
        <f>Y660+AC660</f>
        <v>0</v>
      </c>
      <c r="AF660" s="27"/>
      <c r="AG660" s="27"/>
      <c r="AH660" s="27"/>
      <c r="AI660" s="27"/>
      <c r="AJ660" s="27">
        <f>AD660+AF660+AG660+AH660+AI660</f>
        <v>72519</v>
      </c>
      <c r="AK660" s="27">
        <f>AE660+AI660</f>
        <v>0</v>
      </c>
      <c r="AL660" s="27"/>
      <c r="AM660" s="27"/>
      <c r="AN660" s="27"/>
      <c r="AO660" s="27"/>
      <c r="AP660" s="27">
        <f>AJ660+AL660+AM660+AN660+AO660</f>
        <v>72519</v>
      </c>
      <c r="AQ660" s="27">
        <f>AK660+AO660</f>
        <v>0</v>
      </c>
      <c r="AR660" s="27"/>
      <c r="AS660" s="27"/>
      <c r="AT660" s="27"/>
      <c r="AU660" s="27"/>
      <c r="AV660" s="27">
        <f>AP660+AR660+AS660+AT660+AU660</f>
        <v>72519</v>
      </c>
      <c r="AW660" s="27">
        <f>AQ660+AU660</f>
        <v>0</v>
      </c>
    </row>
    <row r="661" spans="1:49" s="5" customFormat="1" ht="24" customHeight="1">
      <c r="A661" s="76" t="s">
        <v>78</v>
      </c>
      <c r="B661" s="25" t="s">
        <v>56</v>
      </c>
      <c r="C661" s="25" t="s">
        <v>50</v>
      </c>
      <c r="D661" s="25" t="s">
        <v>311</v>
      </c>
      <c r="E661" s="25"/>
      <c r="F661" s="27">
        <f>F665</f>
        <v>86578</v>
      </c>
      <c r="G661" s="27">
        <f>G665</f>
        <v>0</v>
      </c>
      <c r="H661" s="27">
        <f t="shared" ref="H661:AQ661" si="1119">H665</f>
        <v>0</v>
      </c>
      <c r="I661" s="27">
        <f t="shared" si="1119"/>
        <v>0</v>
      </c>
      <c r="J661" s="27">
        <f t="shared" si="1119"/>
        <v>0</v>
      </c>
      <c r="K661" s="27">
        <f t="shared" si="1119"/>
        <v>0</v>
      </c>
      <c r="L661" s="27">
        <f t="shared" si="1119"/>
        <v>86578</v>
      </c>
      <c r="M661" s="27">
        <f t="shared" si="1119"/>
        <v>0</v>
      </c>
      <c r="N661" s="27">
        <f t="shared" si="1119"/>
        <v>0</v>
      </c>
      <c r="O661" s="27">
        <f t="shared" si="1119"/>
        <v>0</v>
      </c>
      <c r="P661" s="27">
        <f t="shared" si="1119"/>
        <v>0</v>
      </c>
      <c r="Q661" s="27">
        <f t="shared" si="1119"/>
        <v>0</v>
      </c>
      <c r="R661" s="27">
        <f t="shared" si="1119"/>
        <v>86578</v>
      </c>
      <c r="S661" s="27">
        <f t="shared" si="1119"/>
        <v>0</v>
      </c>
      <c r="T661" s="27">
        <f t="shared" si="1119"/>
        <v>0</v>
      </c>
      <c r="U661" s="27">
        <f t="shared" si="1119"/>
        <v>0</v>
      </c>
      <c r="V661" s="27">
        <f t="shared" si="1119"/>
        <v>0</v>
      </c>
      <c r="W661" s="27">
        <f t="shared" si="1119"/>
        <v>0</v>
      </c>
      <c r="X661" s="27">
        <f t="shared" si="1119"/>
        <v>86578</v>
      </c>
      <c r="Y661" s="27">
        <f t="shared" si="1119"/>
        <v>0</v>
      </c>
      <c r="Z661" s="27">
        <f t="shared" si="1119"/>
        <v>0</v>
      </c>
      <c r="AA661" s="27">
        <f t="shared" si="1119"/>
        <v>0</v>
      </c>
      <c r="AB661" s="27">
        <f t="shared" si="1119"/>
        <v>0</v>
      </c>
      <c r="AC661" s="27">
        <f t="shared" si="1119"/>
        <v>0</v>
      </c>
      <c r="AD661" s="27">
        <f t="shared" si="1119"/>
        <v>86578</v>
      </c>
      <c r="AE661" s="27">
        <f t="shared" si="1119"/>
        <v>0</v>
      </c>
      <c r="AF661" s="27">
        <f t="shared" si="1119"/>
        <v>0</v>
      </c>
      <c r="AG661" s="27">
        <f t="shared" si="1119"/>
        <v>0</v>
      </c>
      <c r="AH661" s="27">
        <f t="shared" si="1119"/>
        <v>0</v>
      </c>
      <c r="AI661" s="27">
        <f t="shared" si="1119"/>
        <v>0</v>
      </c>
      <c r="AJ661" s="27">
        <f t="shared" si="1119"/>
        <v>86578</v>
      </c>
      <c r="AK661" s="27">
        <f t="shared" si="1119"/>
        <v>0</v>
      </c>
      <c r="AL661" s="27">
        <f t="shared" si="1119"/>
        <v>0</v>
      </c>
      <c r="AM661" s="27">
        <f t="shared" si="1119"/>
        <v>220</v>
      </c>
      <c r="AN661" s="27">
        <f t="shared" si="1119"/>
        <v>0</v>
      </c>
      <c r="AO661" s="27">
        <f t="shared" si="1119"/>
        <v>0</v>
      </c>
      <c r="AP661" s="27">
        <f t="shared" si="1119"/>
        <v>86798</v>
      </c>
      <c r="AQ661" s="27">
        <f t="shared" si="1119"/>
        <v>0</v>
      </c>
      <c r="AR661" s="27">
        <f>AR665+AR662</f>
        <v>133</v>
      </c>
      <c r="AS661" s="27">
        <f t="shared" ref="AS661:AW661" si="1120">AS665+AS662</f>
        <v>0</v>
      </c>
      <c r="AT661" s="27">
        <f t="shared" si="1120"/>
        <v>0</v>
      </c>
      <c r="AU661" s="27">
        <f t="shared" si="1120"/>
        <v>0</v>
      </c>
      <c r="AV661" s="27">
        <f t="shared" si="1120"/>
        <v>86931</v>
      </c>
      <c r="AW661" s="27">
        <f t="shared" si="1120"/>
        <v>0</v>
      </c>
    </row>
    <row r="662" spans="1:49" s="5" customFormat="1" ht="24" customHeight="1">
      <c r="A662" s="167" t="s">
        <v>85</v>
      </c>
      <c r="B662" s="168" t="s">
        <v>56</v>
      </c>
      <c r="C662" s="128" t="s">
        <v>50</v>
      </c>
      <c r="D662" s="166" t="s">
        <v>312</v>
      </c>
      <c r="E662" s="128"/>
      <c r="F662" s="130"/>
      <c r="G662" s="130"/>
      <c r="H662" s="130"/>
      <c r="I662" s="130"/>
      <c r="J662" s="130"/>
      <c r="K662" s="130"/>
      <c r="L662" s="130"/>
      <c r="M662" s="130"/>
      <c r="N662" s="130"/>
      <c r="O662" s="130"/>
      <c r="P662" s="130"/>
      <c r="Q662" s="130"/>
      <c r="R662" s="130"/>
      <c r="S662" s="130"/>
      <c r="T662" s="130"/>
      <c r="U662" s="130"/>
      <c r="V662" s="130"/>
      <c r="W662" s="130"/>
      <c r="X662" s="130"/>
      <c r="Y662" s="130"/>
      <c r="Z662" s="130"/>
      <c r="AA662" s="130"/>
      <c r="AB662" s="130"/>
      <c r="AC662" s="130"/>
      <c r="AD662" s="130"/>
      <c r="AE662" s="130"/>
      <c r="AF662" s="130"/>
      <c r="AG662" s="130"/>
      <c r="AH662" s="130"/>
      <c r="AI662" s="130"/>
      <c r="AJ662" s="130"/>
      <c r="AK662" s="130"/>
      <c r="AL662" s="130"/>
      <c r="AM662" s="130"/>
      <c r="AN662" s="130"/>
      <c r="AO662" s="130"/>
      <c r="AP662" s="130"/>
      <c r="AQ662" s="130"/>
      <c r="AR662" s="130">
        <f>AR663</f>
        <v>133</v>
      </c>
      <c r="AS662" s="130">
        <f t="shared" ref="AS662:AW663" si="1121">AS663</f>
        <v>0</v>
      </c>
      <c r="AT662" s="130">
        <f t="shared" si="1121"/>
        <v>0</v>
      </c>
      <c r="AU662" s="130">
        <f t="shared" si="1121"/>
        <v>0</v>
      </c>
      <c r="AV662" s="130">
        <f t="shared" si="1121"/>
        <v>133</v>
      </c>
      <c r="AW662" s="130">
        <f t="shared" si="1121"/>
        <v>0</v>
      </c>
    </row>
    <row r="663" spans="1:49" s="5" customFormat="1" ht="35.25" customHeight="1">
      <c r="A663" s="161" t="s">
        <v>217</v>
      </c>
      <c r="B663" s="168" t="s">
        <v>56</v>
      </c>
      <c r="C663" s="128" t="s">
        <v>50</v>
      </c>
      <c r="D663" s="166" t="s">
        <v>312</v>
      </c>
      <c r="E663" s="128" t="s">
        <v>86</v>
      </c>
      <c r="F663" s="130"/>
      <c r="G663" s="130"/>
      <c r="H663" s="130"/>
      <c r="I663" s="130"/>
      <c r="J663" s="130"/>
      <c r="K663" s="130"/>
      <c r="L663" s="130"/>
      <c r="M663" s="130"/>
      <c r="N663" s="130"/>
      <c r="O663" s="130"/>
      <c r="P663" s="130"/>
      <c r="Q663" s="130"/>
      <c r="R663" s="130"/>
      <c r="S663" s="130"/>
      <c r="T663" s="130"/>
      <c r="U663" s="130"/>
      <c r="V663" s="130"/>
      <c r="W663" s="130"/>
      <c r="X663" s="130"/>
      <c r="Y663" s="130"/>
      <c r="Z663" s="130"/>
      <c r="AA663" s="130"/>
      <c r="AB663" s="130"/>
      <c r="AC663" s="130"/>
      <c r="AD663" s="130"/>
      <c r="AE663" s="130"/>
      <c r="AF663" s="130"/>
      <c r="AG663" s="130"/>
      <c r="AH663" s="130"/>
      <c r="AI663" s="130"/>
      <c r="AJ663" s="130"/>
      <c r="AK663" s="130"/>
      <c r="AL663" s="130"/>
      <c r="AM663" s="130"/>
      <c r="AN663" s="130"/>
      <c r="AO663" s="130"/>
      <c r="AP663" s="130"/>
      <c r="AQ663" s="130"/>
      <c r="AR663" s="130">
        <f>AR664</f>
        <v>133</v>
      </c>
      <c r="AS663" s="130">
        <f t="shared" si="1121"/>
        <v>0</v>
      </c>
      <c r="AT663" s="130">
        <f t="shared" si="1121"/>
        <v>0</v>
      </c>
      <c r="AU663" s="130">
        <f t="shared" si="1121"/>
        <v>0</v>
      </c>
      <c r="AV663" s="130">
        <f t="shared" si="1121"/>
        <v>133</v>
      </c>
      <c r="AW663" s="130">
        <f t="shared" si="1121"/>
        <v>0</v>
      </c>
    </row>
    <row r="664" spans="1:49" s="5" customFormat="1" ht="24" customHeight="1">
      <c r="A664" s="165" t="s">
        <v>85</v>
      </c>
      <c r="B664" s="168" t="s">
        <v>56</v>
      </c>
      <c r="C664" s="128" t="s">
        <v>50</v>
      </c>
      <c r="D664" s="166" t="s">
        <v>312</v>
      </c>
      <c r="E664" s="128" t="s">
        <v>195</v>
      </c>
      <c r="F664" s="130"/>
      <c r="G664" s="130"/>
      <c r="H664" s="130"/>
      <c r="I664" s="130"/>
      <c r="J664" s="130"/>
      <c r="K664" s="130"/>
      <c r="L664" s="130"/>
      <c r="M664" s="130"/>
      <c r="N664" s="130"/>
      <c r="O664" s="130"/>
      <c r="P664" s="130"/>
      <c r="Q664" s="130"/>
      <c r="R664" s="130"/>
      <c r="S664" s="130"/>
      <c r="T664" s="130"/>
      <c r="U664" s="130"/>
      <c r="V664" s="130"/>
      <c r="W664" s="130"/>
      <c r="X664" s="130"/>
      <c r="Y664" s="130"/>
      <c r="Z664" s="130"/>
      <c r="AA664" s="130"/>
      <c r="AB664" s="130"/>
      <c r="AC664" s="130"/>
      <c r="AD664" s="130"/>
      <c r="AE664" s="130"/>
      <c r="AF664" s="130"/>
      <c r="AG664" s="130"/>
      <c r="AH664" s="130"/>
      <c r="AI664" s="130"/>
      <c r="AJ664" s="130"/>
      <c r="AK664" s="130"/>
      <c r="AL664" s="130"/>
      <c r="AM664" s="130"/>
      <c r="AN664" s="130"/>
      <c r="AO664" s="130"/>
      <c r="AP664" s="130"/>
      <c r="AQ664" s="130"/>
      <c r="AR664" s="130">
        <v>133</v>
      </c>
      <c r="AS664" s="130"/>
      <c r="AT664" s="130"/>
      <c r="AU664" s="130"/>
      <c r="AV664" s="130">
        <f>AP664+AR664+AS664+AT664+AU664</f>
        <v>133</v>
      </c>
      <c r="AW664" s="130">
        <f>AQ664+AU664</f>
        <v>0</v>
      </c>
    </row>
    <row r="665" spans="1:49" s="5" customFormat="1" ht="20.25">
      <c r="A665" s="73" t="s">
        <v>107</v>
      </c>
      <c r="B665" s="25" t="s">
        <v>56</v>
      </c>
      <c r="C665" s="25" t="s">
        <v>50</v>
      </c>
      <c r="D665" s="25" t="s">
        <v>313</v>
      </c>
      <c r="E665" s="25"/>
      <c r="F665" s="27">
        <f t="shared" ref="F665:AW665" si="1122">F666</f>
        <v>86578</v>
      </c>
      <c r="G665" s="27">
        <f t="shared" si="1122"/>
        <v>0</v>
      </c>
      <c r="H665" s="27">
        <f t="shared" si="1122"/>
        <v>0</v>
      </c>
      <c r="I665" s="27">
        <f t="shared" si="1122"/>
        <v>0</v>
      </c>
      <c r="J665" s="27">
        <f t="shared" si="1122"/>
        <v>0</v>
      </c>
      <c r="K665" s="27">
        <f t="shared" si="1122"/>
        <v>0</v>
      </c>
      <c r="L665" s="27">
        <f t="shared" si="1122"/>
        <v>86578</v>
      </c>
      <c r="M665" s="27">
        <f t="shared" si="1122"/>
        <v>0</v>
      </c>
      <c r="N665" s="27">
        <f t="shared" si="1122"/>
        <v>0</v>
      </c>
      <c r="O665" s="27">
        <f t="shared" si="1122"/>
        <v>0</v>
      </c>
      <c r="P665" s="27">
        <f t="shared" si="1122"/>
        <v>0</v>
      </c>
      <c r="Q665" s="27">
        <f t="shared" si="1122"/>
        <v>0</v>
      </c>
      <c r="R665" s="27">
        <f t="shared" si="1122"/>
        <v>86578</v>
      </c>
      <c r="S665" s="27">
        <f t="shared" si="1122"/>
        <v>0</v>
      </c>
      <c r="T665" s="27">
        <f t="shared" si="1122"/>
        <v>0</v>
      </c>
      <c r="U665" s="27">
        <f t="shared" si="1122"/>
        <v>0</v>
      </c>
      <c r="V665" s="27">
        <f t="shared" si="1122"/>
        <v>0</v>
      </c>
      <c r="W665" s="27">
        <f t="shared" si="1122"/>
        <v>0</v>
      </c>
      <c r="X665" s="27">
        <f t="shared" si="1122"/>
        <v>86578</v>
      </c>
      <c r="Y665" s="27">
        <f t="shared" si="1122"/>
        <v>0</v>
      </c>
      <c r="Z665" s="27">
        <f t="shared" si="1122"/>
        <v>0</v>
      </c>
      <c r="AA665" s="27">
        <f t="shared" si="1122"/>
        <v>0</v>
      </c>
      <c r="AB665" s="27">
        <f t="shared" si="1122"/>
        <v>0</v>
      </c>
      <c r="AC665" s="27">
        <f t="shared" si="1122"/>
        <v>0</v>
      </c>
      <c r="AD665" s="27">
        <f t="shared" si="1122"/>
        <v>86578</v>
      </c>
      <c r="AE665" s="27">
        <f t="shared" si="1122"/>
        <v>0</v>
      </c>
      <c r="AF665" s="27">
        <f t="shared" si="1122"/>
        <v>0</v>
      </c>
      <c r="AG665" s="27">
        <f t="shared" si="1122"/>
        <v>0</v>
      </c>
      <c r="AH665" s="27">
        <f t="shared" si="1122"/>
        <v>0</v>
      </c>
      <c r="AI665" s="27">
        <f t="shared" si="1122"/>
        <v>0</v>
      </c>
      <c r="AJ665" s="27">
        <f t="shared" si="1122"/>
        <v>86578</v>
      </c>
      <c r="AK665" s="27">
        <f t="shared" si="1122"/>
        <v>0</v>
      </c>
      <c r="AL665" s="27">
        <f t="shared" si="1122"/>
        <v>0</v>
      </c>
      <c r="AM665" s="27">
        <f t="shared" si="1122"/>
        <v>220</v>
      </c>
      <c r="AN665" s="27">
        <f t="shared" si="1122"/>
        <v>0</v>
      </c>
      <c r="AO665" s="27">
        <f t="shared" si="1122"/>
        <v>0</v>
      </c>
      <c r="AP665" s="27">
        <f t="shared" si="1122"/>
        <v>86798</v>
      </c>
      <c r="AQ665" s="27">
        <f t="shared" si="1122"/>
        <v>0</v>
      </c>
      <c r="AR665" s="27">
        <f t="shared" si="1122"/>
        <v>0</v>
      </c>
      <c r="AS665" s="27">
        <f t="shared" si="1122"/>
        <v>0</v>
      </c>
      <c r="AT665" s="27">
        <f t="shared" si="1122"/>
        <v>0</v>
      </c>
      <c r="AU665" s="27">
        <f t="shared" si="1122"/>
        <v>0</v>
      </c>
      <c r="AV665" s="27">
        <f t="shared" si="1122"/>
        <v>86798</v>
      </c>
      <c r="AW665" s="27">
        <f t="shared" si="1122"/>
        <v>0</v>
      </c>
    </row>
    <row r="666" spans="1:49" s="5" customFormat="1" ht="38.25" customHeight="1">
      <c r="A666" s="73" t="s">
        <v>83</v>
      </c>
      <c r="B666" s="25" t="s">
        <v>56</v>
      </c>
      <c r="C666" s="25" t="s">
        <v>50</v>
      </c>
      <c r="D666" s="25" t="s">
        <v>313</v>
      </c>
      <c r="E666" s="25" t="s">
        <v>84</v>
      </c>
      <c r="F666" s="27">
        <f t="shared" ref="F666:G666" si="1123">F667+F668</f>
        <v>86578</v>
      </c>
      <c r="G666" s="27">
        <f t="shared" si="1123"/>
        <v>0</v>
      </c>
      <c r="H666" s="27">
        <f t="shared" ref="H666:M666" si="1124">H667+H668</f>
        <v>0</v>
      </c>
      <c r="I666" s="27">
        <f t="shared" si="1124"/>
        <v>0</v>
      </c>
      <c r="J666" s="27">
        <f t="shared" si="1124"/>
        <v>0</v>
      </c>
      <c r="K666" s="27">
        <f t="shared" si="1124"/>
        <v>0</v>
      </c>
      <c r="L666" s="27">
        <f t="shared" si="1124"/>
        <v>86578</v>
      </c>
      <c r="M666" s="27">
        <f t="shared" si="1124"/>
        <v>0</v>
      </c>
      <c r="N666" s="27">
        <f t="shared" ref="N666:S666" si="1125">N667+N668</f>
        <v>0</v>
      </c>
      <c r="O666" s="27">
        <f t="shared" si="1125"/>
        <v>0</v>
      </c>
      <c r="P666" s="27">
        <f t="shared" si="1125"/>
        <v>0</v>
      </c>
      <c r="Q666" s="27">
        <f t="shared" si="1125"/>
        <v>0</v>
      </c>
      <c r="R666" s="27">
        <f t="shared" si="1125"/>
        <v>86578</v>
      </c>
      <c r="S666" s="27">
        <f t="shared" si="1125"/>
        <v>0</v>
      </c>
      <c r="T666" s="27">
        <f t="shared" ref="T666:Y666" si="1126">T667+T668</f>
        <v>0</v>
      </c>
      <c r="U666" s="27">
        <f t="shared" si="1126"/>
        <v>0</v>
      </c>
      <c r="V666" s="27">
        <f t="shared" si="1126"/>
        <v>0</v>
      </c>
      <c r="W666" s="27">
        <f t="shared" si="1126"/>
        <v>0</v>
      </c>
      <c r="X666" s="27">
        <f t="shared" si="1126"/>
        <v>86578</v>
      </c>
      <c r="Y666" s="27">
        <f t="shared" si="1126"/>
        <v>0</v>
      </c>
      <c r="Z666" s="27">
        <f t="shared" ref="Z666:AE666" si="1127">Z667+Z668</f>
        <v>0</v>
      </c>
      <c r="AA666" s="27">
        <f t="shared" si="1127"/>
        <v>0</v>
      </c>
      <c r="AB666" s="27">
        <f t="shared" si="1127"/>
        <v>0</v>
      </c>
      <c r="AC666" s="27">
        <f t="shared" si="1127"/>
        <v>0</v>
      </c>
      <c r="AD666" s="27">
        <f t="shared" si="1127"/>
        <v>86578</v>
      </c>
      <c r="AE666" s="27">
        <f t="shared" si="1127"/>
        <v>0</v>
      </c>
      <c r="AF666" s="27">
        <f t="shared" ref="AF666:AK666" si="1128">AF667+AF668</f>
        <v>0</v>
      </c>
      <c r="AG666" s="27">
        <f t="shared" si="1128"/>
        <v>0</v>
      </c>
      <c r="AH666" s="27">
        <f t="shared" si="1128"/>
        <v>0</v>
      </c>
      <c r="AI666" s="27">
        <f t="shared" si="1128"/>
        <v>0</v>
      </c>
      <c r="AJ666" s="27">
        <f t="shared" si="1128"/>
        <v>86578</v>
      </c>
      <c r="AK666" s="27">
        <f t="shared" si="1128"/>
        <v>0</v>
      </c>
      <c r="AL666" s="27">
        <f t="shared" ref="AL666:AQ666" si="1129">AL667+AL668</f>
        <v>0</v>
      </c>
      <c r="AM666" s="27">
        <f t="shared" si="1129"/>
        <v>220</v>
      </c>
      <c r="AN666" s="27">
        <f t="shared" si="1129"/>
        <v>0</v>
      </c>
      <c r="AO666" s="27">
        <f t="shared" si="1129"/>
        <v>0</v>
      </c>
      <c r="AP666" s="27">
        <f t="shared" si="1129"/>
        <v>86798</v>
      </c>
      <c r="AQ666" s="27">
        <f t="shared" si="1129"/>
        <v>0</v>
      </c>
      <c r="AR666" s="27">
        <f t="shared" ref="AR666:AW666" si="1130">AR667+AR668</f>
        <v>0</v>
      </c>
      <c r="AS666" s="27">
        <f t="shared" si="1130"/>
        <v>0</v>
      </c>
      <c r="AT666" s="27">
        <f t="shared" si="1130"/>
        <v>0</v>
      </c>
      <c r="AU666" s="27">
        <f t="shared" si="1130"/>
        <v>0</v>
      </c>
      <c r="AV666" s="27">
        <f t="shared" si="1130"/>
        <v>86798</v>
      </c>
      <c r="AW666" s="27">
        <f t="shared" si="1130"/>
        <v>0</v>
      </c>
    </row>
    <row r="667" spans="1:49" s="5" customFormat="1" ht="20.25">
      <c r="A667" s="33" t="s">
        <v>178</v>
      </c>
      <c r="B667" s="25" t="s">
        <v>56</v>
      </c>
      <c r="C667" s="25" t="s">
        <v>50</v>
      </c>
      <c r="D667" s="25" t="s">
        <v>313</v>
      </c>
      <c r="E667" s="25" t="s">
        <v>177</v>
      </c>
      <c r="F667" s="27">
        <v>83314</v>
      </c>
      <c r="G667" s="27"/>
      <c r="H667" s="27"/>
      <c r="I667" s="27"/>
      <c r="J667" s="27"/>
      <c r="K667" s="27"/>
      <c r="L667" s="27">
        <f>F667+H667+I667+J667+K667</f>
        <v>83314</v>
      </c>
      <c r="M667" s="27">
        <f>G667+K667</f>
        <v>0</v>
      </c>
      <c r="N667" s="27"/>
      <c r="O667" s="27"/>
      <c r="P667" s="27"/>
      <c r="Q667" s="27"/>
      <c r="R667" s="27">
        <f>L667+N667+O667+P667+Q667</f>
        <v>83314</v>
      </c>
      <c r="S667" s="27">
        <f>M667+Q667</f>
        <v>0</v>
      </c>
      <c r="T667" s="27"/>
      <c r="U667" s="27"/>
      <c r="V667" s="27"/>
      <c r="W667" s="27"/>
      <c r="X667" s="27">
        <f>R667+T667+U667+V667+W667</f>
        <v>83314</v>
      </c>
      <c r="Y667" s="27">
        <f>S667+W667</f>
        <v>0</v>
      </c>
      <c r="Z667" s="27"/>
      <c r="AA667" s="27"/>
      <c r="AB667" s="27"/>
      <c r="AC667" s="27"/>
      <c r="AD667" s="27">
        <f>X667+Z667+AA667+AB667+AC667</f>
        <v>83314</v>
      </c>
      <c r="AE667" s="27">
        <f>Y667+AC667</f>
        <v>0</v>
      </c>
      <c r="AF667" s="27"/>
      <c r="AG667" s="27"/>
      <c r="AH667" s="27"/>
      <c r="AI667" s="27"/>
      <c r="AJ667" s="27">
        <f>AD667+AF667+AG667+AH667+AI667</f>
        <v>83314</v>
      </c>
      <c r="AK667" s="27">
        <f>AE667+AI667</f>
        <v>0</v>
      </c>
      <c r="AL667" s="92"/>
      <c r="AM667" s="92">
        <v>220</v>
      </c>
      <c r="AN667" s="92"/>
      <c r="AO667" s="92"/>
      <c r="AP667" s="27">
        <f>AJ667+AL667+AM667+AN667+AO667</f>
        <v>83534</v>
      </c>
      <c r="AQ667" s="27">
        <f>AK667+AO667</f>
        <v>0</v>
      </c>
      <c r="AR667" s="27"/>
      <c r="AS667" s="27"/>
      <c r="AT667" s="27"/>
      <c r="AU667" s="27"/>
      <c r="AV667" s="27">
        <f>AP667+AR667+AS667+AT667+AU667</f>
        <v>83534</v>
      </c>
      <c r="AW667" s="27">
        <f>AQ667+AU667</f>
        <v>0</v>
      </c>
    </row>
    <row r="668" spans="1:49" s="5" customFormat="1" ht="20.25">
      <c r="A668" s="33" t="s">
        <v>189</v>
      </c>
      <c r="B668" s="25" t="s">
        <v>56</v>
      </c>
      <c r="C668" s="25" t="s">
        <v>50</v>
      </c>
      <c r="D668" s="25" t="s">
        <v>313</v>
      </c>
      <c r="E668" s="25" t="s">
        <v>188</v>
      </c>
      <c r="F668" s="27">
        <v>3264</v>
      </c>
      <c r="G668" s="27"/>
      <c r="H668" s="27"/>
      <c r="I668" s="27"/>
      <c r="J668" s="27"/>
      <c r="K668" s="27"/>
      <c r="L668" s="27">
        <f>F668+H668+I668+J668+K668</f>
        <v>3264</v>
      </c>
      <c r="M668" s="27">
        <f>G668+K668</f>
        <v>0</v>
      </c>
      <c r="N668" s="27"/>
      <c r="O668" s="27"/>
      <c r="P668" s="27"/>
      <c r="Q668" s="27"/>
      <c r="R668" s="27">
        <f>L668+N668+O668+P668+Q668</f>
        <v>3264</v>
      </c>
      <c r="S668" s="27">
        <f>M668+Q668</f>
        <v>0</v>
      </c>
      <c r="T668" s="27"/>
      <c r="U668" s="27"/>
      <c r="V668" s="27"/>
      <c r="W668" s="27"/>
      <c r="X668" s="27">
        <f>R668+T668+U668+V668+W668</f>
        <v>3264</v>
      </c>
      <c r="Y668" s="27">
        <f>S668+W668</f>
        <v>0</v>
      </c>
      <c r="Z668" s="27"/>
      <c r="AA668" s="27"/>
      <c r="AB668" s="27"/>
      <c r="AC668" s="27"/>
      <c r="AD668" s="27">
        <f>X668+Z668+AA668+AB668+AC668</f>
        <v>3264</v>
      </c>
      <c r="AE668" s="27">
        <f>Y668+AC668</f>
        <v>0</v>
      </c>
      <c r="AF668" s="27"/>
      <c r="AG668" s="27"/>
      <c r="AH668" s="27"/>
      <c r="AI668" s="27"/>
      <c r="AJ668" s="27">
        <f>AD668+AF668+AG668+AH668+AI668</f>
        <v>3264</v>
      </c>
      <c r="AK668" s="27">
        <f>AE668+AI668</f>
        <v>0</v>
      </c>
      <c r="AL668" s="27"/>
      <c r="AM668" s="27"/>
      <c r="AN668" s="27"/>
      <c r="AO668" s="27"/>
      <c r="AP668" s="27">
        <f>AJ668+AL668+AM668+AN668+AO668</f>
        <v>3264</v>
      </c>
      <c r="AQ668" s="27">
        <f>AK668+AO668</f>
        <v>0</v>
      </c>
      <c r="AR668" s="27"/>
      <c r="AS668" s="27"/>
      <c r="AT668" s="27"/>
      <c r="AU668" s="27"/>
      <c r="AV668" s="27">
        <f>AP668+AR668+AS668+AT668+AU668</f>
        <v>3264</v>
      </c>
      <c r="AW668" s="27">
        <f>AQ668+AU668</f>
        <v>0</v>
      </c>
    </row>
    <row r="669" spans="1:49" s="5" customFormat="1" ht="20.25">
      <c r="A669" s="33" t="s">
        <v>207</v>
      </c>
      <c r="B669" s="25" t="s">
        <v>56</v>
      </c>
      <c r="C669" s="25" t="s">
        <v>50</v>
      </c>
      <c r="D669" s="25" t="s">
        <v>314</v>
      </c>
      <c r="E669" s="25"/>
      <c r="F669" s="27">
        <f t="shared" ref="F669:U671" si="1131">F670</f>
        <v>272186</v>
      </c>
      <c r="G669" s="27">
        <f t="shared" si="1131"/>
        <v>0</v>
      </c>
      <c r="H669" s="27">
        <f t="shared" si="1131"/>
        <v>0</v>
      </c>
      <c r="I669" s="27">
        <f t="shared" si="1131"/>
        <v>0</v>
      </c>
      <c r="J669" s="27">
        <f t="shared" si="1131"/>
        <v>0</v>
      </c>
      <c r="K669" s="27">
        <f t="shared" si="1131"/>
        <v>0</v>
      </c>
      <c r="L669" s="27">
        <f t="shared" si="1131"/>
        <v>272186</v>
      </c>
      <c r="M669" s="27">
        <f t="shared" si="1131"/>
        <v>0</v>
      </c>
      <c r="N669" s="27">
        <f t="shared" si="1131"/>
        <v>11623</v>
      </c>
      <c r="O669" s="27">
        <f t="shared" si="1131"/>
        <v>0</v>
      </c>
      <c r="P669" s="27">
        <f t="shared" si="1131"/>
        <v>0</v>
      </c>
      <c r="Q669" s="27">
        <f t="shared" si="1131"/>
        <v>0</v>
      </c>
      <c r="R669" s="27">
        <f t="shared" si="1131"/>
        <v>283809</v>
      </c>
      <c r="S669" s="27">
        <f t="shared" si="1131"/>
        <v>0</v>
      </c>
      <c r="T669" s="27">
        <f t="shared" si="1131"/>
        <v>0</v>
      </c>
      <c r="U669" s="27">
        <f t="shared" si="1131"/>
        <v>0</v>
      </c>
      <c r="V669" s="27">
        <f t="shared" ref="T669:AI671" si="1132">V670</f>
        <v>0</v>
      </c>
      <c r="W669" s="27">
        <f t="shared" si="1132"/>
        <v>0</v>
      </c>
      <c r="X669" s="27">
        <f t="shared" si="1132"/>
        <v>283809</v>
      </c>
      <c r="Y669" s="27">
        <f t="shared" si="1132"/>
        <v>0</v>
      </c>
      <c r="Z669" s="27">
        <f t="shared" si="1132"/>
        <v>0</v>
      </c>
      <c r="AA669" s="27">
        <f t="shared" si="1132"/>
        <v>0</v>
      </c>
      <c r="AB669" s="27">
        <f t="shared" si="1132"/>
        <v>0</v>
      </c>
      <c r="AC669" s="27">
        <f t="shared" si="1132"/>
        <v>0</v>
      </c>
      <c r="AD669" s="27">
        <f t="shared" si="1132"/>
        <v>283809</v>
      </c>
      <c r="AE669" s="27">
        <f t="shared" si="1132"/>
        <v>0</v>
      </c>
      <c r="AF669" s="27">
        <f t="shared" si="1132"/>
        <v>0</v>
      </c>
      <c r="AG669" s="27">
        <f t="shared" si="1132"/>
        <v>0</v>
      </c>
      <c r="AH669" s="27">
        <f t="shared" si="1132"/>
        <v>0</v>
      </c>
      <c r="AI669" s="27">
        <f t="shared" si="1132"/>
        <v>0</v>
      </c>
      <c r="AJ669" s="27">
        <f t="shared" ref="AF669:AU671" si="1133">AJ670</f>
        <v>283809</v>
      </c>
      <c r="AK669" s="27">
        <f t="shared" si="1133"/>
        <v>0</v>
      </c>
      <c r="AL669" s="27">
        <f t="shared" si="1133"/>
        <v>0</v>
      </c>
      <c r="AM669" s="27">
        <f t="shared" si="1133"/>
        <v>0</v>
      </c>
      <c r="AN669" s="27">
        <f t="shared" si="1133"/>
        <v>0</v>
      </c>
      <c r="AO669" s="27">
        <f t="shared" si="1133"/>
        <v>0</v>
      </c>
      <c r="AP669" s="27">
        <f t="shared" si="1133"/>
        <v>283809</v>
      </c>
      <c r="AQ669" s="27">
        <f t="shared" si="1133"/>
        <v>0</v>
      </c>
      <c r="AR669" s="27">
        <f t="shared" si="1133"/>
        <v>0</v>
      </c>
      <c r="AS669" s="27">
        <f t="shared" si="1133"/>
        <v>0</v>
      </c>
      <c r="AT669" s="27">
        <f t="shared" si="1133"/>
        <v>0</v>
      </c>
      <c r="AU669" s="27">
        <f t="shared" si="1133"/>
        <v>0</v>
      </c>
      <c r="AV669" s="27">
        <f t="shared" ref="AR669:AW671" si="1134">AV670</f>
        <v>283809</v>
      </c>
      <c r="AW669" s="27">
        <f t="shared" si="1134"/>
        <v>0</v>
      </c>
    </row>
    <row r="670" spans="1:49" s="5" customFormat="1" ht="33.75">
      <c r="A670" s="33" t="s">
        <v>209</v>
      </c>
      <c r="B670" s="25" t="s">
        <v>56</v>
      </c>
      <c r="C670" s="25" t="s">
        <v>50</v>
      </c>
      <c r="D670" s="25" t="s">
        <v>315</v>
      </c>
      <c r="E670" s="25"/>
      <c r="F670" s="27">
        <f t="shared" si="1131"/>
        <v>272186</v>
      </c>
      <c r="G670" s="27">
        <f t="shared" si="1131"/>
        <v>0</v>
      </c>
      <c r="H670" s="27">
        <f t="shared" si="1131"/>
        <v>0</v>
      </c>
      <c r="I670" s="27">
        <f t="shared" si="1131"/>
        <v>0</v>
      </c>
      <c r="J670" s="27">
        <f t="shared" si="1131"/>
        <v>0</v>
      </c>
      <c r="K670" s="27">
        <f t="shared" si="1131"/>
        <v>0</v>
      </c>
      <c r="L670" s="27">
        <f t="shared" si="1131"/>
        <v>272186</v>
      </c>
      <c r="M670" s="27">
        <f t="shared" si="1131"/>
        <v>0</v>
      </c>
      <c r="N670" s="27">
        <f t="shared" si="1131"/>
        <v>11623</v>
      </c>
      <c r="O670" s="27">
        <f t="shared" si="1131"/>
        <v>0</v>
      </c>
      <c r="P670" s="27">
        <f t="shared" si="1131"/>
        <v>0</v>
      </c>
      <c r="Q670" s="27">
        <f t="shared" si="1131"/>
        <v>0</v>
      </c>
      <c r="R670" s="27">
        <f t="shared" si="1131"/>
        <v>283809</v>
      </c>
      <c r="S670" s="27">
        <f t="shared" si="1131"/>
        <v>0</v>
      </c>
      <c r="T670" s="27">
        <f t="shared" si="1132"/>
        <v>0</v>
      </c>
      <c r="U670" s="27">
        <f t="shared" si="1132"/>
        <v>0</v>
      </c>
      <c r="V670" s="27">
        <f t="shared" si="1132"/>
        <v>0</v>
      </c>
      <c r="W670" s="27">
        <f t="shared" si="1132"/>
        <v>0</v>
      </c>
      <c r="X670" s="27">
        <f t="shared" si="1132"/>
        <v>283809</v>
      </c>
      <c r="Y670" s="27">
        <f t="shared" si="1132"/>
        <v>0</v>
      </c>
      <c r="Z670" s="27">
        <f t="shared" si="1132"/>
        <v>0</v>
      </c>
      <c r="AA670" s="27">
        <f t="shared" si="1132"/>
        <v>0</v>
      </c>
      <c r="AB670" s="27">
        <f t="shared" si="1132"/>
        <v>0</v>
      </c>
      <c r="AC670" s="27">
        <f t="shared" si="1132"/>
        <v>0</v>
      </c>
      <c r="AD670" s="27">
        <f t="shared" si="1132"/>
        <v>283809</v>
      </c>
      <c r="AE670" s="27">
        <f t="shared" si="1132"/>
        <v>0</v>
      </c>
      <c r="AF670" s="27">
        <f t="shared" si="1133"/>
        <v>0</v>
      </c>
      <c r="AG670" s="27">
        <f t="shared" si="1133"/>
        <v>0</v>
      </c>
      <c r="AH670" s="27">
        <f t="shared" si="1133"/>
        <v>0</v>
      </c>
      <c r="AI670" s="27">
        <f t="shared" si="1133"/>
        <v>0</v>
      </c>
      <c r="AJ670" s="27">
        <f t="shared" si="1133"/>
        <v>283809</v>
      </c>
      <c r="AK670" s="27">
        <f t="shared" si="1133"/>
        <v>0</v>
      </c>
      <c r="AL670" s="27">
        <f t="shared" si="1133"/>
        <v>0</v>
      </c>
      <c r="AM670" s="27">
        <f t="shared" si="1133"/>
        <v>0</v>
      </c>
      <c r="AN670" s="27">
        <f t="shared" si="1133"/>
        <v>0</v>
      </c>
      <c r="AO670" s="27">
        <f t="shared" si="1133"/>
        <v>0</v>
      </c>
      <c r="AP670" s="27">
        <f t="shared" si="1133"/>
        <v>283809</v>
      </c>
      <c r="AQ670" s="27">
        <f t="shared" si="1133"/>
        <v>0</v>
      </c>
      <c r="AR670" s="27">
        <f t="shared" si="1134"/>
        <v>0</v>
      </c>
      <c r="AS670" s="27">
        <f t="shared" si="1134"/>
        <v>0</v>
      </c>
      <c r="AT670" s="27">
        <f t="shared" si="1134"/>
        <v>0</v>
      </c>
      <c r="AU670" s="27">
        <f t="shared" si="1134"/>
        <v>0</v>
      </c>
      <c r="AV670" s="27">
        <f t="shared" si="1134"/>
        <v>283809</v>
      </c>
      <c r="AW670" s="27">
        <f t="shared" si="1134"/>
        <v>0</v>
      </c>
    </row>
    <row r="671" spans="1:49" s="5" customFormat="1" ht="39.75" customHeight="1">
      <c r="A671" s="73" t="s">
        <v>83</v>
      </c>
      <c r="B671" s="25" t="s">
        <v>56</v>
      </c>
      <c r="C671" s="25" t="s">
        <v>50</v>
      </c>
      <c r="D671" s="25" t="s">
        <v>315</v>
      </c>
      <c r="E671" s="25" t="s">
        <v>84</v>
      </c>
      <c r="F671" s="27">
        <f t="shared" si="1131"/>
        <v>272186</v>
      </c>
      <c r="G671" s="27">
        <f t="shared" si="1131"/>
        <v>0</v>
      </c>
      <c r="H671" s="27">
        <f t="shared" si="1131"/>
        <v>0</v>
      </c>
      <c r="I671" s="27">
        <f t="shared" si="1131"/>
        <v>0</v>
      </c>
      <c r="J671" s="27">
        <f t="shared" si="1131"/>
        <v>0</v>
      </c>
      <c r="K671" s="27">
        <f t="shared" si="1131"/>
        <v>0</v>
      </c>
      <c r="L671" s="27">
        <f t="shared" si="1131"/>
        <v>272186</v>
      </c>
      <c r="M671" s="27">
        <f t="shared" si="1131"/>
        <v>0</v>
      </c>
      <c r="N671" s="27">
        <f t="shared" si="1131"/>
        <v>11623</v>
      </c>
      <c r="O671" s="27">
        <f t="shared" si="1131"/>
        <v>0</v>
      </c>
      <c r="P671" s="27">
        <f t="shared" si="1131"/>
        <v>0</v>
      </c>
      <c r="Q671" s="27">
        <f t="shared" si="1131"/>
        <v>0</v>
      </c>
      <c r="R671" s="27">
        <f t="shared" si="1131"/>
        <v>283809</v>
      </c>
      <c r="S671" s="27">
        <f t="shared" si="1131"/>
        <v>0</v>
      </c>
      <c r="T671" s="27">
        <f t="shared" si="1132"/>
        <v>0</v>
      </c>
      <c r="U671" s="27">
        <f t="shared" si="1132"/>
        <v>0</v>
      </c>
      <c r="V671" s="27">
        <f t="shared" si="1132"/>
        <v>0</v>
      </c>
      <c r="W671" s="27">
        <f t="shared" si="1132"/>
        <v>0</v>
      </c>
      <c r="X671" s="27">
        <f t="shared" si="1132"/>
        <v>283809</v>
      </c>
      <c r="Y671" s="27">
        <f t="shared" si="1132"/>
        <v>0</v>
      </c>
      <c r="Z671" s="27">
        <f t="shared" si="1132"/>
        <v>0</v>
      </c>
      <c r="AA671" s="27">
        <f t="shared" si="1132"/>
        <v>0</v>
      </c>
      <c r="AB671" s="27">
        <f t="shared" si="1132"/>
        <v>0</v>
      </c>
      <c r="AC671" s="27">
        <f t="shared" si="1132"/>
        <v>0</v>
      </c>
      <c r="AD671" s="27">
        <f t="shared" si="1132"/>
        <v>283809</v>
      </c>
      <c r="AE671" s="27">
        <f t="shared" si="1132"/>
        <v>0</v>
      </c>
      <c r="AF671" s="27">
        <f t="shared" si="1133"/>
        <v>0</v>
      </c>
      <c r="AG671" s="27">
        <f t="shared" si="1133"/>
        <v>0</v>
      </c>
      <c r="AH671" s="27">
        <f t="shared" si="1133"/>
        <v>0</v>
      </c>
      <c r="AI671" s="27">
        <f t="shared" si="1133"/>
        <v>0</v>
      </c>
      <c r="AJ671" s="27">
        <f t="shared" si="1133"/>
        <v>283809</v>
      </c>
      <c r="AK671" s="27">
        <f t="shared" si="1133"/>
        <v>0</v>
      </c>
      <c r="AL671" s="27">
        <f t="shared" si="1133"/>
        <v>0</v>
      </c>
      <c r="AM671" s="27">
        <f t="shared" si="1133"/>
        <v>0</v>
      </c>
      <c r="AN671" s="27">
        <f t="shared" si="1133"/>
        <v>0</v>
      </c>
      <c r="AO671" s="27">
        <f t="shared" si="1133"/>
        <v>0</v>
      </c>
      <c r="AP671" s="27">
        <f t="shared" si="1133"/>
        <v>283809</v>
      </c>
      <c r="AQ671" s="27">
        <f t="shared" si="1133"/>
        <v>0</v>
      </c>
      <c r="AR671" s="27">
        <f t="shared" si="1134"/>
        <v>0</v>
      </c>
      <c r="AS671" s="27">
        <f t="shared" si="1134"/>
        <v>0</v>
      </c>
      <c r="AT671" s="27">
        <f t="shared" si="1134"/>
        <v>0</v>
      </c>
      <c r="AU671" s="27">
        <f t="shared" si="1134"/>
        <v>0</v>
      </c>
      <c r="AV671" s="27">
        <f t="shared" si="1134"/>
        <v>283809</v>
      </c>
      <c r="AW671" s="27">
        <f t="shared" si="1134"/>
        <v>0</v>
      </c>
    </row>
    <row r="672" spans="1:49" s="5" customFormat="1" ht="50.25">
      <c r="A672" s="33" t="s">
        <v>193</v>
      </c>
      <c r="B672" s="25" t="s">
        <v>56</v>
      </c>
      <c r="C672" s="25" t="s">
        <v>50</v>
      </c>
      <c r="D672" s="25" t="s">
        <v>315</v>
      </c>
      <c r="E672" s="25" t="s">
        <v>183</v>
      </c>
      <c r="F672" s="27">
        <f>272812-626</f>
        <v>272186</v>
      </c>
      <c r="G672" s="27"/>
      <c r="H672" s="27"/>
      <c r="I672" s="27"/>
      <c r="J672" s="27"/>
      <c r="K672" s="27"/>
      <c r="L672" s="27">
        <f>F672+H672+I672+J672+K672</f>
        <v>272186</v>
      </c>
      <c r="M672" s="27">
        <f>G672+K672</f>
        <v>0</v>
      </c>
      <c r="N672" s="27">
        <v>11623</v>
      </c>
      <c r="O672" s="27"/>
      <c r="P672" s="27"/>
      <c r="Q672" s="27"/>
      <c r="R672" s="27">
        <f>L672+N672+O672+P672+Q672</f>
        <v>283809</v>
      </c>
      <c r="S672" s="27">
        <f>M672+Q672</f>
        <v>0</v>
      </c>
      <c r="T672" s="27"/>
      <c r="U672" s="27"/>
      <c r="V672" s="27"/>
      <c r="W672" s="27"/>
      <c r="X672" s="27">
        <f>R672+T672+U672+V672+W672</f>
        <v>283809</v>
      </c>
      <c r="Y672" s="27">
        <f>S672+W672</f>
        <v>0</v>
      </c>
      <c r="Z672" s="27"/>
      <c r="AA672" s="27"/>
      <c r="AB672" s="27"/>
      <c r="AC672" s="27"/>
      <c r="AD672" s="27">
        <f>X672+Z672+AA672+AB672+AC672</f>
        <v>283809</v>
      </c>
      <c r="AE672" s="27">
        <f>Y672+AC672</f>
        <v>0</v>
      </c>
      <c r="AF672" s="27"/>
      <c r="AG672" s="27"/>
      <c r="AH672" s="27"/>
      <c r="AI672" s="27"/>
      <c r="AJ672" s="27">
        <f>AD672+AF672+AG672+AH672+AI672</f>
        <v>283809</v>
      </c>
      <c r="AK672" s="27">
        <f>AE672+AI672</f>
        <v>0</v>
      </c>
      <c r="AL672" s="27"/>
      <c r="AM672" s="27"/>
      <c r="AN672" s="27"/>
      <c r="AO672" s="27"/>
      <c r="AP672" s="27">
        <f>AJ672+AL672+AM672+AN672+AO672</f>
        <v>283809</v>
      </c>
      <c r="AQ672" s="27">
        <f>AK672+AO672</f>
        <v>0</v>
      </c>
      <c r="AR672" s="27"/>
      <c r="AS672" s="27"/>
      <c r="AT672" s="27"/>
      <c r="AU672" s="27"/>
      <c r="AV672" s="27">
        <f>AP672+AR672+AS672+AT672+AU672</f>
        <v>283809</v>
      </c>
      <c r="AW672" s="27">
        <f>AQ672+AU672</f>
        <v>0</v>
      </c>
    </row>
    <row r="673" spans="1:49" s="5" customFormat="1" ht="20.25">
      <c r="A673" s="56" t="s">
        <v>593</v>
      </c>
      <c r="B673" s="25" t="s">
        <v>56</v>
      </c>
      <c r="C673" s="25" t="s">
        <v>50</v>
      </c>
      <c r="D673" s="25" t="s">
        <v>630</v>
      </c>
      <c r="E673" s="25"/>
      <c r="F673" s="27"/>
      <c r="G673" s="27"/>
      <c r="H673" s="27"/>
      <c r="I673" s="27"/>
      <c r="J673" s="27"/>
      <c r="K673" s="27"/>
      <c r="L673" s="27"/>
      <c r="M673" s="27"/>
      <c r="N673" s="27">
        <f>N674+N678</f>
        <v>0</v>
      </c>
      <c r="O673" s="27">
        <f t="shared" ref="O673:S673" si="1135">O674+O678</f>
        <v>0</v>
      </c>
      <c r="P673" s="27">
        <f t="shared" si="1135"/>
        <v>0</v>
      </c>
      <c r="Q673" s="27">
        <f t="shared" si="1135"/>
        <v>293069</v>
      </c>
      <c r="R673" s="27">
        <f t="shared" si="1135"/>
        <v>293069</v>
      </c>
      <c r="S673" s="27">
        <f t="shared" si="1135"/>
        <v>293069</v>
      </c>
      <c r="T673" s="27">
        <f>T674+T678</f>
        <v>0</v>
      </c>
      <c r="U673" s="27">
        <f t="shared" ref="U673:Y673" si="1136">U674+U678</f>
        <v>0</v>
      </c>
      <c r="V673" s="27">
        <f t="shared" si="1136"/>
        <v>0</v>
      </c>
      <c r="W673" s="27">
        <f t="shared" si="1136"/>
        <v>0</v>
      </c>
      <c r="X673" s="27">
        <f t="shared" si="1136"/>
        <v>293069</v>
      </c>
      <c r="Y673" s="27">
        <f t="shared" si="1136"/>
        <v>293069</v>
      </c>
      <c r="Z673" s="27">
        <f>Z674+Z678</f>
        <v>0</v>
      </c>
      <c r="AA673" s="27">
        <f t="shared" ref="AA673:AE673" si="1137">AA674+AA678</f>
        <v>0</v>
      </c>
      <c r="AB673" s="27">
        <f t="shared" si="1137"/>
        <v>0</v>
      </c>
      <c r="AC673" s="27">
        <f t="shared" si="1137"/>
        <v>1244753</v>
      </c>
      <c r="AD673" s="27">
        <f t="shared" si="1137"/>
        <v>1537822</v>
      </c>
      <c r="AE673" s="27">
        <f t="shared" si="1137"/>
        <v>1537822</v>
      </c>
      <c r="AF673" s="27">
        <f>AF674+AF678</f>
        <v>0</v>
      </c>
      <c r="AG673" s="27">
        <f t="shared" ref="AG673:AK673" si="1138">AG674+AG678</f>
        <v>0</v>
      </c>
      <c r="AH673" s="27">
        <f t="shared" si="1138"/>
        <v>0</v>
      </c>
      <c r="AI673" s="27">
        <f t="shared" si="1138"/>
        <v>0</v>
      </c>
      <c r="AJ673" s="27">
        <f t="shared" si="1138"/>
        <v>1537822</v>
      </c>
      <c r="AK673" s="27">
        <f t="shared" si="1138"/>
        <v>1537822</v>
      </c>
      <c r="AL673" s="27">
        <f>AL674+AL678</f>
        <v>0</v>
      </c>
      <c r="AM673" s="27">
        <f t="shared" ref="AM673:AQ673" si="1139">AM674+AM678</f>
        <v>0</v>
      </c>
      <c r="AN673" s="27">
        <f t="shared" si="1139"/>
        <v>0</v>
      </c>
      <c r="AO673" s="27">
        <f t="shared" si="1139"/>
        <v>0</v>
      </c>
      <c r="AP673" s="27">
        <f t="shared" si="1139"/>
        <v>1537822</v>
      </c>
      <c r="AQ673" s="27">
        <f t="shared" si="1139"/>
        <v>1537822</v>
      </c>
      <c r="AR673" s="27">
        <f>AR674+AR678</f>
        <v>0</v>
      </c>
      <c r="AS673" s="27">
        <f t="shared" ref="AS673:AW673" si="1140">AS674+AS678</f>
        <v>0</v>
      </c>
      <c r="AT673" s="27">
        <f t="shared" si="1140"/>
        <v>0</v>
      </c>
      <c r="AU673" s="27">
        <f t="shared" si="1140"/>
        <v>20196</v>
      </c>
      <c r="AV673" s="27">
        <f t="shared" si="1140"/>
        <v>1558018</v>
      </c>
      <c r="AW673" s="27">
        <f t="shared" si="1140"/>
        <v>1558018</v>
      </c>
    </row>
    <row r="674" spans="1:49" s="5" customFormat="1" ht="50.25">
      <c r="A674" s="118" t="s">
        <v>631</v>
      </c>
      <c r="B674" s="25" t="s">
        <v>56</v>
      </c>
      <c r="C674" s="25" t="s">
        <v>50</v>
      </c>
      <c r="D674" s="25" t="s">
        <v>629</v>
      </c>
      <c r="E674" s="25"/>
      <c r="F674" s="27"/>
      <c r="G674" s="27"/>
      <c r="H674" s="27"/>
      <c r="I674" s="27"/>
      <c r="J674" s="27"/>
      <c r="K674" s="27"/>
      <c r="L674" s="27"/>
      <c r="M674" s="27"/>
      <c r="N674" s="27">
        <f>N675</f>
        <v>0</v>
      </c>
      <c r="O674" s="27">
        <f t="shared" ref="O674:AW674" si="1141">O675</f>
        <v>0</v>
      </c>
      <c r="P674" s="27">
        <f t="shared" si="1141"/>
        <v>0</v>
      </c>
      <c r="Q674" s="27">
        <f t="shared" si="1141"/>
        <v>258210</v>
      </c>
      <c r="R674" s="27">
        <f t="shared" si="1141"/>
        <v>258210</v>
      </c>
      <c r="S674" s="27">
        <f t="shared" si="1141"/>
        <v>258210</v>
      </c>
      <c r="T674" s="27">
        <f>T675</f>
        <v>0</v>
      </c>
      <c r="U674" s="27">
        <f t="shared" si="1141"/>
        <v>0</v>
      </c>
      <c r="V674" s="27">
        <f t="shared" si="1141"/>
        <v>0</v>
      </c>
      <c r="W674" s="27">
        <f t="shared" si="1141"/>
        <v>0</v>
      </c>
      <c r="X674" s="27">
        <f t="shared" si="1141"/>
        <v>258210</v>
      </c>
      <c r="Y674" s="27">
        <f t="shared" si="1141"/>
        <v>258210</v>
      </c>
      <c r="Z674" s="27">
        <f>Z675</f>
        <v>0</v>
      </c>
      <c r="AA674" s="27">
        <f t="shared" si="1141"/>
        <v>0</v>
      </c>
      <c r="AB674" s="27">
        <f t="shared" si="1141"/>
        <v>0</v>
      </c>
      <c r="AC674" s="131">
        <f t="shared" si="1141"/>
        <v>1095193</v>
      </c>
      <c r="AD674" s="27">
        <f t="shared" si="1141"/>
        <v>1353403</v>
      </c>
      <c r="AE674" s="27">
        <f t="shared" si="1141"/>
        <v>1353403</v>
      </c>
      <c r="AF674" s="27">
        <f>AF675</f>
        <v>0</v>
      </c>
      <c r="AG674" s="27">
        <f t="shared" si="1141"/>
        <v>0</v>
      </c>
      <c r="AH674" s="27">
        <f t="shared" si="1141"/>
        <v>0</v>
      </c>
      <c r="AI674" s="27">
        <f t="shared" si="1141"/>
        <v>0</v>
      </c>
      <c r="AJ674" s="27">
        <f t="shared" si="1141"/>
        <v>1353403</v>
      </c>
      <c r="AK674" s="27">
        <f t="shared" si="1141"/>
        <v>1353403</v>
      </c>
      <c r="AL674" s="27">
        <f>AL675</f>
        <v>0</v>
      </c>
      <c r="AM674" s="27">
        <f t="shared" si="1141"/>
        <v>0</v>
      </c>
      <c r="AN674" s="27">
        <f t="shared" si="1141"/>
        <v>0</v>
      </c>
      <c r="AO674" s="27">
        <f t="shared" si="1141"/>
        <v>0</v>
      </c>
      <c r="AP674" s="27">
        <f t="shared" si="1141"/>
        <v>1353403</v>
      </c>
      <c r="AQ674" s="27">
        <f t="shared" si="1141"/>
        <v>1353403</v>
      </c>
      <c r="AR674" s="27">
        <f>AR675</f>
        <v>0</v>
      </c>
      <c r="AS674" s="27">
        <f t="shared" si="1141"/>
        <v>0</v>
      </c>
      <c r="AT674" s="27">
        <f t="shared" si="1141"/>
        <v>0</v>
      </c>
      <c r="AU674" s="27">
        <f t="shared" si="1141"/>
        <v>20196</v>
      </c>
      <c r="AV674" s="27">
        <f t="shared" si="1141"/>
        <v>1373599</v>
      </c>
      <c r="AW674" s="27">
        <f t="shared" si="1141"/>
        <v>1373599</v>
      </c>
    </row>
    <row r="675" spans="1:49" s="5" customFormat="1" ht="50.25">
      <c r="A675" s="33" t="s">
        <v>83</v>
      </c>
      <c r="B675" s="25" t="s">
        <v>56</v>
      </c>
      <c r="C675" s="25" t="s">
        <v>50</v>
      </c>
      <c r="D675" s="26" t="s">
        <v>629</v>
      </c>
      <c r="E675" s="25" t="s">
        <v>84</v>
      </c>
      <c r="F675" s="27"/>
      <c r="G675" s="27"/>
      <c r="H675" s="27"/>
      <c r="I675" s="27"/>
      <c r="J675" s="27"/>
      <c r="K675" s="27"/>
      <c r="L675" s="27"/>
      <c r="M675" s="27"/>
      <c r="N675" s="27">
        <f>N676+N677</f>
        <v>0</v>
      </c>
      <c r="O675" s="27">
        <f t="shared" ref="O675:S675" si="1142">O676+O677</f>
        <v>0</v>
      </c>
      <c r="P675" s="27">
        <f t="shared" si="1142"/>
        <v>0</v>
      </c>
      <c r="Q675" s="27">
        <f t="shared" si="1142"/>
        <v>258210</v>
      </c>
      <c r="R675" s="27">
        <f t="shared" si="1142"/>
        <v>258210</v>
      </c>
      <c r="S675" s="27">
        <f t="shared" si="1142"/>
        <v>258210</v>
      </c>
      <c r="T675" s="27">
        <f>T676+T677</f>
        <v>0</v>
      </c>
      <c r="U675" s="27">
        <f t="shared" ref="U675:Y675" si="1143">U676+U677</f>
        <v>0</v>
      </c>
      <c r="V675" s="27">
        <f t="shared" si="1143"/>
        <v>0</v>
      </c>
      <c r="W675" s="27">
        <f t="shared" si="1143"/>
        <v>0</v>
      </c>
      <c r="X675" s="27">
        <f t="shared" si="1143"/>
        <v>258210</v>
      </c>
      <c r="Y675" s="27">
        <f t="shared" si="1143"/>
        <v>258210</v>
      </c>
      <c r="Z675" s="27">
        <f>Z676+Z677</f>
        <v>0</v>
      </c>
      <c r="AA675" s="27">
        <f t="shared" ref="AA675:AE675" si="1144">AA676+AA677</f>
        <v>0</v>
      </c>
      <c r="AB675" s="27">
        <f t="shared" si="1144"/>
        <v>0</v>
      </c>
      <c r="AC675" s="131">
        <f t="shared" si="1144"/>
        <v>1095193</v>
      </c>
      <c r="AD675" s="27">
        <f t="shared" si="1144"/>
        <v>1353403</v>
      </c>
      <c r="AE675" s="27">
        <f t="shared" si="1144"/>
        <v>1353403</v>
      </c>
      <c r="AF675" s="27">
        <f>AF676+AF677</f>
        <v>0</v>
      </c>
      <c r="AG675" s="27">
        <f t="shared" ref="AG675:AK675" si="1145">AG676+AG677</f>
        <v>0</v>
      </c>
      <c r="AH675" s="27">
        <f t="shared" si="1145"/>
        <v>0</v>
      </c>
      <c r="AI675" s="27">
        <f t="shared" si="1145"/>
        <v>0</v>
      </c>
      <c r="AJ675" s="27">
        <f t="shared" si="1145"/>
        <v>1353403</v>
      </c>
      <c r="AK675" s="27">
        <f t="shared" si="1145"/>
        <v>1353403</v>
      </c>
      <c r="AL675" s="27">
        <f>AL676+AL677</f>
        <v>0</v>
      </c>
      <c r="AM675" s="27">
        <f t="shared" ref="AM675:AQ675" si="1146">AM676+AM677</f>
        <v>0</v>
      </c>
      <c r="AN675" s="27">
        <f t="shared" si="1146"/>
        <v>0</v>
      </c>
      <c r="AO675" s="27">
        <f t="shared" si="1146"/>
        <v>0</v>
      </c>
      <c r="AP675" s="27">
        <f t="shared" si="1146"/>
        <v>1353403</v>
      </c>
      <c r="AQ675" s="27">
        <f t="shared" si="1146"/>
        <v>1353403</v>
      </c>
      <c r="AR675" s="27">
        <f>AR676+AR677</f>
        <v>0</v>
      </c>
      <c r="AS675" s="27">
        <f t="shared" ref="AS675:AW675" si="1147">AS676+AS677</f>
        <v>0</v>
      </c>
      <c r="AT675" s="27">
        <f t="shared" si="1147"/>
        <v>0</v>
      </c>
      <c r="AU675" s="27">
        <f t="shared" si="1147"/>
        <v>20196</v>
      </c>
      <c r="AV675" s="27">
        <f t="shared" si="1147"/>
        <v>1373599</v>
      </c>
      <c r="AW675" s="27">
        <f t="shared" si="1147"/>
        <v>1373599</v>
      </c>
    </row>
    <row r="676" spans="1:49" s="5" customFormat="1" ht="20.25">
      <c r="A676" s="56" t="s">
        <v>178</v>
      </c>
      <c r="B676" s="25" t="s">
        <v>56</v>
      </c>
      <c r="C676" s="25" t="s">
        <v>50</v>
      </c>
      <c r="D676" s="26" t="s">
        <v>629</v>
      </c>
      <c r="E676" s="25" t="s">
        <v>177</v>
      </c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>
        <v>239210</v>
      </c>
      <c r="R676" s="27">
        <f>L676+N676+O676+P676+Q676</f>
        <v>239210</v>
      </c>
      <c r="S676" s="27">
        <f>M676+Q676</f>
        <v>239210</v>
      </c>
      <c r="T676" s="27"/>
      <c r="U676" s="27"/>
      <c r="V676" s="27"/>
      <c r="W676" s="27"/>
      <c r="X676" s="27">
        <f>R676+T676+U676+V676+W676</f>
        <v>239210</v>
      </c>
      <c r="Y676" s="27">
        <f>S676+W676</f>
        <v>239210</v>
      </c>
      <c r="Z676" s="27"/>
      <c r="AA676" s="27"/>
      <c r="AB676" s="27"/>
      <c r="AC676" s="131">
        <f>137237+873630</f>
        <v>1010867</v>
      </c>
      <c r="AD676" s="27">
        <f>X676+Z676+AA676+AB676+AC676</f>
        <v>1250077</v>
      </c>
      <c r="AE676" s="27">
        <f>Y676+AC676</f>
        <v>1250077</v>
      </c>
      <c r="AF676" s="27"/>
      <c r="AG676" s="27"/>
      <c r="AH676" s="27"/>
      <c r="AI676" s="27"/>
      <c r="AJ676" s="27">
        <f>AD676+AF676+AG676+AH676+AI676</f>
        <v>1250077</v>
      </c>
      <c r="AK676" s="27">
        <f>AE676+AI676</f>
        <v>1250077</v>
      </c>
      <c r="AL676" s="27"/>
      <c r="AM676" s="27"/>
      <c r="AN676" s="27"/>
      <c r="AO676" s="27"/>
      <c r="AP676" s="27">
        <f>AJ676+AL676+AM676+AN676+AO676</f>
        <v>1250077</v>
      </c>
      <c r="AQ676" s="27">
        <f>AK676+AO676</f>
        <v>1250077</v>
      </c>
      <c r="AR676" s="27"/>
      <c r="AS676" s="27"/>
      <c r="AT676" s="27"/>
      <c r="AU676" s="27">
        <v>18402</v>
      </c>
      <c r="AV676" s="27">
        <f>AP676+AR676+AS676+AT676+AU676</f>
        <v>1268479</v>
      </c>
      <c r="AW676" s="27">
        <f>AQ676+AU676</f>
        <v>1268479</v>
      </c>
    </row>
    <row r="677" spans="1:49" s="5" customFormat="1" ht="20.25">
      <c r="A677" s="104" t="s">
        <v>189</v>
      </c>
      <c r="B677" s="25" t="s">
        <v>56</v>
      </c>
      <c r="C677" s="25" t="s">
        <v>50</v>
      </c>
      <c r="D677" s="26" t="s">
        <v>629</v>
      </c>
      <c r="E677" s="25" t="s">
        <v>188</v>
      </c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>
        <v>19000</v>
      </c>
      <c r="R677" s="27">
        <f>L677+N677+O677+P677+Q677</f>
        <v>19000</v>
      </c>
      <c r="S677" s="27">
        <f>M677+Q677</f>
        <v>19000</v>
      </c>
      <c r="T677" s="27"/>
      <c r="U677" s="27"/>
      <c r="V677" s="27"/>
      <c r="W677" s="27"/>
      <c r="X677" s="27">
        <f>R677+T677+U677+V677+W677</f>
        <v>19000</v>
      </c>
      <c r="Y677" s="27">
        <f>S677+W677</f>
        <v>19000</v>
      </c>
      <c r="Z677" s="27"/>
      <c r="AA677" s="27"/>
      <c r="AB677" s="27"/>
      <c r="AC677" s="131">
        <v>84326</v>
      </c>
      <c r="AD677" s="27">
        <f>X677+Z677+AA677+AB677+AC677</f>
        <v>103326</v>
      </c>
      <c r="AE677" s="27">
        <f>Y677+AC677</f>
        <v>103326</v>
      </c>
      <c r="AF677" s="27"/>
      <c r="AG677" s="27"/>
      <c r="AH677" s="27"/>
      <c r="AI677" s="27"/>
      <c r="AJ677" s="27">
        <f>AD677+AF677+AG677+AH677+AI677</f>
        <v>103326</v>
      </c>
      <c r="AK677" s="27">
        <f>AE677+AI677</f>
        <v>103326</v>
      </c>
      <c r="AL677" s="27"/>
      <c r="AM677" s="27"/>
      <c r="AN677" s="27"/>
      <c r="AO677" s="27"/>
      <c r="AP677" s="27">
        <f>AJ677+AL677+AM677+AN677+AO677</f>
        <v>103326</v>
      </c>
      <c r="AQ677" s="27">
        <f>AK677+AO677</f>
        <v>103326</v>
      </c>
      <c r="AR677" s="27"/>
      <c r="AS677" s="27"/>
      <c r="AT677" s="27"/>
      <c r="AU677" s="27">
        <v>1794</v>
      </c>
      <c r="AV677" s="27">
        <f>AP677+AR677+AS677+AT677+AU677</f>
        <v>105120</v>
      </c>
      <c r="AW677" s="27">
        <f>AQ677+AU677</f>
        <v>105120</v>
      </c>
    </row>
    <row r="678" spans="1:49" s="5" customFormat="1" ht="116.25">
      <c r="A678" s="105" t="s">
        <v>632</v>
      </c>
      <c r="B678" s="25" t="s">
        <v>56</v>
      </c>
      <c r="C678" s="25" t="s">
        <v>50</v>
      </c>
      <c r="D678" s="26" t="s">
        <v>633</v>
      </c>
      <c r="E678" s="25"/>
      <c r="F678" s="27"/>
      <c r="G678" s="27"/>
      <c r="H678" s="27"/>
      <c r="I678" s="27"/>
      <c r="J678" s="27"/>
      <c r="K678" s="27"/>
      <c r="L678" s="27"/>
      <c r="M678" s="27"/>
      <c r="N678" s="27">
        <f>N679</f>
        <v>0</v>
      </c>
      <c r="O678" s="27">
        <f t="shared" ref="O678:AW678" si="1148">O679</f>
        <v>0</v>
      </c>
      <c r="P678" s="27">
        <f t="shared" si="1148"/>
        <v>0</v>
      </c>
      <c r="Q678" s="27">
        <f t="shared" si="1148"/>
        <v>34859</v>
      </c>
      <c r="R678" s="27">
        <f t="shared" si="1148"/>
        <v>34859</v>
      </c>
      <c r="S678" s="27">
        <f t="shared" si="1148"/>
        <v>34859</v>
      </c>
      <c r="T678" s="27">
        <f>T679</f>
        <v>0</v>
      </c>
      <c r="U678" s="27">
        <f t="shared" si="1148"/>
        <v>0</v>
      </c>
      <c r="V678" s="27">
        <f t="shared" si="1148"/>
        <v>0</v>
      </c>
      <c r="W678" s="27">
        <f t="shared" si="1148"/>
        <v>0</v>
      </c>
      <c r="X678" s="27">
        <f t="shared" si="1148"/>
        <v>34859</v>
      </c>
      <c r="Y678" s="27">
        <f t="shared" si="1148"/>
        <v>34859</v>
      </c>
      <c r="Z678" s="27">
        <f>Z679</f>
        <v>0</v>
      </c>
      <c r="AA678" s="27">
        <f t="shared" si="1148"/>
        <v>0</v>
      </c>
      <c r="AB678" s="27">
        <f t="shared" si="1148"/>
        <v>0</v>
      </c>
      <c r="AC678" s="131">
        <f t="shared" si="1148"/>
        <v>149560</v>
      </c>
      <c r="AD678" s="27">
        <f t="shared" si="1148"/>
        <v>184419</v>
      </c>
      <c r="AE678" s="27">
        <f t="shared" si="1148"/>
        <v>184419</v>
      </c>
      <c r="AF678" s="27">
        <f>AF679</f>
        <v>0</v>
      </c>
      <c r="AG678" s="27">
        <f t="shared" si="1148"/>
        <v>0</v>
      </c>
      <c r="AH678" s="27">
        <f t="shared" si="1148"/>
        <v>0</v>
      </c>
      <c r="AI678" s="27">
        <f t="shared" si="1148"/>
        <v>0</v>
      </c>
      <c r="AJ678" s="27">
        <f t="shared" si="1148"/>
        <v>184419</v>
      </c>
      <c r="AK678" s="27">
        <f t="shared" si="1148"/>
        <v>184419</v>
      </c>
      <c r="AL678" s="27">
        <f>AL679</f>
        <v>0</v>
      </c>
      <c r="AM678" s="27">
        <f t="shared" si="1148"/>
        <v>0</v>
      </c>
      <c r="AN678" s="27">
        <f t="shared" si="1148"/>
        <v>0</v>
      </c>
      <c r="AO678" s="27">
        <f t="shared" si="1148"/>
        <v>0</v>
      </c>
      <c r="AP678" s="27">
        <f t="shared" si="1148"/>
        <v>184419</v>
      </c>
      <c r="AQ678" s="27">
        <f t="shared" si="1148"/>
        <v>184419</v>
      </c>
      <c r="AR678" s="27">
        <f>AR679</f>
        <v>0</v>
      </c>
      <c r="AS678" s="27">
        <f t="shared" si="1148"/>
        <v>0</v>
      </c>
      <c r="AT678" s="27">
        <f t="shared" si="1148"/>
        <v>0</v>
      </c>
      <c r="AU678" s="27">
        <f t="shared" si="1148"/>
        <v>0</v>
      </c>
      <c r="AV678" s="27">
        <f t="shared" si="1148"/>
        <v>184419</v>
      </c>
      <c r="AW678" s="27">
        <f t="shared" si="1148"/>
        <v>184419</v>
      </c>
    </row>
    <row r="679" spans="1:49" s="5" customFormat="1" ht="50.25">
      <c r="A679" s="33" t="s">
        <v>83</v>
      </c>
      <c r="B679" s="25" t="s">
        <v>56</v>
      </c>
      <c r="C679" s="25" t="s">
        <v>50</v>
      </c>
      <c r="D679" s="26" t="s">
        <v>633</v>
      </c>
      <c r="E679" s="25" t="s">
        <v>84</v>
      </c>
      <c r="F679" s="27"/>
      <c r="G679" s="27"/>
      <c r="H679" s="27"/>
      <c r="I679" s="27"/>
      <c r="J679" s="27"/>
      <c r="K679" s="27"/>
      <c r="L679" s="27"/>
      <c r="M679" s="27"/>
      <c r="N679" s="27">
        <f>N680+N681</f>
        <v>0</v>
      </c>
      <c r="O679" s="27">
        <f t="shared" ref="O679:S679" si="1149">O680+O681</f>
        <v>0</v>
      </c>
      <c r="P679" s="27">
        <f t="shared" si="1149"/>
        <v>0</v>
      </c>
      <c r="Q679" s="27">
        <f t="shared" si="1149"/>
        <v>34859</v>
      </c>
      <c r="R679" s="27">
        <f t="shared" si="1149"/>
        <v>34859</v>
      </c>
      <c r="S679" s="27">
        <f t="shared" si="1149"/>
        <v>34859</v>
      </c>
      <c r="T679" s="27">
        <f>T680+T681</f>
        <v>0</v>
      </c>
      <c r="U679" s="27">
        <f t="shared" ref="U679:Y679" si="1150">U680+U681</f>
        <v>0</v>
      </c>
      <c r="V679" s="27">
        <f t="shared" si="1150"/>
        <v>0</v>
      </c>
      <c r="W679" s="27">
        <f t="shared" si="1150"/>
        <v>0</v>
      </c>
      <c r="X679" s="27">
        <f t="shared" si="1150"/>
        <v>34859</v>
      </c>
      <c r="Y679" s="27">
        <f t="shared" si="1150"/>
        <v>34859</v>
      </c>
      <c r="Z679" s="27">
        <f>Z680+Z681</f>
        <v>0</v>
      </c>
      <c r="AA679" s="27">
        <f t="shared" ref="AA679:AE679" si="1151">AA680+AA681</f>
        <v>0</v>
      </c>
      <c r="AB679" s="27">
        <f t="shared" si="1151"/>
        <v>0</v>
      </c>
      <c r="AC679" s="131">
        <f t="shared" si="1151"/>
        <v>149560</v>
      </c>
      <c r="AD679" s="27">
        <f t="shared" si="1151"/>
        <v>184419</v>
      </c>
      <c r="AE679" s="27">
        <f t="shared" si="1151"/>
        <v>184419</v>
      </c>
      <c r="AF679" s="27">
        <f>AF680+AF681</f>
        <v>0</v>
      </c>
      <c r="AG679" s="27">
        <f t="shared" ref="AG679:AK679" si="1152">AG680+AG681</f>
        <v>0</v>
      </c>
      <c r="AH679" s="27">
        <f t="shared" si="1152"/>
        <v>0</v>
      </c>
      <c r="AI679" s="27">
        <f t="shared" si="1152"/>
        <v>0</v>
      </c>
      <c r="AJ679" s="27">
        <f t="shared" si="1152"/>
        <v>184419</v>
      </c>
      <c r="AK679" s="27">
        <f t="shared" si="1152"/>
        <v>184419</v>
      </c>
      <c r="AL679" s="27">
        <f>AL680+AL681</f>
        <v>0</v>
      </c>
      <c r="AM679" s="27">
        <f t="shared" ref="AM679:AQ679" si="1153">AM680+AM681</f>
        <v>0</v>
      </c>
      <c r="AN679" s="27">
        <f t="shared" si="1153"/>
        <v>0</v>
      </c>
      <c r="AO679" s="27">
        <f t="shared" si="1153"/>
        <v>0</v>
      </c>
      <c r="AP679" s="27">
        <f t="shared" si="1153"/>
        <v>184419</v>
      </c>
      <c r="AQ679" s="27">
        <f t="shared" si="1153"/>
        <v>184419</v>
      </c>
      <c r="AR679" s="27">
        <f>AR680+AR681</f>
        <v>0</v>
      </c>
      <c r="AS679" s="27">
        <f t="shared" ref="AS679:AW679" si="1154">AS680+AS681</f>
        <v>0</v>
      </c>
      <c r="AT679" s="27">
        <f t="shared" si="1154"/>
        <v>0</v>
      </c>
      <c r="AU679" s="27">
        <f t="shared" si="1154"/>
        <v>0</v>
      </c>
      <c r="AV679" s="27">
        <f t="shared" si="1154"/>
        <v>184419</v>
      </c>
      <c r="AW679" s="27">
        <f t="shared" si="1154"/>
        <v>184419</v>
      </c>
    </row>
    <row r="680" spans="1:49" s="5" customFormat="1" ht="20.25">
      <c r="A680" s="56" t="s">
        <v>178</v>
      </c>
      <c r="B680" s="25" t="s">
        <v>56</v>
      </c>
      <c r="C680" s="25" t="s">
        <v>50</v>
      </c>
      <c r="D680" s="26" t="s">
        <v>633</v>
      </c>
      <c r="E680" s="25" t="s">
        <v>177</v>
      </c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>
        <v>31359</v>
      </c>
      <c r="R680" s="27">
        <f>L680+N680+O680+P680+Q680</f>
        <v>31359</v>
      </c>
      <c r="S680" s="27">
        <f>M680+Q680</f>
        <v>31359</v>
      </c>
      <c r="T680" s="27"/>
      <c r="U680" s="27"/>
      <c r="V680" s="27"/>
      <c r="W680" s="27"/>
      <c r="X680" s="27">
        <f>R680+T680+U680+V680+W680</f>
        <v>31359</v>
      </c>
      <c r="Y680" s="27">
        <f>S680+W680</f>
        <v>31359</v>
      </c>
      <c r="Z680" s="27"/>
      <c r="AA680" s="27"/>
      <c r="AB680" s="27"/>
      <c r="AC680" s="131">
        <f>118665+19931</f>
        <v>138596</v>
      </c>
      <c r="AD680" s="27">
        <f>X680+Z680+AA680+AB680+AC680</f>
        <v>169955</v>
      </c>
      <c r="AE680" s="27">
        <f>Y680+AC680</f>
        <v>169955</v>
      </c>
      <c r="AF680" s="27"/>
      <c r="AG680" s="27"/>
      <c r="AH680" s="27"/>
      <c r="AI680" s="27"/>
      <c r="AJ680" s="27">
        <f>AD680+AF680+AG680+AH680+AI680</f>
        <v>169955</v>
      </c>
      <c r="AK680" s="27">
        <f>AE680+AI680</f>
        <v>169955</v>
      </c>
      <c r="AL680" s="27"/>
      <c r="AM680" s="27"/>
      <c r="AN680" s="27"/>
      <c r="AO680" s="27"/>
      <c r="AP680" s="27">
        <f>AJ680+AL680+AM680+AN680+AO680</f>
        <v>169955</v>
      </c>
      <c r="AQ680" s="27">
        <f>AK680+AO680</f>
        <v>169955</v>
      </c>
      <c r="AR680" s="27"/>
      <c r="AS680" s="27"/>
      <c r="AT680" s="27"/>
      <c r="AU680" s="27"/>
      <c r="AV680" s="27">
        <f>AP680+AR680+AS680+AT680+AU680</f>
        <v>169955</v>
      </c>
      <c r="AW680" s="27">
        <f>AQ680+AU680</f>
        <v>169955</v>
      </c>
    </row>
    <row r="681" spans="1:49" s="5" customFormat="1" ht="20.25">
      <c r="A681" s="104" t="s">
        <v>189</v>
      </c>
      <c r="B681" s="25" t="s">
        <v>56</v>
      </c>
      <c r="C681" s="25" t="s">
        <v>50</v>
      </c>
      <c r="D681" s="26" t="s">
        <v>633</v>
      </c>
      <c r="E681" s="25" t="s">
        <v>188</v>
      </c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>
        <v>3500</v>
      </c>
      <c r="R681" s="27">
        <f>L681+N681+O681+P681+Q681</f>
        <v>3500</v>
      </c>
      <c r="S681" s="27">
        <f>M681+Q681</f>
        <v>3500</v>
      </c>
      <c r="T681" s="27"/>
      <c r="U681" s="27"/>
      <c r="V681" s="27"/>
      <c r="W681" s="27"/>
      <c r="X681" s="27">
        <f>R681+T681+U681+V681+W681</f>
        <v>3500</v>
      </c>
      <c r="Y681" s="27">
        <f>S681+W681</f>
        <v>3500</v>
      </c>
      <c r="Z681" s="27"/>
      <c r="AA681" s="27"/>
      <c r="AB681" s="27"/>
      <c r="AC681" s="131">
        <v>10964</v>
      </c>
      <c r="AD681" s="27">
        <f>X681+Z681+AA681+AB681+AC681</f>
        <v>14464</v>
      </c>
      <c r="AE681" s="27">
        <f>Y681+AC681</f>
        <v>14464</v>
      </c>
      <c r="AF681" s="27"/>
      <c r="AG681" s="27"/>
      <c r="AH681" s="27"/>
      <c r="AI681" s="27"/>
      <c r="AJ681" s="27">
        <f>AD681+AF681+AG681+AH681+AI681</f>
        <v>14464</v>
      </c>
      <c r="AK681" s="27">
        <f>AE681+AI681</f>
        <v>14464</v>
      </c>
      <c r="AL681" s="27"/>
      <c r="AM681" s="27"/>
      <c r="AN681" s="27"/>
      <c r="AO681" s="27"/>
      <c r="AP681" s="27">
        <f>AJ681+AL681+AM681+AN681+AO681</f>
        <v>14464</v>
      </c>
      <c r="AQ681" s="27">
        <f>AK681+AO681</f>
        <v>14464</v>
      </c>
      <c r="AR681" s="27"/>
      <c r="AS681" s="27"/>
      <c r="AT681" s="27"/>
      <c r="AU681" s="27"/>
      <c r="AV681" s="27">
        <f>AP681+AR681+AS681+AT681+AU681</f>
        <v>14464</v>
      </c>
      <c r="AW681" s="27">
        <f>AQ681+AU681</f>
        <v>14464</v>
      </c>
    </row>
    <row r="682" spans="1:49" s="5" customFormat="1" ht="33.75">
      <c r="A682" s="33" t="s">
        <v>152</v>
      </c>
      <c r="B682" s="42" t="s">
        <v>56</v>
      </c>
      <c r="C682" s="25" t="s">
        <v>50</v>
      </c>
      <c r="D682" s="26" t="s">
        <v>646</v>
      </c>
      <c r="E682" s="25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>
        <f>AL683</f>
        <v>0</v>
      </c>
      <c r="AM682" s="27">
        <f t="shared" ref="AM682:AW684" si="1155">AM683</f>
        <v>0</v>
      </c>
      <c r="AN682" s="27">
        <f t="shared" si="1155"/>
        <v>0</v>
      </c>
      <c r="AO682" s="27">
        <f t="shared" si="1155"/>
        <v>87297</v>
      </c>
      <c r="AP682" s="27">
        <f t="shared" si="1155"/>
        <v>87297</v>
      </c>
      <c r="AQ682" s="27">
        <f t="shared" si="1155"/>
        <v>87297</v>
      </c>
      <c r="AR682" s="27">
        <f>AR683</f>
        <v>0</v>
      </c>
      <c r="AS682" s="27">
        <f t="shared" si="1155"/>
        <v>0</v>
      </c>
      <c r="AT682" s="27">
        <f t="shared" si="1155"/>
        <v>0</v>
      </c>
      <c r="AU682" s="27">
        <f t="shared" si="1155"/>
        <v>0</v>
      </c>
      <c r="AV682" s="27">
        <f t="shared" si="1155"/>
        <v>87297</v>
      </c>
      <c r="AW682" s="27">
        <f t="shared" si="1155"/>
        <v>87297</v>
      </c>
    </row>
    <row r="683" spans="1:49" s="5" customFormat="1" ht="50.25">
      <c r="A683" s="56" t="s">
        <v>432</v>
      </c>
      <c r="B683" s="42" t="s">
        <v>56</v>
      </c>
      <c r="C683" s="25" t="s">
        <v>50</v>
      </c>
      <c r="D683" s="26" t="s">
        <v>647</v>
      </c>
      <c r="E683" s="25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>
        <f>AL684</f>
        <v>0</v>
      </c>
      <c r="AM683" s="27">
        <f t="shared" si="1155"/>
        <v>0</v>
      </c>
      <c r="AN683" s="27">
        <f t="shared" si="1155"/>
        <v>0</v>
      </c>
      <c r="AO683" s="27">
        <f t="shared" si="1155"/>
        <v>87297</v>
      </c>
      <c r="AP683" s="27">
        <f t="shared" si="1155"/>
        <v>87297</v>
      </c>
      <c r="AQ683" s="27">
        <f t="shared" si="1155"/>
        <v>87297</v>
      </c>
      <c r="AR683" s="27">
        <f>AR684</f>
        <v>0</v>
      </c>
      <c r="AS683" s="27">
        <f t="shared" si="1155"/>
        <v>0</v>
      </c>
      <c r="AT683" s="27">
        <f t="shared" si="1155"/>
        <v>0</v>
      </c>
      <c r="AU683" s="27">
        <f t="shared" si="1155"/>
        <v>0</v>
      </c>
      <c r="AV683" s="27">
        <f t="shared" si="1155"/>
        <v>87297</v>
      </c>
      <c r="AW683" s="27">
        <f t="shared" si="1155"/>
        <v>87297</v>
      </c>
    </row>
    <row r="684" spans="1:49" s="5" customFormat="1" ht="38.25" customHeight="1">
      <c r="A684" s="33" t="s">
        <v>83</v>
      </c>
      <c r="B684" s="42" t="s">
        <v>56</v>
      </c>
      <c r="C684" s="25" t="s">
        <v>50</v>
      </c>
      <c r="D684" s="26" t="s">
        <v>647</v>
      </c>
      <c r="E684" s="25" t="s">
        <v>84</v>
      </c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>
        <f>AL685</f>
        <v>0</v>
      </c>
      <c r="AM684" s="27">
        <f t="shared" si="1155"/>
        <v>0</v>
      </c>
      <c r="AN684" s="27">
        <f t="shared" si="1155"/>
        <v>0</v>
      </c>
      <c r="AO684" s="27">
        <f t="shared" si="1155"/>
        <v>87297</v>
      </c>
      <c r="AP684" s="27">
        <f t="shared" si="1155"/>
        <v>87297</v>
      </c>
      <c r="AQ684" s="27">
        <f t="shared" si="1155"/>
        <v>87297</v>
      </c>
      <c r="AR684" s="27">
        <f>AR685</f>
        <v>0</v>
      </c>
      <c r="AS684" s="27">
        <f t="shared" si="1155"/>
        <v>0</v>
      </c>
      <c r="AT684" s="27">
        <f t="shared" si="1155"/>
        <v>0</v>
      </c>
      <c r="AU684" s="27">
        <f t="shared" si="1155"/>
        <v>0</v>
      </c>
      <c r="AV684" s="27">
        <f t="shared" si="1155"/>
        <v>87297</v>
      </c>
      <c r="AW684" s="27">
        <f t="shared" si="1155"/>
        <v>87297</v>
      </c>
    </row>
    <row r="685" spans="1:49" s="5" customFormat="1" ht="50.25">
      <c r="A685" s="33" t="s">
        <v>193</v>
      </c>
      <c r="B685" s="42" t="s">
        <v>56</v>
      </c>
      <c r="C685" s="25" t="s">
        <v>50</v>
      </c>
      <c r="D685" s="26" t="s">
        <v>647</v>
      </c>
      <c r="E685" s="25" t="s">
        <v>183</v>
      </c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>
        <v>87297</v>
      </c>
      <c r="AP685" s="27">
        <f>AJ685+AL685+AM685+AN685+AO685</f>
        <v>87297</v>
      </c>
      <c r="AQ685" s="27">
        <f>AK685+AO685</f>
        <v>87297</v>
      </c>
      <c r="AR685" s="27"/>
      <c r="AS685" s="27"/>
      <c r="AT685" s="27"/>
      <c r="AU685" s="27"/>
      <c r="AV685" s="27">
        <f>AP685+AR685+AS685+AT685+AU685</f>
        <v>87297</v>
      </c>
      <c r="AW685" s="27">
        <f>AQ685+AU685</f>
        <v>87297</v>
      </c>
    </row>
    <row r="686" spans="1:49" s="5" customFormat="1" ht="22.5" customHeight="1">
      <c r="A686" s="33" t="s">
        <v>507</v>
      </c>
      <c r="B686" s="42" t="s">
        <v>56</v>
      </c>
      <c r="C686" s="25" t="s">
        <v>50</v>
      </c>
      <c r="D686" s="26" t="s">
        <v>508</v>
      </c>
      <c r="E686" s="25"/>
      <c r="F686" s="27">
        <f t="shared" ref="F686:U687" si="1156">F687</f>
        <v>6083</v>
      </c>
      <c r="G686" s="27">
        <f t="shared" si="1156"/>
        <v>0</v>
      </c>
      <c r="H686" s="27">
        <f t="shared" si="1156"/>
        <v>0</v>
      </c>
      <c r="I686" s="27">
        <f t="shared" si="1156"/>
        <v>0</v>
      </c>
      <c r="J686" s="27">
        <f t="shared" si="1156"/>
        <v>0</v>
      </c>
      <c r="K686" s="27">
        <f t="shared" si="1156"/>
        <v>0</v>
      </c>
      <c r="L686" s="27">
        <f t="shared" si="1156"/>
        <v>6083</v>
      </c>
      <c r="M686" s="27">
        <f t="shared" si="1156"/>
        <v>0</v>
      </c>
      <c r="N686" s="27">
        <f t="shared" si="1156"/>
        <v>0</v>
      </c>
      <c r="O686" s="27">
        <f t="shared" si="1156"/>
        <v>0</v>
      </c>
      <c r="P686" s="27">
        <f t="shared" si="1156"/>
        <v>0</v>
      </c>
      <c r="Q686" s="27">
        <f t="shared" si="1156"/>
        <v>85664</v>
      </c>
      <c r="R686" s="27">
        <f t="shared" si="1156"/>
        <v>91747</v>
      </c>
      <c r="S686" s="27">
        <f t="shared" si="1156"/>
        <v>85664</v>
      </c>
      <c r="T686" s="27">
        <f t="shared" si="1156"/>
        <v>0</v>
      </c>
      <c r="U686" s="27">
        <f t="shared" si="1156"/>
        <v>0</v>
      </c>
      <c r="V686" s="27">
        <f t="shared" ref="T686:AI687" si="1157">V687</f>
        <v>0</v>
      </c>
      <c r="W686" s="27">
        <f t="shared" si="1157"/>
        <v>0</v>
      </c>
      <c r="X686" s="27">
        <f t="shared" si="1157"/>
        <v>91747</v>
      </c>
      <c r="Y686" s="27">
        <f t="shared" si="1157"/>
        <v>85664</v>
      </c>
      <c r="Z686" s="27">
        <f t="shared" si="1157"/>
        <v>0</v>
      </c>
      <c r="AA686" s="27">
        <f t="shared" si="1157"/>
        <v>0</v>
      </c>
      <c r="AB686" s="27">
        <f t="shared" si="1157"/>
        <v>0</v>
      </c>
      <c r="AC686" s="27">
        <f t="shared" si="1157"/>
        <v>0</v>
      </c>
      <c r="AD686" s="27">
        <f t="shared" si="1157"/>
        <v>91747</v>
      </c>
      <c r="AE686" s="27">
        <f t="shared" si="1157"/>
        <v>85664</v>
      </c>
      <c r="AF686" s="27">
        <f t="shared" si="1157"/>
        <v>0</v>
      </c>
      <c r="AG686" s="27">
        <f t="shared" si="1157"/>
        <v>0</v>
      </c>
      <c r="AH686" s="27">
        <f t="shared" si="1157"/>
        <v>0</v>
      </c>
      <c r="AI686" s="27">
        <f t="shared" si="1157"/>
        <v>0</v>
      </c>
      <c r="AJ686" s="27">
        <f t="shared" ref="AF686:AU687" si="1158">AJ687</f>
        <v>91747</v>
      </c>
      <c r="AK686" s="27">
        <f t="shared" si="1158"/>
        <v>85664</v>
      </c>
      <c r="AL686" s="27">
        <f t="shared" si="1158"/>
        <v>0</v>
      </c>
      <c r="AM686" s="27">
        <f t="shared" si="1158"/>
        <v>0</v>
      </c>
      <c r="AN686" s="27">
        <f t="shared" si="1158"/>
        <v>0</v>
      </c>
      <c r="AO686" s="27">
        <f t="shared" si="1158"/>
        <v>0</v>
      </c>
      <c r="AP686" s="27">
        <f t="shared" si="1158"/>
        <v>91747</v>
      </c>
      <c r="AQ686" s="27">
        <f t="shared" si="1158"/>
        <v>85664</v>
      </c>
      <c r="AR686" s="27">
        <f t="shared" si="1158"/>
        <v>239</v>
      </c>
      <c r="AS686" s="27">
        <f t="shared" si="1158"/>
        <v>0</v>
      </c>
      <c r="AT686" s="27">
        <f t="shared" si="1158"/>
        <v>0</v>
      </c>
      <c r="AU686" s="27">
        <f t="shared" si="1158"/>
        <v>3357</v>
      </c>
      <c r="AV686" s="27">
        <f t="shared" ref="AR686:AW687" si="1159">AV687</f>
        <v>95343</v>
      </c>
      <c r="AW686" s="27">
        <f t="shared" si="1159"/>
        <v>89021</v>
      </c>
    </row>
    <row r="687" spans="1:49" s="5" customFormat="1" ht="34.5" customHeight="1">
      <c r="A687" s="33" t="s">
        <v>217</v>
      </c>
      <c r="B687" s="42" t="s">
        <v>56</v>
      </c>
      <c r="C687" s="25" t="s">
        <v>50</v>
      </c>
      <c r="D687" s="26" t="s">
        <v>508</v>
      </c>
      <c r="E687" s="25" t="s">
        <v>86</v>
      </c>
      <c r="F687" s="27">
        <f t="shared" si="1156"/>
        <v>6083</v>
      </c>
      <c r="G687" s="27">
        <f t="shared" si="1156"/>
        <v>0</v>
      </c>
      <c r="H687" s="27">
        <f t="shared" si="1156"/>
        <v>0</v>
      </c>
      <c r="I687" s="27">
        <f t="shared" si="1156"/>
        <v>0</v>
      </c>
      <c r="J687" s="27">
        <f t="shared" si="1156"/>
        <v>0</v>
      </c>
      <c r="K687" s="27">
        <f t="shared" si="1156"/>
        <v>0</v>
      </c>
      <c r="L687" s="27">
        <f t="shared" si="1156"/>
        <v>6083</v>
      </c>
      <c r="M687" s="27">
        <f t="shared" si="1156"/>
        <v>0</v>
      </c>
      <c r="N687" s="27">
        <f t="shared" si="1156"/>
        <v>0</v>
      </c>
      <c r="O687" s="27">
        <f t="shared" si="1156"/>
        <v>0</v>
      </c>
      <c r="P687" s="27">
        <f t="shared" si="1156"/>
        <v>0</v>
      </c>
      <c r="Q687" s="27">
        <f t="shared" si="1156"/>
        <v>85664</v>
      </c>
      <c r="R687" s="27">
        <f t="shared" si="1156"/>
        <v>91747</v>
      </c>
      <c r="S687" s="27">
        <f t="shared" si="1156"/>
        <v>85664</v>
      </c>
      <c r="T687" s="27">
        <f t="shared" si="1157"/>
        <v>0</v>
      </c>
      <c r="U687" s="27">
        <f t="shared" si="1157"/>
        <v>0</v>
      </c>
      <c r="V687" s="27">
        <f t="shared" si="1157"/>
        <v>0</v>
      </c>
      <c r="W687" s="27">
        <f t="shared" si="1157"/>
        <v>0</v>
      </c>
      <c r="X687" s="27">
        <f t="shared" si="1157"/>
        <v>91747</v>
      </c>
      <c r="Y687" s="27">
        <f t="shared" si="1157"/>
        <v>85664</v>
      </c>
      <c r="Z687" s="27">
        <f t="shared" si="1157"/>
        <v>0</v>
      </c>
      <c r="AA687" s="27">
        <f t="shared" si="1157"/>
        <v>0</v>
      </c>
      <c r="AB687" s="27">
        <f t="shared" si="1157"/>
        <v>0</v>
      </c>
      <c r="AC687" s="27">
        <f t="shared" si="1157"/>
        <v>0</v>
      </c>
      <c r="AD687" s="27">
        <f t="shared" si="1157"/>
        <v>91747</v>
      </c>
      <c r="AE687" s="27">
        <f t="shared" si="1157"/>
        <v>85664</v>
      </c>
      <c r="AF687" s="27">
        <f t="shared" si="1158"/>
        <v>0</v>
      </c>
      <c r="AG687" s="27">
        <f t="shared" si="1158"/>
        <v>0</v>
      </c>
      <c r="AH687" s="27">
        <f t="shared" si="1158"/>
        <v>0</v>
      </c>
      <c r="AI687" s="27">
        <f t="shared" si="1158"/>
        <v>0</v>
      </c>
      <c r="AJ687" s="27">
        <f t="shared" si="1158"/>
        <v>91747</v>
      </c>
      <c r="AK687" s="27">
        <f t="shared" si="1158"/>
        <v>85664</v>
      </c>
      <c r="AL687" s="27">
        <f t="shared" si="1158"/>
        <v>0</v>
      </c>
      <c r="AM687" s="27">
        <f t="shared" si="1158"/>
        <v>0</v>
      </c>
      <c r="AN687" s="27">
        <f t="shared" si="1158"/>
        <v>0</v>
      </c>
      <c r="AO687" s="27">
        <f t="shared" si="1158"/>
        <v>0</v>
      </c>
      <c r="AP687" s="27">
        <f t="shared" si="1158"/>
        <v>91747</v>
      </c>
      <c r="AQ687" s="27">
        <f t="shared" si="1158"/>
        <v>85664</v>
      </c>
      <c r="AR687" s="27">
        <f t="shared" si="1159"/>
        <v>239</v>
      </c>
      <c r="AS687" s="27">
        <f t="shared" si="1159"/>
        <v>0</v>
      </c>
      <c r="AT687" s="27">
        <f t="shared" si="1159"/>
        <v>0</v>
      </c>
      <c r="AU687" s="27">
        <f t="shared" si="1159"/>
        <v>3357</v>
      </c>
      <c r="AV687" s="27">
        <f t="shared" si="1159"/>
        <v>95343</v>
      </c>
      <c r="AW687" s="27">
        <f t="shared" si="1159"/>
        <v>89021</v>
      </c>
    </row>
    <row r="688" spans="1:49" s="5" customFormat="1" ht="20.25">
      <c r="A688" s="77" t="s">
        <v>85</v>
      </c>
      <c r="B688" s="42" t="s">
        <v>56</v>
      </c>
      <c r="C688" s="25" t="s">
        <v>50</v>
      </c>
      <c r="D688" s="26" t="s">
        <v>508</v>
      </c>
      <c r="E688" s="25" t="s">
        <v>195</v>
      </c>
      <c r="F688" s="27">
        <v>6083</v>
      </c>
      <c r="G688" s="27"/>
      <c r="H688" s="27"/>
      <c r="I688" s="27"/>
      <c r="J688" s="27"/>
      <c r="K688" s="27"/>
      <c r="L688" s="27">
        <f>F688+H688+I688+J688+K688</f>
        <v>6083</v>
      </c>
      <c r="M688" s="27">
        <f>G688+K688</f>
        <v>0</v>
      </c>
      <c r="N688" s="27"/>
      <c r="O688" s="27"/>
      <c r="P688" s="27"/>
      <c r="Q688" s="27">
        <v>85664</v>
      </c>
      <c r="R688" s="27">
        <f>L688+N688+O688+P688+Q688</f>
        <v>91747</v>
      </c>
      <c r="S688" s="27">
        <f>M688+Q688</f>
        <v>85664</v>
      </c>
      <c r="T688" s="27"/>
      <c r="U688" s="27"/>
      <c r="V688" s="27"/>
      <c r="W688" s="27"/>
      <c r="X688" s="27">
        <f>R688+T688+U688+V688+W688</f>
        <v>91747</v>
      </c>
      <c r="Y688" s="27">
        <f>S688+W688</f>
        <v>85664</v>
      </c>
      <c r="Z688" s="27"/>
      <c r="AA688" s="27"/>
      <c r="AB688" s="27"/>
      <c r="AC688" s="27"/>
      <c r="AD688" s="27">
        <f>X688+Z688+AA688+AB688+AC688</f>
        <v>91747</v>
      </c>
      <c r="AE688" s="27">
        <f>Y688+AC688</f>
        <v>85664</v>
      </c>
      <c r="AF688" s="27"/>
      <c r="AG688" s="27"/>
      <c r="AH688" s="27"/>
      <c r="AI688" s="27"/>
      <c r="AJ688" s="27">
        <f>AD688+AF688+AG688+AH688+AI688</f>
        <v>91747</v>
      </c>
      <c r="AK688" s="27">
        <f>AE688+AI688</f>
        <v>85664</v>
      </c>
      <c r="AL688" s="27"/>
      <c r="AM688" s="27"/>
      <c r="AN688" s="27"/>
      <c r="AO688" s="27"/>
      <c r="AP688" s="27">
        <f>AJ688+AL688+AM688+AN688+AO688</f>
        <v>91747</v>
      </c>
      <c r="AQ688" s="27">
        <f>AK688+AO688</f>
        <v>85664</v>
      </c>
      <c r="AR688" s="27">
        <v>239</v>
      </c>
      <c r="AS688" s="27"/>
      <c r="AT688" s="27"/>
      <c r="AU688" s="27">
        <v>3357</v>
      </c>
      <c r="AV688" s="27">
        <f>AP688+AR688+AS688+AT688+AU688</f>
        <v>95343</v>
      </c>
      <c r="AW688" s="27">
        <f>AQ688+AU688</f>
        <v>89021</v>
      </c>
    </row>
    <row r="689" spans="1:49" ht="49.5">
      <c r="A689" s="33" t="s">
        <v>492</v>
      </c>
      <c r="B689" s="42" t="s">
        <v>56</v>
      </c>
      <c r="C689" s="42" t="s">
        <v>50</v>
      </c>
      <c r="D689" s="26" t="s">
        <v>385</v>
      </c>
      <c r="E689" s="25"/>
      <c r="F689" s="27">
        <f t="shared" ref="F689:U692" si="1160">F690</f>
        <v>3438</v>
      </c>
      <c r="G689" s="27">
        <f t="shared" si="1160"/>
        <v>0</v>
      </c>
      <c r="H689" s="27">
        <f t="shared" si="1160"/>
        <v>0</v>
      </c>
      <c r="I689" s="27">
        <f t="shared" si="1160"/>
        <v>0</v>
      </c>
      <c r="J689" s="27">
        <f t="shared" si="1160"/>
        <v>0</v>
      </c>
      <c r="K689" s="27">
        <f t="shared" si="1160"/>
        <v>0</v>
      </c>
      <c r="L689" s="27">
        <f t="shared" si="1160"/>
        <v>3438</v>
      </c>
      <c r="M689" s="27">
        <f t="shared" si="1160"/>
        <v>0</v>
      </c>
      <c r="N689" s="27">
        <f t="shared" si="1160"/>
        <v>0</v>
      </c>
      <c r="O689" s="27">
        <f t="shared" si="1160"/>
        <v>0</v>
      </c>
      <c r="P689" s="27">
        <f t="shared" si="1160"/>
        <v>0</v>
      </c>
      <c r="Q689" s="27">
        <f t="shared" si="1160"/>
        <v>0</v>
      </c>
      <c r="R689" s="27">
        <f t="shared" si="1160"/>
        <v>3438</v>
      </c>
      <c r="S689" s="27">
        <f t="shared" si="1160"/>
        <v>0</v>
      </c>
      <c r="T689" s="27">
        <f t="shared" si="1160"/>
        <v>0</v>
      </c>
      <c r="U689" s="27">
        <f t="shared" si="1160"/>
        <v>0</v>
      </c>
      <c r="V689" s="27">
        <f t="shared" ref="T689:AI692" si="1161">V690</f>
        <v>0</v>
      </c>
      <c r="W689" s="27">
        <f t="shared" si="1161"/>
        <v>0</v>
      </c>
      <c r="X689" s="27">
        <f t="shared" si="1161"/>
        <v>3438</v>
      </c>
      <c r="Y689" s="27">
        <f t="shared" si="1161"/>
        <v>0</v>
      </c>
      <c r="Z689" s="27">
        <f t="shared" si="1161"/>
        <v>0</v>
      </c>
      <c r="AA689" s="27">
        <f t="shared" si="1161"/>
        <v>0</v>
      </c>
      <c r="AB689" s="27">
        <f t="shared" si="1161"/>
        <v>0</v>
      </c>
      <c r="AC689" s="27">
        <f t="shared" si="1161"/>
        <v>0</v>
      </c>
      <c r="AD689" s="27">
        <f t="shared" si="1161"/>
        <v>3438</v>
      </c>
      <c r="AE689" s="27">
        <f t="shared" si="1161"/>
        <v>0</v>
      </c>
      <c r="AF689" s="27">
        <f t="shared" si="1161"/>
        <v>0</v>
      </c>
      <c r="AG689" s="27">
        <f t="shared" si="1161"/>
        <v>0</v>
      </c>
      <c r="AH689" s="27">
        <f t="shared" si="1161"/>
        <v>0</v>
      </c>
      <c r="AI689" s="27">
        <f t="shared" si="1161"/>
        <v>0</v>
      </c>
      <c r="AJ689" s="27">
        <f t="shared" ref="AF689:AU692" si="1162">AJ690</f>
        <v>3438</v>
      </c>
      <c r="AK689" s="27">
        <f t="shared" si="1162"/>
        <v>0</v>
      </c>
      <c r="AL689" s="27">
        <f t="shared" si="1162"/>
        <v>0</v>
      </c>
      <c r="AM689" s="27">
        <f t="shared" si="1162"/>
        <v>0</v>
      </c>
      <c r="AN689" s="27">
        <f t="shared" si="1162"/>
        <v>0</v>
      </c>
      <c r="AO689" s="27">
        <f t="shared" si="1162"/>
        <v>0</v>
      </c>
      <c r="AP689" s="27">
        <f t="shared" si="1162"/>
        <v>3438</v>
      </c>
      <c r="AQ689" s="27">
        <f t="shared" si="1162"/>
        <v>0</v>
      </c>
      <c r="AR689" s="27">
        <f t="shared" si="1162"/>
        <v>0</v>
      </c>
      <c r="AS689" s="27">
        <f t="shared" si="1162"/>
        <v>0</v>
      </c>
      <c r="AT689" s="27">
        <f t="shared" si="1162"/>
        <v>0</v>
      </c>
      <c r="AU689" s="27">
        <f t="shared" si="1162"/>
        <v>0</v>
      </c>
      <c r="AV689" s="27">
        <f t="shared" ref="AR689:AW692" si="1163">AV690</f>
        <v>3438</v>
      </c>
      <c r="AW689" s="27">
        <f t="shared" si="1163"/>
        <v>0</v>
      </c>
    </row>
    <row r="690" spans="1:49" ht="16.5">
      <c r="A690" s="33" t="s">
        <v>78</v>
      </c>
      <c r="B690" s="42" t="s">
        <v>56</v>
      </c>
      <c r="C690" s="42" t="s">
        <v>50</v>
      </c>
      <c r="D690" s="25" t="s">
        <v>386</v>
      </c>
      <c r="E690" s="25"/>
      <c r="F690" s="27">
        <f t="shared" si="1160"/>
        <v>3438</v>
      </c>
      <c r="G690" s="27">
        <f t="shared" si="1160"/>
        <v>0</v>
      </c>
      <c r="H690" s="27">
        <f t="shared" si="1160"/>
        <v>0</v>
      </c>
      <c r="I690" s="27">
        <f t="shared" si="1160"/>
        <v>0</v>
      </c>
      <c r="J690" s="27">
        <f t="shared" si="1160"/>
        <v>0</v>
      </c>
      <c r="K690" s="27">
        <f t="shared" si="1160"/>
        <v>0</v>
      </c>
      <c r="L690" s="27">
        <f t="shared" si="1160"/>
        <v>3438</v>
      </c>
      <c r="M690" s="27">
        <f t="shared" si="1160"/>
        <v>0</v>
      </c>
      <c r="N690" s="27">
        <f t="shared" si="1160"/>
        <v>0</v>
      </c>
      <c r="O690" s="27">
        <f t="shared" si="1160"/>
        <v>0</v>
      </c>
      <c r="P690" s="27">
        <f t="shared" si="1160"/>
        <v>0</v>
      </c>
      <c r="Q690" s="27">
        <f t="shared" si="1160"/>
        <v>0</v>
      </c>
      <c r="R690" s="27">
        <f t="shared" si="1160"/>
        <v>3438</v>
      </c>
      <c r="S690" s="27">
        <f t="shared" si="1160"/>
        <v>0</v>
      </c>
      <c r="T690" s="27">
        <f t="shared" si="1161"/>
        <v>0</v>
      </c>
      <c r="U690" s="27">
        <f t="shared" si="1161"/>
        <v>0</v>
      </c>
      <c r="V690" s="27">
        <f t="shared" si="1161"/>
        <v>0</v>
      </c>
      <c r="W690" s="27">
        <f t="shared" si="1161"/>
        <v>0</v>
      </c>
      <c r="X690" s="27">
        <f t="shared" si="1161"/>
        <v>3438</v>
      </c>
      <c r="Y690" s="27">
        <f t="shared" si="1161"/>
        <v>0</v>
      </c>
      <c r="Z690" s="27">
        <f t="shared" si="1161"/>
        <v>0</v>
      </c>
      <c r="AA690" s="27">
        <f t="shared" si="1161"/>
        <v>0</v>
      </c>
      <c r="AB690" s="27">
        <f t="shared" si="1161"/>
        <v>0</v>
      </c>
      <c r="AC690" s="27">
        <f t="shared" si="1161"/>
        <v>0</v>
      </c>
      <c r="AD690" s="27">
        <f t="shared" si="1161"/>
        <v>3438</v>
      </c>
      <c r="AE690" s="27">
        <f t="shared" si="1161"/>
        <v>0</v>
      </c>
      <c r="AF690" s="27">
        <f t="shared" si="1162"/>
        <v>0</v>
      </c>
      <c r="AG690" s="27">
        <f t="shared" si="1162"/>
        <v>0</v>
      </c>
      <c r="AH690" s="27">
        <f t="shared" si="1162"/>
        <v>0</v>
      </c>
      <c r="AI690" s="27">
        <f t="shared" si="1162"/>
        <v>0</v>
      </c>
      <c r="AJ690" s="27">
        <f t="shared" si="1162"/>
        <v>3438</v>
      </c>
      <c r="AK690" s="27">
        <f t="shared" si="1162"/>
        <v>0</v>
      </c>
      <c r="AL690" s="27">
        <f t="shared" si="1162"/>
        <v>0</v>
      </c>
      <c r="AM690" s="27">
        <f t="shared" si="1162"/>
        <v>0</v>
      </c>
      <c r="AN690" s="27">
        <f t="shared" si="1162"/>
        <v>0</v>
      </c>
      <c r="AO690" s="27">
        <f t="shared" si="1162"/>
        <v>0</v>
      </c>
      <c r="AP690" s="27">
        <f t="shared" si="1162"/>
        <v>3438</v>
      </c>
      <c r="AQ690" s="27">
        <f t="shared" si="1162"/>
        <v>0</v>
      </c>
      <c r="AR690" s="27">
        <f t="shared" si="1163"/>
        <v>0</v>
      </c>
      <c r="AS690" s="27">
        <f t="shared" si="1163"/>
        <v>0</v>
      </c>
      <c r="AT690" s="27">
        <f t="shared" si="1163"/>
        <v>0</v>
      </c>
      <c r="AU690" s="27">
        <f t="shared" si="1163"/>
        <v>0</v>
      </c>
      <c r="AV690" s="27">
        <f t="shared" si="1163"/>
        <v>3438</v>
      </c>
      <c r="AW690" s="27">
        <f t="shared" si="1163"/>
        <v>0</v>
      </c>
    </row>
    <row r="691" spans="1:49" ht="16.5">
      <c r="A691" s="73" t="s">
        <v>107</v>
      </c>
      <c r="B691" s="42" t="s">
        <v>56</v>
      </c>
      <c r="C691" s="42" t="s">
        <v>50</v>
      </c>
      <c r="D691" s="25" t="s">
        <v>549</v>
      </c>
      <c r="E691" s="25"/>
      <c r="F691" s="27">
        <f t="shared" si="1160"/>
        <v>3438</v>
      </c>
      <c r="G691" s="27">
        <f t="shared" si="1160"/>
        <v>0</v>
      </c>
      <c r="H691" s="27">
        <f t="shared" si="1160"/>
        <v>0</v>
      </c>
      <c r="I691" s="27">
        <f t="shared" si="1160"/>
        <v>0</v>
      </c>
      <c r="J691" s="27">
        <f t="shared" si="1160"/>
        <v>0</v>
      </c>
      <c r="K691" s="27">
        <f t="shared" si="1160"/>
        <v>0</v>
      </c>
      <c r="L691" s="27">
        <f t="shared" si="1160"/>
        <v>3438</v>
      </c>
      <c r="M691" s="27">
        <f t="shared" si="1160"/>
        <v>0</v>
      </c>
      <c r="N691" s="27">
        <f t="shared" si="1160"/>
        <v>0</v>
      </c>
      <c r="O691" s="27">
        <f t="shared" si="1160"/>
        <v>0</v>
      </c>
      <c r="P691" s="27">
        <f t="shared" si="1160"/>
        <v>0</v>
      </c>
      <c r="Q691" s="27">
        <f t="shared" si="1160"/>
        <v>0</v>
      </c>
      <c r="R691" s="27">
        <f t="shared" si="1160"/>
        <v>3438</v>
      </c>
      <c r="S691" s="27">
        <f t="shared" si="1160"/>
        <v>0</v>
      </c>
      <c r="T691" s="27">
        <f t="shared" si="1161"/>
        <v>0</v>
      </c>
      <c r="U691" s="27">
        <f t="shared" si="1161"/>
        <v>0</v>
      </c>
      <c r="V691" s="27">
        <f t="shared" si="1161"/>
        <v>0</v>
      </c>
      <c r="W691" s="27">
        <f t="shared" si="1161"/>
        <v>0</v>
      </c>
      <c r="X691" s="27">
        <f t="shared" si="1161"/>
        <v>3438</v>
      </c>
      <c r="Y691" s="27">
        <f t="shared" si="1161"/>
        <v>0</v>
      </c>
      <c r="Z691" s="27">
        <f t="shared" si="1161"/>
        <v>0</v>
      </c>
      <c r="AA691" s="27">
        <f t="shared" si="1161"/>
        <v>0</v>
      </c>
      <c r="AB691" s="27">
        <f t="shared" si="1161"/>
        <v>0</v>
      </c>
      <c r="AC691" s="27">
        <f t="shared" si="1161"/>
        <v>0</v>
      </c>
      <c r="AD691" s="27">
        <f t="shared" si="1161"/>
        <v>3438</v>
      </c>
      <c r="AE691" s="27">
        <f t="shared" si="1161"/>
        <v>0</v>
      </c>
      <c r="AF691" s="27">
        <f t="shared" si="1162"/>
        <v>0</v>
      </c>
      <c r="AG691" s="27">
        <f t="shared" si="1162"/>
        <v>0</v>
      </c>
      <c r="AH691" s="27">
        <f t="shared" si="1162"/>
        <v>0</v>
      </c>
      <c r="AI691" s="27">
        <f t="shared" si="1162"/>
        <v>0</v>
      </c>
      <c r="AJ691" s="27">
        <f t="shared" si="1162"/>
        <v>3438</v>
      </c>
      <c r="AK691" s="27">
        <f t="shared" si="1162"/>
        <v>0</v>
      </c>
      <c r="AL691" s="27">
        <f t="shared" si="1162"/>
        <v>0</v>
      </c>
      <c r="AM691" s="27">
        <f t="shared" si="1162"/>
        <v>0</v>
      </c>
      <c r="AN691" s="27">
        <f t="shared" si="1162"/>
        <v>0</v>
      </c>
      <c r="AO691" s="27">
        <f t="shared" si="1162"/>
        <v>0</v>
      </c>
      <c r="AP691" s="27">
        <f t="shared" si="1162"/>
        <v>3438</v>
      </c>
      <c r="AQ691" s="27">
        <f t="shared" si="1162"/>
        <v>0</v>
      </c>
      <c r="AR691" s="27">
        <f t="shared" si="1163"/>
        <v>0</v>
      </c>
      <c r="AS691" s="27">
        <f t="shared" si="1163"/>
        <v>0</v>
      </c>
      <c r="AT691" s="27">
        <f t="shared" si="1163"/>
        <v>0</v>
      </c>
      <c r="AU691" s="27">
        <f t="shared" si="1163"/>
        <v>0</v>
      </c>
      <c r="AV691" s="27">
        <f t="shared" si="1163"/>
        <v>3438</v>
      </c>
      <c r="AW691" s="27">
        <f t="shared" si="1163"/>
        <v>0</v>
      </c>
    </row>
    <row r="692" spans="1:49" ht="36" customHeight="1">
      <c r="A692" s="73" t="s">
        <v>83</v>
      </c>
      <c r="B692" s="42" t="s">
        <v>56</v>
      </c>
      <c r="C692" s="42" t="s">
        <v>50</v>
      </c>
      <c r="D692" s="25" t="s">
        <v>549</v>
      </c>
      <c r="E692" s="25" t="s">
        <v>84</v>
      </c>
      <c r="F692" s="27">
        <f t="shared" si="1160"/>
        <v>3438</v>
      </c>
      <c r="G692" s="27">
        <f t="shared" si="1160"/>
        <v>0</v>
      </c>
      <c r="H692" s="27">
        <f t="shared" si="1160"/>
        <v>0</v>
      </c>
      <c r="I692" s="27">
        <f t="shared" si="1160"/>
        <v>0</v>
      </c>
      <c r="J692" s="27">
        <f t="shared" si="1160"/>
        <v>0</v>
      </c>
      <c r="K692" s="27">
        <f t="shared" si="1160"/>
        <v>0</v>
      </c>
      <c r="L692" s="27">
        <f t="shared" si="1160"/>
        <v>3438</v>
      </c>
      <c r="M692" s="27">
        <f t="shared" si="1160"/>
        <v>0</v>
      </c>
      <c r="N692" s="27">
        <f t="shared" si="1160"/>
        <v>0</v>
      </c>
      <c r="O692" s="27">
        <f t="shared" si="1160"/>
        <v>0</v>
      </c>
      <c r="P692" s="27">
        <f t="shared" si="1160"/>
        <v>0</v>
      </c>
      <c r="Q692" s="27">
        <f t="shared" si="1160"/>
        <v>0</v>
      </c>
      <c r="R692" s="27">
        <f t="shared" si="1160"/>
        <v>3438</v>
      </c>
      <c r="S692" s="27">
        <f t="shared" si="1160"/>
        <v>0</v>
      </c>
      <c r="T692" s="27">
        <f t="shared" si="1161"/>
        <v>0</v>
      </c>
      <c r="U692" s="27">
        <f t="shared" si="1161"/>
        <v>0</v>
      </c>
      <c r="V692" s="27">
        <f t="shared" si="1161"/>
        <v>0</v>
      </c>
      <c r="W692" s="27">
        <f t="shared" si="1161"/>
        <v>0</v>
      </c>
      <c r="X692" s="27">
        <f t="shared" si="1161"/>
        <v>3438</v>
      </c>
      <c r="Y692" s="27">
        <f t="shared" si="1161"/>
        <v>0</v>
      </c>
      <c r="Z692" s="27">
        <f t="shared" si="1161"/>
        <v>0</v>
      </c>
      <c r="AA692" s="27">
        <f t="shared" si="1161"/>
        <v>0</v>
      </c>
      <c r="AB692" s="27">
        <f t="shared" si="1161"/>
        <v>0</v>
      </c>
      <c r="AC692" s="27">
        <f t="shared" si="1161"/>
        <v>0</v>
      </c>
      <c r="AD692" s="27">
        <f t="shared" si="1161"/>
        <v>3438</v>
      </c>
      <c r="AE692" s="27">
        <f t="shared" si="1161"/>
        <v>0</v>
      </c>
      <c r="AF692" s="27">
        <f t="shared" si="1162"/>
        <v>0</v>
      </c>
      <c r="AG692" s="27">
        <f t="shared" si="1162"/>
        <v>0</v>
      </c>
      <c r="AH692" s="27">
        <f t="shared" si="1162"/>
        <v>0</v>
      </c>
      <c r="AI692" s="27">
        <f t="shared" si="1162"/>
        <v>0</v>
      </c>
      <c r="AJ692" s="27">
        <f t="shared" si="1162"/>
        <v>3438</v>
      </c>
      <c r="AK692" s="27">
        <f t="shared" si="1162"/>
        <v>0</v>
      </c>
      <c r="AL692" s="27">
        <f t="shared" si="1162"/>
        <v>0</v>
      </c>
      <c r="AM692" s="27">
        <f t="shared" si="1162"/>
        <v>0</v>
      </c>
      <c r="AN692" s="27">
        <f t="shared" si="1162"/>
        <v>0</v>
      </c>
      <c r="AO692" s="27">
        <f t="shared" si="1162"/>
        <v>0</v>
      </c>
      <c r="AP692" s="27">
        <f t="shared" si="1162"/>
        <v>3438</v>
      </c>
      <c r="AQ692" s="27">
        <f t="shared" si="1162"/>
        <v>0</v>
      </c>
      <c r="AR692" s="27">
        <f t="shared" si="1163"/>
        <v>0</v>
      </c>
      <c r="AS692" s="27">
        <f t="shared" si="1163"/>
        <v>0</v>
      </c>
      <c r="AT692" s="27">
        <f t="shared" si="1163"/>
        <v>0</v>
      </c>
      <c r="AU692" s="27">
        <f t="shared" si="1163"/>
        <v>0</v>
      </c>
      <c r="AV692" s="27">
        <f t="shared" si="1163"/>
        <v>3438</v>
      </c>
      <c r="AW692" s="27">
        <f t="shared" si="1163"/>
        <v>0</v>
      </c>
    </row>
    <row r="693" spans="1:49" ht="16.5">
      <c r="A693" s="73" t="s">
        <v>178</v>
      </c>
      <c r="B693" s="42" t="s">
        <v>56</v>
      </c>
      <c r="C693" s="42" t="s">
        <v>50</v>
      </c>
      <c r="D693" s="25" t="s">
        <v>549</v>
      </c>
      <c r="E693" s="25" t="s">
        <v>177</v>
      </c>
      <c r="F693" s="27">
        <v>3438</v>
      </c>
      <c r="G693" s="27"/>
      <c r="H693" s="27"/>
      <c r="I693" s="27"/>
      <c r="J693" s="27"/>
      <c r="K693" s="27"/>
      <c r="L693" s="27">
        <f>F693+H693+I693+J693+K693</f>
        <v>3438</v>
      </c>
      <c r="M693" s="27">
        <f>G693+K693</f>
        <v>0</v>
      </c>
      <c r="N693" s="27"/>
      <c r="O693" s="27"/>
      <c r="P693" s="27"/>
      <c r="Q693" s="27"/>
      <c r="R693" s="27">
        <f>L693+N693+O693+P693+Q693</f>
        <v>3438</v>
      </c>
      <c r="S693" s="27">
        <f>M693+Q693</f>
        <v>0</v>
      </c>
      <c r="T693" s="27"/>
      <c r="U693" s="27"/>
      <c r="V693" s="27"/>
      <c r="W693" s="27"/>
      <c r="X693" s="27">
        <f>R693+T693+U693+V693+W693</f>
        <v>3438</v>
      </c>
      <c r="Y693" s="27">
        <f>S693+W693</f>
        <v>0</v>
      </c>
      <c r="Z693" s="27"/>
      <c r="AA693" s="27"/>
      <c r="AB693" s="27"/>
      <c r="AC693" s="27"/>
      <c r="AD693" s="27">
        <f>X693+Z693+AA693+AB693+AC693</f>
        <v>3438</v>
      </c>
      <c r="AE693" s="27">
        <f>Y693+AC693</f>
        <v>0</v>
      </c>
      <c r="AF693" s="27"/>
      <c r="AG693" s="27"/>
      <c r="AH693" s="27"/>
      <c r="AI693" s="27"/>
      <c r="AJ693" s="27">
        <f>AD693+AF693+AG693+AH693+AI693</f>
        <v>3438</v>
      </c>
      <c r="AK693" s="27">
        <f>AE693+AI693</f>
        <v>0</v>
      </c>
      <c r="AL693" s="27"/>
      <c r="AM693" s="27"/>
      <c r="AN693" s="27"/>
      <c r="AO693" s="27"/>
      <c r="AP693" s="27">
        <f>AJ693+AL693+AM693+AN693+AO693</f>
        <v>3438</v>
      </c>
      <c r="AQ693" s="27">
        <f>AK693+AO693</f>
        <v>0</v>
      </c>
      <c r="AR693" s="27"/>
      <c r="AS693" s="27"/>
      <c r="AT693" s="27"/>
      <c r="AU693" s="27"/>
      <c r="AV693" s="27">
        <f>AP693+AR693+AS693+AT693+AU693</f>
        <v>3438</v>
      </c>
      <c r="AW693" s="27">
        <f>AQ693+AU693</f>
        <v>0</v>
      </c>
    </row>
    <row r="694" spans="1:49" ht="18" customHeight="1">
      <c r="A694" s="78"/>
      <c r="B694" s="34"/>
      <c r="C694" s="34"/>
      <c r="D694" s="35"/>
      <c r="E694" s="34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  <c r="AK694" s="18"/>
      <c r="AL694" s="18"/>
      <c r="AM694" s="18"/>
      <c r="AN694" s="18"/>
      <c r="AO694" s="18"/>
      <c r="AP694" s="18"/>
      <c r="AQ694" s="18"/>
      <c r="AR694" s="18"/>
      <c r="AS694" s="18"/>
      <c r="AT694" s="18"/>
      <c r="AU694" s="18"/>
      <c r="AV694" s="18"/>
      <c r="AW694" s="18"/>
    </row>
    <row r="695" spans="1:49" s="7" customFormat="1" ht="18.75">
      <c r="A695" s="71" t="s">
        <v>38</v>
      </c>
      <c r="B695" s="22" t="s">
        <v>56</v>
      </c>
      <c r="C695" s="22" t="s">
        <v>51</v>
      </c>
      <c r="D695" s="29"/>
      <c r="E695" s="22"/>
      <c r="F695" s="30">
        <f>F696+F726</f>
        <v>663085</v>
      </c>
      <c r="G695" s="30">
        <f>G696+G726</f>
        <v>0</v>
      </c>
      <c r="H695" s="30">
        <f t="shared" ref="H695:M695" si="1164">H696+H726</f>
        <v>48</v>
      </c>
      <c r="I695" s="30">
        <f t="shared" si="1164"/>
        <v>-875</v>
      </c>
      <c r="J695" s="30">
        <f t="shared" si="1164"/>
        <v>0</v>
      </c>
      <c r="K695" s="30">
        <f t="shared" si="1164"/>
        <v>0</v>
      </c>
      <c r="L695" s="30">
        <f t="shared" si="1164"/>
        <v>662258</v>
      </c>
      <c r="M695" s="30">
        <f t="shared" si="1164"/>
        <v>0</v>
      </c>
      <c r="N695" s="30">
        <f t="shared" ref="N695:S695" si="1165">N696+N726</f>
        <v>0</v>
      </c>
      <c r="O695" s="30">
        <f t="shared" si="1165"/>
        <v>0</v>
      </c>
      <c r="P695" s="30">
        <f t="shared" si="1165"/>
        <v>0</v>
      </c>
      <c r="Q695" s="30">
        <f t="shared" si="1165"/>
        <v>452423</v>
      </c>
      <c r="R695" s="30">
        <f t="shared" si="1165"/>
        <v>1114681</v>
      </c>
      <c r="S695" s="30">
        <f t="shared" si="1165"/>
        <v>452423</v>
      </c>
      <c r="T695" s="30">
        <f t="shared" ref="T695:Y695" si="1166">T696+T726</f>
        <v>0</v>
      </c>
      <c r="U695" s="30">
        <f t="shared" si="1166"/>
        <v>0</v>
      </c>
      <c r="V695" s="30">
        <f t="shared" si="1166"/>
        <v>0</v>
      </c>
      <c r="W695" s="30">
        <f t="shared" si="1166"/>
        <v>0</v>
      </c>
      <c r="X695" s="30">
        <f t="shared" si="1166"/>
        <v>1114681</v>
      </c>
      <c r="Y695" s="30">
        <f t="shared" si="1166"/>
        <v>452423</v>
      </c>
      <c r="Z695" s="30">
        <f t="shared" ref="Z695:AE695" si="1167">Z696+Z726</f>
        <v>0</v>
      </c>
      <c r="AA695" s="30">
        <f t="shared" si="1167"/>
        <v>0</v>
      </c>
      <c r="AB695" s="30">
        <f t="shared" si="1167"/>
        <v>0</v>
      </c>
      <c r="AC695" s="30">
        <f t="shared" si="1167"/>
        <v>1814160</v>
      </c>
      <c r="AD695" s="30">
        <f t="shared" si="1167"/>
        <v>2928841</v>
      </c>
      <c r="AE695" s="30">
        <f t="shared" si="1167"/>
        <v>2266583</v>
      </c>
      <c r="AF695" s="30">
        <f t="shared" ref="AF695:AK695" si="1168">AF696+AF726</f>
        <v>0</v>
      </c>
      <c r="AG695" s="30">
        <f t="shared" si="1168"/>
        <v>0</v>
      </c>
      <c r="AH695" s="30">
        <f t="shared" si="1168"/>
        <v>0</v>
      </c>
      <c r="AI695" s="30">
        <f t="shared" si="1168"/>
        <v>0</v>
      </c>
      <c r="AJ695" s="30">
        <f t="shared" si="1168"/>
        <v>2928841</v>
      </c>
      <c r="AK695" s="30">
        <f t="shared" si="1168"/>
        <v>2266583</v>
      </c>
      <c r="AL695" s="30">
        <f t="shared" ref="AL695:AQ695" si="1169">AL696+AL726</f>
        <v>660</v>
      </c>
      <c r="AM695" s="30">
        <f t="shared" si="1169"/>
        <v>-305</v>
      </c>
      <c r="AN695" s="30">
        <f t="shared" si="1169"/>
        <v>-1546</v>
      </c>
      <c r="AO695" s="30">
        <f t="shared" si="1169"/>
        <v>2340</v>
      </c>
      <c r="AP695" s="30">
        <f t="shared" si="1169"/>
        <v>2929990</v>
      </c>
      <c r="AQ695" s="30">
        <f t="shared" si="1169"/>
        <v>2268923</v>
      </c>
      <c r="AR695" s="30">
        <f t="shared" ref="AR695:AW695" si="1170">AR696+AR726</f>
        <v>12400</v>
      </c>
      <c r="AS695" s="30">
        <f t="shared" si="1170"/>
        <v>-372</v>
      </c>
      <c r="AT695" s="30">
        <f t="shared" si="1170"/>
        <v>0</v>
      </c>
      <c r="AU695" s="30">
        <f t="shared" si="1170"/>
        <v>16322</v>
      </c>
      <c r="AV695" s="30">
        <f t="shared" si="1170"/>
        <v>2958340</v>
      </c>
      <c r="AW695" s="30">
        <f t="shared" si="1170"/>
        <v>2285245</v>
      </c>
    </row>
    <row r="696" spans="1:49" s="7" customFormat="1" ht="50.25">
      <c r="A696" s="33" t="s">
        <v>478</v>
      </c>
      <c r="B696" s="25" t="s">
        <v>56</v>
      </c>
      <c r="C696" s="25" t="s">
        <v>51</v>
      </c>
      <c r="D696" s="32" t="s">
        <v>308</v>
      </c>
      <c r="E696" s="27"/>
      <c r="F696" s="27">
        <f>F697+F701+F708</f>
        <v>661607</v>
      </c>
      <c r="G696" s="27">
        <f>G697+G701+G708</f>
        <v>0</v>
      </c>
      <c r="H696" s="27">
        <f t="shared" ref="H696:M696" si="1171">H697+H701+H708</f>
        <v>48</v>
      </c>
      <c r="I696" s="27">
        <f t="shared" si="1171"/>
        <v>-875</v>
      </c>
      <c r="J696" s="27">
        <f t="shared" si="1171"/>
        <v>0</v>
      </c>
      <c r="K696" s="27">
        <f t="shared" si="1171"/>
        <v>0</v>
      </c>
      <c r="L696" s="27">
        <f t="shared" si="1171"/>
        <v>660780</v>
      </c>
      <c r="M696" s="27">
        <f t="shared" si="1171"/>
        <v>0</v>
      </c>
      <c r="N696" s="27">
        <f>N697+N701+N708+N712</f>
        <v>0</v>
      </c>
      <c r="O696" s="27">
        <f t="shared" ref="O696:S696" si="1172">O697+O701+O708+O712</f>
        <v>0</v>
      </c>
      <c r="P696" s="27">
        <f t="shared" si="1172"/>
        <v>0</v>
      </c>
      <c r="Q696" s="27">
        <f t="shared" si="1172"/>
        <v>452423</v>
      </c>
      <c r="R696" s="27">
        <f t="shared" si="1172"/>
        <v>1113203</v>
      </c>
      <c r="S696" s="27">
        <f t="shared" si="1172"/>
        <v>452423</v>
      </c>
      <c r="T696" s="27">
        <f>T697+T701+T708+T712</f>
        <v>0</v>
      </c>
      <c r="U696" s="27">
        <f t="shared" ref="U696:Y696" si="1173">U697+U701+U708+U712</f>
        <v>0</v>
      </c>
      <c r="V696" s="27">
        <f t="shared" si="1173"/>
        <v>0</v>
      </c>
      <c r="W696" s="27">
        <f t="shared" si="1173"/>
        <v>0</v>
      </c>
      <c r="X696" s="27">
        <f t="shared" si="1173"/>
        <v>1113203</v>
      </c>
      <c r="Y696" s="27">
        <f t="shared" si="1173"/>
        <v>452423</v>
      </c>
      <c r="Z696" s="27">
        <f>Z697+Z701+Z708+Z712</f>
        <v>0</v>
      </c>
      <c r="AA696" s="27">
        <f t="shared" ref="AA696:AE696" si="1174">AA697+AA701+AA708+AA712</f>
        <v>0</v>
      </c>
      <c r="AB696" s="27">
        <f t="shared" si="1174"/>
        <v>0</v>
      </c>
      <c r="AC696" s="27">
        <f t="shared" si="1174"/>
        <v>1814160</v>
      </c>
      <c r="AD696" s="27">
        <f t="shared" si="1174"/>
        <v>2927363</v>
      </c>
      <c r="AE696" s="27">
        <f t="shared" si="1174"/>
        <v>2266583</v>
      </c>
      <c r="AF696" s="27">
        <f>AF697+AF701+AF708+AF712</f>
        <v>0</v>
      </c>
      <c r="AG696" s="27">
        <f t="shared" ref="AG696:AK696" si="1175">AG697+AG701+AG708+AG712</f>
        <v>0</v>
      </c>
      <c r="AH696" s="27">
        <f t="shared" si="1175"/>
        <v>0</v>
      </c>
      <c r="AI696" s="27">
        <f t="shared" si="1175"/>
        <v>0</v>
      </c>
      <c r="AJ696" s="27">
        <f t="shared" si="1175"/>
        <v>2927363</v>
      </c>
      <c r="AK696" s="27">
        <f t="shared" si="1175"/>
        <v>2266583</v>
      </c>
      <c r="AL696" s="27">
        <f>AL697+AL701+AL708+AL712</f>
        <v>0</v>
      </c>
      <c r="AM696" s="27">
        <f t="shared" ref="AM696:AQ696" si="1176">AM697+AM701+AM708+AM712</f>
        <v>-305</v>
      </c>
      <c r="AN696" s="27">
        <f t="shared" si="1176"/>
        <v>-1546</v>
      </c>
      <c r="AO696" s="27">
        <f t="shared" si="1176"/>
        <v>0</v>
      </c>
      <c r="AP696" s="27">
        <f t="shared" si="1176"/>
        <v>2925512</v>
      </c>
      <c r="AQ696" s="27">
        <f t="shared" si="1176"/>
        <v>2266583</v>
      </c>
      <c r="AR696" s="27">
        <f>AR697+AR701+AR708+AR712</f>
        <v>400</v>
      </c>
      <c r="AS696" s="27">
        <f t="shared" ref="AS696:AW696" si="1177">AS697+AS701+AS708+AS712</f>
        <v>-372</v>
      </c>
      <c r="AT696" s="27">
        <f t="shared" si="1177"/>
        <v>0</v>
      </c>
      <c r="AU696" s="27">
        <f t="shared" si="1177"/>
        <v>16322</v>
      </c>
      <c r="AV696" s="27">
        <f t="shared" si="1177"/>
        <v>2941862</v>
      </c>
      <c r="AW696" s="27">
        <f t="shared" si="1177"/>
        <v>2282905</v>
      </c>
    </row>
    <row r="697" spans="1:49" s="7" customFormat="1" ht="33.75">
      <c r="A697" s="77" t="s">
        <v>216</v>
      </c>
      <c r="B697" s="42" t="s">
        <v>56</v>
      </c>
      <c r="C697" s="42" t="s">
        <v>51</v>
      </c>
      <c r="D697" s="42" t="s">
        <v>309</v>
      </c>
      <c r="E697" s="52"/>
      <c r="F697" s="53">
        <f t="shared" ref="F697:U699" si="1178">F698</f>
        <v>613419</v>
      </c>
      <c r="G697" s="53">
        <f t="shared" si="1178"/>
        <v>0</v>
      </c>
      <c r="H697" s="53">
        <f t="shared" si="1178"/>
        <v>48</v>
      </c>
      <c r="I697" s="53">
        <f t="shared" si="1178"/>
        <v>0</v>
      </c>
      <c r="J697" s="53">
        <f t="shared" si="1178"/>
        <v>0</v>
      </c>
      <c r="K697" s="53">
        <f t="shared" si="1178"/>
        <v>0</v>
      </c>
      <c r="L697" s="53">
        <f t="shared" si="1178"/>
        <v>613467</v>
      </c>
      <c r="M697" s="53">
        <f t="shared" si="1178"/>
        <v>0</v>
      </c>
      <c r="N697" s="53">
        <f t="shared" si="1178"/>
        <v>0</v>
      </c>
      <c r="O697" s="53">
        <f t="shared" si="1178"/>
        <v>0</v>
      </c>
      <c r="P697" s="53">
        <f t="shared" si="1178"/>
        <v>0</v>
      </c>
      <c r="Q697" s="53">
        <f t="shared" si="1178"/>
        <v>0</v>
      </c>
      <c r="R697" s="53">
        <f t="shared" si="1178"/>
        <v>613467</v>
      </c>
      <c r="S697" s="53">
        <f t="shared" si="1178"/>
        <v>0</v>
      </c>
      <c r="T697" s="53">
        <f t="shared" si="1178"/>
        <v>0</v>
      </c>
      <c r="U697" s="53">
        <f t="shared" si="1178"/>
        <v>0</v>
      </c>
      <c r="V697" s="53">
        <f t="shared" ref="T697:AI699" si="1179">V698</f>
        <v>0</v>
      </c>
      <c r="W697" s="53">
        <f t="shared" si="1179"/>
        <v>0</v>
      </c>
      <c r="X697" s="53">
        <f t="shared" si="1179"/>
        <v>613467</v>
      </c>
      <c r="Y697" s="53">
        <f t="shared" si="1179"/>
        <v>0</v>
      </c>
      <c r="Z697" s="53">
        <f t="shared" si="1179"/>
        <v>0</v>
      </c>
      <c r="AA697" s="53">
        <f t="shared" si="1179"/>
        <v>0</v>
      </c>
      <c r="AB697" s="53">
        <f t="shared" si="1179"/>
        <v>0</v>
      </c>
      <c r="AC697" s="53">
        <f t="shared" si="1179"/>
        <v>0</v>
      </c>
      <c r="AD697" s="53">
        <f t="shared" si="1179"/>
        <v>613467</v>
      </c>
      <c r="AE697" s="53">
        <f t="shared" si="1179"/>
        <v>0</v>
      </c>
      <c r="AF697" s="53">
        <f t="shared" si="1179"/>
        <v>0</v>
      </c>
      <c r="AG697" s="53">
        <f t="shared" si="1179"/>
        <v>0</v>
      </c>
      <c r="AH697" s="53">
        <f t="shared" si="1179"/>
        <v>0</v>
      </c>
      <c r="AI697" s="53">
        <f t="shared" si="1179"/>
        <v>0</v>
      </c>
      <c r="AJ697" s="53">
        <f t="shared" ref="AF697:AU699" si="1180">AJ698</f>
        <v>613467</v>
      </c>
      <c r="AK697" s="53">
        <f t="shared" si="1180"/>
        <v>0</v>
      </c>
      <c r="AL697" s="53">
        <f t="shared" si="1180"/>
        <v>0</v>
      </c>
      <c r="AM697" s="53">
        <f t="shared" si="1180"/>
        <v>0</v>
      </c>
      <c r="AN697" s="53">
        <f t="shared" si="1180"/>
        <v>0</v>
      </c>
      <c r="AO697" s="53">
        <f t="shared" si="1180"/>
        <v>0</v>
      </c>
      <c r="AP697" s="53">
        <f t="shared" si="1180"/>
        <v>613467</v>
      </c>
      <c r="AQ697" s="53">
        <f t="shared" si="1180"/>
        <v>0</v>
      </c>
      <c r="AR697" s="53">
        <f t="shared" si="1180"/>
        <v>0</v>
      </c>
      <c r="AS697" s="53">
        <f t="shared" si="1180"/>
        <v>0</v>
      </c>
      <c r="AT697" s="53">
        <f t="shared" si="1180"/>
        <v>0</v>
      </c>
      <c r="AU697" s="53">
        <f t="shared" si="1180"/>
        <v>0</v>
      </c>
      <c r="AV697" s="53">
        <f t="shared" ref="AR697:AW699" si="1181">AV698</f>
        <v>613467</v>
      </c>
      <c r="AW697" s="53">
        <f t="shared" si="1181"/>
        <v>0</v>
      </c>
    </row>
    <row r="698" spans="1:49" s="7" customFormat="1" ht="18.75">
      <c r="A698" s="73" t="s">
        <v>109</v>
      </c>
      <c r="B698" s="42" t="s">
        <v>56</v>
      </c>
      <c r="C698" s="42" t="s">
        <v>51</v>
      </c>
      <c r="D698" s="42" t="s">
        <v>316</v>
      </c>
      <c r="E698" s="52"/>
      <c r="F698" s="53">
        <f t="shared" si="1178"/>
        <v>613419</v>
      </c>
      <c r="G698" s="53">
        <f t="shared" si="1178"/>
        <v>0</v>
      </c>
      <c r="H698" s="53">
        <f t="shared" si="1178"/>
        <v>48</v>
      </c>
      <c r="I698" s="53">
        <f t="shared" si="1178"/>
        <v>0</v>
      </c>
      <c r="J698" s="53">
        <f t="shared" si="1178"/>
        <v>0</v>
      </c>
      <c r="K698" s="53">
        <f t="shared" si="1178"/>
        <v>0</v>
      </c>
      <c r="L698" s="53">
        <f t="shared" si="1178"/>
        <v>613467</v>
      </c>
      <c r="M698" s="53">
        <f t="shared" si="1178"/>
        <v>0</v>
      </c>
      <c r="N698" s="53">
        <f t="shared" si="1178"/>
        <v>0</v>
      </c>
      <c r="O698" s="53">
        <f t="shared" si="1178"/>
        <v>0</v>
      </c>
      <c r="P698" s="53">
        <f t="shared" si="1178"/>
        <v>0</v>
      </c>
      <c r="Q698" s="53">
        <f t="shared" si="1178"/>
        <v>0</v>
      </c>
      <c r="R698" s="53">
        <f t="shared" si="1178"/>
        <v>613467</v>
      </c>
      <c r="S698" s="53">
        <f t="shared" si="1178"/>
        <v>0</v>
      </c>
      <c r="T698" s="53">
        <f t="shared" si="1179"/>
        <v>0</v>
      </c>
      <c r="U698" s="53">
        <f t="shared" si="1179"/>
        <v>0</v>
      </c>
      <c r="V698" s="53">
        <f t="shared" si="1179"/>
        <v>0</v>
      </c>
      <c r="W698" s="53">
        <f t="shared" si="1179"/>
        <v>0</v>
      </c>
      <c r="X698" s="53">
        <f t="shared" si="1179"/>
        <v>613467</v>
      </c>
      <c r="Y698" s="53">
        <f t="shared" si="1179"/>
        <v>0</v>
      </c>
      <c r="Z698" s="53">
        <f t="shared" si="1179"/>
        <v>0</v>
      </c>
      <c r="AA698" s="53">
        <f t="shared" si="1179"/>
        <v>0</v>
      </c>
      <c r="AB698" s="53">
        <f t="shared" si="1179"/>
        <v>0</v>
      </c>
      <c r="AC698" s="53">
        <f t="shared" si="1179"/>
        <v>0</v>
      </c>
      <c r="AD698" s="53">
        <f t="shared" si="1179"/>
        <v>613467</v>
      </c>
      <c r="AE698" s="53">
        <f t="shared" si="1179"/>
        <v>0</v>
      </c>
      <c r="AF698" s="53">
        <f t="shared" si="1180"/>
        <v>0</v>
      </c>
      <c r="AG698" s="53">
        <f t="shared" si="1180"/>
        <v>0</v>
      </c>
      <c r="AH698" s="53">
        <f t="shared" si="1180"/>
        <v>0</v>
      </c>
      <c r="AI698" s="53">
        <f t="shared" si="1180"/>
        <v>0</v>
      </c>
      <c r="AJ698" s="53">
        <f t="shared" si="1180"/>
        <v>613467</v>
      </c>
      <c r="AK698" s="53">
        <f t="shared" si="1180"/>
        <v>0</v>
      </c>
      <c r="AL698" s="53">
        <f t="shared" si="1180"/>
        <v>0</v>
      </c>
      <c r="AM698" s="53">
        <f t="shared" si="1180"/>
        <v>0</v>
      </c>
      <c r="AN698" s="53">
        <f t="shared" si="1180"/>
        <v>0</v>
      </c>
      <c r="AO698" s="53">
        <f t="shared" si="1180"/>
        <v>0</v>
      </c>
      <c r="AP698" s="53">
        <f t="shared" si="1180"/>
        <v>613467</v>
      </c>
      <c r="AQ698" s="53">
        <f t="shared" si="1180"/>
        <v>0</v>
      </c>
      <c r="AR698" s="53">
        <f t="shared" si="1181"/>
        <v>0</v>
      </c>
      <c r="AS698" s="53">
        <f t="shared" si="1181"/>
        <v>0</v>
      </c>
      <c r="AT698" s="53">
        <f t="shared" si="1181"/>
        <v>0</v>
      </c>
      <c r="AU698" s="53">
        <f t="shared" si="1181"/>
        <v>0</v>
      </c>
      <c r="AV698" s="53">
        <f t="shared" si="1181"/>
        <v>613467</v>
      </c>
      <c r="AW698" s="53">
        <f t="shared" si="1181"/>
        <v>0</v>
      </c>
    </row>
    <row r="699" spans="1:49" s="7" customFormat="1" ht="41.25" customHeight="1">
      <c r="A699" s="73" t="s">
        <v>83</v>
      </c>
      <c r="B699" s="42" t="s">
        <v>56</v>
      </c>
      <c r="C699" s="42" t="s">
        <v>51</v>
      </c>
      <c r="D699" s="42" t="s">
        <v>316</v>
      </c>
      <c r="E699" s="42">
        <v>600</v>
      </c>
      <c r="F699" s="27">
        <f t="shared" si="1178"/>
        <v>613419</v>
      </c>
      <c r="G699" s="27">
        <f t="shared" si="1178"/>
        <v>0</v>
      </c>
      <c r="H699" s="27">
        <f t="shared" si="1178"/>
        <v>48</v>
      </c>
      <c r="I699" s="27">
        <f t="shared" si="1178"/>
        <v>0</v>
      </c>
      <c r="J699" s="27">
        <f t="shared" si="1178"/>
        <v>0</v>
      </c>
      <c r="K699" s="27">
        <f t="shared" si="1178"/>
        <v>0</v>
      </c>
      <c r="L699" s="27">
        <f t="shared" si="1178"/>
        <v>613467</v>
      </c>
      <c r="M699" s="27">
        <f t="shared" si="1178"/>
        <v>0</v>
      </c>
      <c r="N699" s="27">
        <f t="shared" si="1178"/>
        <v>0</v>
      </c>
      <c r="O699" s="27">
        <f t="shared" si="1178"/>
        <v>0</v>
      </c>
      <c r="P699" s="27">
        <f t="shared" si="1178"/>
        <v>0</v>
      </c>
      <c r="Q699" s="27">
        <f t="shared" si="1178"/>
        <v>0</v>
      </c>
      <c r="R699" s="27">
        <f t="shared" si="1178"/>
        <v>613467</v>
      </c>
      <c r="S699" s="27">
        <f t="shared" si="1178"/>
        <v>0</v>
      </c>
      <c r="T699" s="27">
        <f t="shared" si="1179"/>
        <v>0</v>
      </c>
      <c r="U699" s="27">
        <f t="shared" si="1179"/>
        <v>0</v>
      </c>
      <c r="V699" s="27">
        <f t="shared" si="1179"/>
        <v>0</v>
      </c>
      <c r="W699" s="27">
        <f t="shared" si="1179"/>
        <v>0</v>
      </c>
      <c r="X699" s="27">
        <f t="shared" si="1179"/>
        <v>613467</v>
      </c>
      <c r="Y699" s="27">
        <f t="shared" si="1179"/>
        <v>0</v>
      </c>
      <c r="Z699" s="27">
        <f t="shared" si="1179"/>
        <v>0</v>
      </c>
      <c r="AA699" s="27">
        <f t="shared" si="1179"/>
        <v>0</v>
      </c>
      <c r="AB699" s="27">
        <f t="shared" si="1179"/>
        <v>0</v>
      </c>
      <c r="AC699" s="27">
        <f t="shared" si="1179"/>
        <v>0</v>
      </c>
      <c r="AD699" s="27">
        <f t="shared" si="1179"/>
        <v>613467</v>
      </c>
      <c r="AE699" s="27">
        <f t="shared" si="1179"/>
        <v>0</v>
      </c>
      <c r="AF699" s="27">
        <f t="shared" si="1180"/>
        <v>0</v>
      </c>
      <c r="AG699" s="27">
        <f t="shared" si="1180"/>
        <v>0</v>
      </c>
      <c r="AH699" s="27">
        <f t="shared" si="1180"/>
        <v>0</v>
      </c>
      <c r="AI699" s="27">
        <f t="shared" si="1180"/>
        <v>0</v>
      </c>
      <c r="AJ699" s="27">
        <f t="shared" si="1180"/>
        <v>613467</v>
      </c>
      <c r="AK699" s="27">
        <f t="shared" si="1180"/>
        <v>0</v>
      </c>
      <c r="AL699" s="27">
        <f t="shared" si="1180"/>
        <v>0</v>
      </c>
      <c r="AM699" s="27">
        <f t="shared" si="1180"/>
        <v>0</v>
      </c>
      <c r="AN699" s="27">
        <f t="shared" si="1180"/>
        <v>0</v>
      </c>
      <c r="AO699" s="27">
        <f t="shared" si="1180"/>
        <v>0</v>
      </c>
      <c r="AP699" s="27">
        <f t="shared" si="1180"/>
        <v>613467</v>
      </c>
      <c r="AQ699" s="27">
        <f t="shared" si="1180"/>
        <v>0</v>
      </c>
      <c r="AR699" s="27">
        <f t="shared" si="1181"/>
        <v>0</v>
      </c>
      <c r="AS699" s="27">
        <f t="shared" si="1181"/>
        <v>0</v>
      </c>
      <c r="AT699" s="27">
        <f t="shared" si="1181"/>
        <v>0</v>
      </c>
      <c r="AU699" s="27">
        <f t="shared" si="1181"/>
        <v>0</v>
      </c>
      <c r="AV699" s="27">
        <f t="shared" si="1181"/>
        <v>613467</v>
      </c>
      <c r="AW699" s="27">
        <f t="shared" si="1181"/>
        <v>0</v>
      </c>
    </row>
    <row r="700" spans="1:49" s="7" customFormat="1" ht="18.75">
      <c r="A700" s="73" t="s">
        <v>178</v>
      </c>
      <c r="B700" s="42" t="s">
        <v>56</v>
      </c>
      <c r="C700" s="42" t="s">
        <v>51</v>
      </c>
      <c r="D700" s="42" t="s">
        <v>316</v>
      </c>
      <c r="E700" s="42" t="s">
        <v>177</v>
      </c>
      <c r="F700" s="27">
        <v>613419</v>
      </c>
      <c r="G700" s="27"/>
      <c r="H700" s="27">
        <v>48</v>
      </c>
      <c r="I700" s="27"/>
      <c r="J700" s="27"/>
      <c r="K700" s="27"/>
      <c r="L700" s="27">
        <f>F700+H700+I700+J700+K700</f>
        <v>613467</v>
      </c>
      <c r="M700" s="27">
        <f>G700+K700</f>
        <v>0</v>
      </c>
      <c r="N700" s="27"/>
      <c r="O700" s="27"/>
      <c r="P700" s="27"/>
      <c r="Q700" s="27"/>
      <c r="R700" s="27">
        <f>L700+N700+O700+P700+Q700</f>
        <v>613467</v>
      </c>
      <c r="S700" s="27">
        <f>M700+Q700</f>
        <v>0</v>
      </c>
      <c r="T700" s="27"/>
      <c r="U700" s="27"/>
      <c r="V700" s="27"/>
      <c r="W700" s="27"/>
      <c r="X700" s="27">
        <f>R700+T700+U700+V700+W700</f>
        <v>613467</v>
      </c>
      <c r="Y700" s="27">
        <f>S700+W700</f>
        <v>0</v>
      </c>
      <c r="Z700" s="27"/>
      <c r="AA700" s="27"/>
      <c r="AB700" s="27"/>
      <c r="AC700" s="27"/>
      <c r="AD700" s="27">
        <f>X700+Z700+AA700+AB700+AC700</f>
        <v>613467</v>
      </c>
      <c r="AE700" s="27">
        <f>Y700+AC700</f>
        <v>0</v>
      </c>
      <c r="AF700" s="27"/>
      <c r="AG700" s="27"/>
      <c r="AH700" s="27"/>
      <c r="AI700" s="27"/>
      <c r="AJ700" s="27">
        <f>AD700+AF700+AG700+AH700+AI700</f>
        <v>613467</v>
      </c>
      <c r="AK700" s="27">
        <f>AE700+AI700</f>
        <v>0</v>
      </c>
      <c r="AL700" s="27"/>
      <c r="AM700" s="27"/>
      <c r="AN700" s="27"/>
      <c r="AO700" s="27"/>
      <c r="AP700" s="27">
        <f>AJ700+AL700+AM700+AN700+AO700</f>
        <v>613467</v>
      </c>
      <c r="AQ700" s="27">
        <f>AK700+AO700</f>
        <v>0</v>
      </c>
      <c r="AR700" s="27"/>
      <c r="AS700" s="27"/>
      <c r="AT700" s="27"/>
      <c r="AU700" s="27"/>
      <c r="AV700" s="27">
        <f>AP700+AR700+AS700+AT700+AU700</f>
        <v>613467</v>
      </c>
      <c r="AW700" s="27">
        <f>AQ700+AU700</f>
        <v>0</v>
      </c>
    </row>
    <row r="701" spans="1:49" s="7" customFormat="1" ht="27" customHeight="1">
      <c r="A701" s="76" t="s">
        <v>78</v>
      </c>
      <c r="B701" s="25" t="s">
        <v>56</v>
      </c>
      <c r="C701" s="25" t="s">
        <v>51</v>
      </c>
      <c r="D701" s="25" t="s">
        <v>311</v>
      </c>
      <c r="E701" s="25"/>
      <c r="F701" s="27">
        <f>F702+F705</f>
        <v>28069</v>
      </c>
      <c r="G701" s="27">
        <f>G702+G705</f>
        <v>0</v>
      </c>
      <c r="H701" s="27">
        <f t="shared" ref="H701:M701" si="1182">H702+H705</f>
        <v>0</v>
      </c>
      <c r="I701" s="27">
        <f t="shared" si="1182"/>
        <v>-875</v>
      </c>
      <c r="J701" s="27">
        <f t="shared" si="1182"/>
        <v>0</v>
      </c>
      <c r="K701" s="27">
        <f t="shared" si="1182"/>
        <v>0</v>
      </c>
      <c r="L701" s="27">
        <f t="shared" si="1182"/>
        <v>27194</v>
      </c>
      <c r="M701" s="27">
        <f t="shared" si="1182"/>
        <v>0</v>
      </c>
      <c r="N701" s="27">
        <f t="shared" ref="N701:S701" si="1183">N702+N705</f>
        <v>0</v>
      </c>
      <c r="O701" s="27">
        <f t="shared" si="1183"/>
        <v>0</v>
      </c>
      <c r="P701" s="27">
        <f t="shared" si="1183"/>
        <v>0</v>
      </c>
      <c r="Q701" s="27">
        <f t="shared" si="1183"/>
        <v>0</v>
      </c>
      <c r="R701" s="27">
        <f t="shared" si="1183"/>
        <v>27194</v>
      </c>
      <c r="S701" s="27">
        <f t="shared" si="1183"/>
        <v>0</v>
      </c>
      <c r="T701" s="27">
        <f t="shared" ref="T701:Y701" si="1184">T702+T705</f>
        <v>0</v>
      </c>
      <c r="U701" s="27">
        <f t="shared" si="1184"/>
        <v>0</v>
      </c>
      <c r="V701" s="27">
        <f t="shared" si="1184"/>
        <v>0</v>
      </c>
      <c r="W701" s="27">
        <f t="shared" si="1184"/>
        <v>0</v>
      </c>
      <c r="X701" s="27">
        <f t="shared" si="1184"/>
        <v>27194</v>
      </c>
      <c r="Y701" s="27">
        <f t="shared" si="1184"/>
        <v>0</v>
      </c>
      <c r="Z701" s="27">
        <f t="shared" ref="Z701:AE701" si="1185">Z702+Z705</f>
        <v>0</v>
      </c>
      <c r="AA701" s="27">
        <f t="shared" si="1185"/>
        <v>0</v>
      </c>
      <c r="AB701" s="27">
        <f t="shared" si="1185"/>
        <v>0</v>
      </c>
      <c r="AC701" s="27">
        <f t="shared" si="1185"/>
        <v>0</v>
      </c>
      <c r="AD701" s="27">
        <f t="shared" si="1185"/>
        <v>27194</v>
      </c>
      <c r="AE701" s="27">
        <f t="shared" si="1185"/>
        <v>0</v>
      </c>
      <c r="AF701" s="27">
        <f t="shared" ref="AF701:AK701" si="1186">AF702+AF705</f>
        <v>0</v>
      </c>
      <c r="AG701" s="27">
        <f t="shared" si="1186"/>
        <v>0</v>
      </c>
      <c r="AH701" s="27">
        <f t="shared" si="1186"/>
        <v>0</v>
      </c>
      <c r="AI701" s="27">
        <f t="shared" si="1186"/>
        <v>0</v>
      </c>
      <c r="AJ701" s="27">
        <f t="shared" si="1186"/>
        <v>27194</v>
      </c>
      <c r="AK701" s="27">
        <f t="shared" si="1186"/>
        <v>0</v>
      </c>
      <c r="AL701" s="27">
        <f t="shared" ref="AL701:AQ701" si="1187">AL702+AL705</f>
        <v>0</v>
      </c>
      <c r="AM701" s="27">
        <f t="shared" si="1187"/>
        <v>-305</v>
      </c>
      <c r="AN701" s="27">
        <f t="shared" si="1187"/>
        <v>-1546</v>
      </c>
      <c r="AO701" s="27">
        <f t="shared" si="1187"/>
        <v>0</v>
      </c>
      <c r="AP701" s="27">
        <f t="shared" si="1187"/>
        <v>25343</v>
      </c>
      <c r="AQ701" s="27">
        <f t="shared" si="1187"/>
        <v>0</v>
      </c>
      <c r="AR701" s="27">
        <f t="shared" ref="AR701:AW701" si="1188">AR702+AR705</f>
        <v>400</v>
      </c>
      <c r="AS701" s="27">
        <f t="shared" si="1188"/>
        <v>-372</v>
      </c>
      <c r="AT701" s="27">
        <f t="shared" si="1188"/>
        <v>0</v>
      </c>
      <c r="AU701" s="27">
        <f t="shared" si="1188"/>
        <v>0</v>
      </c>
      <c r="AV701" s="27">
        <f t="shared" si="1188"/>
        <v>25371</v>
      </c>
      <c r="AW701" s="27">
        <f t="shared" si="1188"/>
        <v>0</v>
      </c>
    </row>
    <row r="702" spans="1:49" s="7" customFormat="1" ht="18.75">
      <c r="A702" s="67" t="s">
        <v>85</v>
      </c>
      <c r="B702" s="25" t="s">
        <v>56</v>
      </c>
      <c r="C702" s="25" t="s">
        <v>51</v>
      </c>
      <c r="D702" s="25" t="s">
        <v>312</v>
      </c>
      <c r="E702" s="25"/>
      <c r="F702" s="50">
        <f t="shared" ref="F702:U703" si="1189">F703</f>
        <v>7029</v>
      </c>
      <c r="G702" s="50">
        <f t="shared" si="1189"/>
        <v>0</v>
      </c>
      <c r="H702" s="50">
        <f t="shared" si="1189"/>
        <v>0</v>
      </c>
      <c r="I702" s="50">
        <f t="shared" si="1189"/>
        <v>-875</v>
      </c>
      <c r="J702" s="50">
        <f t="shared" si="1189"/>
        <v>0</v>
      </c>
      <c r="K702" s="50">
        <f t="shared" si="1189"/>
        <v>0</v>
      </c>
      <c r="L702" s="50">
        <f t="shared" si="1189"/>
        <v>6154</v>
      </c>
      <c r="M702" s="50">
        <f t="shared" si="1189"/>
        <v>0</v>
      </c>
      <c r="N702" s="50">
        <f t="shared" si="1189"/>
        <v>0</v>
      </c>
      <c r="O702" s="50">
        <f t="shared" si="1189"/>
        <v>0</v>
      </c>
      <c r="P702" s="50">
        <f t="shared" si="1189"/>
        <v>0</v>
      </c>
      <c r="Q702" s="50">
        <f t="shared" si="1189"/>
        <v>0</v>
      </c>
      <c r="R702" s="50">
        <f t="shared" si="1189"/>
        <v>6154</v>
      </c>
      <c r="S702" s="50">
        <f t="shared" si="1189"/>
        <v>0</v>
      </c>
      <c r="T702" s="50">
        <f t="shared" si="1189"/>
        <v>0</v>
      </c>
      <c r="U702" s="50">
        <f t="shared" si="1189"/>
        <v>0</v>
      </c>
      <c r="V702" s="50">
        <f t="shared" ref="T702:AI703" si="1190">V703</f>
        <v>0</v>
      </c>
      <c r="W702" s="50">
        <f t="shared" si="1190"/>
        <v>0</v>
      </c>
      <c r="X702" s="50">
        <f t="shared" si="1190"/>
        <v>6154</v>
      </c>
      <c r="Y702" s="50">
        <f t="shared" si="1190"/>
        <v>0</v>
      </c>
      <c r="Z702" s="50">
        <f t="shared" si="1190"/>
        <v>0</v>
      </c>
      <c r="AA702" s="50">
        <f t="shared" si="1190"/>
        <v>0</v>
      </c>
      <c r="AB702" s="50">
        <f t="shared" si="1190"/>
        <v>0</v>
      </c>
      <c r="AC702" s="50">
        <f t="shared" si="1190"/>
        <v>0</v>
      </c>
      <c r="AD702" s="50">
        <f t="shared" si="1190"/>
        <v>6154</v>
      </c>
      <c r="AE702" s="50">
        <f t="shared" si="1190"/>
        <v>0</v>
      </c>
      <c r="AF702" s="50">
        <f t="shared" si="1190"/>
        <v>0</v>
      </c>
      <c r="AG702" s="50">
        <f t="shared" si="1190"/>
        <v>0</v>
      </c>
      <c r="AH702" s="50">
        <f t="shared" si="1190"/>
        <v>0</v>
      </c>
      <c r="AI702" s="50">
        <f t="shared" si="1190"/>
        <v>0</v>
      </c>
      <c r="AJ702" s="50">
        <f t="shared" ref="AF702:AU703" si="1191">AJ703</f>
        <v>6154</v>
      </c>
      <c r="AK702" s="50">
        <f t="shared" si="1191"/>
        <v>0</v>
      </c>
      <c r="AL702" s="50">
        <f t="shared" si="1191"/>
        <v>0</v>
      </c>
      <c r="AM702" s="50">
        <f t="shared" si="1191"/>
        <v>0</v>
      </c>
      <c r="AN702" s="50">
        <f t="shared" si="1191"/>
        <v>-1546</v>
      </c>
      <c r="AO702" s="50">
        <f t="shared" si="1191"/>
        <v>0</v>
      </c>
      <c r="AP702" s="50">
        <f t="shared" si="1191"/>
        <v>4608</v>
      </c>
      <c r="AQ702" s="50">
        <f t="shared" si="1191"/>
        <v>0</v>
      </c>
      <c r="AR702" s="50">
        <f t="shared" si="1191"/>
        <v>0</v>
      </c>
      <c r="AS702" s="50">
        <f t="shared" si="1191"/>
        <v>-372</v>
      </c>
      <c r="AT702" s="50">
        <f t="shared" si="1191"/>
        <v>0</v>
      </c>
      <c r="AU702" s="50">
        <f t="shared" si="1191"/>
        <v>0</v>
      </c>
      <c r="AV702" s="50">
        <f t="shared" ref="AR702:AW703" si="1192">AV703</f>
        <v>4236</v>
      </c>
      <c r="AW702" s="50">
        <f t="shared" si="1192"/>
        <v>0</v>
      </c>
    </row>
    <row r="703" spans="1:49" s="7" customFormat="1" ht="35.25" customHeight="1">
      <c r="A703" s="33" t="s">
        <v>217</v>
      </c>
      <c r="B703" s="25" t="s">
        <v>56</v>
      </c>
      <c r="C703" s="25" t="s">
        <v>51</v>
      </c>
      <c r="D703" s="25" t="s">
        <v>312</v>
      </c>
      <c r="E703" s="25" t="s">
        <v>86</v>
      </c>
      <c r="F703" s="27">
        <f t="shared" si="1189"/>
        <v>7029</v>
      </c>
      <c r="G703" s="27">
        <f t="shared" si="1189"/>
        <v>0</v>
      </c>
      <c r="H703" s="27">
        <f t="shared" si="1189"/>
        <v>0</v>
      </c>
      <c r="I703" s="27">
        <f t="shared" si="1189"/>
        <v>-875</v>
      </c>
      <c r="J703" s="27">
        <f t="shared" si="1189"/>
        <v>0</v>
      </c>
      <c r="K703" s="27">
        <f t="shared" si="1189"/>
        <v>0</v>
      </c>
      <c r="L703" s="27">
        <f t="shared" si="1189"/>
        <v>6154</v>
      </c>
      <c r="M703" s="27">
        <f t="shared" si="1189"/>
        <v>0</v>
      </c>
      <c r="N703" s="27">
        <f t="shared" si="1189"/>
        <v>0</v>
      </c>
      <c r="O703" s="27">
        <f t="shared" si="1189"/>
        <v>0</v>
      </c>
      <c r="P703" s="27">
        <f t="shared" si="1189"/>
        <v>0</v>
      </c>
      <c r="Q703" s="27">
        <f t="shared" si="1189"/>
        <v>0</v>
      </c>
      <c r="R703" s="27">
        <f t="shared" si="1189"/>
        <v>6154</v>
      </c>
      <c r="S703" s="27">
        <f t="shared" si="1189"/>
        <v>0</v>
      </c>
      <c r="T703" s="27">
        <f t="shared" si="1190"/>
        <v>0</v>
      </c>
      <c r="U703" s="27">
        <f t="shared" si="1190"/>
        <v>0</v>
      </c>
      <c r="V703" s="27">
        <f t="shared" si="1190"/>
        <v>0</v>
      </c>
      <c r="W703" s="27">
        <f t="shared" si="1190"/>
        <v>0</v>
      </c>
      <c r="X703" s="27">
        <f t="shared" si="1190"/>
        <v>6154</v>
      </c>
      <c r="Y703" s="27">
        <f t="shared" si="1190"/>
        <v>0</v>
      </c>
      <c r="Z703" s="27">
        <f t="shared" si="1190"/>
        <v>0</v>
      </c>
      <c r="AA703" s="27">
        <f t="shared" si="1190"/>
        <v>0</v>
      </c>
      <c r="AB703" s="27">
        <f t="shared" si="1190"/>
        <v>0</v>
      </c>
      <c r="AC703" s="27">
        <f t="shared" si="1190"/>
        <v>0</v>
      </c>
      <c r="AD703" s="27">
        <f t="shared" si="1190"/>
        <v>6154</v>
      </c>
      <c r="AE703" s="27">
        <f t="shared" si="1190"/>
        <v>0</v>
      </c>
      <c r="AF703" s="27">
        <f t="shared" si="1191"/>
        <v>0</v>
      </c>
      <c r="AG703" s="27">
        <f t="shared" si="1191"/>
        <v>0</v>
      </c>
      <c r="AH703" s="27">
        <f t="shared" si="1191"/>
        <v>0</v>
      </c>
      <c r="AI703" s="27">
        <f t="shared" si="1191"/>
        <v>0</v>
      </c>
      <c r="AJ703" s="27">
        <f t="shared" si="1191"/>
        <v>6154</v>
      </c>
      <c r="AK703" s="27">
        <f t="shared" si="1191"/>
        <v>0</v>
      </c>
      <c r="AL703" s="92">
        <f t="shared" si="1191"/>
        <v>0</v>
      </c>
      <c r="AM703" s="92">
        <f t="shared" si="1191"/>
        <v>0</v>
      </c>
      <c r="AN703" s="92">
        <f t="shared" si="1191"/>
        <v>-1546</v>
      </c>
      <c r="AO703" s="92">
        <f t="shared" si="1191"/>
        <v>0</v>
      </c>
      <c r="AP703" s="27">
        <f t="shared" si="1191"/>
        <v>4608</v>
      </c>
      <c r="AQ703" s="27">
        <f t="shared" si="1191"/>
        <v>0</v>
      </c>
      <c r="AR703" s="27">
        <f t="shared" si="1192"/>
        <v>0</v>
      </c>
      <c r="AS703" s="27">
        <f t="shared" si="1192"/>
        <v>-372</v>
      </c>
      <c r="AT703" s="27">
        <f t="shared" si="1192"/>
        <v>0</v>
      </c>
      <c r="AU703" s="27">
        <f t="shared" si="1192"/>
        <v>0</v>
      </c>
      <c r="AV703" s="27">
        <f t="shared" si="1192"/>
        <v>4236</v>
      </c>
      <c r="AW703" s="27">
        <f t="shared" si="1192"/>
        <v>0</v>
      </c>
    </row>
    <row r="704" spans="1:49" s="7" customFormat="1" ht="18.75">
      <c r="A704" s="77" t="s">
        <v>85</v>
      </c>
      <c r="B704" s="25" t="s">
        <v>56</v>
      </c>
      <c r="C704" s="25" t="s">
        <v>51</v>
      </c>
      <c r="D704" s="25" t="s">
        <v>312</v>
      </c>
      <c r="E704" s="25" t="s">
        <v>195</v>
      </c>
      <c r="F704" s="27">
        <v>7029</v>
      </c>
      <c r="G704" s="27"/>
      <c r="H704" s="27"/>
      <c r="I704" s="27">
        <v>-875</v>
      </c>
      <c r="J704" s="27"/>
      <c r="K704" s="27"/>
      <c r="L704" s="27">
        <f>F704+H704+I704+J704+K704</f>
        <v>6154</v>
      </c>
      <c r="M704" s="27">
        <f>G704+K704</f>
        <v>0</v>
      </c>
      <c r="N704" s="27"/>
      <c r="O704" s="27"/>
      <c r="P704" s="27"/>
      <c r="Q704" s="27"/>
      <c r="R704" s="27">
        <f>L704+N704+O704+P704+Q704</f>
        <v>6154</v>
      </c>
      <c r="S704" s="27">
        <f>M704+Q704</f>
        <v>0</v>
      </c>
      <c r="T704" s="27"/>
      <c r="U704" s="27"/>
      <c r="V704" s="27"/>
      <c r="W704" s="27"/>
      <c r="X704" s="27">
        <f>R704+T704+U704+V704+W704</f>
        <v>6154</v>
      </c>
      <c r="Y704" s="27">
        <f>S704+W704</f>
        <v>0</v>
      </c>
      <c r="Z704" s="27"/>
      <c r="AA704" s="27"/>
      <c r="AB704" s="27"/>
      <c r="AC704" s="27"/>
      <c r="AD704" s="27">
        <f>X704+Z704+AA704+AB704+AC704</f>
        <v>6154</v>
      </c>
      <c r="AE704" s="27">
        <f>Y704+AC704</f>
        <v>0</v>
      </c>
      <c r="AF704" s="27"/>
      <c r="AG704" s="27"/>
      <c r="AH704" s="27"/>
      <c r="AI704" s="27"/>
      <c r="AJ704" s="27">
        <f>AD704+AF704+AG704+AH704+AI704</f>
        <v>6154</v>
      </c>
      <c r="AK704" s="27">
        <f>AE704+AI704</f>
        <v>0</v>
      </c>
      <c r="AL704" s="92"/>
      <c r="AM704" s="92"/>
      <c r="AN704" s="92">
        <v>-1546</v>
      </c>
      <c r="AO704" s="92"/>
      <c r="AP704" s="27">
        <f>AJ704+AL704+AM704+AN704+AO704</f>
        <v>4608</v>
      </c>
      <c r="AQ704" s="27">
        <f>AK704+AO704</f>
        <v>0</v>
      </c>
      <c r="AR704" s="27"/>
      <c r="AS704" s="27">
        <v>-372</v>
      </c>
      <c r="AT704" s="27"/>
      <c r="AU704" s="27"/>
      <c r="AV704" s="27">
        <f>AP704+AR704+AS704+AT704+AU704</f>
        <v>4236</v>
      </c>
      <c r="AW704" s="27">
        <f>AQ704+AU704</f>
        <v>0</v>
      </c>
    </row>
    <row r="705" spans="1:49" s="7" customFormat="1" ht="18.75" customHeight="1">
      <c r="A705" s="73" t="s">
        <v>108</v>
      </c>
      <c r="B705" s="42" t="s">
        <v>56</v>
      </c>
      <c r="C705" s="42" t="s">
        <v>51</v>
      </c>
      <c r="D705" s="42" t="s">
        <v>318</v>
      </c>
      <c r="E705" s="42"/>
      <c r="F705" s="27">
        <f t="shared" ref="F705:U706" si="1193">F706</f>
        <v>21040</v>
      </c>
      <c r="G705" s="27">
        <f t="shared" si="1193"/>
        <v>0</v>
      </c>
      <c r="H705" s="27">
        <f t="shared" si="1193"/>
        <v>0</v>
      </c>
      <c r="I705" s="27">
        <f t="shared" si="1193"/>
        <v>0</v>
      </c>
      <c r="J705" s="27">
        <f t="shared" si="1193"/>
        <v>0</v>
      </c>
      <c r="K705" s="27">
        <f t="shared" si="1193"/>
        <v>0</v>
      </c>
      <c r="L705" s="27">
        <f t="shared" si="1193"/>
        <v>21040</v>
      </c>
      <c r="M705" s="27">
        <f t="shared" si="1193"/>
        <v>0</v>
      </c>
      <c r="N705" s="27">
        <f t="shared" si="1193"/>
        <v>0</v>
      </c>
      <c r="O705" s="27">
        <f t="shared" si="1193"/>
        <v>0</v>
      </c>
      <c r="P705" s="27">
        <f t="shared" si="1193"/>
        <v>0</v>
      </c>
      <c r="Q705" s="27">
        <f t="shared" si="1193"/>
        <v>0</v>
      </c>
      <c r="R705" s="27">
        <f t="shared" si="1193"/>
        <v>21040</v>
      </c>
      <c r="S705" s="27">
        <f t="shared" si="1193"/>
        <v>0</v>
      </c>
      <c r="T705" s="27">
        <f t="shared" si="1193"/>
        <v>0</v>
      </c>
      <c r="U705" s="27">
        <f t="shared" si="1193"/>
        <v>0</v>
      </c>
      <c r="V705" s="27">
        <f t="shared" ref="T705:AI706" si="1194">V706</f>
        <v>0</v>
      </c>
      <c r="W705" s="27">
        <f t="shared" si="1194"/>
        <v>0</v>
      </c>
      <c r="X705" s="27">
        <f t="shared" si="1194"/>
        <v>21040</v>
      </c>
      <c r="Y705" s="27">
        <f t="shared" si="1194"/>
        <v>0</v>
      </c>
      <c r="Z705" s="27">
        <f t="shared" si="1194"/>
        <v>0</v>
      </c>
      <c r="AA705" s="27">
        <f t="shared" si="1194"/>
        <v>0</v>
      </c>
      <c r="AB705" s="27">
        <f t="shared" si="1194"/>
        <v>0</v>
      </c>
      <c r="AC705" s="27">
        <f t="shared" si="1194"/>
        <v>0</v>
      </c>
      <c r="AD705" s="27">
        <f t="shared" si="1194"/>
        <v>21040</v>
      </c>
      <c r="AE705" s="27">
        <f t="shared" si="1194"/>
        <v>0</v>
      </c>
      <c r="AF705" s="27">
        <f t="shared" si="1194"/>
        <v>0</v>
      </c>
      <c r="AG705" s="27">
        <f t="shared" si="1194"/>
        <v>0</v>
      </c>
      <c r="AH705" s="27">
        <f t="shared" si="1194"/>
        <v>0</v>
      </c>
      <c r="AI705" s="27">
        <f t="shared" si="1194"/>
        <v>0</v>
      </c>
      <c r="AJ705" s="27">
        <f t="shared" ref="AF705:AU706" si="1195">AJ706</f>
        <v>21040</v>
      </c>
      <c r="AK705" s="27">
        <f t="shared" si="1195"/>
        <v>0</v>
      </c>
      <c r="AL705" s="27">
        <f t="shared" si="1195"/>
        <v>0</v>
      </c>
      <c r="AM705" s="27">
        <f t="shared" si="1195"/>
        <v>-305</v>
      </c>
      <c r="AN705" s="27">
        <f t="shared" si="1195"/>
        <v>0</v>
      </c>
      <c r="AO705" s="27">
        <f t="shared" si="1195"/>
        <v>0</v>
      </c>
      <c r="AP705" s="27">
        <f t="shared" si="1195"/>
        <v>20735</v>
      </c>
      <c r="AQ705" s="27">
        <f t="shared" si="1195"/>
        <v>0</v>
      </c>
      <c r="AR705" s="27">
        <f t="shared" si="1195"/>
        <v>400</v>
      </c>
      <c r="AS705" s="27">
        <f t="shared" si="1195"/>
        <v>0</v>
      </c>
      <c r="AT705" s="27">
        <f t="shared" si="1195"/>
        <v>0</v>
      </c>
      <c r="AU705" s="27">
        <f t="shared" si="1195"/>
        <v>0</v>
      </c>
      <c r="AV705" s="27">
        <f t="shared" ref="AR705:AW706" si="1196">AV706</f>
        <v>21135</v>
      </c>
      <c r="AW705" s="27">
        <f t="shared" si="1196"/>
        <v>0</v>
      </c>
    </row>
    <row r="706" spans="1:49" s="7" customFormat="1" ht="41.25" customHeight="1">
      <c r="A706" s="73" t="s">
        <v>83</v>
      </c>
      <c r="B706" s="42" t="s">
        <v>56</v>
      </c>
      <c r="C706" s="42" t="s">
        <v>51</v>
      </c>
      <c r="D706" s="42" t="s">
        <v>318</v>
      </c>
      <c r="E706" s="42" t="s">
        <v>84</v>
      </c>
      <c r="F706" s="27">
        <f t="shared" si="1193"/>
        <v>21040</v>
      </c>
      <c r="G706" s="27">
        <f t="shared" si="1193"/>
        <v>0</v>
      </c>
      <c r="H706" s="27">
        <f t="shared" si="1193"/>
        <v>0</v>
      </c>
      <c r="I706" s="27">
        <f t="shared" si="1193"/>
        <v>0</v>
      </c>
      <c r="J706" s="27">
        <f t="shared" si="1193"/>
        <v>0</v>
      </c>
      <c r="K706" s="27">
        <f t="shared" si="1193"/>
        <v>0</v>
      </c>
      <c r="L706" s="27">
        <f t="shared" si="1193"/>
        <v>21040</v>
      </c>
      <c r="M706" s="27">
        <f t="shared" si="1193"/>
        <v>0</v>
      </c>
      <c r="N706" s="27">
        <f t="shared" si="1193"/>
        <v>0</v>
      </c>
      <c r="O706" s="27">
        <f t="shared" si="1193"/>
        <v>0</v>
      </c>
      <c r="P706" s="27">
        <f t="shared" si="1193"/>
        <v>0</v>
      </c>
      <c r="Q706" s="27">
        <f t="shared" si="1193"/>
        <v>0</v>
      </c>
      <c r="R706" s="27">
        <f t="shared" si="1193"/>
        <v>21040</v>
      </c>
      <c r="S706" s="27">
        <f t="shared" si="1193"/>
        <v>0</v>
      </c>
      <c r="T706" s="27">
        <f t="shared" si="1194"/>
        <v>0</v>
      </c>
      <c r="U706" s="27">
        <f t="shared" si="1194"/>
        <v>0</v>
      </c>
      <c r="V706" s="27">
        <f t="shared" si="1194"/>
        <v>0</v>
      </c>
      <c r="W706" s="27">
        <f t="shared" si="1194"/>
        <v>0</v>
      </c>
      <c r="X706" s="27">
        <f t="shared" si="1194"/>
        <v>21040</v>
      </c>
      <c r="Y706" s="27">
        <f t="shared" si="1194"/>
        <v>0</v>
      </c>
      <c r="Z706" s="27">
        <f t="shared" si="1194"/>
        <v>0</v>
      </c>
      <c r="AA706" s="27">
        <f t="shared" si="1194"/>
        <v>0</v>
      </c>
      <c r="AB706" s="27">
        <f t="shared" si="1194"/>
        <v>0</v>
      </c>
      <c r="AC706" s="27">
        <f t="shared" si="1194"/>
        <v>0</v>
      </c>
      <c r="AD706" s="27">
        <f t="shared" si="1194"/>
        <v>21040</v>
      </c>
      <c r="AE706" s="27">
        <f t="shared" si="1194"/>
        <v>0</v>
      </c>
      <c r="AF706" s="27">
        <f t="shared" si="1195"/>
        <v>0</v>
      </c>
      <c r="AG706" s="27">
        <f t="shared" si="1195"/>
        <v>0</v>
      </c>
      <c r="AH706" s="27">
        <f t="shared" si="1195"/>
        <v>0</v>
      </c>
      <c r="AI706" s="27">
        <f t="shared" si="1195"/>
        <v>0</v>
      </c>
      <c r="AJ706" s="27">
        <f t="shared" si="1195"/>
        <v>21040</v>
      </c>
      <c r="AK706" s="27">
        <f t="shared" si="1195"/>
        <v>0</v>
      </c>
      <c r="AL706" s="27">
        <f t="shared" si="1195"/>
        <v>0</v>
      </c>
      <c r="AM706" s="27">
        <f t="shared" si="1195"/>
        <v>-305</v>
      </c>
      <c r="AN706" s="27">
        <f t="shared" si="1195"/>
        <v>0</v>
      </c>
      <c r="AO706" s="27">
        <f t="shared" si="1195"/>
        <v>0</v>
      </c>
      <c r="AP706" s="27">
        <f t="shared" si="1195"/>
        <v>20735</v>
      </c>
      <c r="AQ706" s="27">
        <f t="shared" si="1195"/>
        <v>0</v>
      </c>
      <c r="AR706" s="27">
        <f t="shared" si="1196"/>
        <v>400</v>
      </c>
      <c r="AS706" s="27">
        <f t="shared" si="1196"/>
        <v>0</v>
      </c>
      <c r="AT706" s="27">
        <f t="shared" si="1196"/>
        <v>0</v>
      </c>
      <c r="AU706" s="27">
        <f t="shared" si="1196"/>
        <v>0</v>
      </c>
      <c r="AV706" s="27">
        <f t="shared" si="1196"/>
        <v>21135</v>
      </c>
      <c r="AW706" s="27">
        <f t="shared" si="1196"/>
        <v>0</v>
      </c>
    </row>
    <row r="707" spans="1:49" s="7" customFormat="1" ht="18.75">
      <c r="A707" s="73" t="s">
        <v>178</v>
      </c>
      <c r="B707" s="42" t="s">
        <v>56</v>
      </c>
      <c r="C707" s="42" t="s">
        <v>51</v>
      </c>
      <c r="D707" s="42" t="s">
        <v>318</v>
      </c>
      <c r="E707" s="42" t="s">
        <v>177</v>
      </c>
      <c r="F707" s="27">
        <f>20414+626</f>
        <v>21040</v>
      </c>
      <c r="G707" s="27"/>
      <c r="H707" s="27"/>
      <c r="I707" s="27"/>
      <c r="J707" s="27"/>
      <c r="K707" s="27"/>
      <c r="L707" s="27">
        <f>F707+H707+I707+J707+K707</f>
        <v>21040</v>
      </c>
      <c r="M707" s="27">
        <f>G707+K707</f>
        <v>0</v>
      </c>
      <c r="N707" s="27"/>
      <c r="O707" s="27"/>
      <c r="P707" s="27"/>
      <c r="Q707" s="27"/>
      <c r="R707" s="27">
        <f>L707+N707+O707+P707+Q707</f>
        <v>21040</v>
      </c>
      <c r="S707" s="27">
        <f>M707+Q707</f>
        <v>0</v>
      </c>
      <c r="T707" s="27"/>
      <c r="U707" s="27"/>
      <c r="V707" s="27"/>
      <c r="W707" s="27"/>
      <c r="X707" s="27">
        <f>R707+T707+U707+V707+W707</f>
        <v>21040</v>
      </c>
      <c r="Y707" s="27">
        <f>S707+W707</f>
        <v>0</v>
      </c>
      <c r="Z707" s="27"/>
      <c r="AA707" s="27"/>
      <c r="AB707" s="27"/>
      <c r="AC707" s="27"/>
      <c r="AD707" s="27">
        <f>X707+Z707+AA707+AB707+AC707</f>
        <v>21040</v>
      </c>
      <c r="AE707" s="27">
        <f>Y707+AC707</f>
        <v>0</v>
      </c>
      <c r="AF707" s="27"/>
      <c r="AG707" s="27"/>
      <c r="AH707" s="27"/>
      <c r="AI707" s="27"/>
      <c r="AJ707" s="27">
        <f>AD707+AF707+AG707+AH707+AI707</f>
        <v>21040</v>
      </c>
      <c r="AK707" s="27">
        <f>AE707+AI707</f>
        <v>0</v>
      </c>
      <c r="AL707" s="92"/>
      <c r="AM707" s="92">
        <v>-305</v>
      </c>
      <c r="AN707" s="92"/>
      <c r="AO707" s="92"/>
      <c r="AP707" s="27">
        <f>AJ707+AL707+AM707+AN707+AO707</f>
        <v>20735</v>
      </c>
      <c r="AQ707" s="27">
        <f>AK707+AO707</f>
        <v>0</v>
      </c>
      <c r="AR707" s="27">
        <v>400</v>
      </c>
      <c r="AS707" s="27"/>
      <c r="AT707" s="27"/>
      <c r="AU707" s="27"/>
      <c r="AV707" s="27">
        <f>AP707+AR707+AS707+AT707+AU707</f>
        <v>21135</v>
      </c>
      <c r="AW707" s="27">
        <f>AQ707+AU707</f>
        <v>0</v>
      </c>
    </row>
    <row r="708" spans="1:49" s="7" customFormat="1" ht="66.75">
      <c r="A708" s="73" t="s">
        <v>210</v>
      </c>
      <c r="B708" s="42" t="s">
        <v>56</v>
      </c>
      <c r="C708" s="42" t="s">
        <v>51</v>
      </c>
      <c r="D708" s="42" t="s">
        <v>320</v>
      </c>
      <c r="E708" s="42"/>
      <c r="F708" s="27">
        <f t="shared" ref="F708:U710" si="1197">F709</f>
        <v>20119</v>
      </c>
      <c r="G708" s="27">
        <f t="shared" si="1197"/>
        <v>0</v>
      </c>
      <c r="H708" s="27">
        <f t="shared" si="1197"/>
        <v>0</v>
      </c>
      <c r="I708" s="27">
        <f t="shared" si="1197"/>
        <v>0</v>
      </c>
      <c r="J708" s="27">
        <f t="shared" si="1197"/>
        <v>0</v>
      </c>
      <c r="K708" s="27">
        <f t="shared" si="1197"/>
        <v>0</v>
      </c>
      <c r="L708" s="27">
        <f t="shared" si="1197"/>
        <v>20119</v>
      </c>
      <c r="M708" s="27">
        <f t="shared" si="1197"/>
        <v>0</v>
      </c>
      <c r="N708" s="27">
        <f t="shared" si="1197"/>
        <v>0</v>
      </c>
      <c r="O708" s="27">
        <f t="shared" si="1197"/>
        <v>0</v>
      </c>
      <c r="P708" s="27">
        <f t="shared" si="1197"/>
        <v>0</v>
      </c>
      <c r="Q708" s="27">
        <f t="shared" si="1197"/>
        <v>0</v>
      </c>
      <c r="R708" s="27">
        <f t="shared" si="1197"/>
        <v>20119</v>
      </c>
      <c r="S708" s="27">
        <f t="shared" si="1197"/>
        <v>0</v>
      </c>
      <c r="T708" s="27">
        <f t="shared" si="1197"/>
        <v>0</v>
      </c>
      <c r="U708" s="27">
        <f t="shared" si="1197"/>
        <v>0</v>
      </c>
      <c r="V708" s="27">
        <f t="shared" ref="T708:AI710" si="1198">V709</f>
        <v>0</v>
      </c>
      <c r="W708" s="27">
        <f t="shared" si="1198"/>
        <v>0</v>
      </c>
      <c r="X708" s="27">
        <f t="shared" si="1198"/>
        <v>20119</v>
      </c>
      <c r="Y708" s="27">
        <f t="shared" si="1198"/>
        <v>0</v>
      </c>
      <c r="Z708" s="27">
        <f t="shared" si="1198"/>
        <v>0</v>
      </c>
      <c r="AA708" s="27">
        <f t="shared" si="1198"/>
        <v>0</v>
      </c>
      <c r="AB708" s="27">
        <f t="shared" si="1198"/>
        <v>0</v>
      </c>
      <c r="AC708" s="27">
        <f t="shared" si="1198"/>
        <v>0</v>
      </c>
      <c r="AD708" s="27">
        <f t="shared" si="1198"/>
        <v>20119</v>
      </c>
      <c r="AE708" s="27">
        <f t="shared" si="1198"/>
        <v>0</v>
      </c>
      <c r="AF708" s="27">
        <f t="shared" si="1198"/>
        <v>0</v>
      </c>
      <c r="AG708" s="27">
        <f t="shared" si="1198"/>
        <v>0</v>
      </c>
      <c r="AH708" s="27">
        <f t="shared" si="1198"/>
        <v>0</v>
      </c>
      <c r="AI708" s="27">
        <f t="shared" si="1198"/>
        <v>0</v>
      </c>
      <c r="AJ708" s="27">
        <f t="shared" ref="AF708:AU710" si="1199">AJ709</f>
        <v>20119</v>
      </c>
      <c r="AK708" s="27">
        <f t="shared" si="1199"/>
        <v>0</v>
      </c>
      <c r="AL708" s="27">
        <f t="shared" si="1199"/>
        <v>0</v>
      </c>
      <c r="AM708" s="27">
        <f t="shared" si="1199"/>
        <v>0</v>
      </c>
      <c r="AN708" s="27">
        <f t="shared" si="1199"/>
        <v>0</v>
      </c>
      <c r="AO708" s="27">
        <f t="shared" si="1199"/>
        <v>0</v>
      </c>
      <c r="AP708" s="27">
        <f t="shared" si="1199"/>
        <v>20119</v>
      </c>
      <c r="AQ708" s="27">
        <f t="shared" si="1199"/>
        <v>0</v>
      </c>
      <c r="AR708" s="27">
        <f t="shared" si="1199"/>
        <v>0</v>
      </c>
      <c r="AS708" s="27">
        <f t="shared" si="1199"/>
        <v>0</v>
      </c>
      <c r="AT708" s="27">
        <f t="shared" si="1199"/>
        <v>0</v>
      </c>
      <c r="AU708" s="27">
        <f t="shared" si="1199"/>
        <v>0</v>
      </c>
      <c r="AV708" s="27">
        <f t="shared" ref="AR708:AW710" si="1200">AV709</f>
        <v>20119</v>
      </c>
      <c r="AW708" s="27">
        <f t="shared" si="1200"/>
        <v>0</v>
      </c>
    </row>
    <row r="709" spans="1:49" s="7" customFormat="1" ht="33.75">
      <c r="A709" s="73" t="s">
        <v>211</v>
      </c>
      <c r="B709" s="42" t="s">
        <v>56</v>
      </c>
      <c r="C709" s="42" t="s">
        <v>51</v>
      </c>
      <c r="D709" s="42" t="s">
        <v>321</v>
      </c>
      <c r="E709" s="42"/>
      <c r="F709" s="27">
        <f t="shared" si="1197"/>
        <v>20119</v>
      </c>
      <c r="G709" s="27">
        <f t="shared" si="1197"/>
        <v>0</v>
      </c>
      <c r="H709" s="27">
        <f t="shared" si="1197"/>
        <v>0</v>
      </c>
      <c r="I709" s="27">
        <f t="shared" si="1197"/>
        <v>0</v>
      </c>
      <c r="J709" s="27">
        <f t="shared" si="1197"/>
        <v>0</v>
      </c>
      <c r="K709" s="27">
        <f t="shared" si="1197"/>
        <v>0</v>
      </c>
      <c r="L709" s="27">
        <f t="shared" si="1197"/>
        <v>20119</v>
      </c>
      <c r="M709" s="27">
        <f t="shared" si="1197"/>
        <v>0</v>
      </c>
      <c r="N709" s="27">
        <f t="shared" si="1197"/>
        <v>0</v>
      </c>
      <c r="O709" s="27">
        <f t="shared" si="1197"/>
        <v>0</v>
      </c>
      <c r="P709" s="27">
        <f t="shared" si="1197"/>
        <v>0</v>
      </c>
      <c r="Q709" s="27">
        <f t="shared" si="1197"/>
        <v>0</v>
      </c>
      <c r="R709" s="27">
        <f t="shared" si="1197"/>
        <v>20119</v>
      </c>
      <c r="S709" s="27">
        <f t="shared" si="1197"/>
        <v>0</v>
      </c>
      <c r="T709" s="27">
        <f t="shared" si="1198"/>
        <v>0</v>
      </c>
      <c r="U709" s="27">
        <f t="shared" si="1198"/>
        <v>0</v>
      </c>
      <c r="V709" s="27">
        <f t="shared" si="1198"/>
        <v>0</v>
      </c>
      <c r="W709" s="27">
        <f t="shared" si="1198"/>
        <v>0</v>
      </c>
      <c r="X709" s="27">
        <f t="shared" si="1198"/>
        <v>20119</v>
      </c>
      <c r="Y709" s="27">
        <f t="shared" si="1198"/>
        <v>0</v>
      </c>
      <c r="Z709" s="27">
        <f t="shared" si="1198"/>
        <v>0</v>
      </c>
      <c r="AA709" s="27">
        <f t="shared" si="1198"/>
        <v>0</v>
      </c>
      <c r="AB709" s="27">
        <f t="shared" si="1198"/>
        <v>0</v>
      </c>
      <c r="AC709" s="27">
        <f t="shared" si="1198"/>
        <v>0</v>
      </c>
      <c r="AD709" s="27">
        <f t="shared" si="1198"/>
        <v>20119</v>
      </c>
      <c r="AE709" s="27">
        <f t="shared" si="1198"/>
        <v>0</v>
      </c>
      <c r="AF709" s="27">
        <f t="shared" si="1199"/>
        <v>0</v>
      </c>
      <c r="AG709" s="27">
        <f t="shared" si="1199"/>
        <v>0</v>
      </c>
      <c r="AH709" s="27">
        <f t="shared" si="1199"/>
        <v>0</v>
      </c>
      <c r="AI709" s="27">
        <f t="shared" si="1199"/>
        <v>0</v>
      </c>
      <c r="AJ709" s="27">
        <f t="shared" si="1199"/>
        <v>20119</v>
      </c>
      <c r="AK709" s="27">
        <f t="shared" si="1199"/>
        <v>0</v>
      </c>
      <c r="AL709" s="27">
        <f t="shared" si="1199"/>
        <v>0</v>
      </c>
      <c r="AM709" s="27">
        <f t="shared" si="1199"/>
        <v>0</v>
      </c>
      <c r="AN709" s="27">
        <f t="shared" si="1199"/>
        <v>0</v>
      </c>
      <c r="AO709" s="27">
        <f t="shared" si="1199"/>
        <v>0</v>
      </c>
      <c r="AP709" s="27">
        <f t="shared" si="1199"/>
        <v>20119</v>
      </c>
      <c r="AQ709" s="27">
        <f t="shared" si="1199"/>
        <v>0</v>
      </c>
      <c r="AR709" s="27">
        <f t="shared" si="1200"/>
        <v>0</v>
      </c>
      <c r="AS709" s="27">
        <f t="shared" si="1200"/>
        <v>0</v>
      </c>
      <c r="AT709" s="27">
        <f t="shared" si="1200"/>
        <v>0</v>
      </c>
      <c r="AU709" s="27">
        <f t="shared" si="1200"/>
        <v>0</v>
      </c>
      <c r="AV709" s="27">
        <f t="shared" si="1200"/>
        <v>20119</v>
      </c>
      <c r="AW709" s="27">
        <f t="shared" si="1200"/>
        <v>0</v>
      </c>
    </row>
    <row r="710" spans="1:49" s="7" customFormat="1" ht="18.75">
      <c r="A710" s="73" t="s">
        <v>99</v>
      </c>
      <c r="B710" s="42" t="s">
        <v>56</v>
      </c>
      <c r="C710" s="42" t="s">
        <v>51</v>
      </c>
      <c r="D710" s="42" t="s">
        <v>321</v>
      </c>
      <c r="E710" s="42" t="s">
        <v>100</v>
      </c>
      <c r="F710" s="27">
        <f t="shared" si="1197"/>
        <v>20119</v>
      </c>
      <c r="G710" s="27">
        <f t="shared" si="1197"/>
        <v>0</v>
      </c>
      <c r="H710" s="27">
        <f t="shared" si="1197"/>
        <v>0</v>
      </c>
      <c r="I710" s="27">
        <f t="shared" si="1197"/>
        <v>0</v>
      </c>
      <c r="J710" s="27">
        <f t="shared" si="1197"/>
        <v>0</v>
      </c>
      <c r="K710" s="27">
        <f t="shared" si="1197"/>
        <v>0</v>
      </c>
      <c r="L710" s="27">
        <f t="shared" si="1197"/>
        <v>20119</v>
      </c>
      <c r="M710" s="27">
        <f t="shared" si="1197"/>
        <v>0</v>
      </c>
      <c r="N710" s="27">
        <f t="shared" si="1197"/>
        <v>0</v>
      </c>
      <c r="O710" s="27">
        <f t="shared" si="1197"/>
        <v>0</v>
      </c>
      <c r="P710" s="27">
        <f t="shared" si="1197"/>
        <v>0</v>
      </c>
      <c r="Q710" s="27">
        <f t="shared" si="1197"/>
        <v>0</v>
      </c>
      <c r="R710" s="27">
        <f t="shared" si="1197"/>
        <v>20119</v>
      </c>
      <c r="S710" s="27">
        <f t="shared" si="1197"/>
        <v>0</v>
      </c>
      <c r="T710" s="27">
        <f t="shared" si="1198"/>
        <v>0</v>
      </c>
      <c r="U710" s="27">
        <f t="shared" si="1198"/>
        <v>0</v>
      </c>
      <c r="V710" s="27">
        <f t="shared" si="1198"/>
        <v>0</v>
      </c>
      <c r="W710" s="27">
        <f t="shared" si="1198"/>
        <v>0</v>
      </c>
      <c r="X710" s="27">
        <f t="shared" si="1198"/>
        <v>20119</v>
      </c>
      <c r="Y710" s="27">
        <f t="shared" si="1198"/>
        <v>0</v>
      </c>
      <c r="Z710" s="27">
        <f t="shared" si="1198"/>
        <v>0</v>
      </c>
      <c r="AA710" s="27">
        <f t="shared" si="1198"/>
        <v>0</v>
      </c>
      <c r="AB710" s="27">
        <f t="shared" si="1198"/>
        <v>0</v>
      </c>
      <c r="AC710" s="27">
        <f t="shared" si="1198"/>
        <v>0</v>
      </c>
      <c r="AD710" s="27">
        <f t="shared" si="1198"/>
        <v>20119</v>
      </c>
      <c r="AE710" s="27">
        <f t="shared" si="1198"/>
        <v>0</v>
      </c>
      <c r="AF710" s="27">
        <f t="shared" si="1199"/>
        <v>0</v>
      </c>
      <c r="AG710" s="27">
        <f t="shared" si="1199"/>
        <v>0</v>
      </c>
      <c r="AH710" s="27">
        <f t="shared" si="1199"/>
        <v>0</v>
      </c>
      <c r="AI710" s="27">
        <f t="shared" si="1199"/>
        <v>0</v>
      </c>
      <c r="AJ710" s="27">
        <f t="shared" si="1199"/>
        <v>20119</v>
      </c>
      <c r="AK710" s="27">
        <f t="shared" si="1199"/>
        <v>0</v>
      </c>
      <c r="AL710" s="27">
        <f t="shared" si="1199"/>
        <v>0</v>
      </c>
      <c r="AM710" s="27">
        <f t="shared" si="1199"/>
        <v>0</v>
      </c>
      <c r="AN710" s="27">
        <f t="shared" si="1199"/>
        <v>0</v>
      </c>
      <c r="AO710" s="27">
        <f t="shared" si="1199"/>
        <v>0</v>
      </c>
      <c r="AP710" s="27">
        <f t="shared" si="1199"/>
        <v>20119</v>
      </c>
      <c r="AQ710" s="27">
        <f t="shared" si="1199"/>
        <v>0</v>
      </c>
      <c r="AR710" s="27">
        <f t="shared" si="1200"/>
        <v>0</v>
      </c>
      <c r="AS710" s="27">
        <f t="shared" si="1200"/>
        <v>0</v>
      </c>
      <c r="AT710" s="27">
        <f t="shared" si="1200"/>
        <v>0</v>
      </c>
      <c r="AU710" s="27">
        <f t="shared" si="1200"/>
        <v>0</v>
      </c>
      <c r="AV710" s="27">
        <f t="shared" si="1200"/>
        <v>20119</v>
      </c>
      <c r="AW710" s="27">
        <f t="shared" si="1200"/>
        <v>0</v>
      </c>
    </row>
    <row r="711" spans="1:49" s="7" customFormat="1" ht="66.75">
      <c r="A711" s="33" t="s">
        <v>436</v>
      </c>
      <c r="B711" s="42" t="s">
        <v>56</v>
      </c>
      <c r="C711" s="42" t="s">
        <v>51</v>
      </c>
      <c r="D711" s="42" t="s">
        <v>321</v>
      </c>
      <c r="E711" s="42" t="s">
        <v>194</v>
      </c>
      <c r="F711" s="27">
        <v>20119</v>
      </c>
      <c r="G711" s="27"/>
      <c r="H711" s="27"/>
      <c r="I711" s="27"/>
      <c r="J711" s="27"/>
      <c r="K711" s="27"/>
      <c r="L711" s="27">
        <f>F711+H711+I711+J711+K711</f>
        <v>20119</v>
      </c>
      <c r="M711" s="27">
        <f>G711+K711</f>
        <v>0</v>
      </c>
      <c r="N711" s="27"/>
      <c r="O711" s="27"/>
      <c r="P711" s="27"/>
      <c r="Q711" s="27"/>
      <c r="R711" s="27">
        <f>L711+N711+O711+P711+Q711</f>
        <v>20119</v>
      </c>
      <c r="S711" s="27">
        <f>M711+Q711</f>
        <v>0</v>
      </c>
      <c r="T711" s="27"/>
      <c r="U711" s="27"/>
      <c r="V711" s="27"/>
      <c r="W711" s="27"/>
      <c r="X711" s="27">
        <f>R711+T711+U711+V711+W711</f>
        <v>20119</v>
      </c>
      <c r="Y711" s="27">
        <f>S711+W711</f>
        <v>0</v>
      </c>
      <c r="Z711" s="27"/>
      <c r="AA711" s="27"/>
      <c r="AB711" s="27"/>
      <c r="AC711" s="27"/>
      <c r="AD711" s="27">
        <f>X711+Z711+AA711+AB711+AC711</f>
        <v>20119</v>
      </c>
      <c r="AE711" s="27">
        <f>Y711+AC711</f>
        <v>0</v>
      </c>
      <c r="AF711" s="27"/>
      <c r="AG711" s="27"/>
      <c r="AH711" s="27"/>
      <c r="AI711" s="27"/>
      <c r="AJ711" s="27">
        <f>AD711+AF711+AG711+AH711+AI711</f>
        <v>20119</v>
      </c>
      <c r="AK711" s="27">
        <f>AE711+AI711</f>
        <v>0</v>
      </c>
      <c r="AL711" s="27"/>
      <c r="AM711" s="27"/>
      <c r="AN711" s="27"/>
      <c r="AO711" s="27"/>
      <c r="AP711" s="27">
        <f>AJ711+AL711+AM711+AN711+AO711</f>
        <v>20119</v>
      </c>
      <c r="AQ711" s="27">
        <f>AK711+AO711</f>
        <v>0</v>
      </c>
      <c r="AR711" s="27"/>
      <c r="AS711" s="27"/>
      <c r="AT711" s="27"/>
      <c r="AU711" s="27"/>
      <c r="AV711" s="27">
        <f>AP711+AR711+AS711+AT711+AU711</f>
        <v>20119</v>
      </c>
      <c r="AW711" s="27">
        <f>AQ711+AU711</f>
        <v>0</v>
      </c>
    </row>
    <row r="712" spans="1:49" s="7" customFormat="1" ht="18.75">
      <c r="A712" s="56" t="s">
        <v>593</v>
      </c>
      <c r="B712" s="42" t="s">
        <v>56</v>
      </c>
      <c r="C712" s="42" t="s">
        <v>51</v>
      </c>
      <c r="D712" s="26" t="s">
        <v>630</v>
      </c>
      <c r="E712" s="42"/>
      <c r="F712" s="27"/>
      <c r="G712" s="27"/>
      <c r="H712" s="27"/>
      <c r="I712" s="27"/>
      <c r="J712" s="27"/>
      <c r="K712" s="27"/>
      <c r="L712" s="27"/>
      <c r="M712" s="27"/>
      <c r="N712" s="27">
        <f>N720+N723+N716</f>
        <v>0</v>
      </c>
      <c r="O712" s="27">
        <f t="shared" ref="O712:S712" si="1201">O720+O723+O716</f>
        <v>0</v>
      </c>
      <c r="P712" s="27">
        <f t="shared" si="1201"/>
        <v>0</v>
      </c>
      <c r="Q712" s="27">
        <f t="shared" si="1201"/>
        <v>452423</v>
      </c>
      <c r="R712" s="27">
        <f t="shared" si="1201"/>
        <v>452423</v>
      </c>
      <c r="S712" s="27">
        <f t="shared" si="1201"/>
        <v>452423</v>
      </c>
      <c r="T712" s="27">
        <f>T720+T723+T716+T713</f>
        <v>0</v>
      </c>
      <c r="U712" s="27">
        <f t="shared" ref="U712:Y712" si="1202">U720+U723+U716+U713</f>
        <v>0</v>
      </c>
      <c r="V712" s="27">
        <f t="shared" si="1202"/>
        <v>0</v>
      </c>
      <c r="W712" s="27">
        <f t="shared" si="1202"/>
        <v>0</v>
      </c>
      <c r="X712" s="27">
        <f t="shared" si="1202"/>
        <v>452423</v>
      </c>
      <c r="Y712" s="27">
        <f t="shared" si="1202"/>
        <v>452423</v>
      </c>
      <c r="Z712" s="27">
        <f>Z720+Z723+Z716+Z713</f>
        <v>0</v>
      </c>
      <c r="AA712" s="27">
        <f t="shared" ref="AA712:AE712" si="1203">AA720+AA723+AA716+AA713</f>
        <v>0</v>
      </c>
      <c r="AB712" s="27">
        <f t="shared" si="1203"/>
        <v>0</v>
      </c>
      <c r="AC712" s="27">
        <f t="shared" si="1203"/>
        <v>1814160</v>
      </c>
      <c r="AD712" s="27">
        <f t="shared" si="1203"/>
        <v>2266583</v>
      </c>
      <c r="AE712" s="27">
        <f t="shared" si="1203"/>
        <v>2266583</v>
      </c>
      <c r="AF712" s="27">
        <f>AF720+AF723+AF716+AF713</f>
        <v>0</v>
      </c>
      <c r="AG712" s="27">
        <f t="shared" ref="AG712:AK712" si="1204">AG720+AG723+AG716+AG713</f>
        <v>0</v>
      </c>
      <c r="AH712" s="27">
        <f t="shared" si="1204"/>
        <v>0</v>
      </c>
      <c r="AI712" s="27">
        <f t="shared" si="1204"/>
        <v>0</v>
      </c>
      <c r="AJ712" s="27">
        <f t="shared" si="1204"/>
        <v>2266583</v>
      </c>
      <c r="AK712" s="27">
        <f t="shared" si="1204"/>
        <v>2266583</v>
      </c>
      <c r="AL712" s="27">
        <f>AL720+AL723+AL716+AL713</f>
        <v>0</v>
      </c>
      <c r="AM712" s="27">
        <f t="shared" ref="AM712:AQ712" si="1205">AM720+AM723+AM716+AM713</f>
        <v>0</v>
      </c>
      <c r="AN712" s="27">
        <f t="shared" si="1205"/>
        <v>0</v>
      </c>
      <c r="AO712" s="27">
        <f t="shared" si="1205"/>
        <v>0</v>
      </c>
      <c r="AP712" s="27">
        <f t="shared" si="1205"/>
        <v>2266583</v>
      </c>
      <c r="AQ712" s="27">
        <f t="shared" si="1205"/>
        <v>2266583</v>
      </c>
      <c r="AR712" s="27">
        <f>AR720+AR723+AR716+AR713</f>
        <v>0</v>
      </c>
      <c r="AS712" s="27">
        <f t="shared" ref="AS712:AW712" si="1206">AS720+AS723+AS716+AS713</f>
        <v>0</v>
      </c>
      <c r="AT712" s="27">
        <f t="shared" si="1206"/>
        <v>0</v>
      </c>
      <c r="AU712" s="27">
        <f t="shared" si="1206"/>
        <v>16322</v>
      </c>
      <c r="AV712" s="27">
        <f t="shared" si="1206"/>
        <v>2282905</v>
      </c>
      <c r="AW712" s="27">
        <f t="shared" si="1206"/>
        <v>2282905</v>
      </c>
    </row>
    <row r="713" spans="1:49" s="107" customFormat="1" ht="83.25">
      <c r="A713" s="120" t="s">
        <v>662</v>
      </c>
      <c r="B713" s="42" t="s">
        <v>56</v>
      </c>
      <c r="C713" s="42" t="s">
        <v>51</v>
      </c>
      <c r="D713" s="26" t="s">
        <v>663</v>
      </c>
      <c r="E713" s="25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>
        <f>T714</f>
        <v>0</v>
      </c>
      <c r="U713" s="27">
        <f t="shared" ref="U713:AJ714" si="1207">U714</f>
        <v>0</v>
      </c>
      <c r="V713" s="27">
        <f t="shared" si="1207"/>
        <v>0</v>
      </c>
      <c r="W713" s="27">
        <f t="shared" si="1207"/>
        <v>0</v>
      </c>
      <c r="X713" s="27">
        <f t="shared" si="1207"/>
        <v>0</v>
      </c>
      <c r="Y713" s="27">
        <f t="shared" si="1207"/>
        <v>0</v>
      </c>
      <c r="Z713" s="27">
        <f>Z714</f>
        <v>0</v>
      </c>
      <c r="AA713" s="27">
        <f t="shared" si="1207"/>
        <v>0</v>
      </c>
      <c r="AB713" s="27">
        <f t="shared" si="1207"/>
        <v>0</v>
      </c>
      <c r="AC713" s="131">
        <f t="shared" si="1207"/>
        <v>18179</v>
      </c>
      <c r="AD713" s="27">
        <f t="shared" si="1207"/>
        <v>18179</v>
      </c>
      <c r="AE713" s="27">
        <f t="shared" si="1207"/>
        <v>18179</v>
      </c>
      <c r="AF713" s="27">
        <f>AF714</f>
        <v>0</v>
      </c>
      <c r="AG713" s="27">
        <f t="shared" si="1207"/>
        <v>0</v>
      </c>
      <c r="AH713" s="27">
        <f t="shared" si="1207"/>
        <v>0</v>
      </c>
      <c r="AI713" s="27">
        <f t="shared" si="1207"/>
        <v>0</v>
      </c>
      <c r="AJ713" s="27">
        <f t="shared" si="1207"/>
        <v>18179</v>
      </c>
      <c r="AK713" s="27">
        <f t="shared" ref="AG713:AK714" si="1208">AK714</f>
        <v>18179</v>
      </c>
      <c r="AL713" s="27">
        <f>AL714</f>
        <v>0</v>
      </c>
      <c r="AM713" s="27">
        <f t="shared" ref="AM713:AW714" si="1209">AM714</f>
        <v>0</v>
      </c>
      <c r="AN713" s="27">
        <f t="shared" si="1209"/>
        <v>0</v>
      </c>
      <c r="AO713" s="27">
        <f t="shared" si="1209"/>
        <v>0</v>
      </c>
      <c r="AP713" s="27">
        <f t="shared" si="1209"/>
        <v>18179</v>
      </c>
      <c r="AQ713" s="27">
        <f t="shared" si="1209"/>
        <v>18179</v>
      </c>
      <c r="AR713" s="27">
        <f>AR714</f>
        <v>0</v>
      </c>
      <c r="AS713" s="27">
        <f t="shared" si="1209"/>
        <v>0</v>
      </c>
      <c r="AT713" s="27">
        <f t="shared" si="1209"/>
        <v>0</v>
      </c>
      <c r="AU713" s="27">
        <f t="shared" si="1209"/>
        <v>0</v>
      </c>
      <c r="AV713" s="27">
        <f t="shared" si="1209"/>
        <v>18179</v>
      </c>
      <c r="AW713" s="27">
        <f t="shared" si="1209"/>
        <v>18179</v>
      </c>
    </row>
    <row r="714" spans="1:49" s="107" customFormat="1" ht="50.25">
      <c r="A714" s="33" t="s">
        <v>83</v>
      </c>
      <c r="B714" s="42" t="s">
        <v>56</v>
      </c>
      <c r="C714" s="42" t="s">
        <v>51</v>
      </c>
      <c r="D714" s="26" t="s">
        <v>663</v>
      </c>
      <c r="E714" s="25" t="s">
        <v>84</v>
      </c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>
        <f>T715</f>
        <v>0</v>
      </c>
      <c r="U714" s="27">
        <f t="shared" si="1207"/>
        <v>0</v>
      </c>
      <c r="V714" s="27">
        <f t="shared" si="1207"/>
        <v>0</v>
      </c>
      <c r="W714" s="27">
        <f t="shared" si="1207"/>
        <v>0</v>
      </c>
      <c r="X714" s="27">
        <f t="shared" si="1207"/>
        <v>0</v>
      </c>
      <c r="Y714" s="27">
        <f t="shared" si="1207"/>
        <v>0</v>
      </c>
      <c r="Z714" s="27">
        <f>Z715</f>
        <v>0</v>
      </c>
      <c r="AA714" s="27">
        <f t="shared" si="1207"/>
        <v>0</v>
      </c>
      <c r="AB714" s="27">
        <f t="shared" si="1207"/>
        <v>0</v>
      </c>
      <c r="AC714" s="131">
        <f t="shared" si="1207"/>
        <v>18179</v>
      </c>
      <c r="AD714" s="27">
        <f t="shared" si="1207"/>
        <v>18179</v>
      </c>
      <c r="AE714" s="27">
        <f t="shared" si="1207"/>
        <v>18179</v>
      </c>
      <c r="AF714" s="27">
        <f>AF715</f>
        <v>0</v>
      </c>
      <c r="AG714" s="27">
        <f t="shared" si="1208"/>
        <v>0</v>
      </c>
      <c r="AH714" s="27">
        <f t="shared" si="1208"/>
        <v>0</v>
      </c>
      <c r="AI714" s="27">
        <f t="shared" si="1208"/>
        <v>0</v>
      </c>
      <c r="AJ714" s="27">
        <f t="shared" si="1208"/>
        <v>18179</v>
      </c>
      <c r="AK714" s="27">
        <f t="shared" si="1208"/>
        <v>18179</v>
      </c>
      <c r="AL714" s="27">
        <f>AL715</f>
        <v>0</v>
      </c>
      <c r="AM714" s="27">
        <f t="shared" si="1209"/>
        <v>0</v>
      </c>
      <c r="AN714" s="27">
        <f t="shared" si="1209"/>
        <v>0</v>
      </c>
      <c r="AO714" s="27">
        <f t="shared" si="1209"/>
        <v>0</v>
      </c>
      <c r="AP714" s="27">
        <f t="shared" si="1209"/>
        <v>18179</v>
      </c>
      <c r="AQ714" s="27">
        <f t="shared" si="1209"/>
        <v>18179</v>
      </c>
      <c r="AR714" s="27">
        <f>AR715</f>
        <v>0</v>
      </c>
      <c r="AS714" s="27">
        <f t="shared" si="1209"/>
        <v>0</v>
      </c>
      <c r="AT714" s="27">
        <f t="shared" si="1209"/>
        <v>0</v>
      </c>
      <c r="AU714" s="27">
        <f t="shared" si="1209"/>
        <v>0</v>
      </c>
      <c r="AV714" s="27">
        <f t="shared" si="1209"/>
        <v>18179</v>
      </c>
      <c r="AW714" s="27">
        <f t="shared" si="1209"/>
        <v>18179</v>
      </c>
    </row>
    <row r="715" spans="1:49" s="107" customFormat="1" ht="18.75">
      <c r="A715" s="56" t="s">
        <v>178</v>
      </c>
      <c r="B715" s="42" t="s">
        <v>56</v>
      </c>
      <c r="C715" s="42" t="s">
        <v>51</v>
      </c>
      <c r="D715" s="26" t="s">
        <v>663</v>
      </c>
      <c r="E715" s="25" t="s">
        <v>177</v>
      </c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>
        <f>R715+T715+U715+V715+W715</f>
        <v>0</v>
      </c>
      <c r="Y715" s="27">
        <f>S715+W715</f>
        <v>0</v>
      </c>
      <c r="Z715" s="27"/>
      <c r="AA715" s="27"/>
      <c r="AB715" s="27"/>
      <c r="AC715" s="131">
        <v>18179</v>
      </c>
      <c r="AD715" s="27">
        <f>X715+Z715+AA715+AB715+AC715</f>
        <v>18179</v>
      </c>
      <c r="AE715" s="27">
        <f>Y715+AC715</f>
        <v>18179</v>
      </c>
      <c r="AF715" s="27"/>
      <c r="AG715" s="27"/>
      <c r="AH715" s="27"/>
      <c r="AI715" s="27"/>
      <c r="AJ715" s="27">
        <f>AD715+AF715+AG715+AH715+AI715</f>
        <v>18179</v>
      </c>
      <c r="AK715" s="27">
        <f>AE715+AI715</f>
        <v>18179</v>
      </c>
      <c r="AL715" s="27"/>
      <c r="AM715" s="27"/>
      <c r="AN715" s="27"/>
      <c r="AO715" s="27"/>
      <c r="AP715" s="27">
        <f>AJ715+AL715+AM715+AN715+AO715</f>
        <v>18179</v>
      </c>
      <c r="AQ715" s="27">
        <f>AK715+AO715</f>
        <v>18179</v>
      </c>
      <c r="AR715" s="27"/>
      <c r="AS715" s="27"/>
      <c r="AT715" s="27"/>
      <c r="AU715" s="27"/>
      <c r="AV715" s="27">
        <f>AP715+AR715+AS715+AT715+AU715</f>
        <v>18179</v>
      </c>
      <c r="AW715" s="27">
        <f>AQ715+AU715</f>
        <v>18179</v>
      </c>
    </row>
    <row r="716" spans="1:49" s="7" customFormat="1" ht="99">
      <c r="A716" s="119" t="s">
        <v>648</v>
      </c>
      <c r="B716" s="42" t="s">
        <v>56</v>
      </c>
      <c r="C716" s="42" t="s">
        <v>51</v>
      </c>
      <c r="D716" s="26" t="s">
        <v>649</v>
      </c>
      <c r="E716" s="25"/>
      <c r="F716" s="27"/>
      <c r="G716" s="27"/>
      <c r="H716" s="27"/>
      <c r="I716" s="27"/>
      <c r="J716" s="27"/>
      <c r="K716" s="27"/>
      <c r="L716" s="27"/>
      <c r="M716" s="27"/>
      <c r="N716" s="27">
        <f>N717</f>
        <v>0</v>
      </c>
      <c r="O716" s="27">
        <f t="shared" ref="O716:AW716" si="1210">O717</f>
        <v>0</v>
      </c>
      <c r="P716" s="27">
        <f t="shared" si="1210"/>
        <v>0</v>
      </c>
      <c r="Q716" s="27">
        <f t="shared" si="1210"/>
        <v>4631</v>
      </c>
      <c r="R716" s="27">
        <f t="shared" si="1210"/>
        <v>4631</v>
      </c>
      <c r="S716" s="27">
        <f t="shared" si="1210"/>
        <v>4631</v>
      </c>
      <c r="T716" s="27">
        <f>T717</f>
        <v>0</v>
      </c>
      <c r="U716" s="27">
        <f t="shared" si="1210"/>
        <v>0</v>
      </c>
      <c r="V716" s="27">
        <f t="shared" si="1210"/>
        <v>0</v>
      </c>
      <c r="W716" s="27">
        <f t="shared" si="1210"/>
        <v>0</v>
      </c>
      <c r="X716" s="27">
        <f t="shared" si="1210"/>
        <v>4631</v>
      </c>
      <c r="Y716" s="27">
        <f t="shared" si="1210"/>
        <v>4631</v>
      </c>
      <c r="Z716" s="27">
        <f>Z717</f>
        <v>0</v>
      </c>
      <c r="AA716" s="27">
        <f t="shared" si="1210"/>
        <v>0</v>
      </c>
      <c r="AB716" s="27">
        <f t="shared" si="1210"/>
        <v>0</v>
      </c>
      <c r="AC716" s="131">
        <f t="shared" si="1210"/>
        <v>17669</v>
      </c>
      <c r="AD716" s="27">
        <f t="shared" si="1210"/>
        <v>22300</v>
      </c>
      <c r="AE716" s="27">
        <f t="shared" si="1210"/>
        <v>22300</v>
      </c>
      <c r="AF716" s="27">
        <f>AF717</f>
        <v>0</v>
      </c>
      <c r="AG716" s="27">
        <f t="shared" si="1210"/>
        <v>0</v>
      </c>
      <c r="AH716" s="27">
        <f t="shared" si="1210"/>
        <v>0</v>
      </c>
      <c r="AI716" s="27">
        <f t="shared" si="1210"/>
        <v>0</v>
      </c>
      <c r="AJ716" s="27">
        <f t="shared" si="1210"/>
        <v>22300</v>
      </c>
      <c r="AK716" s="27">
        <f t="shared" si="1210"/>
        <v>22300</v>
      </c>
      <c r="AL716" s="27">
        <f>AL717</f>
        <v>0</v>
      </c>
      <c r="AM716" s="27">
        <f t="shared" si="1210"/>
        <v>0</v>
      </c>
      <c r="AN716" s="27">
        <f t="shared" si="1210"/>
        <v>0</v>
      </c>
      <c r="AO716" s="27">
        <f t="shared" si="1210"/>
        <v>0</v>
      </c>
      <c r="AP716" s="27">
        <f t="shared" si="1210"/>
        <v>22300</v>
      </c>
      <c r="AQ716" s="27">
        <f t="shared" si="1210"/>
        <v>22300</v>
      </c>
      <c r="AR716" s="27">
        <f>AR717</f>
        <v>0</v>
      </c>
      <c r="AS716" s="27">
        <f t="shared" si="1210"/>
        <v>0</v>
      </c>
      <c r="AT716" s="27">
        <f t="shared" si="1210"/>
        <v>0</v>
      </c>
      <c r="AU716" s="27">
        <f t="shared" si="1210"/>
        <v>0</v>
      </c>
      <c r="AV716" s="27">
        <f t="shared" si="1210"/>
        <v>22300</v>
      </c>
      <c r="AW716" s="27">
        <f t="shared" si="1210"/>
        <v>22300</v>
      </c>
    </row>
    <row r="717" spans="1:49" s="7" customFormat="1" ht="50.25">
      <c r="A717" s="33" t="s">
        <v>83</v>
      </c>
      <c r="B717" s="42" t="s">
        <v>56</v>
      </c>
      <c r="C717" s="42" t="s">
        <v>51</v>
      </c>
      <c r="D717" s="26" t="s">
        <v>649</v>
      </c>
      <c r="E717" s="25" t="s">
        <v>84</v>
      </c>
      <c r="F717" s="27"/>
      <c r="G717" s="27"/>
      <c r="H717" s="27"/>
      <c r="I717" s="27"/>
      <c r="J717" s="27"/>
      <c r="K717" s="27"/>
      <c r="L717" s="27"/>
      <c r="M717" s="27"/>
      <c r="N717" s="27">
        <f>N718+N719</f>
        <v>0</v>
      </c>
      <c r="O717" s="27">
        <f t="shared" ref="O717:S717" si="1211">O718+O719</f>
        <v>0</v>
      </c>
      <c r="P717" s="27">
        <f t="shared" si="1211"/>
        <v>0</v>
      </c>
      <c r="Q717" s="27">
        <f t="shared" si="1211"/>
        <v>4631</v>
      </c>
      <c r="R717" s="27">
        <f t="shared" si="1211"/>
        <v>4631</v>
      </c>
      <c r="S717" s="27">
        <f t="shared" si="1211"/>
        <v>4631</v>
      </c>
      <c r="T717" s="27">
        <f>T718+T719</f>
        <v>0</v>
      </c>
      <c r="U717" s="27">
        <f t="shared" ref="U717:Y717" si="1212">U718+U719</f>
        <v>0</v>
      </c>
      <c r="V717" s="27">
        <f t="shared" si="1212"/>
        <v>0</v>
      </c>
      <c r="W717" s="27">
        <f t="shared" si="1212"/>
        <v>0</v>
      </c>
      <c r="X717" s="27">
        <f t="shared" si="1212"/>
        <v>4631</v>
      </c>
      <c r="Y717" s="27">
        <f t="shared" si="1212"/>
        <v>4631</v>
      </c>
      <c r="Z717" s="27">
        <f>Z718+Z719</f>
        <v>0</v>
      </c>
      <c r="AA717" s="27">
        <f t="shared" ref="AA717:AE717" si="1213">AA718+AA719</f>
        <v>0</v>
      </c>
      <c r="AB717" s="27">
        <f t="shared" si="1213"/>
        <v>0</v>
      </c>
      <c r="AC717" s="131">
        <f t="shared" si="1213"/>
        <v>17669</v>
      </c>
      <c r="AD717" s="27">
        <f t="shared" si="1213"/>
        <v>22300</v>
      </c>
      <c r="AE717" s="27">
        <f t="shared" si="1213"/>
        <v>22300</v>
      </c>
      <c r="AF717" s="27">
        <f>AF718+AF719</f>
        <v>0</v>
      </c>
      <c r="AG717" s="27">
        <f t="shared" ref="AG717:AK717" si="1214">AG718+AG719</f>
        <v>0</v>
      </c>
      <c r="AH717" s="27">
        <f t="shared" si="1214"/>
        <v>0</v>
      </c>
      <c r="AI717" s="27">
        <f t="shared" si="1214"/>
        <v>0</v>
      </c>
      <c r="AJ717" s="27">
        <f t="shared" si="1214"/>
        <v>22300</v>
      </c>
      <c r="AK717" s="27">
        <f t="shared" si="1214"/>
        <v>22300</v>
      </c>
      <c r="AL717" s="27">
        <f>AL718+AL719</f>
        <v>0</v>
      </c>
      <c r="AM717" s="27">
        <f t="shared" ref="AM717:AQ717" si="1215">AM718+AM719</f>
        <v>0</v>
      </c>
      <c r="AN717" s="27">
        <f t="shared" si="1215"/>
        <v>0</v>
      </c>
      <c r="AO717" s="27">
        <f t="shared" si="1215"/>
        <v>0</v>
      </c>
      <c r="AP717" s="27">
        <f t="shared" si="1215"/>
        <v>22300</v>
      </c>
      <c r="AQ717" s="27">
        <f t="shared" si="1215"/>
        <v>22300</v>
      </c>
      <c r="AR717" s="27">
        <f>AR718+AR719</f>
        <v>0</v>
      </c>
      <c r="AS717" s="27">
        <f t="shared" ref="AS717:AW717" si="1216">AS718+AS719</f>
        <v>0</v>
      </c>
      <c r="AT717" s="27">
        <f t="shared" si="1216"/>
        <v>0</v>
      </c>
      <c r="AU717" s="27">
        <f t="shared" si="1216"/>
        <v>0</v>
      </c>
      <c r="AV717" s="27">
        <f t="shared" si="1216"/>
        <v>22300</v>
      </c>
      <c r="AW717" s="27">
        <f t="shared" si="1216"/>
        <v>22300</v>
      </c>
    </row>
    <row r="718" spans="1:49" s="7" customFormat="1" ht="18.75">
      <c r="A718" s="56" t="s">
        <v>178</v>
      </c>
      <c r="B718" s="42" t="s">
        <v>56</v>
      </c>
      <c r="C718" s="42" t="s">
        <v>51</v>
      </c>
      <c r="D718" s="26" t="s">
        <v>649</v>
      </c>
      <c r="E718" s="25" t="s">
        <v>177</v>
      </c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>
        <v>4531</v>
      </c>
      <c r="R718" s="27">
        <f>L718+N718+O718+P718+Q718</f>
        <v>4531</v>
      </c>
      <c r="S718" s="27">
        <f>M718+Q718</f>
        <v>4531</v>
      </c>
      <c r="T718" s="27"/>
      <c r="U718" s="27"/>
      <c r="V718" s="27"/>
      <c r="W718" s="27"/>
      <c r="X718" s="27">
        <f>R718+T718+U718+V718+W718</f>
        <v>4531</v>
      </c>
      <c r="Y718" s="27">
        <f>S718+W718</f>
        <v>4531</v>
      </c>
      <c r="Z718" s="27"/>
      <c r="AA718" s="27"/>
      <c r="AB718" s="27"/>
      <c r="AC718" s="131">
        <f>14279+3112</f>
        <v>17391</v>
      </c>
      <c r="AD718" s="27">
        <f>X718+Z718+AA718+AB718+AC718</f>
        <v>21922</v>
      </c>
      <c r="AE718" s="27">
        <f>Y718+AC718</f>
        <v>21922</v>
      </c>
      <c r="AF718" s="27"/>
      <c r="AG718" s="27"/>
      <c r="AH718" s="27"/>
      <c r="AI718" s="27"/>
      <c r="AJ718" s="27">
        <f>AD718+AF718+AG718+AH718+AI718</f>
        <v>21922</v>
      </c>
      <c r="AK718" s="27">
        <f>AE718+AI718</f>
        <v>21922</v>
      </c>
      <c r="AL718" s="27"/>
      <c r="AM718" s="27"/>
      <c r="AN718" s="27"/>
      <c r="AO718" s="27"/>
      <c r="AP718" s="27">
        <f>AJ718+AL718+AM718+AN718+AO718</f>
        <v>21922</v>
      </c>
      <c r="AQ718" s="27">
        <f>AK718+AO718</f>
        <v>21922</v>
      </c>
      <c r="AR718" s="27"/>
      <c r="AS718" s="27"/>
      <c r="AT718" s="27"/>
      <c r="AU718" s="27"/>
      <c r="AV718" s="27">
        <f>AP718+AR718+AS718+AT718+AU718</f>
        <v>21922</v>
      </c>
      <c r="AW718" s="27">
        <f>AQ718+AU718</f>
        <v>21922</v>
      </c>
    </row>
    <row r="719" spans="1:49" s="7" customFormat="1" ht="18.75">
      <c r="A719" s="120" t="s">
        <v>189</v>
      </c>
      <c r="B719" s="42" t="s">
        <v>56</v>
      </c>
      <c r="C719" s="42" t="s">
        <v>51</v>
      </c>
      <c r="D719" s="26" t="s">
        <v>649</v>
      </c>
      <c r="E719" s="25" t="s">
        <v>188</v>
      </c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>
        <v>100</v>
      </c>
      <c r="R719" s="27">
        <f>L719+N719+O719+P719+Q719</f>
        <v>100</v>
      </c>
      <c r="S719" s="27">
        <f>M719+Q719</f>
        <v>100</v>
      </c>
      <c r="T719" s="27"/>
      <c r="U719" s="27"/>
      <c r="V719" s="27"/>
      <c r="W719" s="27"/>
      <c r="X719" s="27">
        <f>R719+T719+U719+V719+W719</f>
        <v>100</v>
      </c>
      <c r="Y719" s="27">
        <f>S719+W719</f>
        <v>100</v>
      </c>
      <c r="Z719" s="27"/>
      <c r="AA719" s="27"/>
      <c r="AB719" s="27"/>
      <c r="AC719" s="131">
        <v>278</v>
      </c>
      <c r="AD719" s="27">
        <f>X719+Z719+AA719+AB719+AC719</f>
        <v>378</v>
      </c>
      <c r="AE719" s="27">
        <f>Y719+AC719</f>
        <v>378</v>
      </c>
      <c r="AF719" s="27"/>
      <c r="AG719" s="27"/>
      <c r="AH719" s="27"/>
      <c r="AI719" s="27"/>
      <c r="AJ719" s="27">
        <f>AD719+AF719+AG719+AH719+AI719</f>
        <v>378</v>
      </c>
      <c r="AK719" s="27">
        <f>AE719+AI719</f>
        <v>378</v>
      </c>
      <c r="AL719" s="27"/>
      <c r="AM719" s="27"/>
      <c r="AN719" s="27"/>
      <c r="AO719" s="27"/>
      <c r="AP719" s="27">
        <f>AJ719+AL719+AM719+AN719+AO719</f>
        <v>378</v>
      </c>
      <c r="AQ719" s="27">
        <f>AK719+AO719</f>
        <v>378</v>
      </c>
      <c r="AR719" s="27"/>
      <c r="AS719" s="27"/>
      <c r="AT719" s="27"/>
      <c r="AU719" s="27"/>
      <c r="AV719" s="27">
        <f>AP719+AR719+AS719+AT719+AU719</f>
        <v>378</v>
      </c>
      <c r="AW719" s="27">
        <f>AQ719+AU719</f>
        <v>378</v>
      </c>
    </row>
    <row r="720" spans="1:49" s="7" customFormat="1" ht="66">
      <c r="A720" s="121" t="s">
        <v>634</v>
      </c>
      <c r="B720" s="42" t="s">
        <v>56</v>
      </c>
      <c r="C720" s="42" t="s">
        <v>51</v>
      </c>
      <c r="D720" s="26" t="s">
        <v>635</v>
      </c>
      <c r="E720" s="25"/>
      <c r="F720" s="27"/>
      <c r="G720" s="27"/>
      <c r="H720" s="27"/>
      <c r="I720" s="27"/>
      <c r="J720" s="27"/>
      <c r="K720" s="27"/>
      <c r="L720" s="27"/>
      <c r="M720" s="27"/>
      <c r="N720" s="27">
        <f>N721</f>
        <v>0</v>
      </c>
      <c r="O720" s="27">
        <f t="shared" ref="O720:AD721" si="1217">O721</f>
        <v>0</v>
      </c>
      <c r="P720" s="27">
        <f t="shared" si="1217"/>
        <v>0</v>
      </c>
      <c r="Q720" s="27">
        <f t="shared" si="1217"/>
        <v>12282</v>
      </c>
      <c r="R720" s="27">
        <f t="shared" si="1217"/>
        <v>12282</v>
      </c>
      <c r="S720" s="27">
        <f t="shared" si="1217"/>
        <v>12282</v>
      </c>
      <c r="T720" s="27">
        <f>T721</f>
        <v>0</v>
      </c>
      <c r="U720" s="27">
        <f t="shared" si="1217"/>
        <v>0</v>
      </c>
      <c r="V720" s="27">
        <f t="shared" si="1217"/>
        <v>0</v>
      </c>
      <c r="W720" s="27">
        <f t="shared" si="1217"/>
        <v>0</v>
      </c>
      <c r="X720" s="27">
        <f t="shared" si="1217"/>
        <v>12282</v>
      </c>
      <c r="Y720" s="27">
        <f t="shared" si="1217"/>
        <v>12282</v>
      </c>
      <c r="Z720" s="27">
        <f>Z721</f>
        <v>0</v>
      </c>
      <c r="AA720" s="27">
        <f t="shared" si="1217"/>
        <v>0</v>
      </c>
      <c r="AB720" s="27">
        <f t="shared" si="1217"/>
        <v>0</v>
      </c>
      <c r="AC720" s="131">
        <f t="shared" si="1217"/>
        <v>71356</v>
      </c>
      <c r="AD720" s="27">
        <f t="shared" si="1217"/>
        <v>83638</v>
      </c>
      <c r="AE720" s="27">
        <f t="shared" ref="AA720:AE721" si="1218">AE721</f>
        <v>83638</v>
      </c>
      <c r="AF720" s="27">
        <f>AF721</f>
        <v>0</v>
      </c>
      <c r="AG720" s="27">
        <f t="shared" ref="AG720:AV721" si="1219">AG721</f>
        <v>0</v>
      </c>
      <c r="AH720" s="27">
        <f t="shared" si="1219"/>
        <v>0</v>
      </c>
      <c r="AI720" s="27">
        <f t="shared" si="1219"/>
        <v>0</v>
      </c>
      <c r="AJ720" s="27">
        <f t="shared" si="1219"/>
        <v>83638</v>
      </c>
      <c r="AK720" s="27">
        <f t="shared" si="1219"/>
        <v>83638</v>
      </c>
      <c r="AL720" s="27">
        <f>AL721</f>
        <v>0</v>
      </c>
      <c r="AM720" s="27">
        <f t="shared" si="1219"/>
        <v>0</v>
      </c>
      <c r="AN720" s="27">
        <f t="shared" si="1219"/>
        <v>0</v>
      </c>
      <c r="AO720" s="27">
        <f t="shared" si="1219"/>
        <v>0</v>
      </c>
      <c r="AP720" s="27">
        <f t="shared" si="1219"/>
        <v>83638</v>
      </c>
      <c r="AQ720" s="27">
        <f t="shared" si="1219"/>
        <v>83638</v>
      </c>
      <c r="AR720" s="27">
        <f>AR721</f>
        <v>0</v>
      </c>
      <c r="AS720" s="27">
        <f t="shared" si="1219"/>
        <v>0</v>
      </c>
      <c r="AT720" s="27">
        <f t="shared" si="1219"/>
        <v>0</v>
      </c>
      <c r="AU720" s="27">
        <f t="shared" si="1219"/>
        <v>0</v>
      </c>
      <c r="AV720" s="27">
        <f t="shared" si="1219"/>
        <v>83638</v>
      </c>
      <c r="AW720" s="27">
        <f t="shared" ref="AS720:AW721" si="1220">AW721</f>
        <v>83638</v>
      </c>
    </row>
    <row r="721" spans="1:49" s="7" customFormat="1" ht="50.25">
      <c r="A721" s="33" t="s">
        <v>83</v>
      </c>
      <c r="B721" s="42" t="s">
        <v>56</v>
      </c>
      <c r="C721" s="42" t="s">
        <v>51</v>
      </c>
      <c r="D721" s="26" t="s">
        <v>635</v>
      </c>
      <c r="E721" s="25" t="s">
        <v>84</v>
      </c>
      <c r="F721" s="27"/>
      <c r="G721" s="27"/>
      <c r="H721" s="27"/>
      <c r="I721" s="27"/>
      <c r="J721" s="27"/>
      <c r="K721" s="27"/>
      <c r="L721" s="27"/>
      <c r="M721" s="27"/>
      <c r="N721" s="27">
        <f>N722</f>
        <v>0</v>
      </c>
      <c r="O721" s="27">
        <f t="shared" si="1217"/>
        <v>0</v>
      </c>
      <c r="P721" s="27">
        <f t="shared" si="1217"/>
        <v>0</v>
      </c>
      <c r="Q721" s="27">
        <f t="shared" si="1217"/>
        <v>12282</v>
      </c>
      <c r="R721" s="27">
        <f t="shared" si="1217"/>
        <v>12282</v>
      </c>
      <c r="S721" s="27">
        <f t="shared" si="1217"/>
        <v>12282</v>
      </c>
      <c r="T721" s="27">
        <f>T722</f>
        <v>0</v>
      </c>
      <c r="U721" s="27">
        <f t="shared" si="1217"/>
        <v>0</v>
      </c>
      <c r="V721" s="27">
        <f t="shared" si="1217"/>
        <v>0</v>
      </c>
      <c r="W721" s="27">
        <f t="shared" si="1217"/>
        <v>0</v>
      </c>
      <c r="X721" s="27">
        <f t="shared" si="1217"/>
        <v>12282</v>
      </c>
      <c r="Y721" s="27">
        <f t="shared" si="1217"/>
        <v>12282</v>
      </c>
      <c r="Z721" s="27">
        <f>Z722</f>
        <v>0</v>
      </c>
      <c r="AA721" s="27">
        <f t="shared" si="1218"/>
        <v>0</v>
      </c>
      <c r="AB721" s="27">
        <f t="shared" si="1218"/>
        <v>0</v>
      </c>
      <c r="AC721" s="131">
        <f t="shared" si="1218"/>
        <v>71356</v>
      </c>
      <c r="AD721" s="27">
        <f t="shared" si="1218"/>
        <v>83638</v>
      </c>
      <c r="AE721" s="27">
        <f t="shared" si="1218"/>
        <v>83638</v>
      </c>
      <c r="AF721" s="27">
        <f>AF722</f>
        <v>0</v>
      </c>
      <c r="AG721" s="27">
        <f t="shared" si="1219"/>
        <v>0</v>
      </c>
      <c r="AH721" s="27">
        <f t="shared" si="1219"/>
        <v>0</v>
      </c>
      <c r="AI721" s="27">
        <f t="shared" si="1219"/>
        <v>0</v>
      </c>
      <c r="AJ721" s="27">
        <f t="shared" si="1219"/>
        <v>83638</v>
      </c>
      <c r="AK721" s="27">
        <f t="shared" si="1219"/>
        <v>83638</v>
      </c>
      <c r="AL721" s="27">
        <f>AL722</f>
        <v>0</v>
      </c>
      <c r="AM721" s="27">
        <f t="shared" si="1219"/>
        <v>0</v>
      </c>
      <c r="AN721" s="27">
        <f t="shared" si="1219"/>
        <v>0</v>
      </c>
      <c r="AO721" s="27">
        <f t="shared" si="1219"/>
        <v>0</v>
      </c>
      <c r="AP721" s="27">
        <f t="shared" si="1219"/>
        <v>83638</v>
      </c>
      <c r="AQ721" s="27">
        <f t="shared" si="1219"/>
        <v>83638</v>
      </c>
      <c r="AR721" s="27">
        <f>AR722</f>
        <v>0</v>
      </c>
      <c r="AS721" s="27">
        <f t="shared" si="1220"/>
        <v>0</v>
      </c>
      <c r="AT721" s="27">
        <f t="shared" si="1220"/>
        <v>0</v>
      </c>
      <c r="AU721" s="27">
        <f t="shared" si="1220"/>
        <v>0</v>
      </c>
      <c r="AV721" s="27">
        <f t="shared" si="1220"/>
        <v>83638</v>
      </c>
      <c r="AW721" s="27">
        <f t="shared" si="1220"/>
        <v>83638</v>
      </c>
    </row>
    <row r="722" spans="1:49" s="107" customFormat="1" ht="18.75">
      <c r="A722" s="56" t="s">
        <v>178</v>
      </c>
      <c r="B722" s="42" t="s">
        <v>56</v>
      </c>
      <c r="C722" s="42" t="s">
        <v>51</v>
      </c>
      <c r="D722" s="26" t="s">
        <v>635</v>
      </c>
      <c r="E722" s="25" t="s">
        <v>177</v>
      </c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>
        <v>12282</v>
      </c>
      <c r="R722" s="27">
        <f>L722+N722+O722+P722+Q722</f>
        <v>12282</v>
      </c>
      <c r="S722" s="27">
        <f>M722+Q722</f>
        <v>12282</v>
      </c>
      <c r="T722" s="27"/>
      <c r="U722" s="27"/>
      <c r="V722" s="27"/>
      <c r="W722" s="27"/>
      <c r="X722" s="27">
        <f>R722+T722+U722+V722+W722</f>
        <v>12282</v>
      </c>
      <c r="Y722" s="27">
        <f>S722+W722</f>
        <v>12282</v>
      </c>
      <c r="Z722" s="27"/>
      <c r="AA722" s="27"/>
      <c r="AB722" s="27"/>
      <c r="AC722" s="131">
        <f>54958+16398</f>
        <v>71356</v>
      </c>
      <c r="AD722" s="27">
        <f>X722+Z722+AA722+AB722+AC722</f>
        <v>83638</v>
      </c>
      <c r="AE722" s="27">
        <f>Y722+AC722</f>
        <v>83638</v>
      </c>
      <c r="AF722" s="27"/>
      <c r="AG722" s="27"/>
      <c r="AH722" s="27"/>
      <c r="AI722" s="27"/>
      <c r="AJ722" s="27">
        <f>AD722+AF722+AG722+AH722+AI722</f>
        <v>83638</v>
      </c>
      <c r="AK722" s="27">
        <f>AE722+AI722</f>
        <v>83638</v>
      </c>
      <c r="AL722" s="27"/>
      <c r="AM722" s="27"/>
      <c r="AN722" s="27"/>
      <c r="AO722" s="27"/>
      <c r="AP722" s="27">
        <f>AJ722+AL722+AM722+AN722+AO722</f>
        <v>83638</v>
      </c>
      <c r="AQ722" s="27">
        <f>AK722+AO722</f>
        <v>83638</v>
      </c>
      <c r="AR722" s="27"/>
      <c r="AS722" s="27"/>
      <c r="AT722" s="27"/>
      <c r="AU722" s="27"/>
      <c r="AV722" s="27">
        <f>AP722+AR722+AS722+AT722+AU722</f>
        <v>83638</v>
      </c>
      <c r="AW722" s="27">
        <f>AQ722+AU722</f>
        <v>83638</v>
      </c>
    </row>
    <row r="723" spans="1:49" s="107" customFormat="1" ht="66">
      <c r="A723" s="121" t="s">
        <v>637</v>
      </c>
      <c r="B723" s="42" t="s">
        <v>56</v>
      </c>
      <c r="C723" s="42" t="s">
        <v>51</v>
      </c>
      <c r="D723" s="26" t="s">
        <v>636</v>
      </c>
      <c r="E723" s="25"/>
      <c r="F723" s="27"/>
      <c r="G723" s="27"/>
      <c r="H723" s="27"/>
      <c r="I723" s="27"/>
      <c r="J723" s="27"/>
      <c r="K723" s="27"/>
      <c r="L723" s="27"/>
      <c r="M723" s="27"/>
      <c r="N723" s="27">
        <f>N724</f>
        <v>0</v>
      </c>
      <c r="O723" s="27">
        <f t="shared" ref="O723:AD724" si="1221">O724</f>
        <v>0</v>
      </c>
      <c r="P723" s="27">
        <f t="shared" si="1221"/>
        <v>0</v>
      </c>
      <c r="Q723" s="27">
        <f t="shared" si="1221"/>
        <v>435510</v>
      </c>
      <c r="R723" s="27">
        <f t="shared" si="1221"/>
        <v>435510</v>
      </c>
      <c r="S723" s="27">
        <f t="shared" si="1221"/>
        <v>435510</v>
      </c>
      <c r="T723" s="27">
        <f>T724</f>
        <v>0</v>
      </c>
      <c r="U723" s="27">
        <f t="shared" si="1221"/>
        <v>0</v>
      </c>
      <c r="V723" s="27">
        <f t="shared" si="1221"/>
        <v>0</v>
      </c>
      <c r="W723" s="27">
        <f t="shared" si="1221"/>
        <v>0</v>
      </c>
      <c r="X723" s="27">
        <f t="shared" si="1221"/>
        <v>435510</v>
      </c>
      <c r="Y723" s="27">
        <f t="shared" si="1221"/>
        <v>435510</v>
      </c>
      <c r="Z723" s="27">
        <f>Z724</f>
        <v>0</v>
      </c>
      <c r="AA723" s="27">
        <f t="shared" si="1221"/>
        <v>0</v>
      </c>
      <c r="AB723" s="27">
        <f t="shared" si="1221"/>
        <v>0</v>
      </c>
      <c r="AC723" s="131">
        <f t="shared" si="1221"/>
        <v>1706956</v>
      </c>
      <c r="AD723" s="27">
        <f t="shared" si="1221"/>
        <v>2142466</v>
      </c>
      <c r="AE723" s="27">
        <f t="shared" ref="AA723:AE724" si="1222">AE724</f>
        <v>2142466</v>
      </c>
      <c r="AF723" s="27">
        <f>AF724</f>
        <v>0</v>
      </c>
      <c r="AG723" s="27">
        <f t="shared" ref="AG723:AV724" si="1223">AG724</f>
        <v>0</v>
      </c>
      <c r="AH723" s="27">
        <f t="shared" si="1223"/>
        <v>0</v>
      </c>
      <c r="AI723" s="27">
        <f t="shared" si="1223"/>
        <v>0</v>
      </c>
      <c r="AJ723" s="27">
        <f t="shared" si="1223"/>
        <v>2142466</v>
      </c>
      <c r="AK723" s="27">
        <f t="shared" si="1223"/>
        <v>2142466</v>
      </c>
      <c r="AL723" s="27">
        <f>AL724</f>
        <v>0</v>
      </c>
      <c r="AM723" s="27">
        <f t="shared" si="1223"/>
        <v>0</v>
      </c>
      <c r="AN723" s="27">
        <f t="shared" si="1223"/>
        <v>0</v>
      </c>
      <c r="AO723" s="27">
        <f t="shared" si="1223"/>
        <v>0</v>
      </c>
      <c r="AP723" s="27">
        <f t="shared" si="1223"/>
        <v>2142466</v>
      </c>
      <c r="AQ723" s="27">
        <f t="shared" si="1223"/>
        <v>2142466</v>
      </c>
      <c r="AR723" s="27">
        <f>AR724</f>
        <v>0</v>
      </c>
      <c r="AS723" s="27">
        <f t="shared" si="1223"/>
        <v>0</v>
      </c>
      <c r="AT723" s="27">
        <f t="shared" si="1223"/>
        <v>0</v>
      </c>
      <c r="AU723" s="27">
        <f t="shared" si="1223"/>
        <v>16322</v>
      </c>
      <c r="AV723" s="27">
        <f t="shared" si="1223"/>
        <v>2158788</v>
      </c>
      <c r="AW723" s="27">
        <f t="shared" ref="AS723:AW724" si="1224">AW724</f>
        <v>2158788</v>
      </c>
    </row>
    <row r="724" spans="1:49" s="107" customFormat="1" ht="50.25">
      <c r="A724" s="33" t="s">
        <v>83</v>
      </c>
      <c r="B724" s="42" t="s">
        <v>56</v>
      </c>
      <c r="C724" s="42" t="s">
        <v>51</v>
      </c>
      <c r="D724" s="26" t="s">
        <v>636</v>
      </c>
      <c r="E724" s="25" t="s">
        <v>84</v>
      </c>
      <c r="F724" s="27"/>
      <c r="G724" s="27"/>
      <c r="H724" s="27"/>
      <c r="I724" s="27"/>
      <c r="J724" s="27"/>
      <c r="K724" s="27"/>
      <c r="L724" s="27"/>
      <c r="M724" s="27"/>
      <c r="N724" s="27">
        <f>N725</f>
        <v>0</v>
      </c>
      <c r="O724" s="27">
        <f t="shared" si="1221"/>
        <v>0</v>
      </c>
      <c r="P724" s="27">
        <f t="shared" si="1221"/>
        <v>0</v>
      </c>
      <c r="Q724" s="27">
        <f t="shared" si="1221"/>
        <v>435510</v>
      </c>
      <c r="R724" s="27">
        <f t="shared" si="1221"/>
        <v>435510</v>
      </c>
      <c r="S724" s="27">
        <f t="shared" si="1221"/>
        <v>435510</v>
      </c>
      <c r="T724" s="27">
        <f>T725</f>
        <v>0</v>
      </c>
      <c r="U724" s="27">
        <f t="shared" si="1221"/>
        <v>0</v>
      </c>
      <c r="V724" s="27">
        <f t="shared" si="1221"/>
        <v>0</v>
      </c>
      <c r="W724" s="27">
        <f t="shared" si="1221"/>
        <v>0</v>
      </c>
      <c r="X724" s="27">
        <f t="shared" si="1221"/>
        <v>435510</v>
      </c>
      <c r="Y724" s="27">
        <f t="shared" si="1221"/>
        <v>435510</v>
      </c>
      <c r="Z724" s="27">
        <f>Z725</f>
        <v>0</v>
      </c>
      <c r="AA724" s="27">
        <f t="shared" si="1222"/>
        <v>0</v>
      </c>
      <c r="AB724" s="27">
        <f t="shared" si="1222"/>
        <v>0</v>
      </c>
      <c r="AC724" s="131">
        <f t="shared" si="1222"/>
        <v>1706956</v>
      </c>
      <c r="AD724" s="27">
        <f t="shared" si="1222"/>
        <v>2142466</v>
      </c>
      <c r="AE724" s="27">
        <f t="shared" si="1222"/>
        <v>2142466</v>
      </c>
      <c r="AF724" s="27">
        <f>AF725</f>
        <v>0</v>
      </c>
      <c r="AG724" s="27">
        <f t="shared" si="1223"/>
        <v>0</v>
      </c>
      <c r="AH724" s="27">
        <f t="shared" si="1223"/>
        <v>0</v>
      </c>
      <c r="AI724" s="27">
        <f t="shared" si="1223"/>
        <v>0</v>
      </c>
      <c r="AJ724" s="27">
        <f t="shared" si="1223"/>
        <v>2142466</v>
      </c>
      <c r="AK724" s="27">
        <f t="shared" si="1223"/>
        <v>2142466</v>
      </c>
      <c r="AL724" s="27">
        <f>AL725</f>
        <v>0</v>
      </c>
      <c r="AM724" s="27">
        <f t="shared" si="1223"/>
        <v>0</v>
      </c>
      <c r="AN724" s="27">
        <f t="shared" si="1223"/>
        <v>0</v>
      </c>
      <c r="AO724" s="27">
        <f t="shared" si="1223"/>
        <v>0</v>
      </c>
      <c r="AP724" s="27">
        <f t="shared" si="1223"/>
        <v>2142466</v>
      </c>
      <c r="AQ724" s="27">
        <f t="shared" si="1223"/>
        <v>2142466</v>
      </c>
      <c r="AR724" s="27">
        <f>AR725</f>
        <v>0</v>
      </c>
      <c r="AS724" s="27">
        <f t="shared" si="1224"/>
        <v>0</v>
      </c>
      <c r="AT724" s="27">
        <f t="shared" si="1224"/>
        <v>0</v>
      </c>
      <c r="AU724" s="27">
        <f t="shared" si="1224"/>
        <v>16322</v>
      </c>
      <c r="AV724" s="27">
        <f t="shared" si="1224"/>
        <v>2158788</v>
      </c>
      <c r="AW724" s="27">
        <f t="shared" si="1224"/>
        <v>2158788</v>
      </c>
    </row>
    <row r="725" spans="1:49" s="107" customFormat="1" ht="18.75">
      <c r="A725" s="56" t="s">
        <v>178</v>
      </c>
      <c r="B725" s="42" t="s">
        <v>56</v>
      </c>
      <c r="C725" s="42" t="s">
        <v>51</v>
      </c>
      <c r="D725" s="26" t="s">
        <v>636</v>
      </c>
      <c r="E725" s="25" t="s">
        <v>177</v>
      </c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>
        <v>435510</v>
      </c>
      <c r="R725" s="27">
        <f>L725+N725+O725+P725+Q725</f>
        <v>435510</v>
      </c>
      <c r="S725" s="27">
        <f>M725+Q725</f>
        <v>435510</v>
      </c>
      <c r="T725" s="27"/>
      <c r="U725" s="27"/>
      <c r="V725" s="27"/>
      <c r="W725" s="27"/>
      <c r="X725" s="27">
        <f>R725+T725+U725+V725+W725</f>
        <v>435510</v>
      </c>
      <c r="Y725" s="27">
        <f>S725+W725</f>
        <v>435510</v>
      </c>
      <c r="Z725" s="27"/>
      <c r="AA725" s="27"/>
      <c r="AB725" s="27"/>
      <c r="AC725" s="131">
        <v>1706956</v>
      </c>
      <c r="AD725" s="27">
        <f>X725+Z725+AA725+AB725+AC725</f>
        <v>2142466</v>
      </c>
      <c r="AE725" s="27">
        <f>Y725+AC725</f>
        <v>2142466</v>
      </c>
      <c r="AF725" s="27"/>
      <c r="AG725" s="27"/>
      <c r="AH725" s="27"/>
      <c r="AI725" s="27"/>
      <c r="AJ725" s="27">
        <f>AD725+AF725+AG725+AH725+AI725</f>
        <v>2142466</v>
      </c>
      <c r="AK725" s="27">
        <f>AE725+AI725</f>
        <v>2142466</v>
      </c>
      <c r="AL725" s="27"/>
      <c r="AM725" s="27"/>
      <c r="AN725" s="27"/>
      <c r="AO725" s="27"/>
      <c r="AP725" s="27">
        <f>AJ725+AL725+AM725+AN725+AO725</f>
        <v>2142466</v>
      </c>
      <c r="AQ725" s="27">
        <f>AK725+AO725</f>
        <v>2142466</v>
      </c>
      <c r="AR725" s="27"/>
      <c r="AS725" s="27"/>
      <c r="AT725" s="27"/>
      <c r="AU725" s="27">
        <v>16322</v>
      </c>
      <c r="AV725" s="27">
        <f>AP725+AR725+AS725+AT725+AU725</f>
        <v>2158788</v>
      </c>
      <c r="AW725" s="27">
        <f>AQ725+AU725</f>
        <v>2158788</v>
      </c>
    </row>
    <row r="726" spans="1:49" s="7" customFormat="1" ht="50.25">
      <c r="A726" s="33" t="s">
        <v>492</v>
      </c>
      <c r="B726" s="42" t="s">
        <v>56</v>
      </c>
      <c r="C726" s="42" t="s">
        <v>51</v>
      </c>
      <c r="D726" s="26" t="s">
        <v>385</v>
      </c>
      <c r="E726" s="25"/>
      <c r="F726" s="27">
        <f t="shared" ref="F726:U729" si="1225">F727</f>
        <v>1478</v>
      </c>
      <c r="G726" s="27">
        <f t="shared" si="1225"/>
        <v>0</v>
      </c>
      <c r="H726" s="27">
        <f t="shared" si="1225"/>
        <v>0</v>
      </c>
      <c r="I726" s="27">
        <f t="shared" si="1225"/>
        <v>0</v>
      </c>
      <c r="J726" s="27">
        <f t="shared" si="1225"/>
        <v>0</v>
      </c>
      <c r="K726" s="27">
        <f t="shared" si="1225"/>
        <v>0</v>
      </c>
      <c r="L726" s="27">
        <f t="shared" si="1225"/>
        <v>1478</v>
      </c>
      <c r="M726" s="27">
        <f t="shared" si="1225"/>
        <v>0</v>
      </c>
      <c r="N726" s="27">
        <f t="shared" si="1225"/>
        <v>0</v>
      </c>
      <c r="O726" s="27">
        <f t="shared" si="1225"/>
        <v>0</v>
      </c>
      <c r="P726" s="27">
        <f t="shared" si="1225"/>
        <v>0</v>
      </c>
      <c r="Q726" s="27">
        <f t="shared" si="1225"/>
        <v>0</v>
      </c>
      <c r="R726" s="27">
        <f t="shared" si="1225"/>
        <v>1478</v>
      </c>
      <c r="S726" s="27">
        <f t="shared" si="1225"/>
        <v>0</v>
      </c>
      <c r="T726" s="27">
        <f t="shared" si="1225"/>
        <v>0</v>
      </c>
      <c r="U726" s="27">
        <f t="shared" si="1225"/>
        <v>0</v>
      </c>
      <c r="V726" s="27">
        <f t="shared" ref="T726:AI729" si="1226">V727</f>
        <v>0</v>
      </c>
      <c r="W726" s="27">
        <f t="shared" si="1226"/>
        <v>0</v>
      </c>
      <c r="X726" s="27">
        <f t="shared" si="1226"/>
        <v>1478</v>
      </c>
      <c r="Y726" s="27">
        <f t="shared" si="1226"/>
        <v>0</v>
      </c>
      <c r="Z726" s="27">
        <f t="shared" si="1226"/>
        <v>0</v>
      </c>
      <c r="AA726" s="27">
        <f t="shared" si="1226"/>
        <v>0</v>
      </c>
      <c r="AB726" s="27">
        <f t="shared" si="1226"/>
        <v>0</v>
      </c>
      <c r="AC726" s="27">
        <f t="shared" si="1226"/>
        <v>0</v>
      </c>
      <c r="AD726" s="27">
        <f t="shared" si="1226"/>
        <v>1478</v>
      </c>
      <c r="AE726" s="27">
        <f t="shared" si="1226"/>
        <v>0</v>
      </c>
      <c r="AF726" s="27">
        <f t="shared" si="1226"/>
        <v>0</v>
      </c>
      <c r="AG726" s="27">
        <f t="shared" si="1226"/>
        <v>0</v>
      </c>
      <c r="AH726" s="27">
        <f t="shared" si="1226"/>
        <v>0</v>
      </c>
      <c r="AI726" s="27">
        <f t="shared" si="1226"/>
        <v>0</v>
      </c>
      <c r="AJ726" s="27">
        <f t="shared" ref="AF726:AU729" si="1227">AJ727</f>
        <v>1478</v>
      </c>
      <c r="AK726" s="27">
        <f t="shared" si="1227"/>
        <v>0</v>
      </c>
      <c r="AL726" s="27">
        <f>AL727+AL731</f>
        <v>660</v>
      </c>
      <c r="AM726" s="27">
        <f t="shared" ref="AM726:AQ726" si="1228">AM727+AM731</f>
        <v>0</v>
      </c>
      <c r="AN726" s="27">
        <f t="shared" si="1228"/>
        <v>0</v>
      </c>
      <c r="AO726" s="27">
        <f t="shared" si="1228"/>
        <v>2340</v>
      </c>
      <c r="AP726" s="27">
        <f t="shared" si="1228"/>
        <v>4478</v>
      </c>
      <c r="AQ726" s="27">
        <f t="shared" si="1228"/>
        <v>2340</v>
      </c>
      <c r="AR726" s="27">
        <f>AR727+AR731</f>
        <v>12000</v>
      </c>
      <c r="AS726" s="27">
        <f t="shared" ref="AS726:AW726" si="1229">AS727+AS731</f>
        <v>0</v>
      </c>
      <c r="AT726" s="27">
        <f t="shared" si="1229"/>
        <v>0</v>
      </c>
      <c r="AU726" s="27">
        <f t="shared" si="1229"/>
        <v>0</v>
      </c>
      <c r="AV726" s="27">
        <f t="shared" si="1229"/>
        <v>16478</v>
      </c>
      <c r="AW726" s="27">
        <f t="shared" si="1229"/>
        <v>2340</v>
      </c>
    </row>
    <row r="727" spans="1:49" s="7" customFormat="1" ht="22.5" customHeight="1">
      <c r="A727" s="33" t="s">
        <v>78</v>
      </c>
      <c r="B727" s="42" t="s">
        <v>56</v>
      </c>
      <c r="C727" s="42" t="s">
        <v>51</v>
      </c>
      <c r="D727" s="25" t="s">
        <v>386</v>
      </c>
      <c r="E727" s="25"/>
      <c r="F727" s="27">
        <f t="shared" si="1225"/>
        <v>1478</v>
      </c>
      <c r="G727" s="27">
        <f t="shared" si="1225"/>
        <v>0</v>
      </c>
      <c r="H727" s="27">
        <f t="shared" si="1225"/>
        <v>0</v>
      </c>
      <c r="I727" s="27">
        <f t="shared" si="1225"/>
        <v>0</v>
      </c>
      <c r="J727" s="27">
        <f t="shared" si="1225"/>
        <v>0</v>
      </c>
      <c r="K727" s="27">
        <f t="shared" si="1225"/>
        <v>0</v>
      </c>
      <c r="L727" s="27">
        <f t="shared" si="1225"/>
        <v>1478</v>
      </c>
      <c r="M727" s="27">
        <f t="shared" si="1225"/>
        <v>0</v>
      </c>
      <c r="N727" s="27">
        <f t="shared" si="1225"/>
        <v>0</v>
      </c>
      <c r="O727" s="27">
        <f t="shared" si="1225"/>
        <v>0</v>
      </c>
      <c r="P727" s="27">
        <f t="shared" si="1225"/>
        <v>0</v>
      </c>
      <c r="Q727" s="27">
        <f t="shared" si="1225"/>
        <v>0</v>
      </c>
      <c r="R727" s="27">
        <f t="shared" si="1225"/>
        <v>1478</v>
      </c>
      <c r="S727" s="27">
        <f t="shared" si="1225"/>
        <v>0</v>
      </c>
      <c r="T727" s="27">
        <f t="shared" si="1226"/>
        <v>0</v>
      </c>
      <c r="U727" s="27">
        <f t="shared" si="1226"/>
        <v>0</v>
      </c>
      <c r="V727" s="27">
        <f t="shared" si="1226"/>
        <v>0</v>
      </c>
      <c r="W727" s="27">
        <f t="shared" si="1226"/>
        <v>0</v>
      </c>
      <c r="X727" s="27">
        <f t="shared" si="1226"/>
        <v>1478</v>
      </c>
      <c r="Y727" s="27">
        <f t="shared" si="1226"/>
        <v>0</v>
      </c>
      <c r="Z727" s="27">
        <f t="shared" si="1226"/>
        <v>0</v>
      </c>
      <c r="AA727" s="27">
        <f t="shared" si="1226"/>
        <v>0</v>
      </c>
      <c r="AB727" s="27">
        <f t="shared" si="1226"/>
        <v>0</v>
      </c>
      <c r="AC727" s="27">
        <f t="shared" si="1226"/>
        <v>0</v>
      </c>
      <c r="AD727" s="27">
        <f t="shared" si="1226"/>
        <v>1478</v>
      </c>
      <c r="AE727" s="27">
        <f t="shared" si="1226"/>
        <v>0</v>
      </c>
      <c r="AF727" s="27">
        <f t="shared" si="1227"/>
        <v>0</v>
      </c>
      <c r="AG727" s="27">
        <f t="shared" si="1227"/>
        <v>0</v>
      </c>
      <c r="AH727" s="27">
        <f t="shared" si="1227"/>
        <v>0</v>
      </c>
      <c r="AI727" s="27">
        <f t="shared" si="1227"/>
        <v>0</v>
      </c>
      <c r="AJ727" s="27">
        <f t="shared" si="1227"/>
        <v>1478</v>
      </c>
      <c r="AK727" s="27">
        <f t="shared" si="1227"/>
        <v>0</v>
      </c>
      <c r="AL727" s="27">
        <f t="shared" si="1227"/>
        <v>0</v>
      </c>
      <c r="AM727" s="27">
        <f t="shared" si="1227"/>
        <v>0</v>
      </c>
      <c r="AN727" s="27">
        <f t="shared" si="1227"/>
        <v>0</v>
      </c>
      <c r="AO727" s="27">
        <f t="shared" si="1227"/>
        <v>0</v>
      </c>
      <c r="AP727" s="27">
        <f t="shared" si="1227"/>
        <v>1478</v>
      </c>
      <c r="AQ727" s="27">
        <f t="shared" si="1227"/>
        <v>0</v>
      </c>
      <c r="AR727" s="27">
        <f t="shared" si="1227"/>
        <v>12000</v>
      </c>
      <c r="AS727" s="27">
        <f t="shared" si="1227"/>
        <v>0</v>
      </c>
      <c r="AT727" s="27">
        <f t="shared" si="1227"/>
        <v>0</v>
      </c>
      <c r="AU727" s="27">
        <f t="shared" si="1227"/>
        <v>0</v>
      </c>
      <c r="AV727" s="27">
        <f t="shared" ref="AR727:AW729" si="1230">AV728</f>
        <v>13478</v>
      </c>
      <c r="AW727" s="27">
        <f t="shared" si="1230"/>
        <v>0</v>
      </c>
    </row>
    <row r="728" spans="1:49" s="7" customFormat="1" ht="24" customHeight="1">
      <c r="A728" s="73" t="s">
        <v>108</v>
      </c>
      <c r="B728" s="42" t="s">
        <v>56</v>
      </c>
      <c r="C728" s="42" t="s">
        <v>51</v>
      </c>
      <c r="D728" s="25" t="s">
        <v>514</v>
      </c>
      <c r="E728" s="25"/>
      <c r="F728" s="27">
        <f t="shared" si="1225"/>
        <v>1478</v>
      </c>
      <c r="G728" s="27">
        <f t="shared" si="1225"/>
        <v>0</v>
      </c>
      <c r="H728" s="27">
        <f t="shared" si="1225"/>
        <v>0</v>
      </c>
      <c r="I728" s="27">
        <f t="shared" si="1225"/>
        <v>0</v>
      </c>
      <c r="J728" s="27">
        <f t="shared" si="1225"/>
        <v>0</v>
      </c>
      <c r="K728" s="27">
        <f t="shared" si="1225"/>
        <v>0</v>
      </c>
      <c r="L728" s="27">
        <f t="shared" si="1225"/>
        <v>1478</v>
      </c>
      <c r="M728" s="27">
        <f t="shared" si="1225"/>
        <v>0</v>
      </c>
      <c r="N728" s="27">
        <f t="shared" si="1225"/>
        <v>0</v>
      </c>
      <c r="O728" s="27">
        <f t="shared" si="1225"/>
        <v>0</v>
      </c>
      <c r="P728" s="27">
        <f t="shared" si="1225"/>
        <v>0</v>
      </c>
      <c r="Q728" s="27">
        <f t="shared" si="1225"/>
        <v>0</v>
      </c>
      <c r="R728" s="27">
        <f t="shared" si="1225"/>
        <v>1478</v>
      </c>
      <c r="S728" s="27">
        <f t="shared" si="1225"/>
        <v>0</v>
      </c>
      <c r="T728" s="27">
        <f t="shared" si="1226"/>
        <v>0</v>
      </c>
      <c r="U728" s="27">
        <f t="shared" si="1226"/>
        <v>0</v>
      </c>
      <c r="V728" s="27">
        <f t="shared" si="1226"/>
        <v>0</v>
      </c>
      <c r="W728" s="27">
        <f t="shared" si="1226"/>
        <v>0</v>
      </c>
      <c r="X728" s="27">
        <f t="shared" si="1226"/>
        <v>1478</v>
      </c>
      <c r="Y728" s="27">
        <f t="shared" si="1226"/>
        <v>0</v>
      </c>
      <c r="Z728" s="27">
        <f t="shared" si="1226"/>
        <v>0</v>
      </c>
      <c r="AA728" s="27">
        <f t="shared" si="1226"/>
        <v>0</v>
      </c>
      <c r="AB728" s="27">
        <f t="shared" si="1226"/>
        <v>0</v>
      </c>
      <c r="AC728" s="27">
        <f t="shared" si="1226"/>
        <v>0</v>
      </c>
      <c r="AD728" s="27">
        <f t="shared" si="1226"/>
        <v>1478</v>
      </c>
      <c r="AE728" s="27">
        <f t="shared" si="1226"/>
        <v>0</v>
      </c>
      <c r="AF728" s="27">
        <f t="shared" si="1227"/>
        <v>0</v>
      </c>
      <c r="AG728" s="27">
        <f t="shared" si="1227"/>
        <v>0</v>
      </c>
      <c r="AH728" s="27">
        <f t="shared" si="1227"/>
        <v>0</v>
      </c>
      <c r="AI728" s="27">
        <f t="shared" si="1227"/>
        <v>0</v>
      </c>
      <c r="AJ728" s="27">
        <f t="shared" si="1227"/>
        <v>1478</v>
      </c>
      <c r="AK728" s="27">
        <f t="shared" si="1227"/>
        <v>0</v>
      </c>
      <c r="AL728" s="27">
        <f t="shared" si="1227"/>
        <v>0</v>
      </c>
      <c r="AM728" s="27">
        <f t="shared" si="1227"/>
        <v>0</v>
      </c>
      <c r="AN728" s="27">
        <f t="shared" si="1227"/>
        <v>0</v>
      </c>
      <c r="AO728" s="27">
        <f t="shared" si="1227"/>
        <v>0</v>
      </c>
      <c r="AP728" s="27">
        <f t="shared" si="1227"/>
        <v>1478</v>
      </c>
      <c r="AQ728" s="27">
        <f t="shared" si="1227"/>
        <v>0</v>
      </c>
      <c r="AR728" s="27">
        <f t="shared" si="1230"/>
        <v>12000</v>
      </c>
      <c r="AS728" s="27">
        <f t="shared" si="1230"/>
        <v>0</v>
      </c>
      <c r="AT728" s="27">
        <f t="shared" si="1230"/>
        <v>0</v>
      </c>
      <c r="AU728" s="27">
        <f t="shared" si="1230"/>
        <v>0</v>
      </c>
      <c r="AV728" s="27">
        <f t="shared" si="1230"/>
        <v>13478</v>
      </c>
      <c r="AW728" s="27">
        <f t="shared" si="1230"/>
        <v>0</v>
      </c>
    </row>
    <row r="729" spans="1:49" s="7" customFormat="1" ht="38.25" customHeight="1">
      <c r="A729" s="73" t="s">
        <v>83</v>
      </c>
      <c r="B729" s="42" t="s">
        <v>56</v>
      </c>
      <c r="C729" s="42" t="s">
        <v>51</v>
      </c>
      <c r="D729" s="25" t="s">
        <v>514</v>
      </c>
      <c r="E729" s="25" t="s">
        <v>84</v>
      </c>
      <c r="F729" s="27">
        <f t="shared" si="1225"/>
        <v>1478</v>
      </c>
      <c r="G729" s="27">
        <f t="shared" si="1225"/>
        <v>0</v>
      </c>
      <c r="H729" s="27">
        <f t="shared" si="1225"/>
        <v>0</v>
      </c>
      <c r="I729" s="27">
        <f t="shared" si="1225"/>
        <v>0</v>
      </c>
      <c r="J729" s="27">
        <f t="shared" si="1225"/>
        <v>0</v>
      </c>
      <c r="K729" s="27">
        <f t="shared" si="1225"/>
        <v>0</v>
      </c>
      <c r="L729" s="27">
        <f t="shared" si="1225"/>
        <v>1478</v>
      </c>
      <c r="M729" s="27">
        <f t="shared" si="1225"/>
        <v>0</v>
      </c>
      <c r="N729" s="27">
        <f t="shared" si="1225"/>
        <v>0</v>
      </c>
      <c r="O729" s="27">
        <f t="shared" si="1225"/>
        <v>0</v>
      </c>
      <c r="P729" s="27">
        <f t="shared" si="1225"/>
        <v>0</v>
      </c>
      <c r="Q729" s="27">
        <f t="shared" si="1225"/>
        <v>0</v>
      </c>
      <c r="R729" s="27">
        <f t="shared" si="1225"/>
        <v>1478</v>
      </c>
      <c r="S729" s="27">
        <f t="shared" si="1225"/>
        <v>0</v>
      </c>
      <c r="T729" s="27">
        <f t="shared" si="1226"/>
        <v>0</v>
      </c>
      <c r="U729" s="27">
        <f t="shared" si="1226"/>
        <v>0</v>
      </c>
      <c r="V729" s="27">
        <f t="shared" si="1226"/>
        <v>0</v>
      </c>
      <c r="W729" s="27">
        <f t="shared" si="1226"/>
        <v>0</v>
      </c>
      <c r="X729" s="27">
        <f t="shared" si="1226"/>
        <v>1478</v>
      </c>
      <c r="Y729" s="27">
        <f t="shared" si="1226"/>
        <v>0</v>
      </c>
      <c r="Z729" s="27">
        <f t="shared" si="1226"/>
        <v>0</v>
      </c>
      <c r="AA729" s="27">
        <f t="shared" si="1226"/>
        <v>0</v>
      </c>
      <c r="AB729" s="27">
        <f t="shared" si="1226"/>
        <v>0</v>
      </c>
      <c r="AC729" s="27">
        <f t="shared" si="1226"/>
        <v>0</v>
      </c>
      <c r="AD729" s="27">
        <f t="shared" si="1226"/>
        <v>1478</v>
      </c>
      <c r="AE729" s="27">
        <f t="shared" si="1226"/>
        <v>0</v>
      </c>
      <c r="AF729" s="27">
        <f t="shared" si="1227"/>
        <v>0</v>
      </c>
      <c r="AG729" s="27">
        <f t="shared" si="1227"/>
        <v>0</v>
      </c>
      <c r="AH729" s="27">
        <f t="shared" si="1227"/>
        <v>0</v>
      </c>
      <c r="AI729" s="27">
        <f t="shared" si="1227"/>
        <v>0</v>
      </c>
      <c r="AJ729" s="27">
        <f t="shared" si="1227"/>
        <v>1478</v>
      </c>
      <c r="AK729" s="27">
        <f t="shared" si="1227"/>
        <v>0</v>
      </c>
      <c r="AL729" s="27">
        <f t="shared" si="1227"/>
        <v>0</v>
      </c>
      <c r="AM729" s="27">
        <f t="shared" si="1227"/>
        <v>0</v>
      </c>
      <c r="AN729" s="27">
        <f t="shared" si="1227"/>
        <v>0</v>
      </c>
      <c r="AO729" s="27">
        <f t="shared" si="1227"/>
        <v>0</v>
      </c>
      <c r="AP729" s="27">
        <f t="shared" si="1227"/>
        <v>1478</v>
      </c>
      <c r="AQ729" s="27">
        <f t="shared" si="1227"/>
        <v>0</v>
      </c>
      <c r="AR729" s="27">
        <f t="shared" si="1230"/>
        <v>12000</v>
      </c>
      <c r="AS729" s="27">
        <f t="shared" si="1230"/>
        <v>0</v>
      </c>
      <c r="AT729" s="27">
        <f t="shared" si="1230"/>
        <v>0</v>
      </c>
      <c r="AU729" s="27">
        <f t="shared" si="1230"/>
        <v>0</v>
      </c>
      <c r="AV729" s="27">
        <f t="shared" si="1230"/>
        <v>13478</v>
      </c>
      <c r="AW729" s="27">
        <f t="shared" si="1230"/>
        <v>0</v>
      </c>
    </row>
    <row r="730" spans="1:49" s="7" customFormat="1" ht="18.75">
      <c r="A730" s="73" t="s">
        <v>178</v>
      </c>
      <c r="B730" s="42" t="s">
        <v>56</v>
      </c>
      <c r="C730" s="42" t="s">
        <v>51</v>
      </c>
      <c r="D730" s="25" t="s">
        <v>514</v>
      </c>
      <c r="E730" s="25" t="s">
        <v>177</v>
      </c>
      <c r="F730" s="27">
        <v>1478</v>
      </c>
      <c r="G730" s="27"/>
      <c r="H730" s="27"/>
      <c r="I730" s="27"/>
      <c r="J730" s="27"/>
      <c r="K730" s="27"/>
      <c r="L730" s="27">
        <f>F730+H730+I730+J730+K730</f>
        <v>1478</v>
      </c>
      <c r="M730" s="27">
        <f>G730+K730</f>
        <v>0</v>
      </c>
      <c r="N730" s="27"/>
      <c r="O730" s="27"/>
      <c r="P730" s="27"/>
      <c r="Q730" s="27"/>
      <c r="R730" s="27">
        <f>L730+N730+O730+P730+Q730</f>
        <v>1478</v>
      </c>
      <c r="S730" s="27">
        <f>M730+Q730</f>
        <v>0</v>
      </c>
      <c r="T730" s="27"/>
      <c r="U730" s="27"/>
      <c r="V730" s="27"/>
      <c r="W730" s="27"/>
      <c r="X730" s="27">
        <f>R730+T730+U730+V730+W730</f>
        <v>1478</v>
      </c>
      <c r="Y730" s="27">
        <f>S730+W730</f>
        <v>0</v>
      </c>
      <c r="Z730" s="27"/>
      <c r="AA730" s="27"/>
      <c r="AB730" s="27"/>
      <c r="AC730" s="27"/>
      <c r="AD730" s="27">
        <f>X730+Z730+AA730+AB730+AC730</f>
        <v>1478</v>
      </c>
      <c r="AE730" s="27">
        <f>Y730+AC730</f>
        <v>0</v>
      </c>
      <c r="AF730" s="27"/>
      <c r="AG730" s="27"/>
      <c r="AH730" s="27"/>
      <c r="AI730" s="27"/>
      <c r="AJ730" s="27">
        <f>AD730+AF730+AG730+AH730+AI730</f>
        <v>1478</v>
      </c>
      <c r="AK730" s="27">
        <f>AE730+AI730</f>
        <v>0</v>
      </c>
      <c r="AL730" s="27"/>
      <c r="AM730" s="27"/>
      <c r="AN730" s="27"/>
      <c r="AO730" s="27"/>
      <c r="AP730" s="27">
        <f>AJ730+AL730+AM730+AN730+AO730</f>
        <v>1478</v>
      </c>
      <c r="AQ730" s="27">
        <f>AK730+AO730</f>
        <v>0</v>
      </c>
      <c r="AR730" s="27">
        <v>12000</v>
      </c>
      <c r="AS730" s="27"/>
      <c r="AT730" s="27"/>
      <c r="AU730" s="27"/>
      <c r="AV730" s="27">
        <f>AP730+AR730+AS730+AT730+AU730</f>
        <v>13478</v>
      </c>
      <c r="AW730" s="27">
        <f>AQ730+AU730</f>
        <v>0</v>
      </c>
    </row>
    <row r="731" spans="1:49" s="7" customFormat="1" ht="66.75">
      <c r="A731" s="33" t="s">
        <v>525</v>
      </c>
      <c r="B731" s="25" t="s">
        <v>56</v>
      </c>
      <c r="C731" s="25" t="s">
        <v>51</v>
      </c>
      <c r="D731" s="25" t="s">
        <v>527</v>
      </c>
      <c r="E731" s="25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>
        <f>AL732</f>
        <v>660</v>
      </c>
      <c r="AM731" s="27">
        <f t="shared" ref="AM731:AW732" si="1231">AM732</f>
        <v>0</v>
      </c>
      <c r="AN731" s="27">
        <f t="shared" si="1231"/>
        <v>0</v>
      </c>
      <c r="AO731" s="27">
        <f t="shared" si="1231"/>
        <v>2340</v>
      </c>
      <c r="AP731" s="27">
        <f t="shared" si="1231"/>
        <v>3000</v>
      </c>
      <c r="AQ731" s="27">
        <f t="shared" si="1231"/>
        <v>2340</v>
      </c>
      <c r="AR731" s="27">
        <f>AR732</f>
        <v>0</v>
      </c>
      <c r="AS731" s="27">
        <f t="shared" si="1231"/>
        <v>0</v>
      </c>
      <c r="AT731" s="27">
        <f t="shared" si="1231"/>
        <v>0</v>
      </c>
      <c r="AU731" s="27">
        <f t="shared" si="1231"/>
        <v>0</v>
      </c>
      <c r="AV731" s="27">
        <f t="shared" si="1231"/>
        <v>3000</v>
      </c>
      <c r="AW731" s="27">
        <f t="shared" si="1231"/>
        <v>2340</v>
      </c>
    </row>
    <row r="732" spans="1:49" s="7" customFormat="1" ht="39" customHeight="1">
      <c r="A732" s="73" t="s">
        <v>83</v>
      </c>
      <c r="B732" s="25" t="s">
        <v>56</v>
      </c>
      <c r="C732" s="25" t="s">
        <v>51</v>
      </c>
      <c r="D732" s="25" t="s">
        <v>527</v>
      </c>
      <c r="E732" s="25" t="s">
        <v>84</v>
      </c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>
        <f>AL733</f>
        <v>660</v>
      </c>
      <c r="AM732" s="27">
        <f t="shared" si="1231"/>
        <v>0</v>
      </c>
      <c r="AN732" s="27">
        <f t="shared" si="1231"/>
        <v>0</v>
      </c>
      <c r="AO732" s="27">
        <f t="shared" si="1231"/>
        <v>2340</v>
      </c>
      <c r="AP732" s="27">
        <f t="shared" si="1231"/>
        <v>3000</v>
      </c>
      <c r="AQ732" s="27">
        <f t="shared" si="1231"/>
        <v>2340</v>
      </c>
      <c r="AR732" s="27">
        <f>AR733</f>
        <v>0</v>
      </c>
      <c r="AS732" s="27">
        <f t="shared" si="1231"/>
        <v>0</v>
      </c>
      <c r="AT732" s="27">
        <f t="shared" si="1231"/>
        <v>0</v>
      </c>
      <c r="AU732" s="27">
        <f t="shared" si="1231"/>
        <v>0</v>
      </c>
      <c r="AV732" s="27">
        <f t="shared" si="1231"/>
        <v>3000</v>
      </c>
      <c r="AW732" s="27">
        <f t="shared" si="1231"/>
        <v>2340</v>
      </c>
    </row>
    <row r="733" spans="1:49" s="7" customFormat="1" ht="18.75">
      <c r="A733" s="73" t="s">
        <v>178</v>
      </c>
      <c r="B733" s="25" t="s">
        <v>56</v>
      </c>
      <c r="C733" s="25" t="s">
        <v>51</v>
      </c>
      <c r="D733" s="25" t="s">
        <v>527</v>
      </c>
      <c r="E733" s="25" t="s">
        <v>177</v>
      </c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>
        <v>660</v>
      </c>
      <c r="AM733" s="27"/>
      <c r="AN733" s="27"/>
      <c r="AO733" s="27">
        <v>2340</v>
      </c>
      <c r="AP733" s="27">
        <f>AJ733+AL733+AM733+AN733+AO733</f>
        <v>3000</v>
      </c>
      <c r="AQ733" s="27">
        <f>AK733+AO733</f>
        <v>2340</v>
      </c>
      <c r="AR733" s="27"/>
      <c r="AS733" s="27"/>
      <c r="AT733" s="27"/>
      <c r="AU733" s="27"/>
      <c r="AV733" s="27">
        <f>AP733+AR733+AS733+AT733+AU733</f>
        <v>3000</v>
      </c>
      <c r="AW733" s="27">
        <f>AQ733+AU733</f>
        <v>2340</v>
      </c>
    </row>
    <row r="734" spans="1:49" s="9" customFormat="1" ht="20.25" customHeight="1">
      <c r="A734" s="56"/>
      <c r="B734" s="42"/>
      <c r="C734" s="42"/>
      <c r="D734" s="57"/>
      <c r="E734" s="25"/>
      <c r="F734" s="60"/>
      <c r="G734" s="60"/>
      <c r="H734" s="60"/>
      <c r="I734" s="60"/>
      <c r="J734" s="60"/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  <c r="AD734" s="60"/>
      <c r="AE734" s="60"/>
      <c r="AF734" s="60"/>
      <c r="AG734" s="60"/>
      <c r="AH734" s="60"/>
      <c r="AI734" s="60"/>
      <c r="AJ734" s="60"/>
      <c r="AK734" s="60"/>
      <c r="AL734" s="60"/>
      <c r="AM734" s="60"/>
      <c r="AN734" s="60"/>
      <c r="AO734" s="60"/>
      <c r="AP734" s="60"/>
      <c r="AQ734" s="60"/>
      <c r="AR734" s="60"/>
      <c r="AS734" s="60"/>
      <c r="AT734" s="60"/>
      <c r="AU734" s="60"/>
      <c r="AV734" s="60"/>
      <c r="AW734" s="60"/>
    </row>
    <row r="735" spans="1:49" s="9" customFormat="1" ht="20.25" customHeight="1">
      <c r="A735" s="71" t="s">
        <v>463</v>
      </c>
      <c r="B735" s="22" t="s">
        <v>56</v>
      </c>
      <c r="C735" s="22" t="s">
        <v>53</v>
      </c>
      <c r="D735" s="57"/>
      <c r="E735" s="25"/>
      <c r="F735" s="24">
        <f t="shared" ref="F735:AK735" si="1232">F736+F753+F783+F813+F818+F778</f>
        <v>1087838</v>
      </c>
      <c r="G735" s="24">
        <f t="shared" si="1232"/>
        <v>244687</v>
      </c>
      <c r="H735" s="24">
        <f t="shared" si="1232"/>
        <v>28849</v>
      </c>
      <c r="I735" s="24">
        <f t="shared" si="1232"/>
        <v>0</v>
      </c>
      <c r="J735" s="24">
        <f t="shared" si="1232"/>
        <v>0</v>
      </c>
      <c r="K735" s="24">
        <f t="shared" si="1232"/>
        <v>0</v>
      </c>
      <c r="L735" s="24">
        <f t="shared" si="1232"/>
        <v>1116687</v>
      </c>
      <c r="M735" s="24">
        <f t="shared" si="1232"/>
        <v>244687</v>
      </c>
      <c r="N735" s="24">
        <f t="shared" si="1232"/>
        <v>0</v>
      </c>
      <c r="O735" s="24">
        <f t="shared" si="1232"/>
        <v>0</v>
      </c>
      <c r="P735" s="24">
        <f t="shared" si="1232"/>
        <v>0</v>
      </c>
      <c r="Q735" s="24">
        <f t="shared" si="1232"/>
        <v>14223</v>
      </c>
      <c r="R735" s="24">
        <f t="shared" si="1232"/>
        <v>1130910</v>
      </c>
      <c r="S735" s="24">
        <f t="shared" si="1232"/>
        <v>258910</v>
      </c>
      <c r="T735" s="24">
        <f t="shared" si="1232"/>
        <v>31838</v>
      </c>
      <c r="U735" s="24">
        <f t="shared" si="1232"/>
        <v>0</v>
      </c>
      <c r="V735" s="24">
        <f t="shared" si="1232"/>
        <v>0</v>
      </c>
      <c r="W735" s="24">
        <f t="shared" si="1232"/>
        <v>92390</v>
      </c>
      <c r="X735" s="24">
        <f t="shared" si="1232"/>
        <v>1255138</v>
      </c>
      <c r="Y735" s="24">
        <f t="shared" si="1232"/>
        <v>351300</v>
      </c>
      <c r="Z735" s="24">
        <f t="shared" si="1232"/>
        <v>0</v>
      </c>
      <c r="AA735" s="24">
        <f t="shared" si="1232"/>
        <v>0</v>
      </c>
      <c r="AB735" s="24">
        <f t="shared" si="1232"/>
        <v>0</v>
      </c>
      <c r="AC735" s="24">
        <f t="shared" si="1232"/>
        <v>60910</v>
      </c>
      <c r="AD735" s="24">
        <f t="shared" si="1232"/>
        <v>1316048</v>
      </c>
      <c r="AE735" s="24">
        <f t="shared" si="1232"/>
        <v>412210</v>
      </c>
      <c r="AF735" s="24">
        <f t="shared" si="1232"/>
        <v>2227</v>
      </c>
      <c r="AG735" s="24">
        <f t="shared" si="1232"/>
        <v>0</v>
      </c>
      <c r="AH735" s="24">
        <f t="shared" si="1232"/>
        <v>0</v>
      </c>
      <c r="AI735" s="24">
        <f t="shared" si="1232"/>
        <v>0</v>
      </c>
      <c r="AJ735" s="24">
        <f t="shared" si="1232"/>
        <v>1318275</v>
      </c>
      <c r="AK735" s="24">
        <f t="shared" si="1232"/>
        <v>412210</v>
      </c>
      <c r="AL735" s="24">
        <f t="shared" ref="AL735:AQ735" si="1233">AL736+AL753+AL783+AL813+AL818+AL778+AL826</f>
        <v>10611</v>
      </c>
      <c r="AM735" s="24">
        <f t="shared" si="1233"/>
        <v>85</v>
      </c>
      <c r="AN735" s="24">
        <f t="shared" si="1233"/>
        <v>0</v>
      </c>
      <c r="AO735" s="24">
        <f t="shared" si="1233"/>
        <v>0</v>
      </c>
      <c r="AP735" s="24">
        <f t="shared" si="1233"/>
        <v>1328971</v>
      </c>
      <c r="AQ735" s="24">
        <f t="shared" si="1233"/>
        <v>412210</v>
      </c>
      <c r="AR735" s="24">
        <f t="shared" ref="AR735:AW735" si="1234">AR736+AR753+AR783+AR813+AR818+AR778+AR826</f>
        <v>12286</v>
      </c>
      <c r="AS735" s="24">
        <f t="shared" si="1234"/>
        <v>0</v>
      </c>
      <c r="AT735" s="24">
        <f t="shared" si="1234"/>
        <v>0</v>
      </c>
      <c r="AU735" s="24">
        <f t="shared" si="1234"/>
        <v>0</v>
      </c>
      <c r="AV735" s="24">
        <f t="shared" si="1234"/>
        <v>1341257</v>
      </c>
      <c r="AW735" s="24">
        <f t="shared" si="1234"/>
        <v>412210</v>
      </c>
    </row>
    <row r="736" spans="1:49" s="9" customFormat="1" ht="34.5">
      <c r="A736" s="73" t="s">
        <v>151</v>
      </c>
      <c r="B736" s="25" t="s">
        <v>56</v>
      </c>
      <c r="C736" s="25" t="s">
        <v>53</v>
      </c>
      <c r="D736" s="32" t="s">
        <v>275</v>
      </c>
      <c r="E736" s="22"/>
      <c r="F736" s="27">
        <f t="shared" ref="F736:G736" si="1235">F737+F741+F745</f>
        <v>316266</v>
      </c>
      <c r="G736" s="27">
        <f t="shared" si="1235"/>
        <v>80422</v>
      </c>
      <c r="H736" s="27">
        <f t="shared" ref="H736:M736" si="1236">H737+H741+H745</f>
        <v>6318</v>
      </c>
      <c r="I736" s="27">
        <f t="shared" si="1236"/>
        <v>0</v>
      </c>
      <c r="J736" s="27">
        <f t="shared" si="1236"/>
        <v>0</v>
      </c>
      <c r="K736" s="27">
        <f t="shared" si="1236"/>
        <v>0</v>
      </c>
      <c r="L736" s="27">
        <f t="shared" si="1236"/>
        <v>322584</v>
      </c>
      <c r="M736" s="27">
        <f t="shared" si="1236"/>
        <v>80422</v>
      </c>
      <c r="N736" s="27">
        <f>N737+N741+N745+N749</f>
        <v>0</v>
      </c>
      <c r="O736" s="27">
        <f t="shared" ref="O736:S736" si="1237">O737+O741+O745+O749</f>
        <v>0</v>
      </c>
      <c r="P736" s="27">
        <f t="shared" si="1237"/>
        <v>0</v>
      </c>
      <c r="Q736" s="27">
        <f t="shared" si="1237"/>
        <v>0</v>
      </c>
      <c r="R736" s="27">
        <f t="shared" si="1237"/>
        <v>322584</v>
      </c>
      <c r="S736" s="27">
        <f t="shared" si="1237"/>
        <v>80422</v>
      </c>
      <c r="T736" s="27">
        <f>T737+T741+T745+T749</f>
        <v>5538</v>
      </c>
      <c r="U736" s="27">
        <f t="shared" ref="U736:Y736" si="1238">U737+U741+U745+U749</f>
        <v>0</v>
      </c>
      <c r="V736" s="27">
        <f t="shared" si="1238"/>
        <v>0</v>
      </c>
      <c r="W736" s="27">
        <f t="shared" si="1238"/>
        <v>0</v>
      </c>
      <c r="X736" s="27">
        <f t="shared" si="1238"/>
        <v>328122</v>
      </c>
      <c r="Y736" s="27">
        <f t="shared" si="1238"/>
        <v>80422</v>
      </c>
      <c r="Z736" s="27">
        <f>Z737+Z741+Z745+Z749</f>
        <v>0</v>
      </c>
      <c r="AA736" s="27">
        <f t="shared" ref="AA736:AE736" si="1239">AA737+AA741+AA745+AA749</f>
        <v>0</v>
      </c>
      <c r="AB736" s="27">
        <f t="shared" si="1239"/>
        <v>0</v>
      </c>
      <c r="AC736" s="27">
        <f t="shared" si="1239"/>
        <v>0</v>
      </c>
      <c r="AD736" s="27">
        <f t="shared" si="1239"/>
        <v>328122</v>
      </c>
      <c r="AE736" s="27">
        <f t="shared" si="1239"/>
        <v>80422</v>
      </c>
      <c r="AF736" s="27">
        <f>AF737+AF741+AF745+AF749</f>
        <v>0</v>
      </c>
      <c r="AG736" s="27">
        <f t="shared" ref="AG736:AK736" si="1240">AG737+AG741+AG745+AG749</f>
        <v>0</v>
      </c>
      <c r="AH736" s="27">
        <f t="shared" si="1240"/>
        <v>0</v>
      </c>
      <c r="AI736" s="27">
        <f t="shared" si="1240"/>
        <v>0</v>
      </c>
      <c r="AJ736" s="27">
        <f t="shared" si="1240"/>
        <v>328122</v>
      </c>
      <c r="AK736" s="27">
        <f t="shared" si="1240"/>
        <v>80422</v>
      </c>
      <c r="AL736" s="27">
        <f>AL737+AL741+AL745+AL749</f>
        <v>3700</v>
      </c>
      <c r="AM736" s="27">
        <f t="shared" ref="AM736:AQ736" si="1241">AM737+AM741+AM745+AM749</f>
        <v>0</v>
      </c>
      <c r="AN736" s="27">
        <f t="shared" si="1241"/>
        <v>0</v>
      </c>
      <c r="AO736" s="27">
        <f t="shared" si="1241"/>
        <v>0</v>
      </c>
      <c r="AP736" s="27">
        <f t="shared" si="1241"/>
        <v>331822</v>
      </c>
      <c r="AQ736" s="27">
        <f t="shared" si="1241"/>
        <v>80422</v>
      </c>
      <c r="AR736" s="27">
        <f>AR737+AR741+AR745+AR749</f>
        <v>0</v>
      </c>
      <c r="AS736" s="27">
        <f t="shared" ref="AS736:AW736" si="1242">AS737+AS741+AS745+AS749</f>
        <v>0</v>
      </c>
      <c r="AT736" s="27">
        <f t="shared" si="1242"/>
        <v>0</v>
      </c>
      <c r="AU736" s="27">
        <f t="shared" si="1242"/>
        <v>0</v>
      </c>
      <c r="AV736" s="27">
        <f t="shared" si="1242"/>
        <v>331822</v>
      </c>
      <c r="AW736" s="27">
        <f t="shared" si="1242"/>
        <v>80422</v>
      </c>
    </row>
    <row r="737" spans="1:49" s="9" customFormat="1" ht="33">
      <c r="A737" s="77" t="s">
        <v>216</v>
      </c>
      <c r="B737" s="25" t="s">
        <v>56</v>
      </c>
      <c r="C737" s="25" t="s">
        <v>53</v>
      </c>
      <c r="D737" s="32" t="s">
        <v>276</v>
      </c>
      <c r="E737" s="25"/>
      <c r="F737" s="27">
        <f t="shared" ref="F737:U739" si="1243">F738</f>
        <v>232268</v>
      </c>
      <c r="G737" s="27">
        <f t="shared" si="1243"/>
        <v>0</v>
      </c>
      <c r="H737" s="27">
        <f t="shared" si="1243"/>
        <v>6318</v>
      </c>
      <c r="I737" s="27">
        <f t="shared" si="1243"/>
        <v>0</v>
      </c>
      <c r="J737" s="27">
        <f t="shared" si="1243"/>
        <v>0</v>
      </c>
      <c r="K737" s="27">
        <f t="shared" si="1243"/>
        <v>0</v>
      </c>
      <c r="L737" s="27">
        <f t="shared" si="1243"/>
        <v>238586</v>
      </c>
      <c r="M737" s="27">
        <f t="shared" si="1243"/>
        <v>0</v>
      </c>
      <c r="N737" s="27">
        <f t="shared" si="1243"/>
        <v>0</v>
      </c>
      <c r="O737" s="27">
        <f t="shared" si="1243"/>
        <v>0</v>
      </c>
      <c r="P737" s="27">
        <f t="shared" si="1243"/>
        <v>0</v>
      </c>
      <c r="Q737" s="27">
        <f t="shared" si="1243"/>
        <v>0</v>
      </c>
      <c r="R737" s="27">
        <f t="shared" si="1243"/>
        <v>238586</v>
      </c>
      <c r="S737" s="27">
        <f t="shared" si="1243"/>
        <v>0</v>
      </c>
      <c r="T737" s="27">
        <f t="shared" si="1243"/>
        <v>5538</v>
      </c>
      <c r="U737" s="27">
        <f t="shared" si="1243"/>
        <v>0</v>
      </c>
      <c r="V737" s="27">
        <f t="shared" ref="T737:AI739" si="1244">V738</f>
        <v>0</v>
      </c>
      <c r="W737" s="27">
        <f t="shared" si="1244"/>
        <v>0</v>
      </c>
      <c r="X737" s="27">
        <f t="shared" si="1244"/>
        <v>244124</v>
      </c>
      <c r="Y737" s="27">
        <f t="shared" si="1244"/>
        <v>0</v>
      </c>
      <c r="Z737" s="27">
        <f t="shared" si="1244"/>
        <v>0</v>
      </c>
      <c r="AA737" s="27">
        <f t="shared" si="1244"/>
        <v>0</v>
      </c>
      <c r="AB737" s="27">
        <f t="shared" si="1244"/>
        <v>0</v>
      </c>
      <c r="AC737" s="27">
        <f t="shared" si="1244"/>
        <v>0</v>
      </c>
      <c r="AD737" s="27">
        <f t="shared" si="1244"/>
        <v>244124</v>
      </c>
      <c r="AE737" s="27">
        <f t="shared" si="1244"/>
        <v>0</v>
      </c>
      <c r="AF737" s="27">
        <f t="shared" si="1244"/>
        <v>0</v>
      </c>
      <c r="AG737" s="27">
        <f t="shared" si="1244"/>
        <v>0</v>
      </c>
      <c r="AH737" s="27">
        <f t="shared" si="1244"/>
        <v>0</v>
      </c>
      <c r="AI737" s="27">
        <f t="shared" si="1244"/>
        <v>0</v>
      </c>
      <c r="AJ737" s="27">
        <f t="shared" ref="AF737:AU739" si="1245">AJ738</f>
        <v>244124</v>
      </c>
      <c r="AK737" s="27">
        <f t="shared" si="1245"/>
        <v>0</v>
      </c>
      <c r="AL737" s="27">
        <f t="shared" si="1245"/>
        <v>3700</v>
      </c>
      <c r="AM737" s="27">
        <f t="shared" si="1245"/>
        <v>0</v>
      </c>
      <c r="AN737" s="27">
        <f t="shared" si="1245"/>
        <v>0</v>
      </c>
      <c r="AO737" s="27">
        <f t="shared" si="1245"/>
        <v>0</v>
      </c>
      <c r="AP737" s="27">
        <f t="shared" si="1245"/>
        <v>247824</v>
      </c>
      <c r="AQ737" s="27">
        <f t="shared" si="1245"/>
        <v>0</v>
      </c>
      <c r="AR737" s="27">
        <f t="shared" si="1245"/>
        <v>0</v>
      </c>
      <c r="AS737" s="27">
        <f t="shared" si="1245"/>
        <v>0</v>
      </c>
      <c r="AT737" s="27">
        <f t="shared" si="1245"/>
        <v>0</v>
      </c>
      <c r="AU737" s="27">
        <f t="shared" si="1245"/>
        <v>0</v>
      </c>
      <c r="AV737" s="27">
        <f t="shared" ref="AR737:AW739" si="1246">AV738</f>
        <v>247824</v>
      </c>
      <c r="AW737" s="27">
        <f t="shared" si="1246"/>
        <v>0</v>
      </c>
    </row>
    <row r="738" spans="1:49" s="9" customFormat="1" ht="16.5">
      <c r="A738" s="33" t="s">
        <v>87</v>
      </c>
      <c r="B738" s="25" t="s">
        <v>56</v>
      </c>
      <c r="C738" s="25" t="s">
        <v>53</v>
      </c>
      <c r="D738" s="32" t="s">
        <v>277</v>
      </c>
      <c r="E738" s="25"/>
      <c r="F738" s="27">
        <f t="shared" si="1243"/>
        <v>232268</v>
      </c>
      <c r="G738" s="27">
        <f t="shared" si="1243"/>
        <v>0</v>
      </c>
      <c r="H738" s="27">
        <f t="shared" si="1243"/>
        <v>6318</v>
      </c>
      <c r="I738" s="27">
        <f t="shared" si="1243"/>
        <v>0</v>
      </c>
      <c r="J738" s="27">
        <f t="shared" si="1243"/>
        <v>0</v>
      </c>
      <c r="K738" s="27">
        <f t="shared" si="1243"/>
        <v>0</v>
      </c>
      <c r="L738" s="27">
        <f t="shared" si="1243"/>
        <v>238586</v>
      </c>
      <c r="M738" s="27">
        <f t="shared" si="1243"/>
        <v>0</v>
      </c>
      <c r="N738" s="27">
        <f t="shared" si="1243"/>
        <v>0</v>
      </c>
      <c r="O738" s="27">
        <f t="shared" si="1243"/>
        <v>0</v>
      </c>
      <c r="P738" s="27">
        <f t="shared" si="1243"/>
        <v>0</v>
      </c>
      <c r="Q738" s="27">
        <f t="shared" si="1243"/>
        <v>0</v>
      </c>
      <c r="R738" s="27">
        <f t="shared" si="1243"/>
        <v>238586</v>
      </c>
      <c r="S738" s="27">
        <f t="shared" si="1243"/>
        <v>0</v>
      </c>
      <c r="T738" s="27">
        <f t="shared" si="1244"/>
        <v>5538</v>
      </c>
      <c r="U738" s="27">
        <f t="shared" si="1244"/>
        <v>0</v>
      </c>
      <c r="V738" s="27">
        <f t="shared" si="1244"/>
        <v>0</v>
      </c>
      <c r="W738" s="27">
        <f t="shared" si="1244"/>
        <v>0</v>
      </c>
      <c r="X738" s="27">
        <f t="shared" si="1244"/>
        <v>244124</v>
      </c>
      <c r="Y738" s="27">
        <f t="shared" si="1244"/>
        <v>0</v>
      </c>
      <c r="Z738" s="27">
        <f t="shared" si="1244"/>
        <v>0</v>
      </c>
      <c r="AA738" s="27">
        <f t="shared" si="1244"/>
        <v>0</v>
      </c>
      <c r="AB738" s="27">
        <f t="shared" si="1244"/>
        <v>0</v>
      </c>
      <c r="AC738" s="27">
        <f t="shared" si="1244"/>
        <v>0</v>
      </c>
      <c r="AD738" s="27">
        <f t="shared" si="1244"/>
        <v>244124</v>
      </c>
      <c r="AE738" s="27">
        <f t="shared" si="1244"/>
        <v>0</v>
      </c>
      <c r="AF738" s="27">
        <f t="shared" si="1245"/>
        <v>0</v>
      </c>
      <c r="AG738" s="27">
        <f t="shared" si="1245"/>
        <v>0</v>
      </c>
      <c r="AH738" s="27">
        <f t="shared" si="1245"/>
        <v>0</v>
      </c>
      <c r="AI738" s="27">
        <f t="shared" si="1245"/>
        <v>0</v>
      </c>
      <c r="AJ738" s="27">
        <f t="shared" si="1245"/>
        <v>244124</v>
      </c>
      <c r="AK738" s="27">
        <f t="shared" si="1245"/>
        <v>0</v>
      </c>
      <c r="AL738" s="27">
        <f t="shared" si="1245"/>
        <v>3700</v>
      </c>
      <c r="AM738" s="27">
        <f t="shared" si="1245"/>
        <v>0</v>
      </c>
      <c r="AN738" s="27">
        <f t="shared" si="1245"/>
        <v>0</v>
      </c>
      <c r="AO738" s="27">
        <f t="shared" si="1245"/>
        <v>0</v>
      </c>
      <c r="AP738" s="27">
        <f t="shared" si="1245"/>
        <v>247824</v>
      </c>
      <c r="AQ738" s="27">
        <f t="shared" si="1245"/>
        <v>0</v>
      </c>
      <c r="AR738" s="27">
        <f t="shared" si="1246"/>
        <v>0</v>
      </c>
      <c r="AS738" s="27">
        <f t="shared" si="1246"/>
        <v>0</v>
      </c>
      <c r="AT738" s="27">
        <f t="shared" si="1246"/>
        <v>0</v>
      </c>
      <c r="AU738" s="27">
        <f t="shared" si="1246"/>
        <v>0</v>
      </c>
      <c r="AV738" s="27">
        <f t="shared" si="1246"/>
        <v>247824</v>
      </c>
      <c r="AW738" s="27">
        <f t="shared" si="1246"/>
        <v>0</v>
      </c>
    </row>
    <row r="739" spans="1:49" s="9" customFormat="1" ht="32.25" customHeight="1">
      <c r="A739" s="73" t="s">
        <v>83</v>
      </c>
      <c r="B739" s="25" t="s">
        <v>56</v>
      </c>
      <c r="C739" s="25" t="s">
        <v>53</v>
      </c>
      <c r="D739" s="32" t="s">
        <v>277</v>
      </c>
      <c r="E739" s="25" t="s">
        <v>84</v>
      </c>
      <c r="F739" s="27">
        <f t="shared" si="1243"/>
        <v>232268</v>
      </c>
      <c r="G739" s="27">
        <f t="shared" si="1243"/>
        <v>0</v>
      </c>
      <c r="H739" s="27">
        <f t="shared" si="1243"/>
        <v>6318</v>
      </c>
      <c r="I739" s="27">
        <f t="shared" si="1243"/>
        <v>0</v>
      </c>
      <c r="J739" s="27">
        <f t="shared" si="1243"/>
        <v>0</v>
      </c>
      <c r="K739" s="27">
        <f t="shared" si="1243"/>
        <v>0</v>
      </c>
      <c r="L739" s="27">
        <f t="shared" si="1243"/>
        <v>238586</v>
      </c>
      <c r="M739" s="27">
        <f t="shared" si="1243"/>
        <v>0</v>
      </c>
      <c r="N739" s="27">
        <f t="shared" si="1243"/>
        <v>0</v>
      </c>
      <c r="O739" s="27">
        <f t="shared" si="1243"/>
        <v>0</v>
      </c>
      <c r="P739" s="27">
        <f t="shared" si="1243"/>
        <v>0</v>
      </c>
      <c r="Q739" s="27">
        <f t="shared" si="1243"/>
        <v>0</v>
      </c>
      <c r="R739" s="27">
        <f t="shared" si="1243"/>
        <v>238586</v>
      </c>
      <c r="S739" s="27">
        <f t="shared" si="1243"/>
        <v>0</v>
      </c>
      <c r="T739" s="27">
        <f t="shared" si="1244"/>
        <v>5538</v>
      </c>
      <c r="U739" s="27">
        <f t="shared" si="1244"/>
        <v>0</v>
      </c>
      <c r="V739" s="27">
        <f t="shared" si="1244"/>
        <v>0</v>
      </c>
      <c r="W739" s="27">
        <f t="shared" si="1244"/>
        <v>0</v>
      </c>
      <c r="X739" s="27">
        <f t="shared" si="1244"/>
        <v>244124</v>
      </c>
      <c r="Y739" s="27">
        <f t="shared" si="1244"/>
        <v>0</v>
      </c>
      <c r="Z739" s="27">
        <f t="shared" si="1244"/>
        <v>0</v>
      </c>
      <c r="AA739" s="27">
        <f t="shared" si="1244"/>
        <v>0</v>
      </c>
      <c r="AB739" s="27">
        <f t="shared" si="1244"/>
        <v>0</v>
      </c>
      <c r="AC739" s="27">
        <f t="shared" si="1244"/>
        <v>0</v>
      </c>
      <c r="AD739" s="27">
        <f t="shared" si="1244"/>
        <v>244124</v>
      </c>
      <c r="AE739" s="27">
        <f t="shared" si="1244"/>
        <v>0</v>
      </c>
      <c r="AF739" s="27">
        <f t="shared" si="1245"/>
        <v>0</v>
      </c>
      <c r="AG739" s="27">
        <f t="shared" si="1245"/>
        <v>0</v>
      </c>
      <c r="AH739" s="27">
        <f t="shared" si="1245"/>
        <v>0</v>
      </c>
      <c r="AI739" s="27">
        <f t="shared" si="1245"/>
        <v>0</v>
      </c>
      <c r="AJ739" s="27">
        <f t="shared" si="1245"/>
        <v>244124</v>
      </c>
      <c r="AK739" s="27">
        <f t="shared" si="1245"/>
        <v>0</v>
      </c>
      <c r="AL739" s="27">
        <f t="shared" si="1245"/>
        <v>3700</v>
      </c>
      <c r="AM739" s="27">
        <f t="shared" si="1245"/>
        <v>0</v>
      </c>
      <c r="AN739" s="27">
        <f t="shared" si="1245"/>
        <v>0</v>
      </c>
      <c r="AO739" s="27">
        <f t="shared" si="1245"/>
        <v>0</v>
      </c>
      <c r="AP739" s="27">
        <f t="shared" si="1245"/>
        <v>247824</v>
      </c>
      <c r="AQ739" s="27">
        <f t="shared" si="1245"/>
        <v>0</v>
      </c>
      <c r="AR739" s="27">
        <f t="shared" si="1246"/>
        <v>0</v>
      </c>
      <c r="AS739" s="27">
        <f t="shared" si="1246"/>
        <v>0</v>
      </c>
      <c r="AT739" s="27">
        <f t="shared" si="1246"/>
        <v>0</v>
      </c>
      <c r="AU739" s="27">
        <f t="shared" si="1246"/>
        <v>0</v>
      </c>
      <c r="AV739" s="27">
        <f t="shared" si="1246"/>
        <v>247824</v>
      </c>
      <c r="AW739" s="27">
        <f t="shared" si="1246"/>
        <v>0</v>
      </c>
    </row>
    <row r="740" spans="1:49" s="9" customFormat="1" ht="20.25" customHeight="1">
      <c r="A740" s="73" t="s">
        <v>178</v>
      </c>
      <c r="B740" s="25" t="s">
        <v>56</v>
      </c>
      <c r="C740" s="25" t="s">
        <v>53</v>
      </c>
      <c r="D740" s="32" t="s">
        <v>277</v>
      </c>
      <c r="E740" s="25" t="s">
        <v>177</v>
      </c>
      <c r="F740" s="27">
        <f>213603+18665</f>
        <v>232268</v>
      </c>
      <c r="G740" s="27"/>
      <c r="H740" s="27">
        <f>6318</f>
        <v>6318</v>
      </c>
      <c r="I740" s="27"/>
      <c r="J740" s="27"/>
      <c r="K740" s="27"/>
      <c r="L740" s="27">
        <f>F740+H740+I740+J740+K740</f>
        <v>238586</v>
      </c>
      <c r="M740" s="27">
        <f>G740+K740</f>
        <v>0</v>
      </c>
      <c r="N740" s="27"/>
      <c r="O740" s="27"/>
      <c r="P740" s="27"/>
      <c r="Q740" s="27"/>
      <c r="R740" s="27">
        <f>L740+N740+O740+P740+Q740</f>
        <v>238586</v>
      </c>
      <c r="S740" s="27">
        <f>M740+Q740</f>
        <v>0</v>
      </c>
      <c r="T740" s="27">
        <v>5538</v>
      </c>
      <c r="U740" s="27"/>
      <c r="V740" s="27"/>
      <c r="W740" s="27"/>
      <c r="X740" s="27">
        <f>R740+T740+U740+V740+W740</f>
        <v>244124</v>
      </c>
      <c r="Y740" s="27">
        <f>S740+W740</f>
        <v>0</v>
      </c>
      <c r="Z740" s="27"/>
      <c r="AA740" s="27"/>
      <c r="AB740" s="27"/>
      <c r="AC740" s="27"/>
      <c r="AD740" s="27">
        <f>X740+Z740+AA740+AB740+AC740</f>
        <v>244124</v>
      </c>
      <c r="AE740" s="27">
        <f>Y740+AC740</f>
        <v>0</v>
      </c>
      <c r="AF740" s="27"/>
      <c r="AG740" s="27"/>
      <c r="AH740" s="27"/>
      <c r="AI740" s="27"/>
      <c r="AJ740" s="27">
        <f>AD740+AF740+AG740+AH740+AI740</f>
        <v>244124</v>
      </c>
      <c r="AK740" s="27">
        <f>AE740+AI740</f>
        <v>0</v>
      </c>
      <c r="AL740" s="92">
        <v>3700</v>
      </c>
      <c r="AM740" s="92"/>
      <c r="AN740" s="92"/>
      <c r="AO740" s="92"/>
      <c r="AP740" s="27">
        <f>AJ740+AL740+AM740+AN740+AO740</f>
        <v>247824</v>
      </c>
      <c r="AQ740" s="27">
        <f>AK740+AO740</f>
        <v>0</v>
      </c>
      <c r="AR740" s="27"/>
      <c r="AS740" s="27"/>
      <c r="AT740" s="27"/>
      <c r="AU740" s="27"/>
      <c r="AV740" s="27">
        <f>AP740+AR740+AS740+AT740+AU740</f>
        <v>247824</v>
      </c>
      <c r="AW740" s="27">
        <f>AQ740+AU740</f>
        <v>0</v>
      </c>
    </row>
    <row r="741" spans="1:49" s="9" customFormat="1" ht="23.25" customHeight="1">
      <c r="A741" s="127" t="s">
        <v>78</v>
      </c>
      <c r="B741" s="128" t="s">
        <v>56</v>
      </c>
      <c r="C741" s="128" t="s">
        <v>53</v>
      </c>
      <c r="D741" s="129" t="s">
        <v>278</v>
      </c>
      <c r="E741" s="128"/>
      <c r="F741" s="130">
        <f t="shared" ref="F741:U743" si="1247">F742</f>
        <v>3576</v>
      </c>
      <c r="G741" s="130">
        <f t="shared" si="1247"/>
        <v>0</v>
      </c>
      <c r="H741" s="130">
        <f t="shared" si="1247"/>
        <v>0</v>
      </c>
      <c r="I741" s="130">
        <f t="shared" si="1247"/>
        <v>0</v>
      </c>
      <c r="J741" s="130">
        <f t="shared" si="1247"/>
        <v>0</v>
      </c>
      <c r="K741" s="130">
        <f t="shared" si="1247"/>
        <v>0</v>
      </c>
      <c r="L741" s="130">
        <f t="shared" si="1247"/>
        <v>3576</v>
      </c>
      <c r="M741" s="130">
        <f t="shared" si="1247"/>
        <v>0</v>
      </c>
      <c r="N741" s="130">
        <f t="shared" si="1247"/>
        <v>0</v>
      </c>
      <c r="O741" s="130">
        <f t="shared" si="1247"/>
        <v>0</v>
      </c>
      <c r="P741" s="130">
        <f t="shared" si="1247"/>
        <v>0</v>
      </c>
      <c r="Q741" s="130">
        <f t="shared" si="1247"/>
        <v>0</v>
      </c>
      <c r="R741" s="130">
        <f t="shared" si="1247"/>
        <v>3576</v>
      </c>
      <c r="S741" s="130">
        <f t="shared" si="1247"/>
        <v>0</v>
      </c>
      <c r="T741" s="130">
        <f t="shared" si="1247"/>
        <v>0</v>
      </c>
      <c r="U741" s="130">
        <f t="shared" si="1247"/>
        <v>0</v>
      </c>
      <c r="V741" s="130">
        <f t="shared" ref="T741:AI743" si="1248">V742</f>
        <v>0</v>
      </c>
      <c r="W741" s="130">
        <f t="shared" si="1248"/>
        <v>0</v>
      </c>
      <c r="X741" s="130">
        <f t="shared" si="1248"/>
        <v>3576</v>
      </c>
      <c r="Y741" s="130">
        <f t="shared" si="1248"/>
        <v>0</v>
      </c>
      <c r="Z741" s="130">
        <f t="shared" si="1248"/>
        <v>0</v>
      </c>
      <c r="AA741" s="130">
        <f t="shared" si="1248"/>
        <v>0</v>
      </c>
      <c r="AB741" s="130">
        <f t="shared" si="1248"/>
        <v>0</v>
      </c>
      <c r="AC741" s="130">
        <f t="shared" si="1248"/>
        <v>0</v>
      </c>
      <c r="AD741" s="130">
        <f t="shared" si="1248"/>
        <v>3576</v>
      </c>
      <c r="AE741" s="130">
        <f t="shared" si="1248"/>
        <v>0</v>
      </c>
      <c r="AF741" s="27">
        <f t="shared" si="1248"/>
        <v>0</v>
      </c>
      <c r="AG741" s="27">
        <f t="shared" si="1248"/>
        <v>0</v>
      </c>
      <c r="AH741" s="27">
        <f t="shared" si="1248"/>
        <v>0</v>
      </c>
      <c r="AI741" s="27">
        <f t="shared" si="1248"/>
        <v>0</v>
      </c>
      <c r="AJ741" s="130">
        <f t="shared" ref="AF741:AU743" si="1249">AJ742</f>
        <v>3576</v>
      </c>
      <c r="AK741" s="130">
        <f t="shared" si="1249"/>
        <v>0</v>
      </c>
      <c r="AL741" s="27">
        <f t="shared" si="1249"/>
        <v>0</v>
      </c>
      <c r="AM741" s="27">
        <f t="shared" si="1249"/>
        <v>0</v>
      </c>
      <c r="AN741" s="27">
        <f t="shared" si="1249"/>
        <v>0</v>
      </c>
      <c r="AO741" s="27">
        <f t="shared" si="1249"/>
        <v>0</v>
      </c>
      <c r="AP741" s="130">
        <f t="shared" si="1249"/>
        <v>3576</v>
      </c>
      <c r="AQ741" s="130">
        <f t="shared" si="1249"/>
        <v>0</v>
      </c>
      <c r="AR741" s="27">
        <f t="shared" si="1249"/>
        <v>0</v>
      </c>
      <c r="AS741" s="27">
        <f t="shared" si="1249"/>
        <v>0</v>
      </c>
      <c r="AT741" s="27">
        <f t="shared" si="1249"/>
        <v>0</v>
      </c>
      <c r="AU741" s="27">
        <f t="shared" si="1249"/>
        <v>0</v>
      </c>
      <c r="AV741" s="130">
        <f t="shared" ref="AR741:AW743" si="1250">AV742</f>
        <v>3576</v>
      </c>
      <c r="AW741" s="130">
        <f t="shared" si="1250"/>
        <v>0</v>
      </c>
    </row>
    <row r="742" spans="1:49" s="9" customFormat="1" ht="21.75" customHeight="1">
      <c r="A742" s="127" t="s">
        <v>88</v>
      </c>
      <c r="B742" s="128" t="s">
        <v>56</v>
      </c>
      <c r="C742" s="128" t="s">
        <v>53</v>
      </c>
      <c r="D742" s="129" t="s">
        <v>279</v>
      </c>
      <c r="E742" s="128"/>
      <c r="F742" s="130">
        <f t="shared" si="1247"/>
        <v>3576</v>
      </c>
      <c r="G742" s="130">
        <f t="shared" si="1247"/>
        <v>0</v>
      </c>
      <c r="H742" s="130">
        <f t="shared" si="1247"/>
        <v>0</v>
      </c>
      <c r="I742" s="130">
        <f t="shared" si="1247"/>
        <v>0</v>
      </c>
      <c r="J742" s="130">
        <f t="shared" si="1247"/>
        <v>0</v>
      </c>
      <c r="K742" s="130">
        <f t="shared" si="1247"/>
        <v>0</v>
      </c>
      <c r="L742" s="130">
        <f t="shared" si="1247"/>
        <v>3576</v>
      </c>
      <c r="M742" s="130">
        <f t="shared" si="1247"/>
        <v>0</v>
      </c>
      <c r="N742" s="130">
        <f t="shared" si="1247"/>
        <v>0</v>
      </c>
      <c r="O742" s="130">
        <f t="shared" si="1247"/>
        <v>0</v>
      </c>
      <c r="P742" s="130">
        <f t="shared" si="1247"/>
        <v>0</v>
      </c>
      <c r="Q742" s="130">
        <f t="shared" si="1247"/>
        <v>0</v>
      </c>
      <c r="R742" s="130">
        <f t="shared" si="1247"/>
        <v>3576</v>
      </c>
      <c r="S742" s="130">
        <f t="shared" si="1247"/>
        <v>0</v>
      </c>
      <c r="T742" s="130">
        <f t="shared" si="1248"/>
        <v>0</v>
      </c>
      <c r="U742" s="130">
        <f t="shared" si="1248"/>
        <v>0</v>
      </c>
      <c r="V742" s="130">
        <f t="shared" si="1248"/>
        <v>0</v>
      </c>
      <c r="W742" s="130">
        <f t="shared" si="1248"/>
        <v>0</v>
      </c>
      <c r="X742" s="130">
        <f t="shared" si="1248"/>
        <v>3576</v>
      </c>
      <c r="Y742" s="130">
        <f t="shared" si="1248"/>
        <v>0</v>
      </c>
      <c r="Z742" s="130">
        <f t="shared" si="1248"/>
        <v>0</v>
      </c>
      <c r="AA742" s="130">
        <f t="shared" si="1248"/>
        <v>0</v>
      </c>
      <c r="AB742" s="130">
        <f t="shared" si="1248"/>
        <v>0</v>
      </c>
      <c r="AC742" s="130">
        <f t="shared" si="1248"/>
        <v>0</v>
      </c>
      <c r="AD742" s="130">
        <f t="shared" si="1248"/>
        <v>3576</v>
      </c>
      <c r="AE742" s="130">
        <f t="shared" si="1248"/>
        <v>0</v>
      </c>
      <c r="AF742" s="27">
        <f t="shared" si="1249"/>
        <v>0</v>
      </c>
      <c r="AG742" s="27">
        <f t="shared" si="1249"/>
        <v>0</v>
      </c>
      <c r="AH742" s="27">
        <f t="shared" si="1249"/>
        <v>0</v>
      </c>
      <c r="AI742" s="27">
        <f t="shared" si="1249"/>
        <v>0</v>
      </c>
      <c r="AJ742" s="130">
        <f t="shared" si="1249"/>
        <v>3576</v>
      </c>
      <c r="AK742" s="130">
        <f t="shared" si="1249"/>
        <v>0</v>
      </c>
      <c r="AL742" s="27">
        <f t="shared" si="1249"/>
        <v>0</v>
      </c>
      <c r="AM742" s="27">
        <f t="shared" si="1249"/>
        <v>0</v>
      </c>
      <c r="AN742" s="27">
        <f t="shared" si="1249"/>
        <v>0</v>
      </c>
      <c r="AO742" s="27">
        <f t="shared" si="1249"/>
        <v>0</v>
      </c>
      <c r="AP742" s="130">
        <f t="shared" si="1249"/>
        <v>3576</v>
      </c>
      <c r="AQ742" s="130">
        <f t="shared" si="1249"/>
        <v>0</v>
      </c>
      <c r="AR742" s="27">
        <f t="shared" si="1250"/>
        <v>0</v>
      </c>
      <c r="AS742" s="27">
        <f t="shared" si="1250"/>
        <v>0</v>
      </c>
      <c r="AT742" s="27">
        <f t="shared" si="1250"/>
        <v>0</v>
      </c>
      <c r="AU742" s="27">
        <f t="shared" si="1250"/>
        <v>0</v>
      </c>
      <c r="AV742" s="130">
        <f t="shared" si="1250"/>
        <v>3576</v>
      </c>
      <c r="AW742" s="130">
        <f t="shared" si="1250"/>
        <v>0</v>
      </c>
    </row>
    <row r="743" spans="1:49" s="9" customFormat="1" ht="36" customHeight="1">
      <c r="A743" s="127" t="s">
        <v>83</v>
      </c>
      <c r="B743" s="128" t="s">
        <v>56</v>
      </c>
      <c r="C743" s="128" t="s">
        <v>53</v>
      </c>
      <c r="D743" s="129" t="s">
        <v>279</v>
      </c>
      <c r="E743" s="128" t="s">
        <v>84</v>
      </c>
      <c r="F743" s="130">
        <f t="shared" si="1247"/>
        <v>3576</v>
      </c>
      <c r="G743" s="130">
        <f t="shared" si="1247"/>
        <v>0</v>
      </c>
      <c r="H743" s="130">
        <f t="shared" si="1247"/>
        <v>0</v>
      </c>
      <c r="I743" s="130">
        <f t="shared" si="1247"/>
        <v>0</v>
      </c>
      <c r="J743" s="130">
        <f t="shared" si="1247"/>
        <v>0</v>
      </c>
      <c r="K743" s="130">
        <f t="shared" si="1247"/>
        <v>0</v>
      </c>
      <c r="L743" s="130">
        <f t="shared" si="1247"/>
        <v>3576</v>
      </c>
      <c r="M743" s="130">
        <f t="shared" si="1247"/>
        <v>0</v>
      </c>
      <c r="N743" s="130">
        <f t="shared" si="1247"/>
        <v>0</v>
      </c>
      <c r="O743" s="130">
        <f t="shared" si="1247"/>
        <v>0</v>
      </c>
      <c r="P743" s="130">
        <f t="shared" si="1247"/>
        <v>0</v>
      </c>
      <c r="Q743" s="130">
        <f t="shared" si="1247"/>
        <v>0</v>
      </c>
      <c r="R743" s="130">
        <f t="shared" si="1247"/>
        <v>3576</v>
      </c>
      <c r="S743" s="130">
        <f t="shared" si="1247"/>
        <v>0</v>
      </c>
      <c r="T743" s="130">
        <f t="shared" si="1248"/>
        <v>0</v>
      </c>
      <c r="U743" s="130">
        <f t="shared" si="1248"/>
        <v>0</v>
      </c>
      <c r="V743" s="130">
        <f t="shared" si="1248"/>
        <v>0</v>
      </c>
      <c r="W743" s="130">
        <f t="shared" si="1248"/>
        <v>0</v>
      </c>
      <c r="X743" s="130">
        <f t="shared" si="1248"/>
        <v>3576</v>
      </c>
      <c r="Y743" s="130">
        <f t="shared" si="1248"/>
        <v>0</v>
      </c>
      <c r="Z743" s="130">
        <f t="shared" si="1248"/>
        <v>0</v>
      </c>
      <c r="AA743" s="130">
        <f t="shared" si="1248"/>
        <v>0</v>
      </c>
      <c r="AB743" s="130">
        <f t="shared" si="1248"/>
        <v>0</v>
      </c>
      <c r="AC743" s="130">
        <f t="shared" si="1248"/>
        <v>0</v>
      </c>
      <c r="AD743" s="130">
        <f t="shared" si="1248"/>
        <v>3576</v>
      </c>
      <c r="AE743" s="130">
        <f t="shared" si="1248"/>
        <v>0</v>
      </c>
      <c r="AF743" s="27">
        <f t="shared" si="1249"/>
        <v>0</v>
      </c>
      <c r="AG743" s="27">
        <f t="shared" si="1249"/>
        <v>0</v>
      </c>
      <c r="AH743" s="27">
        <f t="shared" si="1249"/>
        <v>0</v>
      </c>
      <c r="AI743" s="27">
        <f t="shared" si="1249"/>
        <v>0</v>
      </c>
      <c r="AJ743" s="130">
        <f t="shared" si="1249"/>
        <v>3576</v>
      </c>
      <c r="AK743" s="130">
        <f t="shared" si="1249"/>
        <v>0</v>
      </c>
      <c r="AL743" s="27">
        <f t="shared" si="1249"/>
        <v>0</v>
      </c>
      <c r="AM743" s="27">
        <f t="shared" si="1249"/>
        <v>0</v>
      </c>
      <c r="AN743" s="27">
        <f t="shared" si="1249"/>
        <v>0</v>
      </c>
      <c r="AO743" s="27">
        <f t="shared" si="1249"/>
        <v>0</v>
      </c>
      <c r="AP743" s="130">
        <f t="shared" si="1249"/>
        <v>3576</v>
      </c>
      <c r="AQ743" s="130">
        <f t="shared" si="1249"/>
        <v>0</v>
      </c>
      <c r="AR743" s="27">
        <f t="shared" si="1250"/>
        <v>0</v>
      </c>
      <c r="AS743" s="27">
        <f t="shared" si="1250"/>
        <v>0</v>
      </c>
      <c r="AT743" s="27">
        <f t="shared" si="1250"/>
        <v>0</v>
      </c>
      <c r="AU743" s="27">
        <f t="shared" si="1250"/>
        <v>0</v>
      </c>
      <c r="AV743" s="130">
        <f t="shared" si="1250"/>
        <v>3576</v>
      </c>
      <c r="AW743" s="130">
        <f t="shared" si="1250"/>
        <v>0</v>
      </c>
    </row>
    <row r="744" spans="1:49" s="9" customFormat="1" ht="16.5">
      <c r="A744" s="127" t="s">
        <v>178</v>
      </c>
      <c r="B744" s="128" t="s">
        <v>56</v>
      </c>
      <c r="C744" s="128" t="s">
        <v>53</v>
      </c>
      <c r="D744" s="129" t="s">
        <v>279</v>
      </c>
      <c r="E744" s="128" t="s">
        <v>177</v>
      </c>
      <c r="F744" s="130">
        <v>3576</v>
      </c>
      <c r="G744" s="130"/>
      <c r="H744" s="130"/>
      <c r="I744" s="130"/>
      <c r="J744" s="130"/>
      <c r="K744" s="130"/>
      <c r="L744" s="130">
        <f>F744+H744+I744+J744+K744</f>
        <v>3576</v>
      </c>
      <c r="M744" s="130">
        <f>G744+K744</f>
        <v>0</v>
      </c>
      <c r="N744" s="130"/>
      <c r="O744" s="130"/>
      <c r="P744" s="130"/>
      <c r="Q744" s="130"/>
      <c r="R744" s="130">
        <f>L744+N744+O744+P744+Q744</f>
        <v>3576</v>
      </c>
      <c r="S744" s="130">
        <f>M744+Q744</f>
        <v>0</v>
      </c>
      <c r="T744" s="130"/>
      <c r="U744" s="130"/>
      <c r="V744" s="130"/>
      <c r="W744" s="130"/>
      <c r="X744" s="130">
        <f>R744+T744+U744+V744+W744</f>
        <v>3576</v>
      </c>
      <c r="Y744" s="130">
        <f>S744+W744</f>
        <v>0</v>
      </c>
      <c r="Z744" s="130"/>
      <c r="AA744" s="130"/>
      <c r="AB744" s="130"/>
      <c r="AC744" s="130"/>
      <c r="AD744" s="130">
        <f>X744+Z744+AA744+AB744+AC744</f>
        <v>3576</v>
      </c>
      <c r="AE744" s="130">
        <f>Y744+AC744</f>
        <v>0</v>
      </c>
      <c r="AF744" s="27"/>
      <c r="AG744" s="27"/>
      <c r="AH744" s="27"/>
      <c r="AI744" s="27"/>
      <c r="AJ744" s="130">
        <f>AD744+AF744+AG744+AH744+AI744</f>
        <v>3576</v>
      </c>
      <c r="AK744" s="130">
        <f>AE744+AI744</f>
        <v>0</v>
      </c>
      <c r="AL744" s="27"/>
      <c r="AM744" s="27"/>
      <c r="AN744" s="27"/>
      <c r="AO744" s="27"/>
      <c r="AP744" s="130">
        <f>AJ744+AL744+AM744+AN744+AO744</f>
        <v>3576</v>
      </c>
      <c r="AQ744" s="130">
        <f>AK744+AO744</f>
        <v>0</v>
      </c>
      <c r="AR744" s="27"/>
      <c r="AS744" s="27"/>
      <c r="AT744" s="27"/>
      <c r="AU744" s="27"/>
      <c r="AV744" s="130">
        <f>AP744+AR744+AS744+AT744+AU744</f>
        <v>3576</v>
      </c>
      <c r="AW744" s="130">
        <f>AQ744+AU744</f>
        <v>0</v>
      </c>
    </row>
    <row r="745" spans="1:49" s="9" customFormat="1" ht="33" hidden="1">
      <c r="A745" s="96" t="s">
        <v>152</v>
      </c>
      <c r="B745" s="109" t="s">
        <v>56</v>
      </c>
      <c r="C745" s="97" t="s">
        <v>53</v>
      </c>
      <c r="D745" s="110" t="s">
        <v>431</v>
      </c>
      <c r="E745" s="97"/>
      <c r="F745" s="95">
        <f t="shared" ref="F745:U747" si="1251">F746</f>
        <v>80422</v>
      </c>
      <c r="G745" s="95">
        <f t="shared" si="1251"/>
        <v>80422</v>
      </c>
      <c r="H745" s="95">
        <f t="shared" si="1251"/>
        <v>0</v>
      </c>
      <c r="I745" s="95">
        <f t="shared" si="1251"/>
        <v>0</v>
      </c>
      <c r="J745" s="95">
        <f t="shared" si="1251"/>
        <v>0</v>
      </c>
      <c r="K745" s="95">
        <f t="shared" si="1251"/>
        <v>0</v>
      </c>
      <c r="L745" s="95">
        <f t="shared" si="1251"/>
        <v>80422</v>
      </c>
      <c r="M745" s="95">
        <f t="shared" si="1251"/>
        <v>80422</v>
      </c>
      <c r="N745" s="95">
        <f t="shared" si="1251"/>
        <v>0</v>
      </c>
      <c r="O745" s="95">
        <f t="shared" si="1251"/>
        <v>0</v>
      </c>
      <c r="P745" s="95">
        <f t="shared" si="1251"/>
        <v>0</v>
      </c>
      <c r="Q745" s="95">
        <f t="shared" si="1251"/>
        <v>-80422</v>
      </c>
      <c r="R745" s="95">
        <f t="shared" si="1251"/>
        <v>0</v>
      </c>
      <c r="S745" s="95">
        <f t="shared" si="1251"/>
        <v>0</v>
      </c>
      <c r="T745" s="95">
        <f t="shared" si="1251"/>
        <v>0</v>
      </c>
      <c r="U745" s="95">
        <f t="shared" si="1251"/>
        <v>0</v>
      </c>
      <c r="V745" s="95">
        <f t="shared" ref="T745:AI747" si="1252">V746</f>
        <v>0</v>
      </c>
      <c r="W745" s="95">
        <f t="shared" si="1252"/>
        <v>0</v>
      </c>
      <c r="X745" s="95">
        <f t="shared" si="1252"/>
        <v>0</v>
      </c>
      <c r="Y745" s="95">
        <f t="shared" si="1252"/>
        <v>0</v>
      </c>
      <c r="Z745" s="95">
        <f t="shared" si="1252"/>
        <v>0</v>
      </c>
      <c r="AA745" s="95">
        <f t="shared" si="1252"/>
        <v>0</v>
      </c>
      <c r="AB745" s="95">
        <f t="shared" si="1252"/>
        <v>0</v>
      </c>
      <c r="AC745" s="95">
        <f t="shared" si="1252"/>
        <v>0</v>
      </c>
      <c r="AD745" s="95">
        <f t="shared" si="1252"/>
        <v>0</v>
      </c>
      <c r="AE745" s="95">
        <f t="shared" si="1252"/>
        <v>0</v>
      </c>
      <c r="AF745" s="27">
        <f t="shared" si="1252"/>
        <v>0</v>
      </c>
      <c r="AG745" s="27">
        <f t="shared" si="1252"/>
        <v>0</v>
      </c>
      <c r="AH745" s="27">
        <f t="shared" si="1252"/>
        <v>0</v>
      </c>
      <c r="AI745" s="27">
        <f t="shared" si="1252"/>
        <v>0</v>
      </c>
      <c r="AJ745" s="95">
        <f t="shared" ref="AF745:AU747" si="1253">AJ746</f>
        <v>0</v>
      </c>
      <c r="AK745" s="95">
        <f t="shared" si="1253"/>
        <v>0</v>
      </c>
      <c r="AL745" s="27">
        <f t="shared" si="1253"/>
        <v>0</v>
      </c>
      <c r="AM745" s="27">
        <f t="shared" si="1253"/>
        <v>0</v>
      </c>
      <c r="AN745" s="27">
        <f t="shared" si="1253"/>
        <v>0</v>
      </c>
      <c r="AO745" s="27">
        <f t="shared" si="1253"/>
        <v>0</v>
      </c>
      <c r="AP745" s="95">
        <f t="shared" si="1253"/>
        <v>0</v>
      </c>
      <c r="AQ745" s="95">
        <f t="shared" si="1253"/>
        <v>0</v>
      </c>
      <c r="AR745" s="27">
        <f t="shared" si="1253"/>
        <v>0</v>
      </c>
      <c r="AS745" s="27">
        <f t="shared" si="1253"/>
        <v>0</v>
      </c>
      <c r="AT745" s="27">
        <f t="shared" si="1253"/>
        <v>0</v>
      </c>
      <c r="AU745" s="27">
        <f t="shared" si="1253"/>
        <v>0</v>
      </c>
      <c r="AV745" s="95">
        <f t="shared" ref="AR745:AW747" si="1254">AV746</f>
        <v>0</v>
      </c>
      <c r="AW745" s="95">
        <f t="shared" si="1254"/>
        <v>0</v>
      </c>
    </row>
    <row r="746" spans="1:49" s="9" customFormat="1" ht="49.5" hidden="1">
      <c r="A746" s="111" t="s">
        <v>432</v>
      </c>
      <c r="B746" s="109" t="s">
        <v>56</v>
      </c>
      <c r="C746" s="97" t="s">
        <v>53</v>
      </c>
      <c r="D746" s="110" t="s">
        <v>448</v>
      </c>
      <c r="E746" s="97"/>
      <c r="F746" s="95">
        <f t="shared" si="1251"/>
        <v>80422</v>
      </c>
      <c r="G746" s="95">
        <f t="shared" si="1251"/>
        <v>80422</v>
      </c>
      <c r="H746" s="95">
        <f t="shared" si="1251"/>
        <v>0</v>
      </c>
      <c r="I746" s="95">
        <f t="shared" si="1251"/>
        <v>0</v>
      </c>
      <c r="J746" s="95">
        <f t="shared" si="1251"/>
        <v>0</v>
      </c>
      <c r="K746" s="95">
        <f t="shared" si="1251"/>
        <v>0</v>
      </c>
      <c r="L746" s="95">
        <f t="shared" si="1251"/>
        <v>80422</v>
      </c>
      <c r="M746" s="95">
        <f t="shared" si="1251"/>
        <v>80422</v>
      </c>
      <c r="N746" s="95">
        <f t="shared" si="1251"/>
        <v>0</v>
      </c>
      <c r="O746" s="95">
        <f t="shared" si="1251"/>
        <v>0</v>
      </c>
      <c r="P746" s="95">
        <f t="shared" si="1251"/>
        <v>0</v>
      </c>
      <c r="Q746" s="95">
        <f t="shared" si="1251"/>
        <v>-80422</v>
      </c>
      <c r="R746" s="95">
        <f t="shared" si="1251"/>
        <v>0</v>
      </c>
      <c r="S746" s="95">
        <f t="shared" si="1251"/>
        <v>0</v>
      </c>
      <c r="T746" s="95">
        <f t="shared" si="1252"/>
        <v>0</v>
      </c>
      <c r="U746" s="95">
        <f t="shared" si="1252"/>
        <v>0</v>
      </c>
      <c r="V746" s="95">
        <f t="shared" si="1252"/>
        <v>0</v>
      </c>
      <c r="W746" s="95">
        <f t="shared" si="1252"/>
        <v>0</v>
      </c>
      <c r="X746" s="95">
        <f t="shared" si="1252"/>
        <v>0</v>
      </c>
      <c r="Y746" s="95">
        <f t="shared" si="1252"/>
        <v>0</v>
      </c>
      <c r="Z746" s="95">
        <f t="shared" si="1252"/>
        <v>0</v>
      </c>
      <c r="AA746" s="95">
        <f t="shared" si="1252"/>
        <v>0</v>
      </c>
      <c r="AB746" s="95">
        <f t="shared" si="1252"/>
        <v>0</v>
      </c>
      <c r="AC746" s="95">
        <f t="shared" si="1252"/>
        <v>0</v>
      </c>
      <c r="AD746" s="95">
        <f t="shared" si="1252"/>
        <v>0</v>
      </c>
      <c r="AE746" s="95">
        <f t="shared" si="1252"/>
        <v>0</v>
      </c>
      <c r="AF746" s="27">
        <f t="shared" si="1253"/>
        <v>0</v>
      </c>
      <c r="AG746" s="27">
        <f t="shared" si="1253"/>
        <v>0</v>
      </c>
      <c r="AH746" s="27">
        <f t="shared" si="1253"/>
        <v>0</v>
      </c>
      <c r="AI746" s="27">
        <f t="shared" si="1253"/>
        <v>0</v>
      </c>
      <c r="AJ746" s="95">
        <f t="shared" si="1253"/>
        <v>0</v>
      </c>
      <c r="AK746" s="95">
        <f t="shared" si="1253"/>
        <v>0</v>
      </c>
      <c r="AL746" s="27">
        <f t="shared" si="1253"/>
        <v>0</v>
      </c>
      <c r="AM746" s="27">
        <f t="shared" si="1253"/>
        <v>0</v>
      </c>
      <c r="AN746" s="27">
        <f t="shared" si="1253"/>
        <v>0</v>
      </c>
      <c r="AO746" s="27">
        <f t="shared" si="1253"/>
        <v>0</v>
      </c>
      <c r="AP746" s="95">
        <f t="shared" si="1253"/>
        <v>0</v>
      </c>
      <c r="AQ746" s="95">
        <f t="shared" si="1253"/>
        <v>0</v>
      </c>
      <c r="AR746" s="27">
        <f t="shared" si="1254"/>
        <v>0</v>
      </c>
      <c r="AS746" s="27">
        <f t="shared" si="1254"/>
        <v>0</v>
      </c>
      <c r="AT746" s="27">
        <f t="shared" si="1254"/>
        <v>0</v>
      </c>
      <c r="AU746" s="27">
        <f t="shared" si="1254"/>
        <v>0</v>
      </c>
      <c r="AV746" s="95">
        <f t="shared" si="1254"/>
        <v>0</v>
      </c>
      <c r="AW746" s="95">
        <f t="shared" si="1254"/>
        <v>0</v>
      </c>
    </row>
    <row r="747" spans="1:49" s="9" customFormat="1" ht="36" hidden="1" customHeight="1">
      <c r="A747" s="96" t="s">
        <v>83</v>
      </c>
      <c r="B747" s="109" t="s">
        <v>56</v>
      </c>
      <c r="C747" s="97" t="s">
        <v>53</v>
      </c>
      <c r="D747" s="110" t="s">
        <v>448</v>
      </c>
      <c r="E747" s="97" t="s">
        <v>84</v>
      </c>
      <c r="F747" s="95">
        <f t="shared" si="1251"/>
        <v>80422</v>
      </c>
      <c r="G747" s="95">
        <f t="shared" si="1251"/>
        <v>80422</v>
      </c>
      <c r="H747" s="95">
        <f t="shared" si="1251"/>
        <v>0</v>
      </c>
      <c r="I747" s="95">
        <f t="shared" si="1251"/>
        <v>0</v>
      </c>
      <c r="J747" s="95">
        <f t="shared" si="1251"/>
        <v>0</v>
      </c>
      <c r="K747" s="95">
        <f t="shared" si="1251"/>
        <v>0</v>
      </c>
      <c r="L747" s="95">
        <f t="shared" si="1251"/>
        <v>80422</v>
      </c>
      <c r="M747" s="95">
        <f t="shared" si="1251"/>
        <v>80422</v>
      </c>
      <c r="N747" s="95">
        <f t="shared" si="1251"/>
        <v>0</v>
      </c>
      <c r="O747" s="95">
        <f t="shared" si="1251"/>
        <v>0</v>
      </c>
      <c r="P747" s="95">
        <f t="shared" si="1251"/>
        <v>0</v>
      </c>
      <c r="Q747" s="95">
        <f t="shared" si="1251"/>
        <v>-80422</v>
      </c>
      <c r="R747" s="95">
        <f t="shared" si="1251"/>
        <v>0</v>
      </c>
      <c r="S747" s="95">
        <f t="shared" si="1251"/>
        <v>0</v>
      </c>
      <c r="T747" s="95">
        <f t="shared" si="1252"/>
        <v>0</v>
      </c>
      <c r="U747" s="95">
        <f t="shared" si="1252"/>
        <v>0</v>
      </c>
      <c r="V747" s="95">
        <f t="shared" si="1252"/>
        <v>0</v>
      </c>
      <c r="W747" s="95">
        <f t="shared" si="1252"/>
        <v>0</v>
      </c>
      <c r="X747" s="95">
        <f t="shared" si="1252"/>
        <v>0</v>
      </c>
      <c r="Y747" s="95">
        <f t="shared" si="1252"/>
        <v>0</v>
      </c>
      <c r="Z747" s="95">
        <f t="shared" si="1252"/>
        <v>0</v>
      </c>
      <c r="AA747" s="95">
        <f t="shared" si="1252"/>
        <v>0</v>
      </c>
      <c r="AB747" s="95">
        <f t="shared" si="1252"/>
        <v>0</v>
      </c>
      <c r="AC747" s="95">
        <f t="shared" si="1252"/>
        <v>0</v>
      </c>
      <c r="AD747" s="95">
        <f t="shared" si="1252"/>
        <v>0</v>
      </c>
      <c r="AE747" s="95">
        <f t="shared" si="1252"/>
        <v>0</v>
      </c>
      <c r="AF747" s="27">
        <f t="shared" si="1253"/>
        <v>0</v>
      </c>
      <c r="AG747" s="27">
        <f t="shared" si="1253"/>
        <v>0</v>
      </c>
      <c r="AH747" s="27">
        <f t="shared" si="1253"/>
        <v>0</v>
      </c>
      <c r="AI747" s="27">
        <f t="shared" si="1253"/>
        <v>0</v>
      </c>
      <c r="AJ747" s="95">
        <f t="shared" si="1253"/>
        <v>0</v>
      </c>
      <c r="AK747" s="95">
        <f t="shared" si="1253"/>
        <v>0</v>
      </c>
      <c r="AL747" s="27">
        <f t="shared" si="1253"/>
        <v>0</v>
      </c>
      <c r="AM747" s="27">
        <f t="shared" si="1253"/>
        <v>0</v>
      </c>
      <c r="AN747" s="27">
        <f t="shared" si="1253"/>
        <v>0</v>
      </c>
      <c r="AO747" s="27">
        <f t="shared" si="1253"/>
        <v>0</v>
      </c>
      <c r="AP747" s="95">
        <f t="shared" si="1253"/>
        <v>0</v>
      </c>
      <c r="AQ747" s="95">
        <f t="shared" si="1253"/>
        <v>0</v>
      </c>
      <c r="AR747" s="27">
        <f t="shared" si="1254"/>
        <v>0</v>
      </c>
      <c r="AS747" s="27">
        <f t="shared" si="1254"/>
        <v>0</v>
      </c>
      <c r="AT747" s="27">
        <f t="shared" si="1254"/>
        <v>0</v>
      </c>
      <c r="AU747" s="27">
        <f t="shared" si="1254"/>
        <v>0</v>
      </c>
      <c r="AV747" s="95">
        <f t="shared" si="1254"/>
        <v>0</v>
      </c>
      <c r="AW747" s="95">
        <f t="shared" si="1254"/>
        <v>0</v>
      </c>
    </row>
    <row r="748" spans="1:49" s="9" customFormat="1" ht="16.5" hidden="1">
      <c r="A748" s="111" t="s">
        <v>178</v>
      </c>
      <c r="B748" s="109" t="s">
        <v>56</v>
      </c>
      <c r="C748" s="97" t="s">
        <v>53</v>
      </c>
      <c r="D748" s="110" t="s">
        <v>448</v>
      </c>
      <c r="E748" s="97" t="s">
        <v>177</v>
      </c>
      <c r="F748" s="95">
        <v>80422</v>
      </c>
      <c r="G748" s="95">
        <v>80422</v>
      </c>
      <c r="H748" s="95"/>
      <c r="I748" s="95"/>
      <c r="J748" s="95"/>
      <c r="K748" s="95"/>
      <c r="L748" s="95">
        <f>F748+H748+I748+J748+K748</f>
        <v>80422</v>
      </c>
      <c r="M748" s="95">
        <f>G748+K748</f>
        <v>80422</v>
      </c>
      <c r="N748" s="95"/>
      <c r="O748" s="95"/>
      <c r="P748" s="95"/>
      <c r="Q748" s="95">
        <v>-80422</v>
      </c>
      <c r="R748" s="95">
        <f>L748+N748+O748+P748+Q748</f>
        <v>0</v>
      </c>
      <c r="S748" s="95">
        <f>M748+Q748</f>
        <v>0</v>
      </c>
      <c r="T748" s="95"/>
      <c r="U748" s="95"/>
      <c r="V748" s="95"/>
      <c r="W748" s="95"/>
      <c r="X748" s="95">
        <f>R748+T748+U748+V748+W748</f>
        <v>0</v>
      </c>
      <c r="Y748" s="95">
        <f>S748+W748</f>
        <v>0</v>
      </c>
      <c r="Z748" s="95"/>
      <c r="AA748" s="95"/>
      <c r="AB748" s="95"/>
      <c r="AC748" s="95"/>
      <c r="AD748" s="95">
        <f>X748+Z748+AA748+AB748+AC748</f>
        <v>0</v>
      </c>
      <c r="AE748" s="95">
        <f>Y748+AC748</f>
        <v>0</v>
      </c>
      <c r="AF748" s="27"/>
      <c r="AG748" s="27"/>
      <c r="AH748" s="27"/>
      <c r="AI748" s="27"/>
      <c r="AJ748" s="95">
        <f>AD748+AF748+AG748+AH748+AI748</f>
        <v>0</v>
      </c>
      <c r="AK748" s="95">
        <f>AE748+AI748</f>
        <v>0</v>
      </c>
      <c r="AL748" s="27"/>
      <c r="AM748" s="27"/>
      <c r="AN748" s="27"/>
      <c r="AO748" s="27"/>
      <c r="AP748" s="95">
        <f>AJ748+AL748+AM748+AN748+AO748</f>
        <v>0</v>
      </c>
      <c r="AQ748" s="95">
        <f>AK748+AO748</f>
        <v>0</v>
      </c>
      <c r="AR748" s="27"/>
      <c r="AS748" s="27"/>
      <c r="AT748" s="27"/>
      <c r="AU748" s="27"/>
      <c r="AV748" s="95">
        <f>AP748+AR748+AS748+AT748+AU748</f>
        <v>0</v>
      </c>
      <c r="AW748" s="95">
        <f>AQ748+AU748</f>
        <v>0</v>
      </c>
    </row>
    <row r="749" spans="1:49" s="9" customFormat="1" ht="33">
      <c r="A749" s="33" t="s">
        <v>152</v>
      </c>
      <c r="B749" s="42" t="s">
        <v>56</v>
      </c>
      <c r="C749" s="25" t="s">
        <v>53</v>
      </c>
      <c r="D749" s="26" t="s">
        <v>642</v>
      </c>
      <c r="E749" s="25"/>
      <c r="F749" s="27"/>
      <c r="G749" s="27"/>
      <c r="H749" s="27"/>
      <c r="I749" s="27"/>
      <c r="J749" s="27"/>
      <c r="K749" s="27"/>
      <c r="L749" s="27"/>
      <c r="M749" s="27"/>
      <c r="N749" s="27">
        <f>N750</f>
        <v>0</v>
      </c>
      <c r="O749" s="27">
        <f t="shared" ref="O749:AD751" si="1255">O750</f>
        <v>0</v>
      </c>
      <c r="P749" s="27">
        <f t="shared" si="1255"/>
        <v>0</v>
      </c>
      <c r="Q749" s="27">
        <f t="shared" si="1255"/>
        <v>80422</v>
      </c>
      <c r="R749" s="27">
        <f t="shared" si="1255"/>
        <v>80422</v>
      </c>
      <c r="S749" s="27">
        <f t="shared" si="1255"/>
        <v>80422</v>
      </c>
      <c r="T749" s="27">
        <f>T750</f>
        <v>0</v>
      </c>
      <c r="U749" s="27">
        <f t="shared" si="1255"/>
        <v>0</v>
      </c>
      <c r="V749" s="27">
        <f t="shared" si="1255"/>
        <v>0</v>
      </c>
      <c r="W749" s="27">
        <f t="shared" si="1255"/>
        <v>0</v>
      </c>
      <c r="X749" s="27">
        <f t="shared" si="1255"/>
        <v>80422</v>
      </c>
      <c r="Y749" s="27">
        <f t="shared" si="1255"/>
        <v>80422</v>
      </c>
      <c r="Z749" s="27">
        <f>Z750</f>
        <v>0</v>
      </c>
      <c r="AA749" s="27">
        <f t="shared" si="1255"/>
        <v>0</v>
      </c>
      <c r="AB749" s="27">
        <f t="shared" si="1255"/>
        <v>0</v>
      </c>
      <c r="AC749" s="27">
        <f t="shared" si="1255"/>
        <v>0</v>
      </c>
      <c r="AD749" s="27">
        <f t="shared" si="1255"/>
        <v>80422</v>
      </c>
      <c r="AE749" s="27">
        <f t="shared" ref="AA749:AE751" si="1256">AE750</f>
        <v>80422</v>
      </c>
      <c r="AF749" s="27">
        <f>AF750</f>
        <v>0</v>
      </c>
      <c r="AG749" s="27">
        <f t="shared" ref="AG749:AV751" si="1257">AG750</f>
        <v>0</v>
      </c>
      <c r="AH749" s="27">
        <f t="shared" si="1257"/>
        <v>0</v>
      </c>
      <c r="AI749" s="27">
        <f t="shared" si="1257"/>
        <v>0</v>
      </c>
      <c r="AJ749" s="27">
        <f t="shared" si="1257"/>
        <v>80422</v>
      </c>
      <c r="AK749" s="27">
        <f t="shared" si="1257"/>
        <v>80422</v>
      </c>
      <c r="AL749" s="27">
        <f>AL750</f>
        <v>0</v>
      </c>
      <c r="AM749" s="27">
        <f t="shared" si="1257"/>
        <v>0</v>
      </c>
      <c r="AN749" s="27">
        <f t="shared" si="1257"/>
        <v>0</v>
      </c>
      <c r="AO749" s="27">
        <f t="shared" si="1257"/>
        <v>0</v>
      </c>
      <c r="AP749" s="27">
        <f t="shared" si="1257"/>
        <v>80422</v>
      </c>
      <c r="AQ749" s="27">
        <f t="shared" si="1257"/>
        <v>80422</v>
      </c>
      <c r="AR749" s="27">
        <f>AR750</f>
        <v>0</v>
      </c>
      <c r="AS749" s="27">
        <f t="shared" si="1257"/>
        <v>0</v>
      </c>
      <c r="AT749" s="27">
        <f t="shared" si="1257"/>
        <v>0</v>
      </c>
      <c r="AU749" s="27">
        <f t="shared" si="1257"/>
        <v>0</v>
      </c>
      <c r="AV749" s="27">
        <f t="shared" si="1257"/>
        <v>80422</v>
      </c>
      <c r="AW749" s="27">
        <f t="shared" ref="AS749:AW751" si="1258">AW750</f>
        <v>80422</v>
      </c>
    </row>
    <row r="750" spans="1:49" s="9" customFormat="1" ht="49.5">
      <c r="A750" s="56" t="s">
        <v>432</v>
      </c>
      <c r="B750" s="42" t="s">
        <v>56</v>
      </c>
      <c r="C750" s="25" t="s">
        <v>53</v>
      </c>
      <c r="D750" s="26" t="s">
        <v>643</v>
      </c>
      <c r="E750" s="25"/>
      <c r="F750" s="27"/>
      <c r="G750" s="27"/>
      <c r="H750" s="27"/>
      <c r="I750" s="27"/>
      <c r="J750" s="27"/>
      <c r="K750" s="27"/>
      <c r="L750" s="27"/>
      <c r="M750" s="27"/>
      <c r="N750" s="27">
        <f>N751</f>
        <v>0</v>
      </c>
      <c r="O750" s="27">
        <f t="shared" si="1255"/>
        <v>0</v>
      </c>
      <c r="P750" s="27">
        <f t="shared" si="1255"/>
        <v>0</v>
      </c>
      <c r="Q750" s="27">
        <f t="shared" si="1255"/>
        <v>80422</v>
      </c>
      <c r="R750" s="27">
        <f t="shared" si="1255"/>
        <v>80422</v>
      </c>
      <c r="S750" s="27">
        <f t="shared" si="1255"/>
        <v>80422</v>
      </c>
      <c r="T750" s="27">
        <f>T751</f>
        <v>0</v>
      </c>
      <c r="U750" s="27">
        <f t="shared" si="1255"/>
        <v>0</v>
      </c>
      <c r="V750" s="27">
        <f t="shared" si="1255"/>
        <v>0</v>
      </c>
      <c r="W750" s="27">
        <f t="shared" si="1255"/>
        <v>0</v>
      </c>
      <c r="X750" s="27">
        <f t="shared" si="1255"/>
        <v>80422</v>
      </c>
      <c r="Y750" s="27">
        <f t="shared" si="1255"/>
        <v>80422</v>
      </c>
      <c r="Z750" s="27">
        <f>Z751</f>
        <v>0</v>
      </c>
      <c r="AA750" s="27">
        <f t="shared" si="1256"/>
        <v>0</v>
      </c>
      <c r="AB750" s="27">
        <f t="shared" si="1256"/>
        <v>0</v>
      </c>
      <c r="AC750" s="27">
        <f t="shared" si="1256"/>
        <v>0</v>
      </c>
      <c r="AD750" s="27">
        <f t="shared" si="1256"/>
        <v>80422</v>
      </c>
      <c r="AE750" s="27">
        <f t="shared" si="1256"/>
        <v>80422</v>
      </c>
      <c r="AF750" s="27">
        <f>AF751</f>
        <v>0</v>
      </c>
      <c r="AG750" s="27">
        <f t="shared" si="1257"/>
        <v>0</v>
      </c>
      <c r="AH750" s="27">
        <f t="shared" si="1257"/>
        <v>0</v>
      </c>
      <c r="AI750" s="27">
        <f t="shared" si="1257"/>
        <v>0</v>
      </c>
      <c r="AJ750" s="27">
        <f t="shared" si="1257"/>
        <v>80422</v>
      </c>
      <c r="AK750" s="27">
        <f t="shared" si="1257"/>
        <v>80422</v>
      </c>
      <c r="AL750" s="27">
        <f>AL751</f>
        <v>0</v>
      </c>
      <c r="AM750" s="27">
        <f t="shared" si="1257"/>
        <v>0</v>
      </c>
      <c r="AN750" s="27">
        <f t="shared" si="1257"/>
        <v>0</v>
      </c>
      <c r="AO750" s="27">
        <f t="shared" si="1257"/>
        <v>0</v>
      </c>
      <c r="AP750" s="27">
        <f t="shared" si="1257"/>
        <v>80422</v>
      </c>
      <c r="AQ750" s="27">
        <f t="shared" si="1257"/>
        <v>80422</v>
      </c>
      <c r="AR750" s="27">
        <f>AR751</f>
        <v>0</v>
      </c>
      <c r="AS750" s="27">
        <f t="shared" si="1258"/>
        <v>0</v>
      </c>
      <c r="AT750" s="27">
        <f t="shared" si="1258"/>
        <v>0</v>
      </c>
      <c r="AU750" s="27">
        <f t="shared" si="1258"/>
        <v>0</v>
      </c>
      <c r="AV750" s="27">
        <f t="shared" si="1258"/>
        <v>80422</v>
      </c>
      <c r="AW750" s="27">
        <f t="shared" si="1258"/>
        <v>80422</v>
      </c>
    </row>
    <row r="751" spans="1:49" s="9" customFormat="1" ht="49.5">
      <c r="A751" s="33" t="s">
        <v>83</v>
      </c>
      <c r="B751" s="42" t="s">
        <v>56</v>
      </c>
      <c r="C751" s="25" t="s">
        <v>53</v>
      </c>
      <c r="D751" s="26" t="s">
        <v>643</v>
      </c>
      <c r="E751" s="25" t="s">
        <v>84</v>
      </c>
      <c r="F751" s="27"/>
      <c r="G751" s="27"/>
      <c r="H751" s="27"/>
      <c r="I751" s="27"/>
      <c r="J751" s="27"/>
      <c r="K751" s="27"/>
      <c r="L751" s="27"/>
      <c r="M751" s="27"/>
      <c r="N751" s="27">
        <f>N752</f>
        <v>0</v>
      </c>
      <c r="O751" s="27">
        <f t="shared" si="1255"/>
        <v>0</v>
      </c>
      <c r="P751" s="27">
        <f t="shared" si="1255"/>
        <v>0</v>
      </c>
      <c r="Q751" s="27">
        <f t="shared" si="1255"/>
        <v>80422</v>
      </c>
      <c r="R751" s="27">
        <f t="shared" si="1255"/>
        <v>80422</v>
      </c>
      <c r="S751" s="27">
        <f t="shared" si="1255"/>
        <v>80422</v>
      </c>
      <c r="T751" s="27">
        <f>T752</f>
        <v>0</v>
      </c>
      <c r="U751" s="27">
        <f t="shared" si="1255"/>
        <v>0</v>
      </c>
      <c r="V751" s="27">
        <f t="shared" si="1255"/>
        <v>0</v>
      </c>
      <c r="W751" s="27">
        <f t="shared" si="1255"/>
        <v>0</v>
      </c>
      <c r="X751" s="27">
        <f t="shared" si="1255"/>
        <v>80422</v>
      </c>
      <c r="Y751" s="27">
        <f t="shared" si="1255"/>
        <v>80422</v>
      </c>
      <c r="Z751" s="27">
        <f>Z752</f>
        <v>0</v>
      </c>
      <c r="AA751" s="27">
        <f t="shared" si="1256"/>
        <v>0</v>
      </c>
      <c r="AB751" s="27">
        <f t="shared" si="1256"/>
        <v>0</v>
      </c>
      <c r="AC751" s="27">
        <f t="shared" si="1256"/>
        <v>0</v>
      </c>
      <c r="AD751" s="27">
        <f t="shared" si="1256"/>
        <v>80422</v>
      </c>
      <c r="AE751" s="27">
        <f t="shared" si="1256"/>
        <v>80422</v>
      </c>
      <c r="AF751" s="27">
        <f>AF752</f>
        <v>0</v>
      </c>
      <c r="AG751" s="27">
        <f t="shared" si="1257"/>
        <v>0</v>
      </c>
      <c r="AH751" s="27">
        <f t="shared" si="1257"/>
        <v>0</v>
      </c>
      <c r="AI751" s="27">
        <f t="shared" si="1257"/>
        <v>0</v>
      </c>
      <c r="AJ751" s="27">
        <f t="shared" si="1257"/>
        <v>80422</v>
      </c>
      <c r="AK751" s="27">
        <f t="shared" si="1257"/>
        <v>80422</v>
      </c>
      <c r="AL751" s="27">
        <f>AL752</f>
        <v>0</v>
      </c>
      <c r="AM751" s="27">
        <f t="shared" si="1257"/>
        <v>0</v>
      </c>
      <c r="AN751" s="27">
        <f t="shared" si="1257"/>
        <v>0</v>
      </c>
      <c r="AO751" s="27">
        <f t="shared" si="1257"/>
        <v>0</v>
      </c>
      <c r="AP751" s="27">
        <f t="shared" si="1257"/>
        <v>80422</v>
      </c>
      <c r="AQ751" s="27">
        <f t="shared" si="1257"/>
        <v>80422</v>
      </c>
      <c r="AR751" s="27">
        <f>AR752</f>
        <v>0</v>
      </c>
      <c r="AS751" s="27">
        <f t="shared" si="1258"/>
        <v>0</v>
      </c>
      <c r="AT751" s="27">
        <f t="shared" si="1258"/>
        <v>0</v>
      </c>
      <c r="AU751" s="27">
        <f t="shared" si="1258"/>
        <v>0</v>
      </c>
      <c r="AV751" s="27">
        <f t="shared" si="1258"/>
        <v>80422</v>
      </c>
      <c r="AW751" s="27">
        <f t="shared" si="1258"/>
        <v>80422</v>
      </c>
    </row>
    <row r="752" spans="1:49" s="9" customFormat="1" ht="16.5">
      <c r="A752" s="56" t="s">
        <v>178</v>
      </c>
      <c r="B752" s="42" t="s">
        <v>56</v>
      </c>
      <c r="C752" s="25" t="s">
        <v>53</v>
      </c>
      <c r="D752" s="26" t="s">
        <v>643</v>
      </c>
      <c r="E752" s="25" t="s">
        <v>177</v>
      </c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>
        <v>80422</v>
      </c>
      <c r="R752" s="27">
        <f>L752+N752+O752+P752+Q752</f>
        <v>80422</v>
      </c>
      <c r="S752" s="27">
        <f>M752+Q752</f>
        <v>80422</v>
      </c>
      <c r="T752" s="27"/>
      <c r="U752" s="27"/>
      <c r="V752" s="27"/>
      <c r="W752" s="27"/>
      <c r="X752" s="27">
        <f>R752+T752+U752+V752+W752</f>
        <v>80422</v>
      </c>
      <c r="Y752" s="27">
        <f>S752+W752</f>
        <v>80422</v>
      </c>
      <c r="Z752" s="27"/>
      <c r="AA752" s="27"/>
      <c r="AB752" s="27"/>
      <c r="AC752" s="27"/>
      <c r="AD752" s="27">
        <f>X752+Z752+AA752+AB752+AC752</f>
        <v>80422</v>
      </c>
      <c r="AE752" s="27">
        <f>Y752+AC752</f>
        <v>80422</v>
      </c>
      <c r="AF752" s="27"/>
      <c r="AG752" s="27"/>
      <c r="AH752" s="27"/>
      <c r="AI752" s="27"/>
      <c r="AJ752" s="27">
        <f>AD752+AF752+AG752+AH752+AI752</f>
        <v>80422</v>
      </c>
      <c r="AK752" s="27">
        <f>AE752+AI752</f>
        <v>80422</v>
      </c>
      <c r="AL752" s="27"/>
      <c r="AM752" s="27"/>
      <c r="AN752" s="27"/>
      <c r="AO752" s="27"/>
      <c r="AP752" s="27">
        <f>AJ752+AL752+AM752+AN752+AO752</f>
        <v>80422</v>
      </c>
      <c r="AQ752" s="27">
        <f>AK752+AO752</f>
        <v>80422</v>
      </c>
      <c r="AR752" s="27"/>
      <c r="AS752" s="27"/>
      <c r="AT752" s="27"/>
      <c r="AU752" s="27"/>
      <c r="AV752" s="27">
        <f>AP752+AR752+AS752+AT752+AU752</f>
        <v>80422</v>
      </c>
      <c r="AW752" s="27">
        <f>AQ752+AU752</f>
        <v>80422</v>
      </c>
    </row>
    <row r="753" spans="1:49" s="9" customFormat="1" ht="49.5">
      <c r="A753" s="73" t="s">
        <v>480</v>
      </c>
      <c r="B753" s="25" t="s">
        <v>56</v>
      </c>
      <c r="C753" s="25" t="s">
        <v>53</v>
      </c>
      <c r="D753" s="32" t="s">
        <v>261</v>
      </c>
      <c r="E753" s="25"/>
      <c r="F753" s="50">
        <f>F754+F758+F764</f>
        <v>485826</v>
      </c>
      <c r="G753" s="50">
        <f>G754+G758+G764</f>
        <v>41066</v>
      </c>
      <c r="H753" s="50">
        <f t="shared" ref="H753:M753" si="1259">H754+H758+H764</f>
        <v>9909</v>
      </c>
      <c r="I753" s="50">
        <f t="shared" si="1259"/>
        <v>0</v>
      </c>
      <c r="J753" s="50">
        <f t="shared" si="1259"/>
        <v>0</v>
      </c>
      <c r="K753" s="50">
        <f t="shared" si="1259"/>
        <v>0</v>
      </c>
      <c r="L753" s="50">
        <f t="shared" si="1259"/>
        <v>495735</v>
      </c>
      <c r="M753" s="50">
        <f t="shared" si="1259"/>
        <v>41066</v>
      </c>
      <c r="N753" s="50">
        <f>N754+N758+N764+N768</f>
        <v>0</v>
      </c>
      <c r="O753" s="50">
        <f t="shared" ref="O753:S753" si="1260">O754+O758+O764+O768</f>
        <v>0</v>
      </c>
      <c r="P753" s="50">
        <f t="shared" si="1260"/>
        <v>0</v>
      </c>
      <c r="Q753" s="50">
        <f t="shared" si="1260"/>
        <v>0</v>
      </c>
      <c r="R753" s="50">
        <f t="shared" si="1260"/>
        <v>495735</v>
      </c>
      <c r="S753" s="50">
        <f t="shared" si="1260"/>
        <v>41066</v>
      </c>
      <c r="T753" s="50">
        <f>T754+T758+T764+T768+T775</f>
        <v>21119</v>
      </c>
      <c r="U753" s="50">
        <f t="shared" ref="U753:Y753" si="1261">U754+U758+U764+U768+U775</f>
        <v>0</v>
      </c>
      <c r="V753" s="50">
        <f t="shared" si="1261"/>
        <v>0</v>
      </c>
      <c r="W753" s="50">
        <f t="shared" si="1261"/>
        <v>92390</v>
      </c>
      <c r="X753" s="50">
        <f t="shared" si="1261"/>
        <v>609244</v>
      </c>
      <c r="Y753" s="50">
        <f t="shared" si="1261"/>
        <v>133456</v>
      </c>
      <c r="Z753" s="50">
        <f>Z754+Z758+Z764+Z768+Z775+Z772</f>
        <v>0</v>
      </c>
      <c r="AA753" s="50">
        <f t="shared" ref="AA753:AE753" si="1262">AA754+AA758+AA764+AA768+AA775+AA772</f>
        <v>0</v>
      </c>
      <c r="AB753" s="50">
        <f t="shared" si="1262"/>
        <v>0</v>
      </c>
      <c r="AC753" s="50">
        <f t="shared" si="1262"/>
        <v>2254</v>
      </c>
      <c r="AD753" s="50">
        <f t="shared" si="1262"/>
        <v>611498</v>
      </c>
      <c r="AE753" s="50">
        <f t="shared" si="1262"/>
        <v>135710</v>
      </c>
      <c r="AF753" s="50">
        <f>AF754+AF758+AF764+AF768+AF775+AF772</f>
        <v>2227</v>
      </c>
      <c r="AG753" s="50">
        <f t="shared" ref="AG753:AK753" si="1263">AG754+AG758+AG764+AG768+AG775+AG772</f>
        <v>0</v>
      </c>
      <c r="AH753" s="50">
        <f t="shared" si="1263"/>
        <v>0</v>
      </c>
      <c r="AI753" s="50">
        <f t="shared" si="1263"/>
        <v>0</v>
      </c>
      <c r="AJ753" s="50">
        <f t="shared" si="1263"/>
        <v>613725</v>
      </c>
      <c r="AK753" s="50">
        <f t="shared" si="1263"/>
        <v>135710</v>
      </c>
      <c r="AL753" s="50">
        <f>AL754+AL758+AL764+AL768+AL775+AL772</f>
        <v>1089</v>
      </c>
      <c r="AM753" s="50">
        <f t="shared" ref="AM753:AQ753" si="1264">AM754+AM758+AM764+AM768+AM775+AM772</f>
        <v>0</v>
      </c>
      <c r="AN753" s="50">
        <f t="shared" si="1264"/>
        <v>0</v>
      </c>
      <c r="AO753" s="50">
        <f t="shared" si="1264"/>
        <v>0</v>
      </c>
      <c r="AP753" s="50">
        <f t="shared" si="1264"/>
        <v>614814</v>
      </c>
      <c r="AQ753" s="50">
        <f t="shared" si="1264"/>
        <v>135710</v>
      </c>
      <c r="AR753" s="50">
        <f>AR754+AR758+AR764+AR768+AR775+AR772</f>
        <v>10162</v>
      </c>
      <c r="AS753" s="50">
        <f t="shared" ref="AS753:AW753" si="1265">AS754+AS758+AS764+AS768+AS775+AS772</f>
        <v>0</v>
      </c>
      <c r="AT753" s="50">
        <f t="shared" si="1265"/>
        <v>0</v>
      </c>
      <c r="AU753" s="50">
        <f t="shared" si="1265"/>
        <v>0</v>
      </c>
      <c r="AV753" s="50">
        <f t="shared" si="1265"/>
        <v>624976</v>
      </c>
      <c r="AW753" s="50">
        <f t="shared" si="1265"/>
        <v>135710</v>
      </c>
    </row>
    <row r="754" spans="1:49" s="9" customFormat="1" ht="33">
      <c r="A754" s="77" t="s">
        <v>216</v>
      </c>
      <c r="B754" s="25" t="s">
        <v>56</v>
      </c>
      <c r="C754" s="25" t="s">
        <v>53</v>
      </c>
      <c r="D754" s="32" t="s">
        <v>262</v>
      </c>
      <c r="E754" s="25"/>
      <c r="F754" s="50">
        <f t="shared" ref="F754:U756" si="1266">F755</f>
        <v>442995</v>
      </c>
      <c r="G754" s="50">
        <f t="shared" si="1266"/>
        <v>0</v>
      </c>
      <c r="H754" s="50">
        <f t="shared" si="1266"/>
        <v>9909</v>
      </c>
      <c r="I754" s="50">
        <f t="shared" si="1266"/>
        <v>0</v>
      </c>
      <c r="J754" s="50">
        <f t="shared" si="1266"/>
        <v>0</v>
      </c>
      <c r="K754" s="50">
        <f t="shared" si="1266"/>
        <v>0</v>
      </c>
      <c r="L754" s="50">
        <f t="shared" si="1266"/>
        <v>452904</v>
      </c>
      <c r="M754" s="50">
        <f t="shared" si="1266"/>
        <v>0</v>
      </c>
      <c r="N754" s="50">
        <f t="shared" si="1266"/>
        <v>0</v>
      </c>
      <c r="O754" s="50">
        <f t="shared" si="1266"/>
        <v>0</v>
      </c>
      <c r="P754" s="50">
        <f t="shared" si="1266"/>
        <v>0</v>
      </c>
      <c r="Q754" s="50">
        <f t="shared" si="1266"/>
        <v>0</v>
      </c>
      <c r="R754" s="50">
        <f t="shared" si="1266"/>
        <v>452904</v>
      </c>
      <c r="S754" s="50">
        <f t="shared" si="1266"/>
        <v>0</v>
      </c>
      <c r="T754" s="50">
        <f t="shared" si="1266"/>
        <v>5102</v>
      </c>
      <c r="U754" s="50">
        <f t="shared" si="1266"/>
        <v>0</v>
      </c>
      <c r="V754" s="50">
        <f t="shared" ref="T754:AI756" si="1267">V755</f>
        <v>0</v>
      </c>
      <c r="W754" s="50">
        <f t="shared" si="1267"/>
        <v>0</v>
      </c>
      <c r="X754" s="50">
        <f t="shared" si="1267"/>
        <v>458006</v>
      </c>
      <c r="Y754" s="50">
        <f t="shared" si="1267"/>
        <v>0</v>
      </c>
      <c r="Z754" s="50">
        <f t="shared" si="1267"/>
        <v>0</v>
      </c>
      <c r="AA754" s="50">
        <f t="shared" si="1267"/>
        <v>0</v>
      </c>
      <c r="AB754" s="50">
        <f t="shared" si="1267"/>
        <v>0</v>
      </c>
      <c r="AC754" s="50">
        <f t="shared" si="1267"/>
        <v>0</v>
      </c>
      <c r="AD754" s="50">
        <f t="shared" si="1267"/>
        <v>458006</v>
      </c>
      <c r="AE754" s="50">
        <f t="shared" si="1267"/>
        <v>0</v>
      </c>
      <c r="AF754" s="50">
        <f t="shared" si="1267"/>
        <v>0</v>
      </c>
      <c r="AG754" s="50">
        <f t="shared" si="1267"/>
        <v>0</v>
      </c>
      <c r="AH754" s="50">
        <f t="shared" si="1267"/>
        <v>0</v>
      </c>
      <c r="AI754" s="50">
        <f t="shared" si="1267"/>
        <v>0</v>
      </c>
      <c r="AJ754" s="50">
        <f t="shared" ref="AF754:AU756" si="1268">AJ755</f>
        <v>458006</v>
      </c>
      <c r="AK754" s="50">
        <f t="shared" si="1268"/>
        <v>0</v>
      </c>
      <c r="AL754" s="50">
        <f t="shared" si="1268"/>
        <v>0</v>
      </c>
      <c r="AM754" s="50">
        <f t="shared" si="1268"/>
        <v>0</v>
      </c>
      <c r="AN754" s="50">
        <f t="shared" si="1268"/>
        <v>0</v>
      </c>
      <c r="AO754" s="50">
        <f t="shared" si="1268"/>
        <v>0</v>
      </c>
      <c r="AP754" s="50">
        <f t="shared" si="1268"/>
        <v>458006</v>
      </c>
      <c r="AQ754" s="50">
        <f t="shared" si="1268"/>
        <v>0</v>
      </c>
      <c r="AR754" s="50">
        <f t="shared" si="1268"/>
        <v>0</v>
      </c>
      <c r="AS754" s="50">
        <f t="shared" si="1268"/>
        <v>0</v>
      </c>
      <c r="AT754" s="50">
        <f t="shared" si="1268"/>
        <v>0</v>
      </c>
      <c r="AU754" s="50">
        <f t="shared" si="1268"/>
        <v>0</v>
      </c>
      <c r="AV754" s="50">
        <f t="shared" ref="AR754:AW756" si="1269">AV755</f>
        <v>458006</v>
      </c>
      <c r="AW754" s="50">
        <f t="shared" si="1269"/>
        <v>0</v>
      </c>
    </row>
    <row r="755" spans="1:49" s="9" customFormat="1" ht="16.5">
      <c r="A755" s="73" t="s">
        <v>87</v>
      </c>
      <c r="B755" s="25" t="s">
        <v>56</v>
      </c>
      <c r="C755" s="25" t="s">
        <v>53</v>
      </c>
      <c r="D755" s="32" t="s">
        <v>263</v>
      </c>
      <c r="E755" s="25"/>
      <c r="F755" s="50">
        <f t="shared" si="1266"/>
        <v>442995</v>
      </c>
      <c r="G755" s="50">
        <f t="shared" si="1266"/>
        <v>0</v>
      </c>
      <c r="H755" s="50">
        <f t="shared" si="1266"/>
        <v>9909</v>
      </c>
      <c r="I755" s="50">
        <f t="shared" si="1266"/>
        <v>0</v>
      </c>
      <c r="J755" s="50">
        <f t="shared" si="1266"/>
        <v>0</v>
      </c>
      <c r="K755" s="50">
        <f t="shared" si="1266"/>
        <v>0</v>
      </c>
      <c r="L755" s="50">
        <f t="shared" si="1266"/>
        <v>452904</v>
      </c>
      <c r="M755" s="50">
        <f t="shared" si="1266"/>
        <v>0</v>
      </c>
      <c r="N755" s="50">
        <f t="shared" si="1266"/>
        <v>0</v>
      </c>
      <c r="O755" s="50">
        <f t="shared" si="1266"/>
        <v>0</v>
      </c>
      <c r="P755" s="50">
        <f t="shared" si="1266"/>
        <v>0</v>
      </c>
      <c r="Q755" s="50">
        <f t="shared" si="1266"/>
        <v>0</v>
      </c>
      <c r="R755" s="50">
        <f t="shared" si="1266"/>
        <v>452904</v>
      </c>
      <c r="S755" s="50">
        <f t="shared" si="1266"/>
        <v>0</v>
      </c>
      <c r="T755" s="50">
        <f t="shared" si="1267"/>
        <v>5102</v>
      </c>
      <c r="U755" s="50">
        <f t="shared" si="1267"/>
        <v>0</v>
      </c>
      <c r="V755" s="50">
        <f t="shared" si="1267"/>
        <v>0</v>
      </c>
      <c r="W755" s="50">
        <f t="shared" si="1267"/>
        <v>0</v>
      </c>
      <c r="X755" s="50">
        <f t="shared" si="1267"/>
        <v>458006</v>
      </c>
      <c r="Y755" s="50">
        <f t="shared" si="1267"/>
        <v>0</v>
      </c>
      <c r="Z755" s="50">
        <f t="shared" si="1267"/>
        <v>0</v>
      </c>
      <c r="AA755" s="50">
        <f t="shared" si="1267"/>
        <v>0</v>
      </c>
      <c r="AB755" s="50">
        <f t="shared" si="1267"/>
        <v>0</v>
      </c>
      <c r="AC755" s="50">
        <f t="shared" si="1267"/>
        <v>0</v>
      </c>
      <c r="AD755" s="50">
        <f t="shared" si="1267"/>
        <v>458006</v>
      </c>
      <c r="AE755" s="50">
        <f t="shared" si="1267"/>
        <v>0</v>
      </c>
      <c r="AF755" s="50">
        <f t="shared" si="1268"/>
        <v>0</v>
      </c>
      <c r="AG755" s="50">
        <f t="shared" si="1268"/>
        <v>0</v>
      </c>
      <c r="AH755" s="50">
        <f t="shared" si="1268"/>
        <v>0</v>
      </c>
      <c r="AI755" s="50">
        <f t="shared" si="1268"/>
        <v>0</v>
      </c>
      <c r="AJ755" s="50">
        <f t="shared" si="1268"/>
        <v>458006</v>
      </c>
      <c r="AK755" s="50">
        <f t="shared" si="1268"/>
        <v>0</v>
      </c>
      <c r="AL755" s="50">
        <f t="shared" si="1268"/>
        <v>0</v>
      </c>
      <c r="AM755" s="50">
        <f t="shared" si="1268"/>
        <v>0</v>
      </c>
      <c r="AN755" s="50">
        <f t="shared" si="1268"/>
        <v>0</v>
      </c>
      <c r="AO755" s="50">
        <f t="shared" si="1268"/>
        <v>0</v>
      </c>
      <c r="AP755" s="50">
        <f t="shared" si="1268"/>
        <v>458006</v>
      </c>
      <c r="AQ755" s="50">
        <f t="shared" si="1268"/>
        <v>0</v>
      </c>
      <c r="AR755" s="50">
        <f t="shared" si="1269"/>
        <v>0</v>
      </c>
      <c r="AS755" s="50">
        <f t="shared" si="1269"/>
        <v>0</v>
      </c>
      <c r="AT755" s="50">
        <f t="shared" si="1269"/>
        <v>0</v>
      </c>
      <c r="AU755" s="50">
        <f t="shared" si="1269"/>
        <v>0</v>
      </c>
      <c r="AV755" s="50">
        <f t="shared" si="1269"/>
        <v>458006</v>
      </c>
      <c r="AW755" s="50">
        <f t="shared" si="1269"/>
        <v>0</v>
      </c>
    </row>
    <row r="756" spans="1:49" s="9" customFormat="1" ht="33" customHeight="1">
      <c r="A756" s="73" t="s">
        <v>83</v>
      </c>
      <c r="B756" s="25" t="s">
        <v>56</v>
      </c>
      <c r="C756" s="25" t="s">
        <v>53</v>
      </c>
      <c r="D756" s="32" t="s">
        <v>263</v>
      </c>
      <c r="E756" s="25" t="s">
        <v>84</v>
      </c>
      <c r="F756" s="27">
        <f t="shared" si="1266"/>
        <v>442995</v>
      </c>
      <c r="G756" s="27">
        <f t="shared" si="1266"/>
        <v>0</v>
      </c>
      <c r="H756" s="27">
        <f t="shared" si="1266"/>
        <v>9909</v>
      </c>
      <c r="I756" s="27">
        <f t="shared" si="1266"/>
        <v>0</v>
      </c>
      <c r="J756" s="27">
        <f t="shared" si="1266"/>
        <v>0</v>
      </c>
      <c r="K756" s="27">
        <f t="shared" si="1266"/>
        <v>0</v>
      </c>
      <c r="L756" s="27">
        <f t="shared" si="1266"/>
        <v>452904</v>
      </c>
      <c r="M756" s="27">
        <f t="shared" si="1266"/>
        <v>0</v>
      </c>
      <c r="N756" s="27">
        <f t="shared" si="1266"/>
        <v>0</v>
      </c>
      <c r="O756" s="27">
        <f t="shared" si="1266"/>
        <v>0</v>
      </c>
      <c r="P756" s="27">
        <f t="shared" si="1266"/>
        <v>0</v>
      </c>
      <c r="Q756" s="27">
        <f t="shared" si="1266"/>
        <v>0</v>
      </c>
      <c r="R756" s="27">
        <f t="shared" si="1266"/>
        <v>452904</v>
      </c>
      <c r="S756" s="27">
        <f t="shared" si="1266"/>
        <v>0</v>
      </c>
      <c r="T756" s="27">
        <f t="shared" si="1267"/>
        <v>5102</v>
      </c>
      <c r="U756" s="27">
        <f t="shared" si="1267"/>
        <v>0</v>
      </c>
      <c r="V756" s="27">
        <f t="shared" si="1267"/>
        <v>0</v>
      </c>
      <c r="W756" s="27">
        <f t="shared" si="1267"/>
        <v>0</v>
      </c>
      <c r="X756" s="27">
        <f t="shared" si="1267"/>
        <v>458006</v>
      </c>
      <c r="Y756" s="27">
        <f t="shared" si="1267"/>
        <v>0</v>
      </c>
      <c r="Z756" s="27">
        <f t="shared" si="1267"/>
        <v>0</v>
      </c>
      <c r="AA756" s="27">
        <f t="shared" si="1267"/>
        <v>0</v>
      </c>
      <c r="AB756" s="27">
        <f t="shared" si="1267"/>
        <v>0</v>
      </c>
      <c r="AC756" s="27">
        <f t="shared" si="1267"/>
        <v>0</v>
      </c>
      <c r="AD756" s="27">
        <f t="shared" si="1267"/>
        <v>458006</v>
      </c>
      <c r="AE756" s="27">
        <f t="shared" si="1267"/>
        <v>0</v>
      </c>
      <c r="AF756" s="27">
        <f t="shared" si="1268"/>
        <v>0</v>
      </c>
      <c r="AG756" s="27">
        <f t="shared" si="1268"/>
        <v>0</v>
      </c>
      <c r="AH756" s="27">
        <f t="shared" si="1268"/>
        <v>0</v>
      </c>
      <c r="AI756" s="27">
        <f t="shared" si="1268"/>
        <v>0</v>
      </c>
      <c r="AJ756" s="27">
        <f t="shared" si="1268"/>
        <v>458006</v>
      </c>
      <c r="AK756" s="27">
        <f t="shared" si="1268"/>
        <v>0</v>
      </c>
      <c r="AL756" s="27">
        <f t="shared" si="1268"/>
        <v>0</v>
      </c>
      <c r="AM756" s="27">
        <f t="shared" si="1268"/>
        <v>0</v>
      </c>
      <c r="AN756" s="27">
        <f t="shared" si="1268"/>
        <v>0</v>
      </c>
      <c r="AO756" s="27">
        <f t="shared" si="1268"/>
        <v>0</v>
      </c>
      <c r="AP756" s="27">
        <f t="shared" si="1268"/>
        <v>458006</v>
      </c>
      <c r="AQ756" s="27">
        <f t="shared" si="1268"/>
        <v>0</v>
      </c>
      <c r="AR756" s="27">
        <f t="shared" si="1269"/>
        <v>0</v>
      </c>
      <c r="AS756" s="27">
        <f t="shared" si="1269"/>
        <v>0</v>
      </c>
      <c r="AT756" s="27">
        <f t="shared" si="1269"/>
        <v>0</v>
      </c>
      <c r="AU756" s="27">
        <f t="shared" si="1269"/>
        <v>0</v>
      </c>
      <c r="AV756" s="27">
        <f t="shared" si="1269"/>
        <v>458006</v>
      </c>
      <c r="AW756" s="27">
        <f t="shared" si="1269"/>
        <v>0</v>
      </c>
    </row>
    <row r="757" spans="1:49" s="9" customFormat="1" ht="20.25" customHeight="1">
      <c r="A757" s="73" t="s">
        <v>178</v>
      </c>
      <c r="B757" s="25" t="s">
        <v>56</v>
      </c>
      <c r="C757" s="25" t="s">
        <v>53</v>
      </c>
      <c r="D757" s="32" t="s">
        <v>263</v>
      </c>
      <c r="E757" s="25" t="s">
        <v>177</v>
      </c>
      <c r="F757" s="27">
        <f>430973+12022</f>
        <v>442995</v>
      </c>
      <c r="G757" s="27"/>
      <c r="H757" s="27">
        <v>9909</v>
      </c>
      <c r="I757" s="27"/>
      <c r="J757" s="27"/>
      <c r="K757" s="27"/>
      <c r="L757" s="27">
        <f>F757+H757+I757+J757+K757</f>
        <v>452904</v>
      </c>
      <c r="M757" s="27">
        <f>G757+K757</f>
        <v>0</v>
      </c>
      <c r="N757" s="27"/>
      <c r="O757" s="27"/>
      <c r="P757" s="27"/>
      <c r="Q757" s="27"/>
      <c r="R757" s="27">
        <f>L757+N757+O757+P757+Q757</f>
        <v>452904</v>
      </c>
      <c r="S757" s="27">
        <f>M757+Q757</f>
        <v>0</v>
      </c>
      <c r="T757" s="27">
        <v>5102</v>
      </c>
      <c r="U757" s="27"/>
      <c r="V757" s="27"/>
      <c r="W757" s="27"/>
      <c r="X757" s="27">
        <f>R757+T757+U757+V757+W757</f>
        <v>458006</v>
      </c>
      <c r="Y757" s="27">
        <f>S757+W757</f>
        <v>0</v>
      </c>
      <c r="Z757" s="27"/>
      <c r="AA757" s="27"/>
      <c r="AB757" s="27"/>
      <c r="AC757" s="27"/>
      <c r="AD757" s="27">
        <f>X757+Z757+AA757+AB757+AC757</f>
        <v>458006</v>
      </c>
      <c r="AE757" s="27">
        <f>Y757+AC757</f>
        <v>0</v>
      </c>
      <c r="AF757" s="27"/>
      <c r="AG757" s="27"/>
      <c r="AH757" s="27"/>
      <c r="AI757" s="27"/>
      <c r="AJ757" s="27">
        <f>AD757+AF757+AG757+AH757+AI757</f>
        <v>458006</v>
      </c>
      <c r="AK757" s="27">
        <f>AE757+AI757</f>
        <v>0</v>
      </c>
      <c r="AL757" s="27"/>
      <c r="AM757" s="27"/>
      <c r="AN757" s="27"/>
      <c r="AO757" s="27"/>
      <c r="AP757" s="27">
        <f>AJ757+AL757+AM757+AN757+AO757</f>
        <v>458006</v>
      </c>
      <c r="AQ757" s="27">
        <f>AK757+AO757</f>
        <v>0</v>
      </c>
      <c r="AR757" s="27"/>
      <c r="AS757" s="27"/>
      <c r="AT757" s="27"/>
      <c r="AU757" s="27"/>
      <c r="AV757" s="27">
        <f>AP757+AR757+AS757+AT757+AU757</f>
        <v>458006</v>
      </c>
      <c r="AW757" s="27">
        <f>AQ757+AU757</f>
        <v>0</v>
      </c>
    </row>
    <row r="758" spans="1:49" s="9" customFormat="1" ht="21" customHeight="1">
      <c r="A758" s="73" t="s">
        <v>78</v>
      </c>
      <c r="B758" s="25" t="s">
        <v>56</v>
      </c>
      <c r="C758" s="25" t="s">
        <v>53</v>
      </c>
      <c r="D758" s="32" t="s">
        <v>264</v>
      </c>
      <c r="E758" s="25"/>
      <c r="F758" s="50">
        <f>F759</f>
        <v>1765</v>
      </c>
      <c r="G758" s="50">
        <f>G759</f>
        <v>0</v>
      </c>
      <c r="H758" s="50">
        <f t="shared" ref="H758:Z762" si="1270">H759</f>
        <v>0</v>
      </c>
      <c r="I758" s="50">
        <f t="shared" si="1270"/>
        <v>0</v>
      </c>
      <c r="J758" s="50">
        <f t="shared" si="1270"/>
        <v>0</v>
      </c>
      <c r="K758" s="50">
        <f t="shared" si="1270"/>
        <v>0</v>
      </c>
      <c r="L758" s="50">
        <f t="shared" si="1270"/>
        <v>1765</v>
      </c>
      <c r="M758" s="50">
        <f t="shared" si="1270"/>
        <v>0</v>
      </c>
      <c r="N758" s="50">
        <f t="shared" si="1270"/>
        <v>0</v>
      </c>
      <c r="O758" s="50">
        <f t="shared" si="1270"/>
        <v>0</v>
      </c>
      <c r="P758" s="50">
        <f t="shared" si="1270"/>
        <v>0</v>
      </c>
      <c r="Q758" s="50">
        <f t="shared" si="1270"/>
        <v>0</v>
      </c>
      <c r="R758" s="50">
        <f t="shared" si="1270"/>
        <v>1765</v>
      </c>
      <c r="S758" s="50">
        <f t="shared" si="1270"/>
        <v>0</v>
      </c>
      <c r="T758" s="50">
        <f t="shared" si="1270"/>
        <v>0</v>
      </c>
      <c r="U758" s="50">
        <f t="shared" si="1270"/>
        <v>0</v>
      </c>
      <c r="V758" s="50">
        <f t="shared" si="1270"/>
        <v>0</v>
      </c>
      <c r="W758" s="50">
        <f t="shared" si="1270"/>
        <v>0</v>
      </c>
      <c r="X758" s="50">
        <f t="shared" si="1270"/>
        <v>1765</v>
      </c>
      <c r="Y758" s="50">
        <f t="shared" si="1270"/>
        <v>0</v>
      </c>
      <c r="Z758" s="50">
        <f t="shared" si="1270"/>
        <v>0</v>
      </c>
      <c r="AA758" s="132">
        <f t="shared" ref="Z758:AO762" si="1271">AA759</f>
        <v>-119</v>
      </c>
      <c r="AB758" s="50">
        <f t="shared" si="1271"/>
        <v>0</v>
      </c>
      <c r="AC758" s="50">
        <f t="shared" si="1271"/>
        <v>0</v>
      </c>
      <c r="AD758" s="50">
        <f t="shared" si="1271"/>
        <v>1646</v>
      </c>
      <c r="AE758" s="50">
        <f t="shared" si="1271"/>
        <v>0</v>
      </c>
      <c r="AF758" s="50">
        <f t="shared" si="1271"/>
        <v>2227</v>
      </c>
      <c r="AG758" s="50">
        <f t="shared" si="1271"/>
        <v>4335</v>
      </c>
      <c r="AH758" s="50">
        <f t="shared" si="1271"/>
        <v>0</v>
      </c>
      <c r="AI758" s="50">
        <f t="shared" si="1271"/>
        <v>0</v>
      </c>
      <c r="AJ758" s="50">
        <f t="shared" si="1271"/>
        <v>8208</v>
      </c>
      <c r="AK758" s="50">
        <f t="shared" si="1271"/>
        <v>0</v>
      </c>
      <c r="AL758" s="50">
        <f t="shared" si="1271"/>
        <v>1089</v>
      </c>
      <c r="AM758" s="50">
        <f t="shared" si="1271"/>
        <v>0</v>
      </c>
      <c r="AN758" s="50">
        <f t="shared" si="1271"/>
        <v>0</v>
      </c>
      <c r="AO758" s="50">
        <f t="shared" si="1271"/>
        <v>0</v>
      </c>
      <c r="AP758" s="50">
        <f t="shared" ref="AL758:AW762" si="1272">AP759</f>
        <v>9297</v>
      </c>
      <c r="AQ758" s="50">
        <f t="shared" si="1272"/>
        <v>0</v>
      </c>
      <c r="AR758" s="50">
        <f t="shared" si="1272"/>
        <v>10162</v>
      </c>
      <c r="AS758" s="50">
        <f t="shared" si="1272"/>
        <v>0</v>
      </c>
      <c r="AT758" s="50">
        <f t="shared" si="1272"/>
        <v>0</v>
      </c>
      <c r="AU758" s="50">
        <f t="shared" si="1272"/>
        <v>0</v>
      </c>
      <c r="AV758" s="50">
        <f t="shared" si="1272"/>
        <v>19459</v>
      </c>
      <c r="AW758" s="50">
        <f t="shared" si="1272"/>
        <v>0</v>
      </c>
    </row>
    <row r="759" spans="1:49" s="9" customFormat="1" ht="19.5" customHeight="1">
      <c r="A759" s="73" t="s">
        <v>134</v>
      </c>
      <c r="B759" s="25" t="s">
        <v>56</v>
      </c>
      <c r="C759" s="25" t="s">
        <v>53</v>
      </c>
      <c r="D759" s="32" t="s">
        <v>265</v>
      </c>
      <c r="E759" s="25"/>
      <c r="F759" s="50">
        <f t="shared" ref="F759:AQ759" si="1273">F762</f>
        <v>1765</v>
      </c>
      <c r="G759" s="50">
        <f t="shared" si="1273"/>
        <v>0</v>
      </c>
      <c r="H759" s="50">
        <f t="shared" si="1273"/>
        <v>0</v>
      </c>
      <c r="I759" s="50">
        <f t="shared" si="1273"/>
        <v>0</v>
      </c>
      <c r="J759" s="50">
        <f t="shared" si="1273"/>
        <v>0</v>
      </c>
      <c r="K759" s="50">
        <f t="shared" si="1273"/>
        <v>0</v>
      </c>
      <c r="L759" s="50">
        <f t="shared" si="1273"/>
        <v>1765</v>
      </c>
      <c r="M759" s="50">
        <f t="shared" si="1273"/>
        <v>0</v>
      </c>
      <c r="N759" s="50">
        <f t="shared" si="1273"/>
        <v>0</v>
      </c>
      <c r="O759" s="50">
        <f t="shared" si="1273"/>
        <v>0</v>
      </c>
      <c r="P759" s="50">
        <f t="shared" si="1273"/>
        <v>0</v>
      </c>
      <c r="Q759" s="50">
        <f t="shared" si="1273"/>
        <v>0</v>
      </c>
      <c r="R759" s="50">
        <f t="shared" si="1273"/>
        <v>1765</v>
      </c>
      <c r="S759" s="50">
        <f t="shared" si="1273"/>
        <v>0</v>
      </c>
      <c r="T759" s="50">
        <f t="shared" si="1273"/>
        <v>0</v>
      </c>
      <c r="U759" s="50">
        <f t="shared" si="1273"/>
        <v>0</v>
      </c>
      <c r="V759" s="50">
        <f t="shared" si="1273"/>
        <v>0</v>
      </c>
      <c r="W759" s="50">
        <f t="shared" si="1273"/>
        <v>0</v>
      </c>
      <c r="X759" s="50">
        <f t="shared" si="1273"/>
        <v>1765</v>
      </c>
      <c r="Y759" s="50">
        <f t="shared" si="1273"/>
        <v>0</v>
      </c>
      <c r="Z759" s="50">
        <f t="shared" si="1273"/>
        <v>0</v>
      </c>
      <c r="AA759" s="132">
        <f t="shared" si="1273"/>
        <v>-119</v>
      </c>
      <c r="AB759" s="50">
        <f t="shared" si="1273"/>
        <v>0</v>
      </c>
      <c r="AC759" s="50">
        <f t="shared" si="1273"/>
        <v>0</v>
      </c>
      <c r="AD759" s="50">
        <f t="shared" si="1273"/>
        <v>1646</v>
      </c>
      <c r="AE759" s="50">
        <f t="shared" si="1273"/>
        <v>0</v>
      </c>
      <c r="AF759" s="50">
        <f t="shared" si="1273"/>
        <v>2227</v>
      </c>
      <c r="AG759" s="50">
        <f t="shared" si="1273"/>
        <v>4335</v>
      </c>
      <c r="AH759" s="50">
        <f t="shared" si="1273"/>
        <v>0</v>
      </c>
      <c r="AI759" s="50">
        <f t="shared" si="1273"/>
        <v>0</v>
      </c>
      <c r="AJ759" s="50">
        <f t="shared" si="1273"/>
        <v>8208</v>
      </c>
      <c r="AK759" s="50">
        <f t="shared" si="1273"/>
        <v>0</v>
      </c>
      <c r="AL759" s="50">
        <f t="shared" si="1273"/>
        <v>1089</v>
      </c>
      <c r="AM759" s="50">
        <f t="shared" si="1273"/>
        <v>0</v>
      </c>
      <c r="AN759" s="50">
        <f t="shared" si="1273"/>
        <v>0</v>
      </c>
      <c r="AO759" s="50">
        <f t="shared" si="1273"/>
        <v>0</v>
      </c>
      <c r="AP759" s="50">
        <f t="shared" si="1273"/>
        <v>9297</v>
      </c>
      <c r="AQ759" s="50">
        <f t="shared" si="1273"/>
        <v>0</v>
      </c>
      <c r="AR759" s="50">
        <f>AR762+AR760</f>
        <v>10162</v>
      </c>
      <c r="AS759" s="50">
        <f t="shared" ref="AS759:AW759" si="1274">AS762+AS760</f>
        <v>0</v>
      </c>
      <c r="AT759" s="50">
        <f t="shared" si="1274"/>
        <v>0</v>
      </c>
      <c r="AU759" s="50">
        <f t="shared" si="1274"/>
        <v>0</v>
      </c>
      <c r="AV759" s="50">
        <f t="shared" si="1274"/>
        <v>19459</v>
      </c>
      <c r="AW759" s="50">
        <f t="shared" si="1274"/>
        <v>0</v>
      </c>
    </row>
    <row r="760" spans="1:49" s="9" customFormat="1" ht="32.25" customHeight="1">
      <c r="A760" s="127" t="s">
        <v>217</v>
      </c>
      <c r="B760" s="128" t="s">
        <v>56</v>
      </c>
      <c r="C760" s="128" t="s">
        <v>53</v>
      </c>
      <c r="D760" s="129" t="s">
        <v>265</v>
      </c>
      <c r="E760" s="128" t="s">
        <v>86</v>
      </c>
      <c r="F760" s="169"/>
      <c r="G760" s="169"/>
      <c r="H760" s="169"/>
      <c r="I760" s="169"/>
      <c r="J760" s="169"/>
      <c r="K760" s="169"/>
      <c r="L760" s="169"/>
      <c r="M760" s="169"/>
      <c r="N760" s="169"/>
      <c r="O760" s="169"/>
      <c r="P760" s="169"/>
      <c r="Q760" s="169"/>
      <c r="R760" s="169"/>
      <c r="S760" s="169"/>
      <c r="T760" s="169"/>
      <c r="U760" s="169"/>
      <c r="V760" s="169"/>
      <c r="W760" s="169"/>
      <c r="X760" s="169"/>
      <c r="Y760" s="169"/>
      <c r="Z760" s="169"/>
      <c r="AA760" s="169"/>
      <c r="AB760" s="169"/>
      <c r="AC760" s="169"/>
      <c r="AD760" s="169"/>
      <c r="AE760" s="169"/>
      <c r="AF760" s="169"/>
      <c r="AG760" s="169"/>
      <c r="AH760" s="169"/>
      <c r="AI760" s="169"/>
      <c r="AJ760" s="169"/>
      <c r="AK760" s="169"/>
      <c r="AL760" s="169"/>
      <c r="AM760" s="169"/>
      <c r="AN760" s="169"/>
      <c r="AO760" s="169"/>
      <c r="AP760" s="169"/>
      <c r="AQ760" s="169"/>
      <c r="AR760" s="169">
        <f>AR761</f>
        <v>9570</v>
      </c>
      <c r="AS760" s="169">
        <f t="shared" ref="AS760:AW760" si="1275">AS761</f>
        <v>0</v>
      </c>
      <c r="AT760" s="169">
        <f t="shared" si="1275"/>
        <v>0</v>
      </c>
      <c r="AU760" s="169">
        <f t="shared" si="1275"/>
        <v>0</v>
      </c>
      <c r="AV760" s="169">
        <f t="shared" si="1275"/>
        <v>9570</v>
      </c>
      <c r="AW760" s="169">
        <f t="shared" si="1275"/>
        <v>0</v>
      </c>
    </row>
    <row r="761" spans="1:49" s="9" customFormat="1" ht="119.25" customHeight="1">
      <c r="A761" s="170" t="s">
        <v>718</v>
      </c>
      <c r="B761" s="128" t="s">
        <v>56</v>
      </c>
      <c r="C761" s="128" t="s">
        <v>53</v>
      </c>
      <c r="D761" s="129" t="s">
        <v>265</v>
      </c>
      <c r="E761" s="128" t="s">
        <v>717</v>
      </c>
      <c r="F761" s="169"/>
      <c r="G761" s="169"/>
      <c r="H761" s="169"/>
      <c r="I761" s="169"/>
      <c r="J761" s="169"/>
      <c r="K761" s="169"/>
      <c r="L761" s="169"/>
      <c r="M761" s="169"/>
      <c r="N761" s="169"/>
      <c r="O761" s="169"/>
      <c r="P761" s="169"/>
      <c r="Q761" s="169"/>
      <c r="R761" s="169"/>
      <c r="S761" s="169"/>
      <c r="T761" s="169"/>
      <c r="U761" s="169"/>
      <c r="V761" s="169"/>
      <c r="W761" s="169"/>
      <c r="X761" s="169"/>
      <c r="Y761" s="169"/>
      <c r="Z761" s="169"/>
      <c r="AA761" s="169"/>
      <c r="AB761" s="169"/>
      <c r="AC761" s="169"/>
      <c r="AD761" s="169"/>
      <c r="AE761" s="169"/>
      <c r="AF761" s="169"/>
      <c r="AG761" s="169"/>
      <c r="AH761" s="169"/>
      <c r="AI761" s="169"/>
      <c r="AJ761" s="169"/>
      <c r="AK761" s="169"/>
      <c r="AL761" s="169"/>
      <c r="AM761" s="169"/>
      <c r="AN761" s="169"/>
      <c r="AO761" s="169"/>
      <c r="AP761" s="169"/>
      <c r="AQ761" s="169"/>
      <c r="AR761" s="169">
        <v>9570</v>
      </c>
      <c r="AS761" s="169"/>
      <c r="AT761" s="169"/>
      <c r="AU761" s="169"/>
      <c r="AV761" s="130">
        <f>AP761+AR761+AS761+AT761+AU761</f>
        <v>9570</v>
      </c>
      <c r="AW761" s="130">
        <f>AQ761+AU761</f>
        <v>0</v>
      </c>
    </row>
    <row r="762" spans="1:49" s="9" customFormat="1" ht="37.5" customHeight="1">
      <c r="A762" s="73" t="s">
        <v>83</v>
      </c>
      <c r="B762" s="25" t="s">
        <v>56</v>
      </c>
      <c r="C762" s="25" t="s">
        <v>53</v>
      </c>
      <c r="D762" s="32" t="s">
        <v>265</v>
      </c>
      <c r="E762" s="25" t="s">
        <v>84</v>
      </c>
      <c r="F762" s="27">
        <f t="shared" ref="F762:S762" si="1276">F763</f>
        <v>1765</v>
      </c>
      <c r="G762" s="27">
        <f t="shared" si="1276"/>
        <v>0</v>
      </c>
      <c r="H762" s="27">
        <f t="shared" si="1276"/>
        <v>0</v>
      </c>
      <c r="I762" s="27">
        <f t="shared" si="1276"/>
        <v>0</v>
      </c>
      <c r="J762" s="27">
        <f t="shared" si="1276"/>
        <v>0</v>
      </c>
      <c r="K762" s="27">
        <f t="shared" si="1276"/>
        <v>0</v>
      </c>
      <c r="L762" s="27">
        <f t="shared" si="1276"/>
        <v>1765</v>
      </c>
      <c r="M762" s="27">
        <f t="shared" si="1276"/>
        <v>0</v>
      </c>
      <c r="N762" s="27">
        <f t="shared" si="1276"/>
        <v>0</v>
      </c>
      <c r="O762" s="27">
        <f t="shared" si="1276"/>
        <v>0</v>
      </c>
      <c r="P762" s="27">
        <f t="shared" si="1276"/>
        <v>0</v>
      </c>
      <c r="Q762" s="27">
        <f t="shared" si="1276"/>
        <v>0</v>
      </c>
      <c r="R762" s="27">
        <f t="shared" si="1276"/>
        <v>1765</v>
      </c>
      <c r="S762" s="27">
        <f t="shared" si="1276"/>
        <v>0</v>
      </c>
      <c r="T762" s="27">
        <f t="shared" si="1270"/>
        <v>0</v>
      </c>
      <c r="U762" s="27">
        <f t="shared" si="1270"/>
        <v>0</v>
      </c>
      <c r="V762" s="27">
        <f t="shared" si="1270"/>
        <v>0</v>
      </c>
      <c r="W762" s="27">
        <f t="shared" si="1270"/>
        <v>0</v>
      </c>
      <c r="X762" s="27">
        <f t="shared" si="1270"/>
        <v>1765</v>
      </c>
      <c r="Y762" s="27">
        <f t="shared" si="1270"/>
        <v>0</v>
      </c>
      <c r="Z762" s="27">
        <f t="shared" si="1271"/>
        <v>0</v>
      </c>
      <c r="AA762" s="131">
        <f t="shared" si="1271"/>
        <v>-119</v>
      </c>
      <c r="AB762" s="27">
        <f t="shared" si="1271"/>
        <v>0</v>
      </c>
      <c r="AC762" s="27">
        <f t="shared" si="1271"/>
        <v>0</v>
      </c>
      <c r="AD762" s="27">
        <f t="shared" si="1271"/>
        <v>1646</v>
      </c>
      <c r="AE762" s="27">
        <f t="shared" si="1271"/>
        <v>0</v>
      </c>
      <c r="AF762" s="27">
        <f t="shared" si="1271"/>
        <v>2227</v>
      </c>
      <c r="AG762" s="27">
        <f t="shared" si="1271"/>
        <v>4335</v>
      </c>
      <c r="AH762" s="27">
        <f t="shared" si="1271"/>
        <v>0</v>
      </c>
      <c r="AI762" s="27">
        <f t="shared" si="1271"/>
        <v>0</v>
      </c>
      <c r="AJ762" s="27">
        <f t="shared" si="1271"/>
        <v>8208</v>
      </c>
      <c r="AK762" s="27">
        <f t="shared" si="1271"/>
        <v>0</v>
      </c>
      <c r="AL762" s="92">
        <f t="shared" si="1272"/>
        <v>1089</v>
      </c>
      <c r="AM762" s="92">
        <f t="shared" si="1272"/>
        <v>0</v>
      </c>
      <c r="AN762" s="92">
        <f t="shared" si="1272"/>
        <v>0</v>
      </c>
      <c r="AO762" s="92">
        <f t="shared" si="1272"/>
        <v>0</v>
      </c>
      <c r="AP762" s="27">
        <f t="shared" si="1272"/>
        <v>9297</v>
      </c>
      <c r="AQ762" s="27">
        <f t="shared" si="1272"/>
        <v>0</v>
      </c>
      <c r="AR762" s="27">
        <f t="shared" si="1272"/>
        <v>592</v>
      </c>
      <c r="AS762" s="27">
        <f t="shared" si="1272"/>
        <v>0</v>
      </c>
      <c r="AT762" s="27">
        <f t="shared" si="1272"/>
        <v>0</v>
      </c>
      <c r="AU762" s="27">
        <f t="shared" si="1272"/>
        <v>0</v>
      </c>
      <c r="AV762" s="27">
        <f t="shared" si="1272"/>
        <v>9889</v>
      </c>
      <c r="AW762" s="27">
        <f t="shared" si="1272"/>
        <v>0</v>
      </c>
    </row>
    <row r="763" spans="1:49" s="9" customFormat="1" ht="16.5">
      <c r="A763" s="73" t="s">
        <v>178</v>
      </c>
      <c r="B763" s="25" t="s">
        <v>56</v>
      </c>
      <c r="C763" s="25" t="s">
        <v>53</v>
      </c>
      <c r="D763" s="32" t="s">
        <v>265</v>
      </c>
      <c r="E763" s="25" t="s">
        <v>177</v>
      </c>
      <c r="F763" s="27">
        <v>1765</v>
      </c>
      <c r="G763" s="27"/>
      <c r="H763" s="27"/>
      <c r="I763" s="27"/>
      <c r="J763" s="27"/>
      <c r="K763" s="27"/>
      <c r="L763" s="27">
        <f>F763+H763+I763+J763+K763</f>
        <v>1765</v>
      </c>
      <c r="M763" s="27">
        <f>G763+K763</f>
        <v>0</v>
      </c>
      <c r="N763" s="27"/>
      <c r="O763" s="27"/>
      <c r="P763" s="27"/>
      <c r="Q763" s="27"/>
      <c r="R763" s="27">
        <f>L763+N763+O763+P763+Q763</f>
        <v>1765</v>
      </c>
      <c r="S763" s="27">
        <f>M763+Q763</f>
        <v>0</v>
      </c>
      <c r="T763" s="27"/>
      <c r="U763" s="27"/>
      <c r="V763" s="27"/>
      <c r="W763" s="27"/>
      <c r="X763" s="27">
        <f>R763+T763+U763+V763+W763</f>
        <v>1765</v>
      </c>
      <c r="Y763" s="27">
        <f>S763+W763</f>
        <v>0</v>
      </c>
      <c r="Z763" s="27"/>
      <c r="AA763" s="27">
        <v>-119</v>
      </c>
      <c r="AB763" s="27"/>
      <c r="AC763" s="27"/>
      <c r="AD763" s="27">
        <f>X763+Z763+AA763+AB763+AC763</f>
        <v>1646</v>
      </c>
      <c r="AE763" s="27">
        <f>Y763+AC763</f>
        <v>0</v>
      </c>
      <c r="AF763" s="27">
        <v>2227</v>
      </c>
      <c r="AG763" s="27">
        <v>4335</v>
      </c>
      <c r="AH763" s="27"/>
      <c r="AI763" s="27"/>
      <c r="AJ763" s="27">
        <f>AD763+AF763+AG763+AH763+AI763</f>
        <v>8208</v>
      </c>
      <c r="AK763" s="27">
        <f>AE763+AI763</f>
        <v>0</v>
      </c>
      <c r="AL763" s="92">
        <v>1089</v>
      </c>
      <c r="AM763" s="92"/>
      <c r="AN763" s="92"/>
      <c r="AO763" s="92"/>
      <c r="AP763" s="27">
        <f>AJ763+AL763+AM763+AN763+AO763</f>
        <v>9297</v>
      </c>
      <c r="AQ763" s="27">
        <f>AK763+AO763</f>
        <v>0</v>
      </c>
      <c r="AR763" s="27">
        <v>592</v>
      </c>
      <c r="AS763" s="27"/>
      <c r="AT763" s="27"/>
      <c r="AU763" s="27"/>
      <c r="AV763" s="27">
        <f>AP763+AR763+AS763+AT763+AU763</f>
        <v>9889</v>
      </c>
      <c r="AW763" s="27">
        <f>AQ763+AU763</f>
        <v>0</v>
      </c>
    </row>
    <row r="764" spans="1:49" s="9" customFormat="1" ht="33" hidden="1">
      <c r="A764" s="96" t="s">
        <v>152</v>
      </c>
      <c r="B764" s="109" t="s">
        <v>56</v>
      </c>
      <c r="C764" s="97" t="s">
        <v>53</v>
      </c>
      <c r="D764" s="110" t="s">
        <v>483</v>
      </c>
      <c r="E764" s="97"/>
      <c r="F764" s="95">
        <f t="shared" ref="F764:U766" si="1277">F765</f>
        <v>41066</v>
      </c>
      <c r="G764" s="95">
        <f t="shared" si="1277"/>
        <v>41066</v>
      </c>
      <c r="H764" s="95">
        <f t="shared" si="1277"/>
        <v>0</v>
      </c>
      <c r="I764" s="95">
        <f t="shared" si="1277"/>
        <v>0</v>
      </c>
      <c r="J764" s="95">
        <f t="shared" si="1277"/>
        <v>0</v>
      </c>
      <c r="K764" s="95">
        <f t="shared" si="1277"/>
        <v>0</v>
      </c>
      <c r="L764" s="95">
        <f t="shared" si="1277"/>
        <v>41066</v>
      </c>
      <c r="M764" s="95">
        <f t="shared" si="1277"/>
        <v>41066</v>
      </c>
      <c r="N764" s="95">
        <f t="shared" si="1277"/>
        <v>0</v>
      </c>
      <c r="O764" s="95">
        <f t="shared" si="1277"/>
        <v>0</v>
      </c>
      <c r="P764" s="95">
        <f t="shared" si="1277"/>
        <v>0</v>
      </c>
      <c r="Q764" s="95">
        <f t="shared" si="1277"/>
        <v>-41066</v>
      </c>
      <c r="R764" s="95">
        <f t="shared" si="1277"/>
        <v>0</v>
      </c>
      <c r="S764" s="95">
        <f t="shared" si="1277"/>
        <v>0</v>
      </c>
      <c r="T764" s="95">
        <f t="shared" si="1277"/>
        <v>0</v>
      </c>
      <c r="U764" s="95">
        <f t="shared" si="1277"/>
        <v>0</v>
      </c>
      <c r="V764" s="95">
        <f t="shared" ref="T764:AI766" si="1278">V765</f>
        <v>0</v>
      </c>
      <c r="W764" s="95">
        <f t="shared" si="1278"/>
        <v>0</v>
      </c>
      <c r="X764" s="95">
        <f t="shared" si="1278"/>
        <v>0</v>
      </c>
      <c r="Y764" s="95">
        <f t="shared" si="1278"/>
        <v>0</v>
      </c>
      <c r="Z764" s="95">
        <f t="shared" si="1278"/>
        <v>0</v>
      </c>
      <c r="AA764" s="95">
        <f t="shared" si="1278"/>
        <v>0</v>
      </c>
      <c r="AB764" s="95">
        <f t="shared" si="1278"/>
        <v>0</v>
      </c>
      <c r="AC764" s="95">
        <f t="shared" si="1278"/>
        <v>0</v>
      </c>
      <c r="AD764" s="95">
        <f t="shared" si="1278"/>
        <v>0</v>
      </c>
      <c r="AE764" s="95">
        <f t="shared" si="1278"/>
        <v>0</v>
      </c>
      <c r="AF764" s="27">
        <f t="shared" si="1278"/>
        <v>0</v>
      </c>
      <c r="AG764" s="27">
        <f t="shared" si="1278"/>
        <v>0</v>
      </c>
      <c r="AH764" s="27">
        <f t="shared" si="1278"/>
        <v>0</v>
      </c>
      <c r="AI764" s="27">
        <f t="shared" si="1278"/>
        <v>0</v>
      </c>
      <c r="AJ764" s="95">
        <f t="shared" ref="AF764:AU766" si="1279">AJ765</f>
        <v>0</v>
      </c>
      <c r="AK764" s="95">
        <f t="shared" si="1279"/>
        <v>0</v>
      </c>
      <c r="AL764" s="27">
        <f t="shared" si="1279"/>
        <v>0</v>
      </c>
      <c r="AM764" s="27">
        <f t="shared" si="1279"/>
        <v>0</v>
      </c>
      <c r="AN764" s="27">
        <f t="shared" si="1279"/>
        <v>0</v>
      </c>
      <c r="AO764" s="27">
        <f t="shared" si="1279"/>
        <v>0</v>
      </c>
      <c r="AP764" s="95">
        <f t="shared" si="1279"/>
        <v>0</v>
      </c>
      <c r="AQ764" s="95">
        <f t="shared" si="1279"/>
        <v>0</v>
      </c>
      <c r="AR764" s="27">
        <f t="shared" si="1279"/>
        <v>0</v>
      </c>
      <c r="AS764" s="27">
        <f t="shared" si="1279"/>
        <v>0</v>
      </c>
      <c r="AT764" s="27">
        <f t="shared" si="1279"/>
        <v>0</v>
      </c>
      <c r="AU764" s="27">
        <f t="shared" si="1279"/>
        <v>0</v>
      </c>
      <c r="AV764" s="95">
        <f t="shared" ref="AR764:AW766" si="1280">AV765</f>
        <v>0</v>
      </c>
      <c r="AW764" s="95">
        <f t="shared" si="1280"/>
        <v>0</v>
      </c>
    </row>
    <row r="765" spans="1:49" s="9" customFormat="1" ht="49.5" hidden="1">
      <c r="A765" s="111" t="s">
        <v>432</v>
      </c>
      <c r="B765" s="109" t="s">
        <v>56</v>
      </c>
      <c r="C765" s="97" t="s">
        <v>53</v>
      </c>
      <c r="D765" s="110" t="s">
        <v>484</v>
      </c>
      <c r="E765" s="97"/>
      <c r="F765" s="95">
        <f t="shared" si="1277"/>
        <v>41066</v>
      </c>
      <c r="G765" s="95">
        <f t="shared" si="1277"/>
        <v>41066</v>
      </c>
      <c r="H765" s="95">
        <f t="shared" si="1277"/>
        <v>0</v>
      </c>
      <c r="I765" s="95">
        <f t="shared" si="1277"/>
        <v>0</v>
      </c>
      <c r="J765" s="95">
        <f t="shared" si="1277"/>
        <v>0</v>
      </c>
      <c r="K765" s="95">
        <f t="shared" si="1277"/>
        <v>0</v>
      </c>
      <c r="L765" s="95">
        <f t="shared" si="1277"/>
        <v>41066</v>
      </c>
      <c r="M765" s="95">
        <f t="shared" si="1277"/>
        <v>41066</v>
      </c>
      <c r="N765" s="95">
        <f t="shared" si="1277"/>
        <v>0</v>
      </c>
      <c r="O765" s="95">
        <f t="shared" si="1277"/>
        <v>0</v>
      </c>
      <c r="P765" s="95">
        <f t="shared" si="1277"/>
        <v>0</v>
      </c>
      <c r="Q765" s="95">
        <f t="shared" si="1277"/>
        <v>-41066</v>
      </c>
      <c r="R765" s="95">
        <f t="shared" si="1277"/>
        <v>0</v>
      </c>
      <c r="S765" s="95">
        <f t="shared" si="1277"/>
        <v>0</v>
      </c>
      <c r="T765" s="95">
        <f t="shared" si="1278"/>
        <v>0</v>
      </c>
      <c r="U765" s="95">
        <f t="shared" si="1278"/>
        <v>0</v>
      </c>
      <c r="V765" s="95">
        <f t="shared" si="1278"/>
        <v>0</v>
      </c>
      <c r="W765" s="95">
        <f t="shared" si="1278"/>
        <v>0</v>
      </c>
      <c r="X765" s="95">
        <f t="shared" si="1278"/>
        <v>0</v>
      </c>
      <c r="Y765" s="95">
        <f t="shared" si="1278"/>
        <v>0</v>
      </c>
      <c r="Z765" s="95">
        <f t="shared" si="1278"/>
        <v>0</v>
      </c>
      <c r="AA765" s="95">
        <f t="shared" si="1278"/>
        <v>0</v>
      </c>
      <c r="AB765" s="95">
        <f t="shared" si="1278"/>
        <v>0</v>
      </c>
      <c r="AC765" s="95">
        <f t="shared" si="1278"/>
        <v>0</v>
      </c>
      <c r="AD765" s="95">
        <f t="shared" si="1278"/>
        <v>0</v>
      </c>
      <c r="AE765" s="95">
        <f t="shared" si="1278"/>
        <v>0</v>
      </c>
      <c r="AF765" s="27">
        <f t="shared" si="1279"/>
        <v>0</v>
      </c>
      <c r="AG765" s="27">
        <f t="shared" si="1279"/>
        <v>0</v>
      </c>
      <c r="AH765" s="27">
        <f t="shared" si="1279"/>
        <v>0</v>
      </c>
      <c r="AI765" s="27">
        <f t="shared" si="1279"/>
        <v>0</v>
      </c>
      <c r="AJ765" s="95">
        <f t="shared" si="1279"/>
        <v>0</v>
      </c>
      <c r="AK765" s="95">
        <f t="shared" si="1279"/>
        <v>0</v>
      </c>
      <c r="AL765" s="27">
        <f t="shared" si="1279"/>
        <v>0</v>
      </c>
      <c r="AM765" s="27">
        <f t="shared" si="1279"/>
        <v>0</v>
      </c>
      <c r="AN765" s="27">
        <f t="shared" si="1279"/>
        <v>0</v>
      </c>
      <c r="AO765" s="27">
        <f t="shared" si="1279"/>
        <v>0</v>
      </c>
      <c r="AP765" s="95">
        <f t="shared" si="1279"/>
        <v>0</v>
      </c>
      <c r="AQ765" s="95">
        <f t="shared" si="1279"/>
        <v>0</v>
      </c>
      <c r="AR765" s="27">
        <f t="shared" si="1280"/>
        <v>0</v>
      </c>
      <c r="AS765" s="27">
        <f t="shared" si="1280"/>
        <v>0</v>
      </c>
      <c r="AT765" s="27">
        <f t="shared" si="1280"/>
        <v>0</v>
      </c>
      <c r="AU765" s="27">
        <f t="shared" si="1280"/>
        <v>0</v>
      </c>
      <c r="AV765" s="95">
        <f t="shared" si="1280"/>
        <v>0</v>
      </c>
      <c r="AW765" s="95">
        <f t="shared" si="1280"/>
        <v>0</v>
      </c>
    </row>
    <row r="766" spans="1:49" s="9" customFormat="1" ht="33.75" hidden="1" customHeight="1">
      <c r="A766" s="96" t="s">
        <v>83</v>
      </c>
      <c r="B766" s="109" t="s">
        <v>56</v>
      </c>
      <c r="C766" s="97" t="s">
        <v>53</v>
      </c>
      <c r="D766" s="110" t="s">
        <v>484</v>
      </c>
      <c r="E766" s="97" t="s">
        <v>84</v>
      </c>
      <c r="F766" s="95">
        <f t="shared" si="1277"/>
        <v>41066</v>
      </c>
      <c r="G766" s="95">
        <f t="shared" si="1277"/>
        <v>41066</v>
      </c>
      <c r="H766" s="95">
        <f t="shared" si="1277"/>
        <v>0</v>
      </c>
      <c r="I766" s="95">
        <f t="shared" si="1277"/>
        <v>0</v>
      </c>
      <c r="J766" s="95">
        <f t="shared" si="1277"/>
        <v>0</v>
      </c>
      <c r="K766" s="95">
        <f t="shared" si="1277"/>
        <v>0</v>
      </c>
      <c r="L766" s="95">
        <f t="shared" si="1277"/>
        <v>41066</v>
      </c>
      <c r="M766" s="95">
        <f t="shared" si="1277"/>
        <v>41066</v>
      </c>
      <c r="N766" s="95">
        <f t="shared" si="1277"/>
        <v>0</v>
      </c>
      <c r="O766" s="95">
        <f t="shared" si="1277"/>
        <v>0</v>
      </c>
      <c r="P766" s="95">
        <f t="shared" si="1277"/>
        <v>0</v>
      </c>
      <c r="Q766" s="95">
        <f t="shared" si="1277"/>
        <v>-41066</v>
      </c>
      <c r="R766" s="95">
        <f t="shared" si="1277"/>
        <v>0</v>
      </c>
      <c r="S766" s="95">
        <f t="shared" si="1277"/>
        <v>0</v>
      </c>
      <c r="T766" s="95">
        <f t="shared" si="1278"/>
        <v>0</v>
      </c>
      <c r="U766" s="95">
        <f t="shared" si="1278"/>
        <v>0</v>
      </c>
      <c r="V766" s="95">
        <f t="shared" si="1278"/>
        <v>0</v>
      </c>
      <c r="W766" s="95">
        <f t="shared" si="1278"/>
        <v>0</v>
      </c>
      <c r="X766" s="95">
        <f t="shared" si="1278"/>
        <v>0</v>
      </c>
      <c r="Y766" s="95">
        <f t="shared" si="1278"/>
        <v>0</v>
      </c>
      <c r="Z766" s="95">
        <f t="shared" si="1278"/>
        <v>0</v>
      </c>
      <c r="AA766" s="95">
        <f t="shared" si="1278"/>
        <v>0</v>
      </c>
      <c r="AB766" s="95">
        <f t="shared" si="1278"/>
        <v>0</v>
      </c>
      <c r="AC766" s="95">
        <f t="shared" si="1278"/>
        <v>0</v>
      </c>
      <c r="AD766" s="95">
        <f t="shared" si="1278"/>
        <v>0</v>
      </c>
      <c r="AE766" s="95">
        <f t="shared" si="1278"/>
        <v>0</v>
      </c>
      <c r="AF766" s="27">
        <f t="shared" si="1279"/>
        <v>0</v>
      </c>
      <c r="AG766" s="27">
        <f t="shared" si="1279"/>
        <v>0</v>
      </c>
      <c r="AH766" s="27">
        <f t="shared" si="1279"/>
        <v>0</v>
      </c>
      <c r="AI766" s="27">
        <f t="shared" si="1279"/>
        <v>0</v>
      </c>
      <c r="AJ766" s="95">
        <f t="shared" si="1279"/>
        <v>0</v>
      </c>
      <c r="AK766" s="95">
        <f t="shared" si="1279"/>
        <v>0</v>
      </c>
      <c r="AL766" s="27">
        <f t="shared" si="1279"/>
        <v>0</v>
      </c>
      <c r="AM766" s="27">
        <f t="shared" si="1279"/>
        <v>0</v>
      </c>
      <c r="AN766" s="27">
        <f t="shared" si="1279"/>
        <v>0</v>
      </c>
      <c r="AO766" s="27">
        <f t="shared" si="1279"/>
        <v>0</v>
      </c>
      <c r="AP766" s="95">
        <f t="shared" si="1279"/>
        <v>0</v>
      </c>
      <c r="AQ766" s="95">
        <f t="shared" si="1279"/>
        <v>0</v>
      </c>
      <c r="AR766" s="27">
        <f t="shared" si="1280"/>
        <v>0</v>
      </c>
      <c r="AS766" s="27">
        <f t="shared" si="1280"/>
        <v>0</v>
      </c>
      <c r="AT766" s="27">
        <f t="shared" si="1280"/>
        <v>0</v>
      </c>
      <c r="AU766" s="27">
        <f t="shared" si="1280"/>
        <v>0</v>
      </c>
      <c r="AV766" s="95">
        <f t="shared" si="1280"/>
        <v>0</v>
      </c>
      <c r="AW766" s="95">
        <f t="shared" si="1280"/>
        <v>0</v>
      </c>
    </row>
    <row r="767" spans="1:49" s="9" customFormat="1" ht="16.5" hidden="1">
      <c r="A767" s="111" t="s">
        <v>178</v>
      </c>
      <c r="B767" s="109" t="s">
        <v>56</v>
      </c>
      <c r="C767" s="97" t="s">
        <v>53</v>
      </c>
      <c r="D767" s="110" t="s">
        <v>484</v>
      </c>
      <c r="E767" s="97" t="s">
        <v>177</v>
      </c>
      <c r="F767" s="95">
        <f>41066</f>
        <v>41066</v>
      </c>
      <c r="G767" s="95">
        <v>41066</v>
      </c>
      <c r="H767" s="95"/>
      <c r="I767" s="95"/>
      <c r="J767" s="95"/>
      <c r="K767" s="95"/>
      <c r="L767" s="95">
        <f>F767+H767+I767+J767+K767</f>
        <v>41066</v>
      </c>
      <c r="M767" s="95">
        <f>G767+K767</f>
        <v>41066</v>
      </c>
      <c r="N767" s="95"/>
      <c r="O767" s="95"/>
      <c r="P767" s="95"/>
      <c r="Q767" s="95">
        <v>-41066</v>
      </c>
      <c r="R767" s="95">
        <f>L767+N767+O767+P767+Q767</f>
        <v>0</v>
      </c>
      <c r="S767" s="95">
        <f>M767+Q767</f>
        <v>0</v>
      </c>
      <c r="T767" s="95"/>
      <c r="U767" s="95"/>
      <c r="V767" s="95"/>
      <c r="W767" s="95"/>
      <c r="X767" s="95">
        <f>R767+T767+U767+V767+W767</f>
        <v>0</v>
      </c>
      <c r="Y767" s="95">
        <f>S767+W767</f>
        <v>0</v>
      </c>
      <c r="Z767" s="95"/>
      <c r="AA767" s="95"/>
      <c r="AB767" s="95"/>
      <c r="AC767" s="95"/>
      <c r="AD767" s="95">
        <f>X767+Z767+AA767+AB767+AC767</f>
        <v>0</v>
      </c>
      <c r="AE767" s="95">
        <f>Y767+AC767</f>
        <v>0</v>
      </c>
      <c r="AF767" s="27"/>
      <c r="AG767" s="27"/>
      <c r="AH767" s="27"/>
      <c r="AI767" s="27"/>
      <c r="AJ767" s="95">
        <f>AD767+AF767+AG767+AH767+AI767</f>
        <v>0</v>
      </c>
      <c r="AK767" s="95">
        <f>AE767+AI767</f>
        <v>0</v>
      </c>
      <c r="AL767" s="27"/>
      <c r="AM767" s="27"/>
      <c r="AN767" s="27"/>
      <c r="AO767" s="27"/>
      <c r="AP767" s="95">
        <f>AJ767+AL767+AM767+AN767+AO767</f>
        <v>0</v>
      </c>
      <c r="AQ767" s="95">
        <f>AK767+AO767</f>
        <v>0</v>
      </c>
      <c r="AR767" s="27"/>
      <c r="AS767" s="27"/>
      <c r="AT767" s="27"/>
      <c r="AU767" s="27"/>
      <c r="AV767" s="95">
        <f>AP767+AR767+AS767+AT767+AU767</f>
        <v>0</v>
      </c>
      <c r="AW767" s="95">
        <f>AQ767+AU767</f>
        <v>0</v>
      </c>
    </row>
    <row r="768" spans="1:49" s="9" customFormat="1" ht="33">
      <c r="A768" s="33" t="s">
        <v>152</v>
      </c>
      <c r="B768" s="42" t="s">
        <v>56</v>
      </c>
      <c r="C768" s="25" t="s">
        <v>53</v>
      </c>
      <c r="D768" s="26" t="s">
        <v>644</v>
      </c>
      <c r="E768" s="25"/>
      <c r="F768" s="27"/>
      <c r="G768" s="27"/>
      <c r="H768" s="27"/>
      <c r="I768" s="27"/>
      <c r="J768" s="27"/>
      <c r="K768" s="27"/>
      <c r="L768" s="27"/>
      <c r="M768" s="27"/>
      <c r="N768" s="27">
        <f>N769</f>
        <v>0</v>
      </c>
      <c r="O768" s="27">
        <f t="shared" ref="O768:AD770" si="1281">O769</f>
        <v>0</v>
      </c>
      <c r="P768" s="27">
        <f t="shared" si="1281"/>
        <v>0</v>
      </c>
      <c r="Q768" s="27">
        <f t="shared" si="1281"/>
        <v>41066</v>
      </c>
      <c r="R768" s="27">
        <f t="shared" si="1281"/>
        <v>41066</v>
      </c>
      <c r="S768" s="27">
        <f t="shared" si="1281"/>
        <v>41066</v>
      </c>
      <c r="T768" s="27">
        <f>T769</f>
        <v>0</v>
      </c>
      <c r="U768" s="27">
        <f t="shared" si="1281"/>
        <v>0</v>
      </c>
      <c r="V768" s="27">
        <f t="shared" si="1281"/>
        <v>0</v>
      </c>
      <c r="W768" s="27">
        <f t="shared" si="1281"/>
        <v>0</v>
      </c>
      <c r="X768" s="27">
        <f t="shared" si="1281"/>
        <v>41066</v>
      </c>
      <c r="Y768" s="27">
        <f t="shared" si="1281"/>
        <v>41066</v>
      </c>
      <c r="Z768" s="27">
        <f>Z769</f>
        <v>0</v>
      </c>
      <c r="AA768" s="27">
        <f t="shared" si="1281"/>
        <v>0</v>
      </c>
      <c r="AB768" s="27">
        <f t="shared" si="1281"/>
        <v>0</v>
      </c>
      <c r="AC768" s="27">
        <f t="shared" si="1281"/>
        <v>0</v>
      </c>
      <c r="AD768" s="27">
        <f t="shared" si="1281"/>
        <v>41066</v>
      </c>
      <c r="AE768" s="27">
        <f t="shared" ref="AA768:AE770" si="1282">AE769</f>
        <v>41066</v>
      </c>
      <c r="AF768" s="27">
        <f>AF769</f>
        <v>0</v>
      </c>
      <c r="AG768" s="27">
        <f t="shared" ref="AG768:AV770" si="1283">AG769</f>
        <v>0</v>
      </c>
      <c r="AH768" s="27">
        <f t="shared" si="1283"/>
        <v>0</v>
      </c>
      <c r="AI768" s="27">
        <f t="shared" si="1283"/>
        <v>0</v>
      </c>
      <c r="AJ768" s="27">
        <f t="shared" si="1283"/>
        <v>41066</v>
      </c>
      <c r="AK768" s="27">
        <f t="shared" si="1283"/>
        <v>41066</v>
      </c>
      <c r="AL768" s="27">
        <f>AL769</f>
        <v>0</v>
      </c>
      <c r="AM768" s="27">
        <f t="shared" si="1283"/>
        <v>0</v>
      </c>
      <c r="AN768" s="27">
        <f t="shared" si="1283"/>
        <v>0</v>
      </c>
      <c r="AO768" s="27">
        <f t="shared" si="1283"/>
        <v>0</v>
      </c>
      <c r="AP768" s="27">
        <f t="shared" si="1283"/>
        <v>41066</v>
      </c>
      <c r="AQ768" s="27">
        <f t="shared" si="1283"/>
        <v>41066</v>
      </c>
      <c r="AR768" s="27">
        <f>AR769</f>
        <v>0</v>
      </c>
      <c r="AS768" s="27">
        <f t="shared" si="1283"/>
        <v>0</v>
      </c>
      <c r="AT768" s="27">
        <f t="shared" si="1283"/>
        <v>0</v>
      </c>
      <c r="AU768" s="27">
        <f t="shared" si="1283"/>
        <v>0</v>
      </c>
      <c r="AV768" s="27">
        <f t="shared" si="1283"/>
        <v>41066</v>
      </c>
      <c r="AW768" s="27">
        <f t="shared" ref="AS768:AW770" si="1284">AW769</f>
        <v>41066</v>
      </c>
    </row>
    <row r="769" spans="1:49" s="9" customFormat="1" ht="49.5">
      <c r="A769" s="56" t="s">
        <v>432</v>
      </c>
      <c r="B769" s="42" t="s">
        <v>56</v>
      </c>
      <c r="C769" s="25" t="s">
        <v>53</v>
      </c>
      <c r="D769" s="26" t="s">
        <v>645</v>
      </c>
      <c r="E769" s="25"/>
      <c r="F769" s="27"/>
      <c r="G769" s="27"/>
      <c r="H769" s="27"/>
      <c r="I769" s="27"/>
      <c r="J769" s="27"/>
      <c r="K769" s="27"/>
      <c r="L769" s="27"/>
      <c r="M769" s="27"/>
      <c r="N769" s="27">
        <f>N770</f>
        <v>0</v>
      </c>
      <c r="O769" s="27">
        <f t="shared" si="1281"/>
        <v>0</v>
      </c>
      <c r="P769" s="27">
        <f t="shared" si="1281"/>
        <v>0</v>
      </c>
      <c r="Q769" s="27">
        <f t="shared" si="1281"/>
        <v>41066</v>
      </c>
      <c r="R769" s="27">
        <f t="shared" si="1281"/>
        <v>41066</v>
      </c>
      <c r="S769" s="27">
        <f t="shared" si="1281"/>
        <v>41066</v>
      </c>
      <c r="T769" s="27">
        <f>T770</f>
        <v>0</v>
      </c>
      <c r="U769" s="27">
        <f t="shared" si="1281"/>
        <v>0</v>
      </c>
      <c r="V769" s="27">
        <f t="shared" si="1281"/>
        <v>0</v>
      </c>
      <c r="W769" s="27">
        <f t="shared" si="1281"/>
        <v>0</v>
      </c>
      <c r="X769" s="27">
        <f t="shared" si="1281"/>
        <v>41066</v>
      </c>
      <c r="Y769" s="27">
        <f t="shared" si="1281"/>
        <v>41066</v>
      </c>
      <c r="Z769" s="27">
        <f>Z770</f>
        <v>0</v>
      </c>
      <c r="AA769" s="27">
        <f t="shared" si="1282"/>
        <v>0</v>
      </c>
      <c r="AB769" s="27">
        <f t="shared" si="1282"/>
        <v>0</v>
      </c>
      <c r="AC769" s="27">
        <f t="shared" si="1282"/>
        <v>0</v>
      </c>
      <c r="AD769" s="27">
        <f t="shared" si="1282"/>
        <v>41066</v>
      </c>
      <c r="AE769" s="27">
        <f t="shared" si="1282"/>
        <v>41066</v>
      </c>
      <c r="AF769" s="27">
        <f>AF770</f>
        <v>0</v>
      </c>
      <c r="AG769" s="27">
        <f t="shared" si="1283"/>
        <v>0</v>
      </c>
      <c r="AH769" s="27">
        <f t="shared" si="1283"/>
        <v>0</v>
      </c>
      <c r="AI769" s="27">
        <f t="shared" si="1283"/>
        <v>0</v>
      </c>
      <c r="AJ769" s="27">
        <f t="shared" si="1283"/>
        <v>41066</v>
      </c>
      <c r="AK769" s="27">
        <f t="shared" si="1283"/>
        <v>41066</v>
      </c>
      <c r="AL769" s="27">
        <f>AL770</f>
        <v>0</v>
      </c>
      <c r="AM769" s="27">
        <f t="shared" si="1283"/>
        <v>0</v>
      </c>
      <c r="AN769" s="27">
        <f t="shared" si="1283"/>
        <v>0</v>
      </c>
      <c r="AO769" s="27">
        <f t="shared" si="1283"/>
        <v>0</v>
      </c>
      <c r="AP769" s="27">
        <f t="shared" si="1283"/>
        <v>41066</v>
      </c>
      <c r="AQ769" s="27">
        <f t="shared" si="1283"/>
        <v>41066</v>
      </c>
      <c r="AR769" s="27">
        <f>AR770</f>
        <v>0</v>
      </c>
      <c r="AS769" s="27">
        <f t="shared" si="1284"/>
        <v>0</v>
      </c>
      <c r="AT769" s="27">
        <f t="shared" si="1284"/>
        <v>0</v>
      </c>
      <c r="AU769" s="27">
        <f t="shared" si="1284"/>
        <v>0</v>
      </c>
      <c r="AV769" s="27">
        <f t="shared" si="1284"/>
        <v>41066</v>
      </c>
      <c r="AW769" s="27">
        <f t="shared" si="1284"/>
        <v>41066</v>
      </c>
    </row>
    <row r="770" spans="1:49" s="9" customFormat="1" ht="49.5">
      <c r="A770" s="33" t="s">
        <v>83</v>
      </c>
      <c r="B770" s="42" t="s">
        <v>56</v>
      </c>
      <c r="C770" s="25" t="s">
        <v>53</v>
      </c>
      <c r="D770" s="26" t="s">
        <v>645</v>
      </c>
      <c r="E770" s="25" t="s">
        <v>84</v>
      </c>
      <c r="F770" s="27"/>
      <c r="G770" s="27"/>
      <c r="H770" s="27"/>
      <c r="I770" s="27"/>
      <c r="J770" s="27"/>
      <c r="K770" s="27"/>
      <c r="L770" s="27"/>
      <c r="M770" s="27"/>
      <c r="N770" s="27">
        <f>N771</f>
        <v>0</v>
      </c>
      <c r="O770" s="27">
        <f t="shared" si="1281"/>
        <v>0</v>
      </c>
      <c r="P770" s="27">
        <f t="shared" si="1281"/>
        <v>0</v>
      </c>
      <c r="Q770" s="27">
        <f t="shared" si="1281"/>
        <v>41066</v>
      </c>
      <c r="R770" s="27">
        <f t="shared" si="1281"/>
        <v>41066</v>
      </c>
      <c r="S770" s="27">
        <f t="shared" si="1281"/>
        <v>41066</v>
      </c>
      <c r="T770" s="27">
        <f>T771</f>
        <v>0</v>
      </c>
      <c r="U770" s="27">
        <f t="shared" si="1281"/>
        <v>0</v>
      </c>
      <c r="V770" s="27">
        <f t="shared" si="1281"/>
        <v>0</v>
      </c>
      <c r="W770" s="27">
        <f t="shared" si="1281"/>
        <v>0</v>
      </c>
      <c r="X770" s="27">
        <f t="shared" si="1281"/>
        <v>41066</v>
      </c>
      <c r="Y770" s="27">
        <f t="shared" si="1281"/>
        <v>41066</v>
      </c>
      <c r="Z770" s="27">
        <f>Z771</f>
        <v>0</v>
      </c>
      <c r="AA770" s="27">
        <f t="shared" si="1282"/>
        <v>0</v>
      </c>
      <c r="AB770" s="27">
        <f t="shared" si="1282"/>
        <v>0</v>
      </c>
      <c r="AC770" s="27">
        <f t="shared" si="1282"/>
        <v>0</v>
      </c>
      <c r="AD770" s="27">
        <f t="shared" si="1282"/>
        <v>41066</v>
      </c>
      <c r="AE770" s="27">
        <f t="shared" si="1282"/>
        <v>41066</v>
      </c>
      <c r="AF770" s="27">
        <f>AF771</f>
        <v>0</v>
      </c>
      <c r="AG770" s="27">
        <f t="shared" si="1283"/>
        <v>0</v>
      </c>
      <c r="AH770" s="27">
        <f t="shared" si="1283"/>
        <v>0</v>
      </c>
      <c r="AI770" s="27">
        <f t="shared" si="1283"/>
        <v>0</v>
      </c>
      <c r="AJ770" s="27">
        <f t="shared" si="1283"/>
        <v>41066</v>
      </c>
      <c r="AK770" s="27">
        <f t="shared" si="1283"/>
        <v>41066</v>
      </c>
      <c r="AL770" s="27">
        <f>AL771</f>
        <v>0</v>
      </c>
      <c r="AM770" s="27">
        <f t="shared" si="1283"/>
        <v>0</v>
      </c>
      <c r="AN770" s="27">
        <f t="shared" si="1283"/>
        <v>0</v>
      </c>
      <c r="AO770" s="27">
        <f t="shared" si="1283"/>
        <v>0</v>
      </c>
      <c r="AP770" s="27">
        <f t="shared" si="1283"/>
        <v>41066</v>
      </c>
      <c r="AQ770" s="27">
        <f t="shared" si="1283"/>
        <v>41066</v>
      </c>
      <c r="AR770" s="27">
        <f>AR771</f>
        <v>0</v>
      </c>
      <c r="AS770" s="27">
        <f t="shared" si="1284"/>
        <v>0</v>
      </c>
      <c r="AT770" s="27">
        <f t="shared" si="1284"/>
        <v>0</v>
      </c>
      <c r="AU770" s="27">
        <f t="shared" si="1284"/>
        <v>0</v>
      </c>
      <c r="AV770" s="27">
        <f t="shared" si="1284"/>
        <v>41066</v>
      </c>
      <c r="AW770" s="27">
        <f t="shared" si="1284"/>
        <v>41066</v>
      </c>
    </row>
    <row r="771" spans="1:49" s="9" customFormat="1" ht="16.5">
      <c r="A771" s="56" t="s">
        <v>178</v>
      </c>
      <c r="B771" s="42" t="s">
        <v>56</v>
      </c>
      <c r="C771" s="25" t="s">
        <v>53</v>
      </c>
      <c r="D771" s="26" t="s">
        <v>645</v>
      </c>
      <c r="E771" s="25" t="s">
        <v>177</v>
      </c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>
        <v>41066</v>
      </c>
      <c r="R771" s="27">
        <f>L771+N771+O771+P771+Q771</f>
        <v>41066</v>
      </c>
      <c r="S771" s="27">
        <f>M771+Q771</f>
        <v>41066</v>
      </c>
      <c r="T771" s="27"/>
      <c r="U771" s="27"/>
      <c r="V771" s="27"/>
      <c r="W771" s="27"/>
      <c r="X771" s="27">
        <f>R771+T771+U771+V771+W771</f>
        <v>41066</v>
      </c>
      <c r="Y771" s="27">
        <f>S771+W771</f>
        <v>41066</v>
      </c>
      <c r="Z771" s="27"/>
      <c r="AA771" s="27"/>
      <c r="AB771" s="27"/>
      <c r="AC771" s="27"/>
      <c r="AD771" s="27">
        <f>X771+Z771+AA771+AB771+AC771</f>
        <v>41066</v>
      </c>
      <c r="AE771" s="27">
        <f>Y771+AC771</f>
        <v>41066</v>
      </c>
      <c r="AF771" s="27"/>
      <c r="AG771" s="27"/>
      <c r="AH771" s="27"/>
      <c r="AI771" s="27"/>
      <c r="AJ771" s="27">
        <f>AD771+AF771+AG771+AH771+AI771</f>
        <v>41066</v>
      </c>
      <c r="AK771" s="27">
        <f>AE771+AI771</f>
        <v>41066</v>
      </c>
      <c r="AL771" s="27"/>
      <c r="AM771" s="27"/>
      <c r="AN771" s="27"/>
      <c r="AO771" s="27"/>
      <c r="AP771" s="27">
        <f>AJ771+AL771+AM771+AN771+AO771</f>
        <v>41066</v>
      </c>
      <c r="AQ771" s="27">
        <f>AK771+AO771</f>
        <v>41066</v>
      </c>
      <c r="AR771" s="27"/>
      <c r="AS771" s="27"/>
      <c r="AT771" s="27"/>
      <c r="AU771" s="27"/>
      <c r="AV771" s="27">
        <f>AP771+AR771+AS771+AT771+AU771</f>
        <v>41066</v>
      </c>
      <c r="AW771" s="27">
        <f>AQ771+AU771</f>
        <v>41066</v>
      </c>
    </row>
    <row r="772" spans="1:49" s="9" customFormat="1" ht="66">
      <c r="A772" s="56" t="s">
        <v>670</v>
      </c>
      <c r="B772" s="42" t="s">
        <v>56</v>
      </c>
      <c r="C772" s="25" t="s">
        <v>53</v>
      </c>
      <c r="D772" s="26" t="s">
        <v>669</v>
      </c>
      <c r="E772" s="25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>
        <f>Z773</f>
        <v>0</v>
      </c>
      <c r="AA772" s="27">
        <f t="shared" ref="AA772:AP773" si="1285">AA773</f>
        <v>119</v>
      </c>
      <c r="AB772" s="27">
        <f t="shared" si="1285"/>
        <v>0</v>
      </c>
      <c r="AC772" s="27">
        <f t="shared" si="1285"/>
        <v>2254</v>
      </c>
      <c r="AD772" s="27">
        <f t="shared" si="1285"/>
        <v>2373</v>
      </c>
      <c r="AE772" s="27">
        <f t="shared" si="1285"/>
        <v>2254</v>
      </c>
      <c r="AF772" s="27">
        <f>AF773</f>
        <v>0</v>
      </c>
      <c r="AG772" s="27">
        <f t="shared" si="1285"/>
        <v>0</v>
      </c>
      <c r="AH772" s="27">
        <f t="shared" si="1285"/>
        <v>0</v>
      </c>
      <c r="AI772" s="27">
        <f t="shared" si="1285"/>
        <v>0</v>
      </c>
      <c r="AJ772" s="27">
        <f t="shared" si="1285"/>
        <v>2373</v>
      </c>
      <c r="AK772" s="27">
        <f t="shared" si="1285"/>
        <v>2254</v>
      </c>
      <c r="AL772" s="27">
        <f>AL773</f>
        <v>0</v>
      </c>
      <c r="AM772" s="27">
        <f t="shared" si="1285"/>
        <v>0</v>
      </c>
      <c r="AN772" s="27">
        <f t="shared" si="1285"/>
        <v>0</v>
      </c>
      <c r="AO772" s="27">
        <f t="shared" si="1285"/>
        <v>0</v>
      </c>
      <c r="AP772" s="27">
        <f t="shared" si="1285"/>
        <v>2373</v>
      </c>
      <c r="AQ772" s="27">
        <f t="shared" ref="AM772:AQ773" si="1286">AQ773</f>
        <v>2254</v>
      </c>
      <c r="AR772" s="27">
        <f>AR773</f>
        <v>0</v>
      </c>
      <c r="AS772" s="27">
        <f t="shared" ref="AS772:AW773" si="1287">AS773</f>
        <v>0</v>
      </c>
      <c r="AT772" s="27">
        <f t="shared" si="1287"/>
        <v>0</v>
      </c>
      <c r="AU772" s="27">
        <f t="shared" si="1287"/>
        <v>0</v>
      </c>
      <c r="AV772" s="27">
        <f t="shared" si="1287"/>
        <v>2373</v>
      </c>
      <c r="AW772" s="27">
        <f t="shared" si="1287"/>
        <v>2254</v>
      </c>
    </row>
    <row r="773" spans="1:49" s="9" customFormat="1" ht="49.5">
      <c r="A773" s="33" t="s">
        <v>83</v>
      </c>
      <c r="B773" s="42" t="s">
        <v>56</v>
      </c>
      <c r="C773" s="25" t="s">
        <v>53</v>
      </c>
      <c r="D773" s="26" t="s">
        <v>669</v>
      </c>
      <c r="E773" s="25" t="s">
        <v>84</v>
      </c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>
        <f>Z774</f>
        <v>0</v>
      </c>
      <c r="AA773" s="27">
        <f t="shared" si="1285"/>
        <v>119</v>
      </c>
      <c r="AB773" s="27">
        <f t="shared" si="1285"/>
        <v>0</v>
      </c>
      <c r="AC773" s="27">
        <f t="shared" si="1285"/>
        <v>2254</v>
      </c>
      <c r="AD773" s="27">
        <f t="shared" si="1285"/>
        <v>2373</v>
      </c>
      <c r="AE773" s="27">
        <f t="shared" si="1285"/>
        <v>2254</v>
      </c>
      <c r="AF773" s="27">
        <f>AF774</f>
        <v>0</v>
      </c>
      <c r="AG773" s="27">
        <f t="shared" si="1285"/>
        <v>0</v>
      </c>
      <c r="AH773" s="27">
        <f t="shared" si="1285"/>
        <v>0</v>
      </c>
      <c r="AI773" s="27">
        <f t="shared" si="1285"/>
        <v>0</v>
      </c>
      <c r="AJ773" s="27">
        <f t="shared" si="1285"/>
        <v>2373</v>
      </c>
      <c r="AK773" s="27">
        <f t="shared" si="1285"/>
        <v>2254</v>
      </c>
      <c r="AL773" s="27">
        <f>AL774</f>
        <v>0</v>
      </c>
      <c r="AM773" s="27">
        <f t="shared" si="1286"/>
        <v>0</v>
      </c>
      <c r="AN773" s="27">
        <f t="shared" si="1286"/>
        <v>0</v>
      </c>
      <c r="AO773" s="27">
        <f t="shared" si="1286"/>
        <v>0</v>
      </c>
      <c r="AP773" s="27">
        <f t="shared" si="1286"/>
        <v>2373</v>
      </c>
      <c r="AQ773" s="27">
        <f t="shared" si="1286"/>
        <v>2254</v>
      </c>
      <c r="AR773" s="27">
        <f>AR774</f>
        <v>0</v>
      </c>
      <c r="AS773" s="27">
        <f t="shared" si="1287"/>
        <v>0</v>
      </c>
      <c r="AT773" s="27">
        <f t="shared" si="1287"/>
        <v>0</v>
      </c>
      <c r="AU773" s="27">
        <f t="shared" si="1287"/>
        <v>0</v>
      </c>
      <c r="AV773" s="27">
        <f t="shared" si="1287"/>
        <v>2373</v>
      </c>
      <c r="AW773" s="27">
        <f t="shared" si="1287"/>
        <v>2254</v>
      </c>
    </row>
    <row r="774" spans="1:49" s="9" customFormat="1" ht="16.5">
      <c r="A774" s="56" t="s">
        <v>178</v>
      </c>
      <c r="B774" s="42" t="s">
        <v>56</v>
      </c>
      <c r="C774" s="25" t="s">
        <v>53</v>
      </c>
      <c r="D774" s="26" t="s">
        <v>669</v>
      </c>
      <c r="E774" s="25" t="s">
        <v>177</v>
      </c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>
        <v>119</v>
      </c>
      <c r="AB774" s="27"/>
      <c r="AC774" s="27">
        <v>2254</v>
      </c>
      <c r="AD774" s="27">
        <f>X774+Z774+AA774+AB774+AC774</f>
        <v>2373</v>
      </c>
      <c r="AE774" s="27">
        <f>Y774+AC774</f>
        <v>2254</v>
      </c>
      <c r="AF774" s="27"/>
      <c r="AG774" s="27"/>
      <c r="AH774" s="27"/>
      <c r="AI774" s="27"/>
      <c r="AJ774" s="27">
        <f>AD774+AF774+AG774+AH774+AI774</f>
        <v>2373</v>
      </c>
      <c r="AK774" s="27">
        <f>AE774+AI774</f>
        <v>2254</v>
      </c>
      <c r="AL774" s="27"/>
      <c r="AM774" s="27"/>
      <c r="AN774" s="27"/>
      <c r="AO774" s="27"/>
      <c r="AP774" s="27">
        <f>AJ774+AL774+AM774+AN774+AO774</f>
        <v>2373</v>
      </c>
      <c r="AQ774" s="27">
        <f>AK774+AO774</f>
        <v>2254</v>
      </c>
      <c r="AR774" s="27"/>
      <c r="AS774" s="27"/>
      <c r="AT774" s="27"/>
      <c r="AU774" s="27"/>
      <c r="AV774" s="27">
        <f>AP774+AR774+AS774+AT774+AU774</f>
        <v>2373</v>
      </c>
      <c r="AW774" s="27">
        <f>AQ774+AU774</f>
        <v>2254</v>
      </c>
    </row>
    <row r="775" spans="1:49" s="9" customFormat="1" ht="66">
      <c r="A775" s="56" t="s">
        <v>665</v>
      </c>
      <c r="B775" s="42" t="s">
        <v>56</v>
      </c>
      <c r="C775" s="25" t="s">
        <v>53</v>
      </c>
      <c r="D775" s="26" t="s">
        <v>666</v>
      </c>
      <c r="E775" s="25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>
        <f>T776</f>
        <v>16017</v>
      </c>
      <c r="U775" s="27">
        <f t="shared" ref="U775:AJ776" si="1288">U776</f>
        <v>0</v>
      </c>
      <c r="V775" s="27">
        <f t="shared" si="1288"/>
        <v>0</v>
      </c>
      <c r="W775" s="27">
        <f t="shared" si="1288"/>
        <v>92390</v>
      </c>
      <c r="X775" s="27">
        <f t="shared" si="1288"/>
        <v>108407</v>
      </c>
      <c r="Y775" s="27">
        <f t="shared" si="1288"/>
        <v>92390</v>
      </c>
      <c r="Z775" s="27">
        <f>Z776</f>
        <v>0</v>
      </c>
      <c r="AA775" s="27">
        <f t="shared" si="1288"/>
        <v>0</v>
      </c>
      <c r="AB775" s="27">
        <f t="shared" si="1288"/>
        <v>0</v>
      </c>
      <c r="AC775" s="27">
        <f t="shared" si="1288"/>
        <v>0</v>
      </c>
      <c r="AD775" s="27">
        <f t="shared" si="1288"/>
        <v>108407</v>
      </c>
      <c r="AE775" s="27">
        <f t="shared" si="1288"/>
        <v>92390</v>
      </c>
      <c r="AF775" s="27">
        <f>AF776</f>
        <v>0</v>
      </c>
      <c r="AG775" s="27">
        <f t="shared" si="1288"/>
        <v>-4335</v>
      </c>
      <c r="AH775" s="27">
        <f t="shared" si="1288"/>
        <v>0</v>
      </c>
      <c r="AI775" s="27">
        <f t="shared" si="1288"/>
        <v>0</v>
      </c>
      <c r="AJ775" s="27">
        <f t="shared" si="1288"/>
        <v>104072</v>
      </c>
      <c r="AK775" s="27">
        <f t="shared" ref="AG775:AK776" si="1289">AK776</f>
        <v>92390</v>
      </c>
      <c r="AL775" s="27">
        <f>AL776</f>
        <v>0</v>
      </c>
      <c r="AM775" s="27">
        <f t="shared" ref="AM775:AW776" si="1290">AM776</f>
        <v>0</v>
      </c>
      <c r="AN775" s="27">
        <f t="shared" si="1290"/>
        <v>0</v>
      </c>
      <c r="AO775" s="27">
        <f t="shared" si="1290"/>
        <v>0</v>
      </c>
      <c r="AP775" s="27">
        <f t="shared" si="1290"/>
        <v>104072</v>
      </c>
      <c r="AQ775" s="27">
        <f t="shared" si="1290"/>
        <v>92390</v>
      </c>
      <c r="AR775" s="27">
        <f>AR776</f>
        <v>0</v>
      </c>
      <c r="AS775" s="27">
        <f t="shared" si="1290"/>
        <v>0</v>
      </c>
      <c r="AT775" s="27">
        <f t="shared" si="1290"/>
        <v>0</v>
      </c>
      <c r="AU775" s="27">
        <f t="shared" si="1290"/>
        <v>0</v>
      </c>
      <c r="AV775" s="27">
        <f t="shared" si="1290"/>
        <v>104072</v>
      </c>
      <c r="AW775" s="27">
        <f t="shared" si="1290"/>
        <v>92390</v>
      </c>
    </row>
    <row r="776" spans="1:49" s="9" customFormat="1" ht="49.5">
      <c r="A776" s="33" t="s">
        <v>83</v>
      </c>
      <c r="B776" s="42" t="s">
        <v>56</v>
      </c>
      <c r="C776" s="25" t="s">
        <v>53</v>
      </c>
      <c r="D776" s="26" t="s">
        <v>666</v>
      </c>
      <c r="E776" s="25" t="s">
        <v>84</v>
      </c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>
        <f>T777</f>
        <v>16017</v>
      </c>
      <c r="U776" s="27">
        <f t="shared" si="1288"/>
        <v>0</v>
      </c>
      <c r="V776" s="27">
        <f t="shared" si="1288"/>
        <v>0</v>
      </c>
      <c r="W776" s="27">
        <f t="shared" si="1288"/>
        <v>92390</v>
      </c>
      <c r="X776" s="27">
        <f t="shared" si="1288"/>
        <v>108407</v>
      </c>
      <c r="Y776" s="27">
        <f t="shared" si="1288"/>
        <v>92390</v>
      </c>
      <c r="Z776" s="27">
        <f>Z777</f>
        <v>0</v>
      </c>
      <c r="AA776" s="27">
        <f t="shared" si="1288"/>
        <v>0</v>
      </c>
      <c r="AB776" s="27">
        <f t="shared" si="1288"/>
        <v>0</v>
      </c>
      <c r="AC776" s="27">
        <f t="shared" si="1288"/>
        <v>0</v>
      </c>
      <c r="AD776" s="27">
        <f t="shared" si="1288"/>
        <v>108407</v>
      </c>
      <c r="AE776" s="27">
        <f t="shared" si="1288"/>
        <v>92390</v>
      </c>
      <c r="AF776" s="27">
        <f>AF777</f>
        <v>0</v>
      </c>
      <c r="AG776" s="27">
        <f t="shared" si="1289"/>
        <v>-4335</v>
      </c>
      <c r="AH776" s="27">
        <f t="shared" si="1289"/>
        <v>0</v>
      </c>
      <c r="AI776" s="27">
        <f t="shared" si="1289"/>
        <v>0</v>
      </c>
      <c r="AJ776" s="27">
        <f t="shared" si="1289"/>
        <v>104072</v>
      </c>
      <c r="AK776" s="27">
        <f t="shared" si="1289"/>
        <v>92390</v>
      </c>
      <c r="AL776" s="27">
        <f>AL777</f>
        <v>0</v>
      </c>
      <c r="AM776" s="27">
        <f t="shared" si="1290"/>
        <v>0</v>
      </c>
      <c r="AN776" s="27">
        <f t="shared" si="1290"/>
        <v>0</v>
      </c>
      <c r="AO776" s="27">
        <f t="shared" si="1290"/>
        <v>0</v>
      </c>
      <c r="AP776" s="27">
        <f t="shared" si="1290"/>
        <v>104072</v>
      </c>
      <c r="AQ776" s="27">
        <f t="shared" si="1290"/>
        <v>92390</v>
      </c>
      <c r="AR776" s="27">
        <f>AR777</f>
        <v>0</v>
      </c>
      <c r="AS776" s="27">
        <f t="shared" si="1290"/>
        <v>0</v>
      </c>
      <c r="AT776" s="27">
        <f t="shared" si="1290"/>
        <v>0</v>
      </c>
      <c r="AU776" s="27">
        <f t="shared" si="1290"/>
        <v>0</v>
      </c>
      <c r="AV776" s="27">
        <f t="shared" si="1290"/>
        <v>104072</v>
      </c>
      <c r="AW776" s="27">
        <f t="shared" si="1290"/>
        <v>92390</v>
      </c>
    </row>
    <row r="777" spans="1:49" s="9" customFormat="1" ht="16.5">
      <c r="A777" s="56" t="s">
        <v>178</v>
      </c>
      <c r="B777" s="42" t="s">
        <v>56</v>
      </c>
      <c r="C777" s="25" t="s">
        <v>53</v>
      </c>
      <c r="D777" s="26" t="s">
        <v>666</v>
      </c>
      <c r="E777" s="25" t="s">
        <v>177</v>
      </c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>
        <v>16017</v>
      </c>
      <c r="U777" s="27"/>
      <c r="V777" s="27"/>
      <c r="W777" s="27">
        <v>92390</v>
      </c>
      <c r="X777" s="27">
        <f>R777+T777+U777+V777+W777</f>
        <v>108407</v>
      </c>
      <c r="Y777" s="27">
        <f>S777+W777</f>
        <v>92390</v>
      </c>
      <c r="Z777" s="27"/>
      <c r="AA777" s="27"/>
      <c r="AB777" s="27"/>
      <c r="AC777" s="27"/>
      <c r="AD777" s="27">
        <f>X777+Z777+AA777+AB777+AC777</f>
        <v>108407</v>
      </c>
      <c r="AE777" s="27">
        <f>Y777+AC777</f>
        <v>92390</v>
      </c>
      <c r="AF777" s="27"/>
      <c r="AG777" s="27">
        <v>-4335</v>
      </c>
      <c r="AH777" s="27"/>
      <c r="AI777" s="27"/>
      <c r="AJ777" s="27">
        <f>AD777+AF777+AG777+AH777+AI777</f>
        <v>104072</v>
      </c>
      <c r="AK777" s="27">
        <f>AE777+AI777</f>
        <v>92390</v>
      </c>
      <c r="AL777" s="27"/>
      <c r="AM777" s="27"/>
      <c r="AN777" s="27"/>
      <c r="AO777" s="27"/>
      <c r="AP777" s="27">
        <f>AJ777+AL777+AM777+AN777+AO777</f>
        <v>104072</v>
      </c>
      <c r="AQ777" s="27">
        <f>AK777+AO777</f>
        <v>92390</v>
      </c>
      <c r="AR777" s="27"/>
      <c r="AS777" s="27"/>
      <c r="AT777" s="27"/>
      <c r="AU777" s="27"/>
      <c r="AV777" s="27">
        <f>AP777+AR777+AS777+AT777+AU777</f>
        <v>104072</v>
      </c>
      <c r="AW777" s="27">
        <f>AQ777+AU777</f>
        <v>92390</v>
      </c>
    </row>
    <row r="778" spans="1:49" s="9" customFormat="1" ht="82.5">
      <c r="A778" s="56" t="s">
        <v>166</v>
      </c>
      <c r="B778" s="25" t="s">
        <v>56</v>
      </c>
      <c r="C778" s="25" t="s">
        <v>53</v>
      </c>
      <c r="D778" s="70" t="s">
        <v>266</v>
      </c>
      <c r="E778" s="70"/>
      <c r="F778" s="27">
        <f t="shared" ref="F778:U781" si="1291">F779</f>
        <v>490</v>
      </c>
      <c r="G778" s="27">
        <f t="shared" si="1291"/>
        <v>0</v>
      </c>
      <c r="H778" s="27">
        <f t="shared" si="1291"/>
        <v>0</v>
      </c>
      <c r="I778" s="27">
        <f t="shared" si="1291"/>
        <v>0</v>
      </c>
      <c r="J778" s="27">
        <f t="shared" si="1291"/>
        <v>0</v>
      </c>
      <c r="K778" s="27">
        <f t="shared" si="1291"/>
        <v>0</v>
      </c>
      <c r="L778" s="27">
        <f t="shared" si="1291"/>
        <v>490</v>
      </c>
      <c r="M778" s="27">
        <f t="shared" si="1291"/>
        <v>0</v>
      </c>
      <c r="N778" s="27">
        <f t="shared" si="1291"/>
        <v>0</v>
      </c>
      <c r="O778" s="27">
        <f t="shared" si="1291"/>
        <v>0</v>
      </c>
      <c r="P778" s="27">
        <f t="shared" si="1291"/>
        <v>0</v>
      </c>
      <c r="Q778" s="27">
        <f t="shared" si="1291"/>
        <v>0</v>
      </c>
      <c r="R778" s="27">
        <f t="shared" si="1291"/>
        <v>490</v>
      </c>
      <c r="S778" s="27">
        <f t="shared" si="1291"/>
        <v>0</v>
      </c>
      <c r="T778" s="27">
        <f t="shared" si="1291"/>
        <v>0</v>
      </c>
      <c r="U778" s="27">
        <f t="shared" si="1291"/>
        <v>0</v>
      </c>
      <c r="V778" s="27">
        <f t="shared" ref="T778:AI781" si="1292">V779</f>
        <v>0</v>
      </c>
      <c r="W778" s="27">
        <f t="shared" si="1292"/>
        <v>0</v>
      </c>
      <c r="X778" s="27">
        <f t="shared" si="1292"/>
        <v>490</v>
      </c>
      <c r="Y778" s="27">
        <f t="shared" si="1292"/>
        <v>0</v>
      </c>
      <c r="Z778" s="27">
        <f t="shared" si="1292"/>
        <v>0</v>
      </c>
      <c r="AA778" s="27">
        <f t="shared" si="1292"/>
        <v>0</v>
      </c>
      <c r="AB778" s="27">
        <f t="shared" si="1292"/>
        <v>0</v>
      </c>
      <c r="AC778" s="27">
        <f t="shared" si="1292"/>
        <v>0</v>
      </c>
      <c r="AD778" s="27">
        <f t="shared" si="1292"/>
        <v>490</v>
      </c>
      <c r="AE778" s="27">
        <f t="shared" si="1292"/>
        <v>0</v>
      </c>
      <c r="AF778" s="27">
        <f t="shared" si="1292"/>
        <v>0</v>
      </c>
      <c r="AG778" s="27">
        <f t="shared" si="1292"/>
        <v>0</v>
      </c>
      <c r="AH778" s="27">
        <f t="shared" si="1292"/>
        <v>0</v>
      </c>
      <c r="AI778" s="27">
        <f t="shared" si="1292"/>
        <v>0</v>
      </c>
      <c r="AJ778" s="27">
        <f t="shared" ref="AF778:AU781" si="1293">AJ779</f>
        <v>490</v>
      </c>
      <c r="AK778" s="27">
        <f t="shared" si="1293"/>
        <v>0</v>
      </c>
      <c r="AL778" s="27">
        <f t="shared" si="1293"/>
        <v>0</v>
      </c>
      <c r="AM778" s="27">
        <f t="shared" si="1293"/>
        <v>0</v>
      </c>
      <c r="AN778" s="27">
        <f t="shared" si="1293"/>
        <v>0</v>
      </c>
      <c r="AO778" s="27">
        <f t="shared" si="1293"/>
        <v>0</v>
      </c>
      <c r="AP778" s="27">
        <f t="shared" si="1293"/>
        <v>490</v>
      </c>
      <c r="AQ778" s="27">
        <f t="shared" si="1293"/>
        <v>0</v>
      </c>
      <c r="AR778" s="27">
        <f t="shared" si="1293"/>
        <v>0</v>
      </c>
      <c r="AS778" s="27">
        <f t="shared" si="1293"/>
        <v>0</v>
      </c>
      <c r="AT778" s="27">
        <f t="shared" si="1293"/>
        <v>0</v>
      </c>
      <c r="AU778" s="27">
        <f t="shared" si="1293"/>
        <v>0</v>
      </c>
      <c r="AV778" s="27">
        <f t="shared" ref="AR778:AW781" si="1294">AV779</f>
        <v>490</v>
      </c>
      <c r="AW778" s="27">
        <f t="shared" si="1294"/>
        <v>0</v>
      </c>
    </row>
    <row r="779" spans="1:49" s="9" customFormat="1" ht="16.5">
      <c r="A779" s="56" t="s">
        <v>78</v>
      </c>
      <c r="B779" s="25" t="s">
        <v>56</v>
      </c>
      <c r="C779" s="25" t="s">
        <v>53</v>
      </c>
      <c r="D779" s="70" t="s">
        <v>267</v>
      </c>
      <c r="E779" s="70"/>
      <c r="F779" s="27">
        <f t="shared" si="1291"/>
        <v>490</v>
      </c>
      <c r="G779" s="27">
        <f t="shared" si="1291"/>
        <v>0</v>
      </c>
      <c r="H779" s="27">
        <f t="shared" si="1291"/>
        <v>0</v>
      </c>
      <c r="I779" s="27">
        <f t="shared" si="1291"/>
        <v>0</v>
      </c>
      <c r="J779" s="27">
        <f t="shared" si="1291"/>
        <v>0</v>
      </c>
      <c r="K779" s="27">
        <f t="shared" si="1291"/>
        <v>0</v>
      </c>
      <c r="L779" s="27">
        <f t="shared" si="1291"/>
        <v>490</v>
      </c>
      <c r="M779" s="27">
        <f t="shared" si="1291"/>
        <v>0</v>
      </c>
      <c r="N779" s="27">
        <f t="shared" si="1291"/>
        <v>0</v>
      </c>
      <c r="O779" s="27">
        <f t="shared" si="1291"/>
        <v>0</v>
      </c>
      <c r="P779" s="27">
        <f t="shared" si="1291"/>
        <v>0</v>
      </c>
      <c r="Q779" s="27">
        <f t="shared" si="1291"/>
        <v>0</v>
      </c>
      <c r="R779" s="27">
        <f t="shared" si="1291"/>
        <v>490</v>
      </c>
      <c r="S779" s="27">
        <f t="shared" si="1291"/>
        <v>0</v>
      </c>
      <c r="T779" s="27">
        <f t="shared" si="1292"/>
        <v>0</v>
      </c>
      <c r="U779" s="27">
        <f t="shared" si="1292"/>
        <v>0</v>
      </c>
      <c r="V779" s="27">
        <f t="shared" si="1292"/>
        <v>0</v>
      </c>
      <c r="W779" s="27">
        <f t="shared" si="1292"/>
        <v>0</v>
      </c>
      <c r="X779" s="27">
        <f t="shared" si="1292"/>
        <v>490</v>
      </c>
      <c r="Y779" s="27">
        <f t="shared" si="1292"/>
        <v>0</v>
      </c>
      <c r="Z779" s="27">
        <f t="shared" si="1292"/>
        <v>0</v>
      </c>
      <c r="AA779" s="27">
        <f t="shared" si="1292"/>
        <v>0</v>
      </c>
      <c r="AB779" s="27">
        <f t="shared" si="1292"/>
        <v>0</v>
      </c>
      <c r="AC779" s="27">
        <f t="shared" si="1292"/>
        <v>0</v>
      </c>
      <c r="AD779" s="27">
        <f t="shared" si="1292"/>
        <v>490</v>
      </c>
      <c r="AE779" s="27">
        <f t="shared" si="1292"/>
        <v>0</v>
      </c>
      <c r="AF779" s="27">
        <f t="shared" si="1293"/>
        <v>0</v>
      </c>
      <c r="AG779" s="27">
        <f t="shared" si="1293"/>
        <v>0</v>
      </c>
      <c r="AH779" s="27">
        <f t="shared" si="1293"/>
        <v>0</v>
      </c>
      <c r="AI779" s="27">
        <f t="shared" si="1293"/>
        <v>0</v>
      </c>
      <c r="AJ779" s="27">
        <f t="shared" si="1293"/>
        <v>490</v>
      </c>
      <c r="AK779" s="27">
        <f t="shared" si="1293"/>
        <v>0</v>
      </c>
      <c r="AL779" s="27">
        <f t="shared" si="1293"/>
        <v>0</v>
      </c>
      <c r="AM779" s="27">
        <f t="shared" si="1293"/>
        <v>0</v>
      </c>
      <c r="AN779" s="27">
        <f t="shared" si="1293"/>
        <v>0</v>
      </c>
      <c r="AO779" s="27">
        <f t="shared" si="1293"/>
        <v>0</v>
      </c>
      <c r="AP779" s="27">
        <f t="shared" si="1293"/>
        <v>490</v>
      </c>
      <c r="AQ779" s="27">
        <f t="shared" si="1293"/>
        <v>0</v>
      </c>
      <c r="AR779" s="27">
        <f t="shared" si="1294"/>
        <v>0</v>
      </c>
      <c r="AS779" s="27">
        <f t="shared" si="1294"/>
        <v>0</v>
      </c>
      <c r="AT779" s="27">
        <f t="shared" si="1294"/>
        <v>0</v>
      </c>
      <c r="AU779" s="27">
        <f t="shared" si="1294"/>
        <v>0</v>
      </c>
      <c r="AV779" s="27">
        <f t="shared" si="1294"/>
        <v>490</v>
      </c>
      <c r="AW779" s="27">
        <f t="shared" si="1294"/>
        <v>0</v>
      </c>
    </row>
    <row r="780" spans="1:49" s="9" customFormat="1" ht="22.5" customHeight="1">
      <c r="A780" s="56" t="s">
        <v>88</v>
      </c>
      <c r="B780" s="25" t="s">
        <v>56</v>
      </c>
      <c r="C780" s="25" t="s">
        <v>53</v>
      </c>
      <c r="D780" s="70" t="s">
        <v>268</v>
      </c>
      <c r="E780" s="70"/>
      <c r="F780" s="27">
        <f t="shared" si="1291"/>
        <v>490</v>
      </c>
      <c r="G780" s="27">
        <f t="shared" si="1291"/>
        <v>0</v>
      </c>
      <c r="H780" s="27">
        <f t="shared" si="1291"/>
        <v>0</v>
      </c>
      <c r="I780" s="27">
        <f t="shared" si="1291"/>
        <v>0</v>
      </c>
      <c r="J780" s="27">
        <f t="shared" si="1291"/>
        <v>0</v>
      </c>
      <c r="K780" s="27">
        <f t="shared" si="1291"/>
        <v>0</v>
      </c>
      <c r="L780" s="27">
        <f t="shared" si="1291"/>
        <v>490</v>
      </c>
      <c r="M780" s="27">
        <f t="shared" si="1291"/>
        <v>0</v>
      </c>
      <c r="N780" s="27">
        <f t="shared" si="1291"/>
        <v>0</v>
      </c>
      <c r="O780" s="27">
        <f t="shared" si="1291"/>
        <v>0</v>
      </c>
      <c r="P780" s="27">
        <f t="shared" si="1291"/>
        <v>0</v>
      </c>
      <c r="Q780" s="27">
        <f t="shared" si="1291"/>
        <v>0</v>
      </c>
      <c r="R780" s="27">
        <f t="shared" si="1291"/>
        <v>490</v>
      </c>
      <c r="S780" s="27">
        <f t="shared" si="1291"/>
        <v>0</v>
      </c>
      <c r="T780" s="27">
        <f t="shared" si="1292"/>
        <v>0</v>
      </c>
      <c r="U780" s="27">
        <f t="shared" si="1292"/>
        <v>0</v>
      </c>
      <c r="V780" s="27">
        <f t="shared" si="1292"/>
        <v>0</v>
      </c>
      <c r="W780" s="27">
        <f t="shared" si="1292"/>
        <v>0</v>
      </c>
      <c r="X780" s="27">
        <f t="shared" si="1292"/>
        <v>490</v>
      </c>
      <c r="Y780" s="27">
        <f t="shared" si="1292"/>
        <v>0</v>
      </c>
      <c r="Z780" s="27">
        <f t="shared" si="1292"/>
        <v>0</v>
      </c>
      <c r="AA780" s="27">
        <f t="shared" si="1292"/>
        <v>0</v>
      </c>
      <c r="AB780" s="27">
        <f t="shared" si="1292"/>
        <v>0</v>
      </c>
      <c r="AC780" s="27">
        <f t="shared" si="1292"/>
        <v>0</v>
      </c>
      <c r="AD780" s="27">
        <f t="shared" si="1292"/>
        <v>490</v>
      </c>
      <c r="AE780" s="27">
        <f t="shared" si="1292"/>
        <v>0</v>
      </c>
      <c r="AF780" s="27">
        <f t="shared" si="1293"/>
        <v>0</v>
      </c>
      <c r="AG780" s="27">
        <f t="shared" si="1293"/>
        <v>0</v>
      </c>
      <c r="AH780" s="27">
        <f t="shared" si="1293"/>
        <v>0</v>
      </c>
      <c r="AI780" s="27">
        <f t="shared" si="1293"/>
        <v>0</v>
      </c>
      <c r="AJ780" s="27">
        <f t="shared" si="1293"/>
        <v>490</v>
      </c>
      <c r="AK780" s="27">
        <f t="shared" si="1293"/>
        <v>0</v>
      </c>
      <c r="AL780" s="27">
        <f t="shared" si="1293"/>
        <v>0</v>
      </c>
      <c r="AM780" s="27">
        <f t="shared" si="1293"/>
        <v>0</v>
      </c>
      <c r="AN780" s="27">
        <f t="shared" si="1293"/>
        <v>0</v>
      </c>
      <c r="AO780" s="27">
        <f t="shared" si="1293"/>
        <v>0</v>
      </c>
      <c r="AP780" s="27">
        <f t="shared" si="1293"/>
        <v>490</v>
      </c>
      <c r="AQ780" s="27">
        <f t="shared" si="1293"/>
        <v>0</v>
      </c>
      <c r="AR780" s="27">
        <f t="shared" si="1294"/>
        <v>0</v>
      </c>
      <c r="AS780" s="27">
        <f t="shared" si="1294"/>
        <v>0</v>
      </c>
      <c r="AT780" s="27">
        <f t="shared" si="1294"/>
        <v>0</v>
      </c>
      <c r="AU780" s="27">
        <f t="shared" si="1294"/>
        <v>0</v>
      </c>
      <c r="AV780" s="27">
        <f t="shared" si="1294"/>
        <v>490</v>
      </c>
      <c r="AW780" s="27">
        <f t="shared" si="1294"/>
        <v>0</v>
      </c>
    </row>
    <row r="781" spans="1:49" s="9" customFormat="1" ht="38.25" customHeight="1">
      <c r="A781" s="56" t="s">
        <v>83</v>
      </c>
      <c r="B781" s="25" t="s">
        <v>56</v>
      </c>
      <c r="C781" s="25" t="s">
        <v>53</v>
      </c>
      <c r="D781" s="70" t="s">
        <v>268</v>
      </c>
      <c r="E781" s="70" t="s">
        <v>84</v>
      </c>
      <c r="F781" s="27">
        <f t="shared" si="1291"/>
        <v>490</v>
      </c>
      <c r="G781" s="27">
        <f t="shared" si="1291"/>
        <v>0</v>
      </c>
      <c r="H781" s="27">
        <f t="shared" si="1291"/>
        <v>0</v>
      </c>
      <c r="I781" s="27">
        <f t="shared" si="1291"/>
        <v>0</v>
      </c>
      <c r="J781" s="27">
        <f t="shared" si="1291"/>
        <v>0</v>
      </c>
      <c r="K781" s="27">
        <f t="shared" si="1291"/>
        <v>0</v>
      </c>
      <c r="L781" s="27">
        <f t="shared" si="1291"/>
        <v>490</v>
      </c>
      <c r="M781" s="27">
        <f t="shared" si="1291"/>
        <v>0</v>
      </c>
      <c r="N781" s="27">
        <f t="shared" si="1291"/>
        <v>0</v>
      </c>
      <c r="O781" s="27">
        <f t="shared" si="1291"/>
        <v>0</v>
      </c>
      <c r="P781" s="27">
        <f t="shared" si="1291"/>
        <v>0</v>
      </c>
      <c r="Q781" s="27">
        <f t="shared" si="1291"/>
        <v>0</v>
      </c>
      <c r="R781" s="27">
        <f t="shared" si="1291"/>
        <v>490</v>
      </c>
      <c r="S781" s="27">
        <f t="shared" si="1291"/>
        <v>0</v>
      </c>
      <c r="T781" s="27">
        <f t="shared" si="1292"/>
        <v>0</v>
      </c>
      <c r="U781" s="27">
        <f t="shared" si="1292"/>
        <v>0</v>
      </c>
      <c r="V781" s="27">
        <f t="shared" si="1292"/>
        <v>0</v>
      </c>
      <c r="W781" s="27">
        <f t="shared" si="1292"/>
        <v>0</v>
      </c>
      <c r="X781" s="27">
        <f t="shared" si="1292"/>
        <v>490</v>
      </c>
      <c r="Y781" s="27">
        <f t="shared" si="1292"/>
        <v>0</v>
      </c>
      <c r="Z781" s="27">
        <f t="shared" si="1292"/>
        <v>0</v>
      </c>
      <c r="AA781" s="27">
        <f t="shared" si="1292"/>
        <v>0</v>
      </c>
      <c r="AB781" s="27">
        <f t="shared" si="1292"/>
        <v>0</v>
      </c>
      <c r="AC781" s="27">
        <f t="shared" si="1292"/>
        <v>0</v>
      </c>
      <c r="AD781" s="27">
        <f t="shared" si="1292"/>
        <v>490</v>
      </c>
      <c r="AE781" s="27">
        <f t="shared" si="1292"/>
        <v>0</v>
      </c>
      <c r="AF781" s="27">
        <f t="shared" si="1293"/>
        <v>0</v>
      </c>
      <c r="AG781" s="27">
        <f t="shared" si="1293"/>
        <v>0</v>
      </c>
      <c r="AH781" s="27">
        <f t="shared" si="1293"/>
        <v>0</v>
      </c>
      <c r="AI781" s="27">
        <f t="shared" si="1293"/>
        <v>0</v>
      </c>
      <c r="AJ781" s="27">
        <f t="shared" si="1293"/>
        <v>490</v>
      </c>
      <c r="AK781" s="27">
        <f t="shared" si="1293"/>
        <v>0</v>
      </c>
      <c r="AL781" s="27">
        <f t="shared" si="1293"/>
        <v>0</v>
      </c>
      <c r="AM781" s="27">
        <f t="shared" si="1293"/>
        <v>0</v>
      </c>
      <c r="AN781" s="27">
        <f t="shared" si="1293"/>
        <v>0</v>
      </c>
      <c r="AO781" s="27">
        <f t="shared" si="1293"/>
        <v>0</v>
      </c>
      <c r="AP781" s="27">
        <f t="shared" si="1293"/>
        <v>490</v>
      </c>
      <c r="AQ781" s="27">
        <f t="shared" si="1293"/>
        <v>0</v>
      </c>
      <c r="AR781" s="27">
        <f t="shared" si="1294"/>
        <v>0</v>
      </c>
      <c r="AS781" s="27">
        <f t="shared" si="1294"/>
        <v>0</v>
      </c>
      <c r="AT781" s="27">
        <f t="shared" si="1294"/>
        <v>0</v>
      </c>
      <c r="AU781" s="27">
        <f t="shared" si="1294"/>
        <v>0</v>
      </c>
      <c r="AV781" s="27">
        <f t="shared" si="1294"/>
        <v>490</v>
      </c>
      <c r="AW781" s="27">
        <f t="shared" si="1294"/>
        <v>0</v>
      </c>
    </row>
    <row r="782" spans="1:49" s="9" customFormat="1" ht="16.5">
      <c r="A782" s="56" t="s">
        <v>178</v>
      </c>
      <c r="B782" s="25" t="s">
        <v>56</v>
      </c>
      <c r="C782" s="25" t="s">
        <v>53</v>
      </c>
      <c r="D782" s="70" t="s">
        <v>268</v>
      </c>
      <c r="E782" s="28">
        <v>610</v>
      </c>
      <c r="F782" s="27">
        <f>384+106</f>
        <v>490</v>
      </c>
      <c r="G782" s="27"/>
      <c r="H782" s="27"/>
      <c r="I782" s="27"/>
      <c r="J782" s="27"/>
      <c r="K782" s="27"/>
      <c r="L782" s="27">
        <f>F782+H782+I782+J782+K782</f>
        <v>490</v>
      </c>
      <c r="M782" s="27">
        <f>G782+K782</f>
        <v>0</v>
      </c>
      <c r="N782" s="27"/>
      <c r="O782" s="27"/>
      <c r="P782" s="27"/>
      <c r="Q782" s="27"/>
      <c r="R782" s="27">
        <f>L782+N782+O782+P782+Q782</f>
        <v>490</v>
      </c>
      <c r="S782" s="27">
        <f>M782+Q782</f>
        <v>0</v>
      </c>
      <c r="T782" s="27"/>
      <c r="U782" s="27"/>
      <c r="V782" s="27"/>
      <c r="W782" s="27"/>
      <c r="X782" s="27">
        <f>R782+T782+U782+V782+W782</f>
        <v>490</v>
      </c>
      <c r="Y782" s="27">
        <f>S782+W782</f>
        <v>0</v>
      </c>
      <c r="Z782" s="27"/>
      <c r="AA782" s="27"/>
      <c r="AB782" s="27"/>
      <c r="AC782" s="27"/>
      <c r="AD782" s="27">
        <f>X782+Z782+AA782+AB782+AC782</f>
        <v>490</v>
      </c>
      <c r="AE782" s="27">
        <f>Y782+AC782</f>
        <v>0</v>
      </c>
      <c r="AF782" s="27"/>
      <c r="AG782" s="27"/>
      <c r="AH782" s="27"/>
      <c r="AI782" s="27"/>
      <c r="AJ782" s="27">
        <f>AD782+AF782+AG782+AH782+AI782</f>
        <v>490</v>
      </c>
      <c r="AK782" s="27">
        <f>AE782+AI782</f>
        <v>0</v>
      </c>
      <c r="AL782" s="27"/>
      <c r="AM782" s="27"/>
      <c r="AN782" s="27"/>
      <c r="AO782" s="27"/>
      <c r="AP782" s="27">
        <f>AJ782+AL782+AM782+AN782+AO782</f>
        <v>490</v>
      </c>
      <c r="AQ782" s="27">
        <f>AK782+AO782</f>
        <v>0</v>
      </c>
      <c r="AR782" s="27"/>
      <c r="AS782" s="27"/>
      <c r="AT782" s="27"/>
      <c r="AU782" s="27"/>
      <c r="AV782" s="27">
        <f>AP782+AR782+AS782+AT782+AU782</f>
        <v>490</v>
      </c>
      <c r="AW782" s="27">
        <f>AQ782+AU782</f>
        <v>0</v>
      </c>
    </row>
    <row r="783" spans="1:49" s="9" customFormat="1" ht="50.25">
      <c r="A783" s="33" t="s">
        <v>478</v>
      </c>
      <c r="B783" s="25" t="s">
        <v>56</v>
      </c>
      <c r="C783" s="25" t="s">
        <v>53</v>
      </c>
      <c r="D783" s="32" t="s">
        <v>308</v>
      </c>
      <c r="E783" s="25"/>
      <c r="F783" s="27">
        <f t="shared" ref="F783:M783" si="1295">F784+F788+F792</f>
        <v>282273</v>
      </c>
      <c r="G783" s="27">
        <f t="shared" si="1295"/>
        <v>123199</v>
      </c>
      <c r="H783" s="27">
        <f t="shared" si="1295"/>
        <v>12622</v>
      </c>
      <c r="I783" s="27">
        <f t="shared" si="1295"/>
        <v>0</v>
      </c>
      <c r="J783" s="27">
        <f t="shared" si="1295"/>
        <v>0</v>
      </c>
      <c r="K783" s="27">
        <f t="shared" si="1295"/>
        <v>0</v>
      </c>
      <c r="L783" s="27">
        <f t="shared" si="1295"/>
        <v>294895</v>
      </c>
      <c r="M783" s="27">
        <f t="shared" si="1295"/>
        <v>123199</v>
      </c>
      <c r="N783" s="27">
        <f t="shared" ref="N783:Y783" si="1296">N784+N788+N792+N796+N803</f>
        <v>0</v>
      </c>
      <c r="O783" s="27">
        <f t="shared" si="1296"/>
        <v>0</v>
      </c>
      <c r="P783" s="27">
        <f t="shared" si="1296"/>
        <v>0</v>
      </c>
      <c r="Q783" s="27">
        <f t="shared" si="1296"/>
        <v>14223</v>
      </c>
      <c r="R783" s="27">
        <f t="shared" si="1296"/>
        <v>309118</v>
      </c>
      <c r="S783" s="27">
        <f t="shared" si="1296"/>
        <v>137422</v>
      </c>
      <c r="T783" s="27">
        <f t="shared" si="1296"/>
        <v>5181</v>
      </c>
      <c r="U783" s="27">
        <f t="shared" si="1296"/>
        <v>0</v>
      </c>
      <c r="V783" s="27">
        <f t="shared" si="1296"/>
        <v>0</v>
      </c>
      <c r="W783" s="27">
        <f t="shared" si="1296"/>
        <v>0</v>
      </c>
      <c r="X783" s="27">
        <f t="shared" si="1296"/>
        <v>314299</v>
      </c>
      <c r="Y783" s="27">
        <f t="shared" si="1296"/>
        <v>137422</v>
      </c>
      <c r="Z783" s="27">
        <f t="shared" ref="Z783:AQ783" si="1297">Z784+Z788+Z792+Z796+Z803+Z807+Z810</f>
        <v>0</v>
      </c>
      <c r="AA783" s="27">
        <f t="shared" si="1297"/>
        <v>0</v>
      </c>
      <c r="AB783" s="27">
        <f t="shared" si="1297"/>
        <v>0</v>
      </c>
      <c r="AC783" s="27">
        <f t="shared" si="1297"/>
        <v>58656</v>
      </c>
      <c r="AD783" s="27">
        <f t="shared" si="1297"/>
        <v>372955</v>
      </c>
      <c r="AE783" s="27">
        <f t="shared" si="1297"/>
        <v>196078</v>
      </c>
      <c r="AF783" s="27">
        <f t="shared" si="1297"/>
        <v>0</v>
      </c>
      <c r="AG783" s="27">
        <f t="shared" si="1297"/>
        <v>0</v>
      </c>
      <c r="AH783" s="27">
        <f t="shared" si="1297"/>
        <v>0</v>
      </c>
      <c r="AI783" s="27">
        <f t="shared" si="1297"/>
        <v>0</v>
      </c>
      <c r="AJ783" s="27">
        <f t="shared" si="1297"/>
        <v>372955</v>
      </c>
      <c r="AK783" s="27">
        <f t="shared" si="1297"/>
        <v>196078</v>
      </c>
      <c r="AL783" s="27">
        <f t="shared" si="1297"/>
        <v>4559</v>
      </c>
      <c r="AM783" s="27">
        <f t="shared" si="1297"/>
        <v>85</v>
      </c>
      <c r="AN783" s="27">
        <f t="shared" si="1297"/>
        <v>0</v>
      </c>
      <c r="AO783" s="27">
        <f t="shared" si="1297"/>
        <v>0</v>
      </c>
      <c r="AP783" s="27">
        <f t="shared" si="1297"/>
        <v>377599</v>
      </c>
      <c r="AQ783" s="27">
        <f t="shared" si="1297"/>
        <v>196078</v>
      </c>
      <c r="AR783" s="27">
        <f t="shared" ref="AR783:AW783" si="1298">AR784+AR788+AR792+AR796+AR803+AR807+AR810</f>
        <v>0</v>
      </c>
      <c r="AS783" s="27">
        <f t="shared" si="1298"/>
        <v>0</v>
      </c>
      <c r="AT783" s="27">
        <f t="shared" si="1298"/>
        <v>0</v>
      </c>
      <c r="AU783" s="27">
        <f t="shared" si="1298"/>
        <v>0</v>
      </c>
      <c r="AV783" s="27">
        <f t="shared" si="1298"/>
        <v>377599</v>
      </c>
      <c r="AW783" s="27">
        <f t="shared" si="1298"/>
        <v>196078</v>
      </c>
    </row>
    <row r="784" spans="1:49" s="9" customFormat="1" ht="33">
      <c r="A784" s="77" t="s">
        <v>216</v>
      </c>
      <c r="B784" s="25" t="s">
        <v>56</v>
      </c>
      <c r="C784" s="25" t="s">
        <v>53</v>
      </c>
      <c r="D784" s="32" t="s">
        <v>309</v>
      </c>
      <c r="E784" s="25"/>
      <c r="F784" s="27">
        <f t="shared" ref="F784:U786" si="1299">F785</f>
        <v>156724</v>
      </c>
      <c r="G784" s="27">
        <f t="shared" si="1299"/>
        <v>0</v>
      </c>
      <c r="H784" s="27">
        <f t="shared" si="1299"/>
        <v>12622</v>
      </c>
      <c r="I784" s="27">
        <f t="shared" si="1299"/>
        <v>0</v>
      </c>
      <c r="J784" s="27">
        <f t="shared" si="1299"/>
        <v>0</v>
      </c>
      <c r="K784" s="27">
        <f t="shared" si="1299"/>
        <v>0</v>
      </c>
      <c r="L784" s="27">
        <f t="shared" si="1299"/>
        <v>169346</v>
      </c>
      <c r="M784" s="27">
        <f t="shared" si="1299"/>
        <v>0</v>
      </c>
      <c r="N784" s="27">
        <f t="shared" si="1299"/>
        <v>0</v>
      </c>
      <c r="O784" s="27">
        <f t="shared" si="1299"/>
        <v>0</v>
      </c>
      <c r="P784" s="27">
        <f t="shared" si="1299"/>
        <v>0</v>
      </c>
      <c r="Q784" s="27">
        <f t="shared" si="1299"/>
        <v>0</v>
      </c>
      <c r="R784" s="27">
        <f t="shared" si="1299"/>
        <v>169346</v>
      </c>
      <c r="S784" s="27">
        <f t="shared" si="1299"/>
        <v>0</v>
      </c>
      <c r="T784" s="27">
        <f t="shared" si="1299"/>
        <v>5181</v>
      </c>
      <c r="U784" s="27">
        <f t="shared" si="1299"/>
        <v>0</v>
      </c>
      <c r="V784" s="27">
        <f t="shared" ref="T784:AI786" si="1300">V785</f>
        <v>0</v>
      </c>
      <c r="W784" s="27">
        <f t="shared" si="1300"/>
        <v>0</v>
      </c>
      <c r="X784" s="27">
        <f t="shared" si="1300"/>
        <v>174527</v>
      </c>
      <c r="Y784" s="27">
        <f t="shared" si="1300"/>
        <v>0</v>
      </c>
      <c r="Z784" s="27">
        <f t="shared" si="1300"/>
        <v>0</v>
      </c>
      <c r="AA784" s="27">
        <f t="shared" si="1300"/>
        <v>0</v>
      </c>
      <c r="AB784" s="27">
        <f t="shared" si="1300"/>
        <v>0</v>
      </c>
      <c r="AC784" s="27">
        <f t="shared" si="1300"/>
        <v>0</v>
      </c>
      <c r="AD784" s="27">
        <f t="shared" si="1300"/>
        <v>174527</v>
      </c>
      <c r="AE784" s="27">
        <f t="shared" si="1300"/>
        <v>0</v>
      </c>
      <c r="AF784" s="27">
        <f t="shared" si="1300"/>
        <v>0</v>
      </c>
      <c r="AG784" s="27">
        <f t="shared" si="1300"/>
        <v>0</v>
      </c>
      <c r="AH784" s="27">
        <f t="shared" si="1300"/>
        <v>0</v>
      </c>
      <c r="AI784" s="27">
        <f t="shared" si="1300"/>
        <v>0</v>
      </c>
      <c r="AJ784" s="27">
        <f t="shared" ref="AF784:AU786" si="1301">AJ785</f>
        <v>174527</v>
      </c>
      <c r="AK784" s="27">
        <f t="shared" si="1301"/>
        <v>0</v>
      </c>
      <c r="AL784" s="27">
        <f t="shared" si="1301"/>
        <v>0</v>
      </c>
      <c r="AM784" s="27">
        <f t="shared" si="1301"/>
        <v>0</v>
      </c>
      <c r="AN784" s="27">
        <f t="shared" si="1301"/>
        <v>0</v>
      </c>
      <c r="AO784" s="27">
        <f t="shared" si="1301"/>
        <v>0</v>
      </c>
      <c r="AP784" s="27">
        <f t="shared" si="1301"/>
        <v>174527</v>
      </c>
      <c r="AQ784" s="27">
        <f t="shared" si="1301"/>
        <v>0</v>
      </c>
      <c r="AR784" s="27">
        <f t="shared" si="1301"/>
        <v>0</v>
      </c>
      <c r="AS784" s="27">
        <f t="shared" si="1301"/>
        <v>0</v>
      </c>
      <c r="AT784" s="27">
        <f t="shared" si="1301"/>
        <v>0</v>
      </c>
      <c r="AU784" s="27">
        <f t="shared" si="1301"/>
        <v>0</v>
      </c>
      <c r="AV784" s="27">
        <f t="shared" ref="AR784:AW786" si="1302">AV785</f>
        <v>174527</v>
      </c>
      <c r="AW784" s="27">
        <f t="shared" si="1302"/>
        <v>0</v>
      </c>
    </row>
    <row r="785" spans="1:49" s="9" customFormat="1" ht="16.5">
      <c r="A785" s="73" t="s">
        <v>87</v>
      </c>
      <c r="B785" s="42" t="s">
        <v>56</v>
      </c>
      <c r="C785" s="25" t="s">
        <v>53</v>
      </c>
      <c r="D785" s="42" t="s">
        <v>317</v>
      </c>
      <c r="E785" s="42"/>
      <c r="F785" s="27">
        <f t="shared" si="1299"/>
        <v>156724</v>
      </c>
      <c r="G785" s="27">
        <f t="shared" si="1299"/>
        <v>0</v>
      </c>
      <c r="H785" s="27">
        <f t="shared" si="1299"/>
        <v>12622</v>
      </c>
      <c r="I785" s="27">
        <f t="shared" si="1299"/>
        <v>0</v>
      </c>
      <c r="J785" s="27">
        <f t="shared" si="1299"/>
        <v>0</v>
      </c>
      <c r="K785" s="27">
        <f t="shared" si="1299"/>
        <v>0</v>
      </c>
      <c r="L785" s="27">
        <f t="shared" si="1299"/>
        <v>169346</v>
      </c>
      <c r="M785" s="27">
        <f t="shared" si="1299"/>
        <v>0</v>
      </c>
      <c r="N785" s="27">
        <f t="shared" si="1299"/>
        <v>0</v>
      </c>
      <c r="O785" s="27">
        <f t="shared" si="1299"/>
        <v>0</v>
      </c>
      <c r="P785" s="27">
        <f t="shared" si="1299"/>
        <v>0</v>
      </c>
      <c r="Q785" s="27">
        <f t="shared" si="1299"/>
        <v>0</v>
      </c>
      <c r="R785" s="27">
        <f t="shared" si="1299"/>
        <v>169346</v>
      </c>
      <c r="S785" s="27">
        <f t="shared" si="1299"/>
        <v>0</v>
      </c>
      <c r="T785" s="27">
        <f t="shared" si="1300"/>
        <v>5181</v>
      </c>
      <c r="U785" s="27">
        <f t="shared" si="1300"/>
        <v>0</v>
      </c>
      <c r="V785" s="27">
        <f t="shared" si="1300"/>
        <v>0</v>
      </c>
      <c r="W785" s="27">
        <f t="shared" si="1300"/>
        <v>0</v>
      </c>
      <c r="X785" s="27">
        <f t="shared" si="1300"/>
        <v>174527</v>
      </c>
      <c r="Y785" s="27">
        <f t="shared" si="1300"/>
        <v>0</v>
      </c>
      <c r="Z785" s="27">
        <f t="shared" si="1300"/>
        <v>0</v>
      </c>
      <c r="AA785" s="27">
        <f t="shared" si="1300"/>
        <v>0</v>
      </c>
      <c r="AB785" s="27">
        <f t="shared" si="1300"/>
        <v>0</v>
      </c>
      <c r="AC785" s="27">
        <f t="shared" si="1300"/>
        <v>0</v>
      </c>
      <c r="AD785" s="27">
        <f t="shared" si="1300"/>
        <v>174527</v>
      </c>
      <c r="AE785" s="27">
        <f t="shared" si="1300"/>
        <v>0</v>
      </c>
      <c r="AF785" s="27">
        <f t="shared" si="1301"/>
        <v>0</v>
      </c>
      <c r="AG785" s="27">
        <f t="shared" si="1301"/>
        <v>0</v>
      </c>
      <c r="AH785" s="27">
        <f t="shared" si="1301"/>
        <v>0</v>
      </c>
      <c r="AI785" s="27">
        <f t="shared" si="1301"/>
        <v>0</v>
      </c>
      <c r="AJ785" s="27">
        <f t="shared" si="1301"/>
        <v>174527</v>
      </c>
      <c r="AK785" s="27">
        <f t="shared" si="1301"/>
        <v>0</v>
      </c>
      <c r="AL785" s="27">
        <f t="shared" si="1301"/>
        <v>0</v>
      </c>
      <c r="AM785" s="27">
        <f t="shared" si="1301"/>
        <v>0</v>
      </c>
      <c r="AN785" s="27">
        <f t="shared" si="1301"/>
        <v>0</v>
      </c>
      <c r="AO785" s="27">
        <f t="shared" si="1301"/>
        <v>0</v>
      </c>
      <c r="AP785" s="27">
        <f t="shared" si="1301"/>
        <v>174527</v>
      </c>
      <c r="AQ785" s="27">
        <f t="shared" si="1301"/>
        <v>0</v>
      </c>
      <c r="AR785" s="27">
        <f t="shared" si="1302"/>
        <v>0</v>
      </c>
      <c r="AS785" s="27">
        <f t="shared" si="1302"/>
        <v>0</v>
      </c>
      <c r="AT785" s="27">
        <f t="shared" si="1302"/>
        <v>0</v>
      </c>
      <c r="AU785" s="27">
        <f t="shared" si="1302"/>
        <v>0</v>
      </c>
      <c r="AV785" s="27">
        <f t="shared" si="1302"/>
        <v>174527</v>
      </c>
      <c r="AW785" s="27">
        <f t="shared" si="1302"/>
        <v>0</v>
      </c>
    </row>
    <row r="786" spans="1:49" s="9" customFormat="1" ht="35.25" customHeight="1">
      <c r="A786" s="73" t="s">
        <v>83</v>
      </c>
      <c r="B786" s="42" t="s">
        <v>56</v>
      </c>
      <c r="C786" s="25" t="s">
        <v>53</v>
      </c>
      <c r="D786" s="42" t="s">
        <v>317</v>
      </c>
      <c r="E786" s="42">
        <v>600</v>
      </c>
      <c r="F786" s="27">
        <f t="shared" si="1299"/>
        <v>156724</v>
      </c>
      <c r="G786" s="27">
        <f t="shared" si="1299"/>
        <v>0</v>
      </c>
      <c r="H786" s="27">
        <f t="shared" si="1299"/>
        <v>12622</v>
      </c>
      <c r="I786" s="27">
        <f t="shared" si="1299"/>
        <v>0</v>
      </c>
      <c r="J786" s="27">
        <f t="shared" si="1299"/>
        <v>0</v>
      </c>
      <c r="K786" s="27">
        <f t="shared" si="1299"/>
        <v>0</v>
      </c>
      <c r="L786" s="27">
        <f t="shared" si="1299"/>
        <v>169346</v>
      </c>
      <c r="M786" s="27">
        <f t="shared" si="1299"/>
        <v>0</v>
      </c>
      <c r="N786" s="27">
        <f t="shared" si="1299"/>
        <v>0</v>
      </c>
      <c r="O786" s="27">
        <f t="shared" si="1299"/>
        <v>0</v>
      </c>
      <c r="P786" s="27">
        <f t="shared" si="1299"/>
        <v>0</v>
      </c>
      <c r="Q786" s="27">
        <f t="shared" si="1299"/>
        <v>0</v>
      </c>
      <c r="R786" s="27">
        <f t="shared" si="1299"/>
        <v>169346</v>
      </c>
      <c r="S786" s="27">
        <f t="shared" si="1299"/>
        <v>0</v>
      </c>
      <c r="T786" s="27">
        <f t="shared" si="1300"/>
        <v>5181</v>
      </c>
      <c r="U786" s="27">
        <f t="shared" si="1300"/>
        <v>0</v>
      </c>
      <c r="V786" s="27">
        <f t="shared" si="1300"/>
        <v>0</v>
      </c>
      <c r="W786" s="27">
        <f t="shared" si="1300"/>
        <v>0</v>
      </c>
      <c r="X786" s="27">
        <f t="shared" si="1300"/>
        <v>174527</v>
      </c>
      <c r="Y786" s="27">
        <f t="shared" si="1300"/>
        <v>0</v>
      </c>
      <c r="Z786" s="27">
        <f t="shared" si="1300"/>
        <v>0</v>
      </c>
      <c r="AA786" s="27">
        <f t="shared" si="1300"/>
        <v>0</v>
      </c>
      <c r="AB786" s="27">
        <f t="shared" si="1300"/>
        <v>0</v>
      </c>
      <c r="AC786" s="27">
        <f t="shared" si="1300"/>
        <v>0</v>
      </c>
      <c r="AD786" s="27">
        <f t="shared" si="1300"/>
        <v>174527</v>
      </c>
      <c r="AE786" s="27">
        <f t="shared" si="1300"/>
        <v>0</v>
      </c>
      <c r="AF786" s="27">
        <f t="shared" si="1301"/>
        <v>0</v>
      </c>
      <c r="AG786" s="27">
        <f t="shared" si="1301"/>
        <v>0</v>
      </c>
      <c r="AH786" s="27">
        <f t="shared" si="1301"/>
        <v>0</v>
      </c>
      <c r="AI786" s="27">
        <f t="shared" si="1301"/>
        <v>0</v>
      </c>
      <c r="AJ786" s="27">
        <f t="shared" si="1301"/>
        <v>174527</v>
      </c>
      <c r="AK786" s="27">
        <f t="shared" si="1301"/>
        <v>0</v>
      </c>
      <c r="AL786" s="27">
        <f t="shared" si="1301"/>
        <v>0</v>
      </c>
      <c r="AM786" s="27">
        <f t="shared" si="1301"/>
        <v>0</v>
      </c>
      <c r="AN786" s="27">
        <f t="shared" si="1301"/>
        <v>0</v>
      </c>
      <c r="AO786" s="27">
        <f t="shared" si="1301"/>
        <v>0</v>
      </c>
      <c r="AP786" s="27">
        <f t="shared" si="1301"/>
        <v>174527</v>
      </c>
      <c r="AQ786" s="27">
        <f t="shared" si="1301"/>
        <v>0</v>
      </c>
      <c r="AR786" s="27">
        <f t="shared" si="1302"/>
        <v>0</v>
      </c>
      <c r="AS786" s="27">
        <f t="shared" si="1302"/>
        <v>0</v>
      </c>
      <c r="AT786" s="27">
        <f t="shared" si="1302"/>
        <v>0</v>
      </c>
      <c r="AU786" s="27">
        <f t="shared" si="1302"/>
        <v>0</v>
      </c>
      <c r="AV786" s="27">
        <f t="shared" si="1302"/>
        <v>174527</v>
      </c>
      <c r="AW786" s="27">
        <f t="shared" si="1302"/>
        <v>0</v>
      </c>
    </row>
    <row r="787" spans="1:49" s="9" customFormat="1" ht="16.5">
      <c r="A787" s="73" t="s">
        <v>178</v>
      </c>
      <c r="B787" s="42" t="s">
        <v>56</v>
      </c>
      <c r="C787" s="25" t="s">
        <v>53</v>
      </c>
      <c r="D787" s="42" t="s">
        <v>317</v>
      </c>
      <c r="E787" s="42" t="s">
        <v>177</v>
      </c>
      <c r="F787" s="27">
        <f>143974+12750</f>
        <v>156724</v>
      </c>
      <c r="G787" s="27"/>
      <c r="H787" s="27">
        <v>12622</v>
      </c>
      <c r="I787" s="27"/>
      <c r="J787" s="27"/>
      <c r="K787" s="27"/>
      <c r="L787" s="27">
        <f>F787+H787+I787+J787+K787</f>
        <v>169346</v>
      </c>
      <c r="M787" s="27">
        <f>G787+K787</f>
        <v>0</v>
      </c>
      <c r="N787" s="27"/>
      <c r="O787" s="27"/>
      <c r="P787" s="27"/>
      <c r="Q787" s="27"/>
      <c r="R787" s="27">
        <f>L787+N787+O787+P787+Q787</f>
        <v>169346</v>
      </c>
      <c r="S787" s="27">
        <f>M787+Q787</f>
        <v>0</v>
      </c>
      <c r="T787" s="27">
        <v>5181</v>
      </c>
      <c r="U787" s="27"/>
      <c r="V787" s="27"/>
      <c r="W787" s="27"/>
      <c r="X787" s="27">
        <f>R787+T787+U787+V787+W787</f>
        <v>174527</v>
      </c>
      <c r="Y787" s="27">
        <f>S787+W787</f>
        <v>0</v>
      </c>
      <c r="Z787" s="27"/>
      <c r="AA787" s="27"/>
      <c r="AB787" s="27"/>
      <c r="AC787" s="27"/>
      <c r="AD787" s="27">
        <f>X787+Z787+AA787+AB787+AC787</f>
        <v>174527</v>
      </c>
      <c r="AE787" s="27">
        <f>Y787+AC787</f>
        <v>0</v>
      </c>
      <c r="AF787" s="27"/>
      <c r="AG787" s="27"/>
      <c r="AH787" s="27"/>
      <c r="AI787" s="27"/>
      <c r="AJ787" s="27">
        <f>AD787+AF787+AG787+AH787+AI787</f>
        <v>174527</v>
      </c>
      <c r="AK787" s="27">
        <f>AE787+AI787</f>
        <v>0</v>
      </c>
      <c r="AL787" s="27"/>
      <c r="AM787" s="27"/>
      <c r="AN787" s="27"/>
      <c r="AO787" s="27"/>
      <c r="AP787" s="27">
        <f>AJ787+AL787+AM787+AN787+AO787</f>
        <v>174527</v>
      </c>
      <c r="AQ787" s="27">
        <f>AK787+AO787</f>
        <v>0</v>
      </c>
      <c r="AR787" s="27"/>
      <c r="AS787" s="27"/>
      <c r="AT787" s="27"/>
      <c r="AU787" s="27"/>
      <c r="AV787" s="27">
        <f>AP787+AR787+AS787+AT787+AU787</f>
        <v>174527</v>
      </c>
      <c r="AW787" s="27">
        <f>AQ787+AU787</f>
        <v>0</v>
      </c>
    </row>
    <row r="788" spans="1:49" s="9" customFormat="1" ht="21" customHeight="1">
      <c r="A788" s="76" t="s">
        <v>78</v>
      </c>
      <c r="B788" s="25" t="s">
        <v>56</v>
      </c>
      <c r="C788" s="25" t="s">
        <v>53</v>
      </c>
      <c r="D788" s="32" t="s">
        <v>311</v>
      </c>
      <c r="E788" s="25"/>
      <c r="F788" s="27">
        <f t="shared" ref="F788:AL788" si="1303">F789</f>
        <v>2350</v>
      </c>
      <c r="G788" s="27">
        <f t="shared" si="1303"/>
        <v>0</v>
      </c>
      <c r="H788" s="27">
        <f t="shared" si="1303"/>
        <v>0</v>
      </c>
      <c r="I788" s="27">
        <f t="shared" si="1303"/>
        <v>0</v>
      </c>
      <c r="J788" s="27">
        <f t="shared" si="1303"/>
        <v>0</v>
      </c>
      <c r="K788" s="27">
        <f t="shared" si="1303"/>
        <v>0</v>
      </c>
      <c r="L788" s="27">
        <f t="shared" si="1303"/>
        <v>2350</v>
      </c>
      <c r="M788" s="27">
        <f t="shared" si="1303"/>
        <v>0</v>
      </c>
      <c r="N788" s="27">
        <f t="shared" si="1303"/>
        <v>0</v>
      </c>
      <c r="O788" s="27">
        <f t="shared" si="1303"/>
        <v>0</v>
      </c>
      <c r="P788" s="27">
        <f t="shared" si="1303"/>
        <v>0</v>
      </c>
      <c r="Q788" s="27">
        <f t="shared" si="1303"/>
        <v>0</v>
      </c>
      <c r="R788" s="27">
        <f t="shared" si="1303"/>
        <v>2350</v>
      </c>
      <c r="S788" s="27">
        <f t="shared" si="1303"/>
        <v>0</v>
      </c>
      <c r="T788" s="27">
        <f t="shared" si="1303"/>
        <v>0</v>
      </c>
      <c r="U788" s="27">
        <f t="shared" si="1303"/>
        <v>0</v>
      </c>
      <c r="V788" s="27">
        <f t="shared" si="1303"/>
        <v>0</v>
      </c>
      <c r="W788" s="27">
        <f t="shared" si="1303"/>
        <v>0</v>
      </c>
      <c r="X788" s="27">
        <f t="shared" si="1303"/>
        <v>2350</v>
      </c>
      <c r="Y788" s="27">
        <f t="shared" si="1303"/>
        <v>0</v>
      </c>
      <c r="Z788" s="27">
        <f t="shared" si="1303"/>
        <v>0</v>
      </c>
      <c r="AA788" s="27">
        <f t="shared" si="1303"/>
        <v>-174</v>
      </c>
      <c r="AB788" s="27">
        <f t="shared" si="1303"/>
        <v>0</v>
      </c>
      <c r="AC788" s="27">
        <f t="shared" si="1303"/>
        <v>0</v>
      </c>
      <c r="AD788" s="27">
        <f t="shared" si="1303"/>
        <v>2176</v>
      </c>
      <c r="AE788" s="27">
        <f t="shared" si="1303"/>
        <v>0</v>
      </c>
      <c r="AF788" s="27">
        <f t="shared" si="1303"/>
        <v>0</v>
      </c>
      <c r="AG788" s="27">
        <f t="shared" si="1303"/>
        <v>0</v>
      </c>
      <c r="AH788" s="27">
        <f t="shared" si="1303"/>
        <v>0</v>
      </c>
      <c r="AI788" s="27">
        <f t="shared" si="1303"/>
        <v>0</v>
      </c>
      <c r="AJ788" s="27">
        <f t="shared" si="1303"/>
        <v>2176</v>
      </c>
      <c r="AK788" s="27">
        <f t="shared" si="1303"/>
        <v>0</v>
      </c>
      <c r="AL788" s="27">
        <f t="shared" si="1303"/>
        <v>4559</v>
      </c>
      <c r="AM788" s="27">
        <f t="shared" ref="AM788:AW790" si="1304">AM789</f>
        <v>85</v>
      </c>
      <c r="AN788" s="27">
        <f t="shared" si="1304"/>
        <v>0</v>
      </c>
      <c r="AO788" s="27">
        <f t="shared" si="1304"/>
        <v>0</v>
      </c>
      <c r="AP788" s="27">
        <f t="shared" si="1304"/>
        <v>6820</v>
      </c>
      <c r="AQ788" s="27">
        <f t="shared" si="1304"/>
        <v>0</v>
      </c>
      <c r="AR788" s="27">
        <f t="shared" si="1304"/>
        <v>0</v>
      </c>
      <c r="AS788" s="27">
        <f t="shared" si="1304"/>
        <v>0</v>
      </c>
      <c r="AT788" s="27">
        <f t="shared" si="1304"/>
        <v>0</v>
      </c>
      <c r="AU788" s="27">
        <f t="shared" si="1304"/>
        <v>0</v>
      </c>
      <c r="AV788" s="27">
        <f t="shared" si="1304"/>
        <v>6820</v>
      </c>
      <c r="AW788" s="27">
        <f t="shared" si="1304"/>
        <v>0</v>
      </c>
    </row>
    <row r="789" spans="1:49" s="9" customFormat="1" ht="22.5" customHeight="1">
      <c r="A789" s="73" t="s">
        <v>88</v>
      </c>
      <c r="B789" s="42" t="s">
        <v>56</v>
      </c>
      <c r="C789" s="25" t="s">
        <v>53</v>
      </c>
      <c r="D789" s="42" t="s">
        <v>319</v>
      </c>
      <c r="E789" s="42"/>
      <c r="F789" s="27">
        <f>F790</f>
        <v>2350</v>
      </c>
      <c r="G789" s="27">
        <f t="shared" ref="F789:S790" si="1305">G790</f>
        <v>0</v>
      </c>
      <c r="H789" s="27">
        <f t="shared" si="1305"/>
        <v>0</v>
      </c>
      <c r="I789" s="27">
        <f t="shared" si="1305"/>
        <v>0</v>
      </c>
      <c r="J789" s="27">
        <f t="shared" si="1305"/>
        <v>0</v>
      </c>
      <c r="K789" s="27">
        <f t="shared" si="1305"/>
        <v>0</v>
      </c>
      <c r="L789" s="27">
        <f t="shared" si="1305"/>
        <v>2350</v>
      </c>
      <c r="M789" s="27">
        <f t="shared" si="1305"/>
        <v>0</v>
      </c>
      <c r="N789" s="27">
        <f t="shared" si="1305"/>
        <v>0</v>
      </c>
      <c r="O789" s="27">
        <f t="shared" si="1305"/>
        <v>0</v>
      </c>
      <c r="P789" s="27">
        <f t="shared" si="1305"/>
        <v>0</v>
      </c>
      <c r="Q789" s="27">
        <f t="shared" si="1305"/>
        <v>0</v>
      </c>
      <c r="R789" s="27">
        <f t="shared" si="1305"/>
        <v>2350</v>
      </c>
      <c r="S789" s="27">
        <f t="shared" si="1305"/>
        <v>0</v>
      </c>
      <c r="T789" s="27">
        <f t="shared" ref="T789:AE790" si="1306">T790</f>
        <v>0</v>
      </c>
      <c r="U789" s="27">
        <f t="shared" si="1306"/>
        <v>0</v>
      </c>
      <c r="V789" s="27">
        <f t="shared" si="1306"/>
        <v>0</v>
      </c>
      <c r="W789" s="27">
        <f t="shared" si="1306"/>
        <v>0</v>
      </c>
      <c r="X789" s="27">
        <f t="shared" si="1306"/>
        <v>2350</v>
      </c>
      <c r="Y789" s="27">
        <f t="shared" si="1306"/>
        <v>0</v>
      </c>
      <c r="Z789" s="27">
        <f t="shared" si="1306"/>
        <v>0</v>
      </c>
      <c r="AA789" s="27">
        <f t="shared" si="1306"/>
        <v>-174</v>
      </c>
      <c r="AB789" s="27">
        <f t="shared" si="1306"/>
        <v>0</v>
      </c>
      <c r="AC789" s="27">
        <f t="shared" si="1306"/>
        <v>0</v>
      </c>
      <c r="AD789" s="27">
        <f t="shared" si="1306"/>
        <v>2176</v>
      </c>
      <c r="AE789" s="27">
        <f t="shared" si="1306"/>
        <v>0</v>
      </c>
      <c r="AF789" s="27">
        <f t="shared" ref="AF789:AU790" si="1307">AF790</f>
        <v>0</v>
      </c>
      <c r="AG789" s="27">
        <f t="shared" si="1307"/>
        <v>0</v>
      </c>
      <c r="AH789" s="27">
        <f t="shared" si="1307"/>
        <v>0</v>
      </c>
      <c r="AI789" s="27">
        <f t="shared" si="1307"/>
        <v>0</v>
      </c>
      <c r="AJ789" s="27">
        <f t="shared" si="1307"/>
        <v>2176</v>
      </c>
      <c r="AK789" s="27">
        <f t="shared" si="1307"/>
        <v>0</v>
      </c>
      <c r="AL789" s="27">
        <f t="shared" si="1307"/>
        <v>4559</v>
      </c>
      <c r="AM789" s="27">
        <f t="shared" si="1307"/>
        <v>85</v>
      </c>
      <c r="AN789" s="27">
        <f t="shared" si="1307"/>
        <v>0</v>
      </c>
      <c r="AO789" s="27">
        <f t="shared" si="1307"/>
        <v>0</v>
      </c>
      <c r="AP789" s="27">
        <f t="shared" si="1307"/>
        <v>6820</v>
      </c>
      <c r="AQ789" s="27">
        <f t="shared" si="1307"/>
        <v>0</v>
      </c>
      <c r="AR789" s="27">
        <f t="shared" si="1307"/>
        <v>0</v>
      </c>
      <c r="AS789" s="27">
        <f t="shared" si="1307"/>
        <v>0</v>
      </c>
      <c r="AT789" s="27">
        <f t="shared" si="1307"/>
        <v>0</v>
      </c>
      <c r="AU789" s="27">
        <f t="shared" si="1307"/>
        <v>0</v>
      </c>
      <c r="AV789" s="27">
        <f t="shared" si="1304"/>
        <v>6820</v>
      </c>
      <c r="AW789" s="27">
        <f t="shared" si="1304"/>
        <v>0</v>
      </c>
    </row>
    <row r="790" spans="1:49" s="9" customFormat="1" ht="40.5" customHeight="1">
      <c r="A790" s="73" t="s">
        <v>83</v>
      </c>
      <c r="B790" s="42" t="s">
        <v>56</v>
      </c>
      <c r="C790" s="25" t="s">
        <v>53</v>
      </c>
      <c r="D790" s="42" t="s">
        <v>319</v>
      </c>
      <c r="E790" s="42" t="s">
        <v>84</v>
      </c>
      <c r="F790" s="27">
        <f t="shared" si="1305"/>
        <v>2350</v>
      </c>
      <c r="G790" s="27">
        <f t="shared" si="1305"/>
        <v>0</v>
      </c>
      <c r="H790" s="27">
        <f t="shared" si="1305"/>
        <v>0</v>
      </c>
      <c r="I790" s="27">
        <f t="shared" si="1305"/>
        <v>0</v>
      </c>
      <c r="J790" s="27">
        <f t="shared" si="1305"/>
        <v>0</v>
      </c>
      <c r="K790" s="27">
        <f t="shared" si="1305"/>
        <v>0</v>
      </c>
      <c r="L790" s="27">
        <f t="shared" si="1305"/>
        <v>2350</v>
      </c>
      <c r="M790" s="27">
        <f t="shared" si="1305"/>
        <v>0</v>
      </c>
      <c r="N790" s="27">
        <f t="shared" si="1305"/>
        <v>0</v>
      </c>
      <c r="O790" s="27">
        <f t="shared" si="1305"/>
        <v>0</v>
      </c>
      <c r="P790" s="27">
        <f t="shared" si="1305"/>
        <v>0</v>
      </c>
      <c r="Q790" s="27">
        <f t="shared" si="1305"/>
        <v>0</v>
      </c>
      <c r="R790" s="27">
        <f t="shared" si="1305"/>
        <v>2350</v>
      </c>
      <c r="S790" s="27">
        <f t="shared" si="1305"/>
        <v>0</v>
      </c>
      <c r="T790" s="27">
        <f t="shared" si="1306"/>
        <v>0</v>
      </c>
      <c r="U790" s="27">
        <f t="shared" si="1306"/>
        <v>0</v>
      </c>
      <c r="V790" s="27">
        <f t="shared" si="1306"/>
        <v>0</v>
      </c>
      <c r="W790" s="27">
        <f t="shared" si="1306"/>
        <v>0</v>
      </c>
      <c r="X790" s="27">
        <f t="shared" si="1306"/>
        <v>2350</v>
      </c>
      <c r="Y790" s="27">
        <f t="shared" si="1306"/>
        <v>0</v>
      </c>
      <c r="Z790" s="27">
        <f t="shared" si="1306"/>
        <v>0</v>
      </c>
      <c r="AA790" s="27">
        <f t="shared" si="1306"/>
        <v>-174</v>
      </c>
      <c r="AB790" s="27">
        <f t="shared" si="1306"/>
        <v>0</v>
      </c>
      <c r="AC790" s="27">
        <f t="shared" si="1306"/>
        <v>0</v>
      </c>
      <c r="AD790" s="27">
        <f t="shared" si="1306"/>
        <v>2176</v>
      </c>
      <c r="AE790" s="27">
        <f t="shared" si="1306"/>
        <v>0</v>
      </c>
      <c r="AF790" s="27">
        <f t="shared" si="1307"/>
        <v>0</v>
      </c>
      <c r="AG790" s="27">
        <f t="shared" si="1307"/>
        <v>0</v>
      </c>
      <c r="AH790" s="27">
        <f t="shared" si="1307"/>
        <v>0</v>
      </c>
      <c r="AI790" s="27">
        <f t="shared" si="1307"/>
        <v>0</v>
      </c>
      <c r="AJ790" s="27">
        <f t="shared" si="1307"/>
        <v>2176</v>
      </c>
      <c r="AK790" s="27">
        <f t="shared" si="1307"/>
        <v>0</v>
      </c>
      <c r="AL790" s="92">
        <f t="shared" si="1307"/>
        <v>4559</v>
      </c>
      <c r="AM790" s="92">
        <f t="shared" si="1307"/>
        <v>85</v>
      </c>
      <c r="AN790" s="92">
        <f t="shared" si="1307"/>
        <v>0</v>
      </c>
      <c r="AO790" s="92">
        <f t="shared" si="1307"/>
        <v>0</v>
      </c>
      <c r="AP790" s="27">
        <f t="shared" si="1307"/>
        <v>6820</v>
      </c>
      <c r="AQ790" s="27">
        <f t="shared" si="1307"/>
        <v>0</v>
      </c>
      <c r="AR790" s="27">
        <f t="shared" si="1304"/>
        <v>0</v>
      </c>
      <c r="AS790" s="27">
        <f t="shared" si="1304"/>
        <v>0</v>
      </c>
      <c r="AT790" s="27">
        <f t="shared" si="1304"/>
        <v>0</v>
      </c>
      <c r="AU790" s="27">
        <f t="shared" si="1304"/>
        <v>0</v>
      </c>
      <c r="AV790" s="27">
        <f t="shared" si="1304"/>
        <v>6820</v>
      </c>
      <c r="AW790" s="27">
        <f t="shared" si="1304"/>
        <v>0</v>
      </c>
    </row>
    <row r="791" spans="1:49" s="9" customFormat="1" ht="16.5">
      <c r="A791" s="73" t="s">
        <v>178</v>
      </c>
      <c r="B791" s="42" t="s">
        <v>56</v>
      </c>
      <c r="C791" s="25" t="s">
        <v>53</v>
      </c>
      <c r="D791" s="42" t="s">
        <v>319</v>
      </c>
      <c r="E791" s="42" t="s">
        <v>177</v>
      </c>
      <c r="F791" s="27">
        <v>2350</v>
      </c>
      <c r="G791" s="27"/>
      <c r="H791" s="27"/>
      <c r="I791" s="27"/>
      <c r="J791" s="27"/>
      <c r="K791" s="27"/>
      <c r="L791" s="27">
        <f>F791+H791+I791+J791+K791</f>
        <v>2350</v>
      </c>
      <c r="M791" s="27">
        <f>G791+K791</f>
        <v>0</v>
      </c>
      <c r="N791" s="27"/>
      <c r="O791" s="27"/>
      <c r="P791" s="27"/>
      <c r="Q791" s="27"/>
      <c r="R791" s="27">
        <f>L791+N791+O791+P791+Q791</f>
        <v>2350</v>
      </c>
      <c r="S791" s="27">
        <f>M791+Q791</f>
        <v>0</v>
      </c>
      <c r="T791" s="27"/>
      <c r="U791" s="27"/>
      <c r="V791" s="27"/>
      <c r="W791" s="27"/>
      <c r="X791" s="27">
        <f>R791+T791+U791+V791+W791</f>
        <v>2350</v>
      </c>
      <c r="Y791" s="27">
        <f>S791+W791</f>
        <v>0</v>
      </c>
      <c r="Z791" s="27"/>
      <c r="AA791" s="131">
        <f>-89-85</f>
        <v>-174</v>
      </c>
      <c r="AB791" s="27"/>
      <c r="AC791" s="27"/>
      <c r="AD791" s="27">
        <f>X791+Z791+AA791+AB791+AC791</f>
        <v>2176</v>
      </c>
      <c r="AE791" s="27">
        <f>Y791+AC791</f>
        <v>0</v>
      </c>
      <c r="AF791" s="27"/>
      <c r="AG791" s="27"/>
      <c r="AH791" s="27"/>
      <c r="AI791" s="27"/>
      <c r="AJ791" s="27">
        <f>AD791+AF791+AG791+AH791+AI791</f>
        <v>2176</v>
      </c>
      <c r="AK791" s="27">
        <f>AE791+AI791</f>
        <v>0</v>
      </c>
      <c r="AL791" s="92">
        <v>4559</v>
      </c>
      <c r="AM791" s="92">
        <v>85</v>
      </c>
      <c r="AN791" s="92"/>
      <c r="AO791" s="92"/>
      <c r="AP791" s="27">
        <f>AJ791+AL791+AM791+AN791+AO791</f>
        <v>6820</v>
      </c>
      <c r="AQ791" s="27">
        <f>AK791+AO791</f>
        <v>0</v>
      </c>
      <c r="AR791" s="27"/>
      <c r="AS791" s="27"/>
      <c r="AT791" s="27"/>
      <c r="AU791" s="27"/>
      <c r="AV791" s="27">
        <f>AP791+AR791+AS791+AT791+AU791</f>
        <v>6820</v>
      </c>
      <c r="AW791" s="27">
        <f>AQ791+AU791</f>
        <v>0</v>
      </c>
    </row>
    <row r="792" spans="1:49" s="9" customFormat="1" ht="33" hidden="1">
      <c r="A792" s="96" t="s">
        <v>152</v>
      </c>
      <c r="B792" s="109" t="s">
        <v>56</v>
      </c>
      <c r="C792" s="97" t="s">
        <v>53</v>
      </c>
      <c r="D792" s="110" t="s">
        <v>433</v>
      </c>
      <c r="E792" s="97"/>
      <c r="F792" s="95">
        <f t="shared" ref="F792:U794" si="1308">F793</f>
        <v>123199</v>
      </c>
      <c r="G792" s="95">
        <f t="shared" si="1308"/>
        <v>123199</v>
      </c>
      <c r="H792" s="95">
        <f t="shared" si="1308"/>
        <v>0</v>
      </c>
      <c r="I792" s="95">
        <f t="shared" si="1308"/>
        <v>0</v>
      </c>
      <c r="J792" s="95">
        <f t="shared" si="1308"/>
        <v>0</v>
      </c>
      <c r="K792" s="95">
        <f t="shared" si="1308"/>
        <v>0</v>
      </c>
      <c r="L792" s="95">
        <f t="shared" si="1308"/>
        <v>123199</v>
      </c>
      <c r="M792" s="95">
        <f t="shared" si="1308"/>
        <v>123199</v>
      </c>
      <c r="N792" s="95">
        <f t="shared" si="1308"/>
        <v>0</v>
      </c>
      <c r="O792" s="95">
        <f t="shared" si="1308"/>
        <v>0</v>
      </c>
      <c r="P792" s="95">
        <f t="shared" si="1308"/>
        <v>0</v>
      </c>
      <c r="Q792" s="95">
        <f t="shared" si="1308"/>
        <v>-123199</v>
      </c>
      <c r="R792" s="95">
        <f t="shared" si="1308"/>
        <v>0</v>
      </c>
      <c r="S792" s="95">
        <f t="shared" si="1308"/>
        <v>0</v>
      </c>
      <c r="T792" s="95">
        <f t="shared" si="1308"/>
        <v>0</v>
      </c>
      <c r="U792" s="95">
        <f t="shared" si="1308"/>
        <v>0</v>
      </c>
      <c r="V792" s="95">
        <f t="shared" ref="T792:AI794" si="1309">V793</f>
        <v>0</v>
      </c>
      <c r="W792" s="95">
        <f t="shared" si="1309"/>
        <v>0</v>
      </c>
      <c r="X792" s="95">
        <f t="shared" si="1309"/>
        <v>0</v>
      </c>
      <c r="Y792" s="95">
        <f t="shared" si="1309"/>
        <v>0</v>
      </c>
      <c r="Z792" s="95">
        <f t="shared" si="1309"/>
        <v>0</v>
      </c>
      <c r="AA792" s="95">
        <f t="shared" si="1309"/>
        <v>0</v>
      </c>
      <c r="AB792" s="95">
        <f t="shared" si="1309"/>
        <v>0</v>
      </c>
      <c r="AC792" s="95">
        <f t="shared" si="1309"/>
        <v>0</v>
      </c>
      <c r="AD792" s="95">
        <f t="shared" si="1309"/>
        <v>0</v>
      </c>
      <c r="AE792" s="95">
        <f t="shared" si="1309"/>
        <v>0</v>
      </c>
      <c r="AF792" s="27">
        <f t="shared" si="1309"/>
        <v>0</v>
      </c>
      <c r="AG792" s="27">
        <f t="shared" si="1309"/>
        <v>0</v>
      </c>
      <c r="AH792" s="27">
        <f t="shared" si="1309"/>
        <v>0</v>
      </c>
      <c r="AI792" s="27">
        <f t="shared" si="1309"/>
        <v>0</v>
      </c>
      <c r="AJ792" s="95">
        <f t="shared" ref="AF792:AU794" si="1310">AJ793</f>
        <v>0</v>
      </c>
      <c r="AK792" s="95">
        <f t="shared" si="1310"/>
        <v>0</v>
      </c>
      <c r="AL792" s="27">
        <f t="shared" si="1310"/>
        <v>0</v>
      </c>
      <c r="AM792" s="27">
        <f t="shared" si="1310"/>
        <v>0</v>
      </c>
      <c r="AN792" s="27">
        <f t="shared" si="1310"/>
        <v>0</v>
      </c>
      <c r="AO792" s="27">
        <f t="shared" si="1310"/>
        <v>0</v>
      </c>
      <c r="AP792" s="95">
        <f t="shared" si="1310"/>
        <v>0</v>
      </c>
      <c r="AQ792" s="95">
        <f t="shared" si="1310"/>
        <v>0</v>
      </c>
      <c r="AR792" s="27">
        <f t="shared" si="1310"/>
        <v>0</v>
      </c>
      <c r="AS792" s="27">
        <f t="shared" si="1310"/>
        <v>0</v>
      </c>
      <c r="AT792" s="27">
        <f t="shared" si="1310"/>
        <v>0</v>
      </c>
      <c r="AU792" s="27">
        <f t="shared" si="1310"/>
        <v>0</v>
      </c>
      <c r="AV792" s="95">
        <f t="shared" ref="AR792:AW794" si="1311">AV793</f>
        <v>0</v>
      </c>
      <c r="AW792" s="95">
        <f t="shared" si="1311"/>
        <v>0</v>
      </c>
    </row>
    <row r="793" spans="1:49" s="9" customFormat="1" ht="49.5" hidden="1">
      <c r="A793" s="111" t="s">
        <v>432</v>
      </c>
      <c r="B793" s="109" t="s">
        <v>56</v>
      </c>
      <c r="C793" s="97" t="s">
        <v>53</v>
      </c>
      <c r="D793" s="110" t="s">
        <v>451</v>
      </c>
      <c r="E793" s="97"/>
      <c r="F793" s="95">
        <f t="shared" si="1308"/>
        <v>123199</v>
      </c>
      <c r="G793" s="95">
        <f t="shared" si="1308"/>
        <v>123199</v>
      </c>
      <c r="H793" s="95">
        <f t="shared" si="1308"/>
        <v>0</v>
      </c>
      <c r="I793" s="95">
        <f t="shared" si="1308"/>
        <v>0</v>
      </c>
      <c r="J793" s="95">
        <f t="shared" si="1308"/>
        <v>0</v>
      </c>
      <c r="K793" s="95">
        <f t="shared" si="1308"/>
        <v>0</v>
      </c>
      <c r="L793" s="95">
        <f t="shared" si="1308"/>
        <v>123199</v>
      </c>
      <c r="M793" s="95">
        <f t="shared" si="1308"/>
        <v>123199</v>
      </c>
      <c r="N793" s="95">
        <f t="shared" si="1308"/>
        <v>0</v>
      </c>
      <c r="O793" s="95">
        <f t="shared" si="1308"/>
        <v>0</v>
      </c>
      <c r="P793" s="95">
        <f t="shared" si="1308"/>
        <v>0</v>
      </c>
      <c r="Q793" s="95">
        <f t="shared" si="1308"/>
        <v>-123199</v>
      </c>
      <c r="R793" s="95">
        <f t="shared" si="1308"/>
        <v>0</v>
      </c>
      <c r="S793" s="95">
        <f t="shared" si="1308"/>
        <v>0</v>
      </c>
      <c r="T793" s="95">
        <f t="shared" si="1309"/>
        <v>0</v>
      </c>
      <c r="U793" s="95">
        <f t="shared" si="1309"/>
        <v>0</v>
      </c>
      <c r="V793" s="95">
        <f t="shared" si="1309"/>
        <v>0</v>
      </c>
      <c r="W793" s="95">
        <f t="shared" si="1309"/>
        <v>0</v>
      </c>
      <c r="X793" s="95">
        <f t="shared" si="1309"/>
        <v>0</v>
      </c>
      <c r="Y793" s="95">
        <f t="shared" si="1309"/>
        <v>0</v>
      </c>
      <c r="Z793" s="95">
        <f t="shared" si="1309"/>
        <v>0</v>
      </c>
      <c r="AA793" s="95">
        <f t="shared" si="1309"/>
        <v>0</v>
      </c>
      <c r="AB793" s="95">
        <f t="shared" si="1309"/>
        <v>0</v>
      </c>
      <c r="AC793" s="95">
        <f t="shared" si="1309"/>
        <v>0</v>
      </c>
      <c r="AD793" s="95">
        <f t="shared" si="1309"/>
        <v>0</v>
      </c>
      <c r="AE793" s="95">
        <f t="shared" si="1309"/>
        <v>0</v>
      </c>
      <c r="AF793" s="27">
        <f t="shared" si="1310"/>
        <v>0</v>
      </c>
      <c r="AG793" s="27">
        <f t="shared" si="1310"/>
        <v>0</v>
      </c>
      <c r="AH793" s="27">
        <f t="shared" si="1310"/>
        <v>0</v>
      </c>
      <c r="AI793" s="27">
        <f t="shared" si="1310"/>
        <v>0</v>
      </c>
      <c r="AJ793" s="95">
        <f t="shared" si="1310"/>
        <v>0</v>
      </c>
      <c r="AK793" s="95">
        <f t="shared" si="1310"/>
        <v>0</v>
      </c>
      <c r="AL793" s="27">
        <f t="shared" si="1310"/>
        <v>0</v>
      </c>
      <c r="AM793" s="27">
        <f t="shared" si="1310"/>
        <v>0</v>
      </c>
      <c r="AN793" s="27">
        <f t="shared" si="1310"/>
        <v>0</v>
      </c>
      <c r="AO793" s="27">
        <f t="shared" si="1310"/>
        <v>0</v>
      </c>
      <c r="AP793" s="95">
        <f t="shared" si="1310"/>
        <v>0</v>
      </c>
      <c r="AQ793" s="95">
        <f t="shared" si="1310"/>
        <v>0</v>
      </c>
      <c r="AR793" s="27">
        <f t="shared" si="1311"/>
        <v>0</v>
      </c>
      <c r="AS793" s="27">
        <f t="shared" si="1311"/>
        <v>0</v>
      </c>
      <c r="AT793" s="27">
        <f t="shared" si="1311"/>
        <v>0</v>
      </c>
      <c r="AU793" s="27">
        <f t="shared" si="1311"/>
        <v>0</v>
      </c>
      <c r="AV793" s="95">
        <f t="shared" si="1311"/>
        <v>0</v>
      </c>
      <c r="AW793" s="95">
        <f t="shared" si="1311"/>
        <v>0</v>
      </c>
    </row>
    <row r="794" spans="1:49" s="9" customFormat="1" ht="37.5" hidden="1" customHeight="1">
      <c r="A794" s="96" t="s">
        <v>83</v>
      </c>
      <c r="B794" s="109" t="s">
        <v>56</v>
      </c>
      <c r="C794" s="97" t="s">
        <v>53</v>
      </c>
      <c r="D794" s="110" t="s">
        <v>451</v>
      </c>
      <c r="E794" s="97" t="s">
        <v>84</v>
      </c>
      <c r="F794" s="95">
        <f t="shared" si="1308"/>
        <v>123199</v>
      </c>
      <c r="G794" s="95">
        <f t="shared" si="1308"/>
        <v>123199</v>
      </c>
      <c r="H794" s="95">
        <f t="shared" si="1308"/>
        <v>0</v>
      </c>
      <c r="I794" s="95">
        <f t="shared" si="1308"/>
        <v>0</v>
      </c>
      <c r="J794" s="95">
        <f t="shared" si="1308"/>
        <v>0</v>
      </c>
      <c r="K794" s="95">
        <f t="shared" si="1308"/>
        <v>0</v>
      </c>
      <c r="L794" s="95">
        <f t="shared" si="1308"/>
        <v>123199</v>
      </c>
      <c r="M794" s="95">
        <f t="shared" si="1308"/>
        <v>123199</v>
      </c>
      <c r="N794" s="95">
        <f t="shared" si="1308"/>
        <v>0</v>
      </c>
      <c r="O794" s="95">
        <f t="shared" si="1308"/>
        <v>0</v>
      </c>
      <c r="P794" s="95">
        <f t="shared" si="1308"/>
        <v>0</v>
      </c>
      <c r="Q794" s="95">
        <f t="shared" si="1308"/>
        <v>-123199</v>
      </c>
      <c r="R794" s="95">
        <f t="shared" si="1308"/>
        <v>0</v>
      </c>
      <c r="S794" s="95">
        <f t="shared" si="1308"/>
        <v>0</v>
      </c>
      <c r="T794" s="95">
        <f t="shared" si="1309"/>
        <v>0</v>
      </c>
      <c r="U794" s="95">
        <f t="shared" si="1309"/>
        <v>0</v>
      </c>
      <c r="V794" s="95">
        <f t="shared" si="1309"/>
        <v>0</v>
      </c>
      <c r="W794" s="95">
        <f t="shared" si="1309"/>
        <v>0</v>
      </c>
      <c r="X794" s="95">
        <f t="shared" si="1309"/>
        <v>0</v>
      </c>
      <c r="Y794" s="95">
        <f t="shared" si="1309"/>
        <v>0</v>
      </c>
      <c r="Z794" s="95">
        <f t="shared" si="1309"/>
        <v>0</v>
      </c>
      <c r="AA794" s="95">
        <f t="shared" si="1309"/>
        <v>0</v>
      </c>
      <c r="AB794" s="95">
        <f t="shared" si="1309"/>
        <v>0</v>
      </c>
      <c r="AC794" s="95">
        <f t="shared" si="1309"/>
        <v>0</v>
      </c>
      <c r="AD794" s="95">
        <f t="shared" si="1309"/>
        <v>0</v>
      </c>
      <c r="AE794" s="95">
        <f t="shared" si="1309"/>
        <v>0</v>
      </c>
      <c r="AF794" s="27">
        <f t="shared" si="1310"/>
        <v>0</v>
      </c>
      <c r="AG794" s="27">
        <f t="shared" si="1310"/>
        <v>0</v>
      </c>
      <c r="AH794" s="27">
        <f t="shared" si="1310"/>
        <v>0</v>
      </c>
      <c r="AI794" s="27">
        <f t="shared" si="1310"/>
        <v>0</v>
      </c>
      <c r="AJ794" s="95">
        <f t="shared" si="1310"/>
        <v>0</v>
      </c>
      <c r="AK794" s="95">
        <f t="shared" si="1310"/>
        <v>0</v>
      </c>
      <c r="AL794" s="27">
        <f t="shared" si="1310"/>
        <v>0</v>
      </c>
      <c r="AM794" s="27">
        <f t="shared" si="1310"/>
        <v>0</v>
      </c>
      <c r="AN794" s="27">
        <f t="shared" si="1310"/>
        <v>0</v>
      </c>
      <c r="AO794" s="27">
        <f t="shared" si="1310"/>
        <v>0</v>
      </c>
      <c r="AP794" s="95">
        <f t="shared" si="1310"/>
        <v>0</v>
      </c>
      <c r="AQ794" s="95">
        <f t="shared" si="1310"/>
        <v>0</v>
      </c>
      <c r="AR794" s="27">
        <f t="shared" si="1311"/>
        <v>0</v>
      </c>
      <c r="AS794" s="27">
        <f t="shared" si="1311"/>
        <v>0</v>
      </c>
      <c r="AT794" s="27">
        <f t="shared" si="1311"/>
        <v>0</v>
      </c>
      <c r="AU794" s="27">
        <f t="shared" si="1311"/>
        <v>0</v>
      </c>
      <c r="AV794" s="95">
        <f t="shared" si="1311"/>
        <v>0</v>
      </c>
      <c r="AW794" s="95">
        <f t="shared" si="1311"/>
        <v>0</v>
      </c>
    </row>
    <row r="795" spans="1:49" s="9" customFormat="1" ht="16.5" hidden="1">
      <c r="A795" s="111" t="s">
        <v>178</v>
      </c>
      <c r="B795" s="109" t="s">
        <v>56</v>
      </c>
      <c r="C795" s="97" t="s">
        <v>53</v>
      </c>
      <c r="D795" s="110" t="s">
        <v>451</v>
      </c>
      <c r="E795" s="97" t="s">
        <v>177</v>
      </c>
      <c r="F795" s="95">
        <v>123199</v>
      </c>
      <c r="G795" s="95">
        <v>123199</v>
      </c>
      <c r="H795" s="95"/>
      <c r="I795" s="95"/>
      <c r="J795" s="95"/>
      <c r="K795" s="95"/>
      <c r="L795" s="95">
        <f>F795+H795+I795+J795+K795</f>
        <v>123199</v>
      </c>
      <c r="M795" s="95">
        <f>G795+K795</f>
        <v>123199</v>
      </c>
      <c r="N795" s="95"/>
      <c r="O795" s="95"/>
      <c r="P795" s="95"/>
      <c r="Q795" s="95">
        <v>-123199</v>
      </c>
      <c r="R795" s="95">
        <f>L795+N795+O795+P795+Q795</f>
        <v>0</v>
      </c>
      <c r="S795" s="95">
        <f>M795+Q795</f>
        <v>0</v>
      </c>
      <c r="T795" s="95"/>
      <c r="U795" s="95"/>
      <c r="V795" s="95"/>
      <c r="W795" s="95"/>
      <c r="X795" s="95">
        <f>R795+T795+U795+V795+W795</f>
        <v>0</v>
      </c>
      <c r="Y795" s="95">
        <f>S795+W795</f>
        <v>0</v>
      </c>
      <c r="Z795" s="95"/>
      <c r="AA795" s="95"/>
      <c r="AB795" s="95"/>
      <c r="AC795" s="95"/>
      <c r="AD795" s="95">
        <f>X795+Z795+AA795+AB795+AC795</f>
        <v>0</v>
      </c>
      <c r="AE795" s="95">
        <f>Y795+AC795</f>
        <v>0</v>
      </c>
      <c r="AF795" s="27"/>
      <c r="AG795" s="27"/>
      <c r="AH795" s="27"/>
      <c r="AI795" s="27"/>
      <c r="AJ795" s="95">
        <f>AD795+AF795+AG795+AH795+AI795</f>
        <v>0</v>
      </c>
      <c r="AK795" s="95">
        <f>AE795+AI795</f>
        <v>0</v>
      </c>
      <c r="AL795" s="27"/>
      <c r="AM795" s="27"/>
      <c r="AN795" s="27"/>
      <c r="AO795" s="27"/>
      <c r="AP795" s="95">
        <f>AJ795+AL795+AM795+AN795+AO795</f>
        <v>0</v>
      </c>
      <c r="AQ795" s="95">
        <f>AK795+AO795</f>
        <v>0</v>
      </c>
      <c r="AR795" s="27"/>
      <c r="AS795" s="27"/>
      <c r="AT795" s="27"/>
      <c r="AU795" s="27"/>
      <c r="AV795" s="95">
        <f>AP795+AR795+AS795+AT795+AU795</f>
        <v>0</v>
      </c>
      <c r="AW795" s="95">
        <f>AQ795+AU795</f>
        <v>0</v>
      </c>
    </row>
    <row r="796" spans="1:49" s="9" customFormat="1" ht="16.5">
      <c r="A796" s="56" t="s">
        <v>593</v>
      </c>
      <c r="B796" s="42" t="s">
        <v>56</v>
      </c>
      <c r="C796" s="25" t="s">
        <v>53</v>
      </c>
      <c r="D796" s="25" t="s">
        <v>630</v>
      </c>
      <c r="E796" s="25"/>
      <c r="F796" s="27"/>
      <c r="G796" s="27"/>
      <c r="H796" s="27"/>
      <c r="I796" s="27"/>
      <c r="J796" s="27"/>
      <c r="K796" s="27"/>
      <c r="L796" s="27"/>
      <c r="M796" s="27"/>
      <c r="N796" s="27">
        <f>N797</f>
        <v>0</v>
      </c>
      <c r="O796" s="27">
        <f t="shared" ref="O796:Y798" si="1312">O797</f>
        <v>0</v>
      </c>
      <c r="P796" s="27">
        <f t="shared" si="1312"/>
        <v>0</v>
      </c>
      <c r="Q796" s="27">
        <f t="shared" si="1312"/>
        <v>14223</v>
      </c>
      <c r="R796" s="27">
        <f t="shared" si="1312"/>
        <v>14223</v>
      </c>
      <c r="S796" s="27">
        <f t="shared" si="1312"/>
        <v>14223</v>
      </c>
      <c r="T796" s="27">
        <f>T797</f>
        <v>0</v>
      </c>
      <c r="U796" s="27">
        <f t="shared" si="1312"/>
        <v>0</v>
      </c>
      <c r="V796" s="27">
        <f t="shared" si="1312"/>
        <v>0</v>
      </c>
      <c r="W796" s="27">
        <f t="shared" si="1312"/>
        <v>0</v>
      </c>
      <c r="X796" s="27">
        <f t="shared" si="1312"/>
        <v>14223</v>
      </c>
      <c r="Y796" s="27">
        <f t="shared" si="1312"/>
        <v>14223</v>
      </c>
      <c r="Z796" s="27">
        <f>Z797+Z800</f>
        <v>0</v>
      </c>
      <c r="AA796" s="27">
        <f t="shared" ref="AA796:AE796" si="1313">AA797+AA800</f>
        <v>0</v>
      </c>
      <c r="AB796" s="27">
        <f t="shared" si="1313"/>
        <v>0</v>
      </c>
      <c r="AC796" s="27">
        <f t="shared" si="1313"/>
        <v>55372</v>
      </c>
      <c r="AD796" s="27">
        <f t="shared" si="1313"/>
        <v>69595</v>
      </c>
      <c r="AE796" s="27">
        <f t="shared" si="1313"/>
        <v>69595</v>
      </c>
      <c r="AF796" s="27">
        <f>AF797+AF800</f>
        <v>0</v>
      </c>
      <c r="AG796" s="27">
        <f t="shared" ref="AG796:AK796" si="1314">AG797+AG800</f>
        <v>0</v>
      </c>
      <c r="AH796" s="27">
        <f t="shared" si="1314"/>
        <v>0</v>
      </c>
      <c r="AI796" s="27">
        <f t="shared" si="1314"/>
        <v>0</v>
      </c>
      <c r="AJ796" s="27">
        <f t="shared" si="1314"/>
        <v>69595</v>
      </c>
      <c r="AK796" s="27">
        <f t="shared" si="1314"/>
        <v>69595</v>
      </c>
      <c r="AL796" s="27">
        <f>AL797+AL800</f>
        <v>0</v>
      </c>
      <c r="AM796" s="27">
        <f t="shared" ref="AM796:AQ796" si="1315">AM797+AM800</f>
        <v>0</v>
      </c>
      <c r="AN796" s="27">
        <f t="shared" si="1315"/>
        <v>0</v>
      </c>
      <c r="AO796" s="27">
        <f t="shared" si="1315"/>
        <v>0</v>
      </c>
      <c r="AP796" s="27">
        <f t="shared" si="1315"/>
        <v>69595</v>
      </c>
      <c r="AQ796" s="27">
        <f t="shared" si="1315"/>
        <v>69595</v>
      </c>
      <c r="AR796" s="27">
        <f>AR797+AR800</f>
        <v>0</v>
      </c>
      <c r="AS796" s="27">
        <f t="shared" ref="AS796:AW796" si="1316">AS797+AS800</f>
        <v>0</v>
      </c>
      <c r="AT796" s="27">
        <f t="shared" si="1316"/>
        <v>0</v>
      </c>
      <c r="AU796" s="27">
        <f t="shared" si="1316"/>
        <v>0</v>
      </c>
      <c r="AV796" s="27">
        <f t="shared" si="1316"/>
        <v>69595</v>
      </c>
      <c r="AW796" s="27">
        <f t="shared" si="1316"/>
        <v>69595</v>
      </c>
    </row>
    <row r="797" spans="1:49" s="9" customFormat="1" ht="49.5">
      <c r="A797" s="56" t="s">
        <v>638</v>
      </c>
      <c r="B797" s="42" t="s">
        <v>56</v>
      </c>
      <c r="C797" s="25" t="s">
        <v>53</v>
      </c>
      <c r="D797" s="25" t="s">
        <v>639</v>
      </c>
      <c r="E797" s="25"/>
      <c r="F797" s="27"/>
      <c r="G797" s="27"/>
      <c r="H797" s="27"/>
      <c r="I797" s="27"/>
      <c r="J797" s="27"/>
      <c r="K797" s="27"/>
      <c r="L797" s="27"/>
      <c r="M797" s="27"/>
      <c r="N797" s="27">
        <f>N798</f>
        <v>0</v>
      </c>
      <c r="O797" s="27">
        <f t="shared" si="1312"/>
        <v>0</v>
      </c>
      <c r="P797" s="27">
        <f t="shared" si="1312"/>
        <v>0</v>
      </c>
      <c r="Q797" s="27">
        <f t="shared" si="1312"/>
        <v>14223</v>
      </c>
      <c r="R797" s="27">
        <f t="shared" si="1312"/>
        <v>14223</v>
      </c>
      <c r="S797" s="27">
        <f t="shared" si="1312"/>
        <v>14223</v>
      </c>
      <c r="T797" s="27">
        <f>T798</f>
        <v>0</v>
      </c>
      <c r="U797" s="27">
        <f t="shared" si="1312"/>
        <v>0</v>
      </c>
      <c r="V797" s="27">
        <f t="shared" si="1312"/>
        <v>0</v>
      </c>
      <c r="W797" s="27">
        <f t="shared" si="1312"/>
        <v>0</v>
      </c>
      <c r="X797" s="27">
        <f t="shared" si="1312"/>
        <v>14223</v>
      </c>
      <c r="Y797" s="27">
        <f t="shared" si="1312"/>
        <v>14223</v>
      </c>
      <c r="Z797" s="27">
        <f>Z798</f>
        <v>0</v>
      </c>
      <c r="AA797" s="27">
        <f t="shared" ref="AA797:AP798" si="1317">AA798</f>
        <v>0</v>
      </c>
      <c r="AB797" s="27">
        <f t="shared" si="1317"/>
        <v>0</v>
      </c>
      <c r="AC797" s="27">
        <f t="shared" si="1317"/>
        <v>52130</v>
      </c>
      <c r="AD797" s="27">
        <f t="shared" si="1317"/>
        <v>66353</v>
      </c>
      <c r="AE797" s="27">
        <f t="shared" si="1317"/>
        <v>66353</v>
      </c>
      <c r="AF797" s="27">
        <f>AF798</f>
        <v>0</v>
      </c>
      <c r="AG797" s="27">
        <f t="shared" si="1317"/>
        <v>0</v>
      </c>
      <c r="AH797" s="27">
        <f t="shared" si="1317"/>
        <v>0</v>
      </c>
      <c r="AI797" s="27">
        <f t="shared" si="1317"/>
        <v>0</v>
      </c>
      <c r="AJ797" s="27">
        <f t="shared" si="1317"/>
        <v>66353</v>
      </c>
      <c r="AK797" s="27">
        <f t="shared" si="1317"/>
        <v>66353</v>
      </c>
      <c r="AL797" s="27">
        <f>AL798</f>
        <v>0</v>
      </c>
      <c r="AM797" s="27">
        <f t="shared" si="1317"/>
        <v>0</v>
      </c>
      <c r="AN797" s="27">
        <f t="shared" si="1317"/>
        <v>0</v>
      </c>
      <c r="AO797" s="27">
        <f t="shared" si="1317"/>
        <v>0</v>
      </c>
      <c r="AP797" s="27">
        <f t="shared" si="1317"/>
        <v>66353</v>
      </c>
      <c r="AQ797" s="27">
        <f t="shared" ref="AM797:AQ798" si="1318">AQ798</f>
        <v>66353</v>
      </c>
      <c r="AR797" s="27">
        <f>AR798</f>
        <v>0</v>
      </c>
      <c r="AS797" s="27">
        <f t="shared" ref="AS797:AW798" si="1319">AS798</f>
        <v>0</v>
      </c>
      <c r="AT797" s="27">
        <f t="shared" si="1319"/>
        <v>0</v>
      </c>
      <c r="AU797" s="27">
        <f t="shared" si="1319"/>
        <v>0</v>
      </c>
      <c r="AV797" s="27">
        <f t="shared" si="1319"/>
        <v>66353</v>
      </c>
      <c r="AW797" s="27">
        <f t="shared" si="1319"/>
        <v>66353</v>
      </c>
    </row>
    <row r="798" spans="1:49" s="9" customFormat="1" ht="49.5">
      <c r="A798" s="33" t="s">
        <v>83</v>
      </c>
      <c r="B798" s="42" t="s">
        <v>56</v>
      </c>
      <c r="C798" s="25" t="s">
        <v>53</v>
      </c>
      <c r="D798" s="25" t="s">
        <v>639</v>
      </c>
      <c r="E798" s="25" t="s">
        <v>84</v>
      </c>
      <c r="F798" s="27"/>
      <c r="G798" s="27"/>
      <c r="H798" s="27"/>
      <c r="I798" s="27"/>
      <c r="J798" s="27"/>
      <c r="K798" s="27"/>
      <c r="L798" s="27"/>
      <c r="M798" s="27"/>
      <c r="N798" s="27">
        <f>N799</f>
        <v>0</v>
      </c>
      <c r="O798" s="27">
        <f t="shared" si="1312"/>
        <v>0</v>
      </c>
      <c r="P798" s="27">
        <f t="shared" si="1312"/>
        <v>0</v>
      </c>
      <c r="Q798" s="27">
        <f t="shared" si="1312"/>
        <v>14223</v>
      </c>
      <c r="R798" s="27">
        <f t="shared" si="1312"/>
        <v>14223</v>
      </c>
      <c r="S798" s="27">
        <f t="shared" si="1312"/>
        <v>14223</v>
      </c>
      <c r="T798" s="27">
        <f>T799</f>
        <v>0</v>
      </c>
      <c r="U798" s="27">
        <f t="shared" si="1312"/>
        <v>0</v>
      </c>
      <c r="V798" s="27">
        <f t="shared" si="1312"/>
        <v>0</v>
      </c>
      <c r="W798" s="27">
        <f t="shared" si="1312"/>
        <v>0</v>
      </c>
      <c r="X798" s="27">
        <f t="shared" si="1312"/>
        <v>14223</v>
      </c>
      <c r="Y798" s="27">
        <f t="shared" si="1312"/>
        <v>14223</v>
      </c>
      <c r="Z798" s="27">
        <f>Z799</f>
        <v>0</v>
      </c>
      <c r="AA798" s="27">
        <f t="shared" si="1317"/>
        <v>0</v>
      </c>
      <c r="AB798" s="27">
        <f t="shared" si="1317"/>
        <v>0</v>
      </c>
      <c r="AC798" s="27">
        <f t="shared" si="1317"/>
        <v>52130</v>
      </c>
      <c r="AD798" s="27">
        <f t="shared" si="1317"/>
        <v>66353</v>
      </c>
      <c r="AE798" s="27">
        <f t="shared" si="1317"/>
        <v>66353</v>
      </c>
      <c r="AF798" s="27">
        <f>AF799</f>
        <v>0</v>
      </c>
      <c r="AG798" s="27">
        <f t="shared" si="1317"/>
        <v>0</v>
      </c>
      <c r="AH798" s="27">
        <f t="shared" si="1317"/>
        <v>0</v>
      </c>
      <c r="AI798" s="27">
        <f t="shared" si="1317"/>
        <v>0</v>
      </c>
      <c r="AJ798" s="27">
        <f t="shared" si="1317"/>
        <v>66353</v>
      </c>
      <c r="AK798" s="27">
        <f t="shared" si="1317"/>
        <v>66353</v>
      </c>
      <c r="AL798" s="27">
        <f>AL799</f>
        <v>0</v>
      </c>
      <c r="AM798" s="27">
        <f t="shared" si="1318"/>
        <v>0</v>
      </c>
      <c r="AN798" s="27">
        <f t="shared" si="1318"/>
        <v>0</v>
      </c>
      <c r="AO798" s="27">
        <f t="shared" si="1318"/>
        <v>0</v>
      </c>
      <c r="AP798" s="27">
        <f t="shared" si="1318"/>
        <v>66353</v>
      </c>
      <c r="AQ798" s="27">
        <f t="shared" si="1318"/>
        <v>66353</v>
      </c>
      <c r="AR798" s="27">
        <f>AR799</f>
        <v>0</v>
      </c>
      <c r="AS798" s="27">
        <f t="shared" si="1319"/>
        <v>0</v>
      </c>
      <c r="AT798" s="27">
        <f t="shared" si="1319"/>
        <v>0</v>
      </c>
      <c r="AU798" s="27">
        <f t="shared" si="1319"/>
        <v>0</v>
      </c>
      <c r="AV798" s="27">
        <f t="shared" si="1319"/>
        <v>66353</v>
      </c>
      <c r="AW798" s="27">
        <f t="shared" si="1319"/>
        <v>66353</v>
      </c>
    </row>
    <row r="799" spans="1:49" s="9" customFormat="1" ht="16.5">
      <c r="A799" s="56" t="s">
        <v>178</v>
      </c>
      <c r="B799" s="42" t="s">
        <v>56</v>
      </c>
      <c r="C799" s="25" t="s">
        <v>53</v>
      </c>
      <c r="D799" s="25" t="s">
        <v>639</v>
      </c>
      <c r="E799" s="25" t="s">
        <v>177</v>
      </c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>
        <v>14223</v>
      </c>
      <c r="R799" s="27">
        <f>L799+N799+O799+P799+Q799</f>
        <v>14223</v>
      </c>
      <c r="S799" s="27">
        <f>M799+Q799</f>
        <v>14223</v>
      </c>
      <c r="T799" s="27"/>
      <c r="U799" s="27"/>
      <c r="V799" s="27"/>
      <c r="W799" s="27"/>
      <c r="X799" s="27">
        <f>R799+T799+U799+V799+W799</f>
        <v>14223</v>
      </c>
      <c r="Y799" s="27">
        <f>S799+W799</f>
        <v>14223</v>
      </c>
      <c r="Z799" s="27"/>
      <c r="AA799" s="27"/>
      <c r="AB799" s="27"/>
      <c r="AC799" s="27">
        <v>52130</v>
      </c>
      <c r="AD799" s="27">
        <f>X799+Z799+AA799+AB799+AC799</f>
        <v>66353</v>
      </c>
      <c r="AE799" s="27">
        <f>Y799+AC799</f>
        <v>66353</v>
      </c>
      <c r="AF799" s="27"/>
      <c r="AG799" s="27"/>
      <c r="AH799" s="27"/>
      <c r="AI799" s="27"/>
      <c r="AJ799" s="27">
        <f>AD799+AF799+AG799+AH799+AI799</f>
        <v>66353</v>
      </c>
      <c r="AK799" s="27">
        <f>AE799+AI799</f>
        <v>66353</v>
      </c>
      <c r="AL799" s="27"/>
      <c r="AM799" s="27"/>
      <c r="AN799" s="27"/>
      <c r="AO799" s="27"/>
      <c r="AP799" s="27">
        <f>AJ799+AL799+AM799+AN799+AO799</f>
        <v>66353</v>
      </c>
      <c r="AQ799" s="27">
        <f>AK799+AO799</f>
        <v>66353</v>
      </c>
      <c r="AR799" s="27"/>
      <c r="AS799" s="27"/>
      <c r="AT799" s="27"/>
      <c r="AU799" s="27"/>
      <c r="AV799" s="27">
        <f>AP799+AR799+AS799+AT799+AU799</f>
        <v>66353</v>
      </c>
      <c r="AW799" s="27">
        <f>AQ799+AU799</f>
        <v>66353</v>
      </c>
    </row>
    <row r="800" spans="1:49" s="9" customFormat="1" ht="99">
      <c r="A800" s="56" t="s">
        <v>672</v>
      </c>
      <c r="B800" s="42" t="s">
        <v>56</v>
      </c>
      <c r="C800" s="25" t="s">
        <v>53</v>
      </c>
      <c r="D800" s="25" t="s">
        <v>671</v>
      </c>
      <c r="E800" s="25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>
        <f>Z801</f>
        <v>0</v>
      </c>
      <c r="AA800" s="27">
        <f t="shared" ref="AA800:AP801" si="1320">AA801</f>
        <v>0</v>
      </c>
      <c r="AB800" s="27">
        <f t="shared" si="1320"/>
        <v>0</v>
      </c>
      <c r="AC800" s="27">
        <f t="shared" si="1320"/>
        <v>3242</v>
      </c>
      <c r="AD800" s="27">
        <f t="shared" si="1320"/>
        <v>3242</v>
      </c>
      <c r="AE800" s="27">
        <f t="shared" si="1320"/>
        <v>3242</v>
      </c>
      <c r="AF800" s="27">
        <f>AF801</f>
        <v>0</v>
      </c>
      <c r="AG800" s="27">
        <f t="shared" si="1320"/>
        <v>0</v>
      </c>
      <c r="AH800" s="27">
        <f t="shared" si="1320"/>
        <v>0</v>
      </c>
      <c r="AI800" s="27">
        <f t="shared" si="1320"/>
        <v>0</v>
      </c>
      <c r="AJ800" s="27">
        <f t="shared" si="1320"/>
        <v>3242</v>
      </c>
      <c r="AK800" s="27">
        <f t="shared" si="1320"/>
        <v>3242</v>
      </c>
      <c r="AL800" s="27">
        <f>AL801</f>
        <v>0</v>
      </c>
      <c r="AM800" s="27">
        <f t="shared" si="1320"/>
        <v>0</v>
      </c>
      <c r="AN800" s="27">
        <f t="shared" si="1320"/>
        <v>0</v>
      </c>
      <c r="AO800" s="27">
        <f t="shared" si="1320"/>
        <v>0</v>
      </c>
      <c r="AP800" s="27">
        <f t="shared" si="1320"/>
        <v>3242</v>
      </c>
      <c r="AQ800" s="27">
        <f t="shared" ref="AM800:AQ801" si="1321">AQ801</f>
        <v>3242</v>
      </c>
      <c r="AR800" s="27">
        <f>AR801</f>
        <v>0</v>
      </c>
      <c r="AS800" s="27">
        <f t="shared" ref="AS800:AW801" si="1322">AS801</f>
        <v>0</v>
      </c>
      <c r="AT800" s="27">
        <f t="shared" si="1322"/>
        <v>0</v>
      </c>
      <c r="AU800" s="27">
        <f t="shared" si="1322"/>
        <v>0</v>
      </c>
      <c r="AV800" s="27">
        <f t="shared" si="1322"/>
        <v>3242</v>
      </c>
      <c r="AW800" s="27">
        <f t="shared" si="1322"/>
        <v>3242</v>
      </c>
    </row>
    <row r="801" spans="1:49" s="9" customFormat="1" ht="49.5">
      <c r="A801" s="33" t="s">
        <v>83</v>
      </c>
      <c r="B801" s="42" t="s">
        <v>56</v>
      </c>
      <c r="C801" s="25" t="s">
        <v>53</v>
      </c>
      <c r="D801" s="25" t="s">
        <v>671</v>
      </c>
      <c r="E801" s="25" t="s">
        <v>84</v>
      </c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>
        <f>Z802</f>
        <v>0</v>
      </c>
      <c r="AA801" s="27">
        <f t="shared" si="1320"/>
        <v>0</v>
      </c>
      <c r="AB801" s="27">
        <f t="shared" si="1320"/>
        <v>0</v>
      </c>
      <c r="AC801" s="27">
        <f t="shared" si="1320"/>
        <v>3242</v>
      </c>
      <c r="AD801" s="27">
        <f t="shared" si="1320"/>
        <v>3242</v>
      </c>
      <c r="AE801" s="27">
        <f t="shared" si="1320"/>
        <v>3242</v>
      </c>
      <c r="AF801" s="27">
        <f>AF802</f>
        <v>0</v>
      </c>
      <c r="AG801" s="27">
        <f t="shared" si="1320"/>
        <v>0</v>
      </c>
      <c r="AH801" s="27">
        <f t="shared" si="1320"/>
        <v>0</v>
      </c>
      <c r="AI801" s="27">
        <f t="shared" si="1320"/>
        <v>0</v>
      </c>
      <c r="AJ801" s="27">
        <f t="shared" si="1320"/>
        <v>3242</v>
      </c>
      <c r="AK801" s="27">
        <f t="shared" si="1320"/>
        <v>3242</v>
      </c>
      <c r="AL801" s="27">
        <f>AL802</f>
        <v>0</v>
      </c>
      <c r="AM801" s="27">
        <f t="shared" si="1321"/>
        <v>0</v>
      </c>
      <c r="AN801" s="27">
        <f t="shared" si="1321"/>
        <v>0</v>
      </c>
      <c r="AO801" s="27">
        <f t="shared" si="1321"/>
        <v>0</v>
      </c>
      <c r="AP801" s="27">
        <f t="shared" si="1321"/>
        <v>3242</v>
      </c>
      <c r="AQ801" s="27">
        <f t="shared" si="1321"/>
        <v>3242</v>
      </c>
      <c r="AR801" s="27">
        <f>AR802</f>
        <v>0</v>
      </c>
      <c r="AS801" s="27">
        <f t="shared" si="1322"/>
        <v>0</v>
      </c>
      <c r="AT801" s="27">
        <f t="shared" si="1322"/>
        <v>0</v>
      </c>
      <c r="AU801" s="27">
        <f t="shared" si="1322"/>
        <v>0</v>
      </c>
      <c r="AV801" s="27">
        <f t="shared" si="1322"/>
        <v>3242</v>
      </c>
      <c r="AW801" s="27">
        <f t="shared" si="1322"/>
        <v>3242</v>
      </c>
    </row>
    <row r="802" spans="1:49" s="9" customFormat="1" ht="16.5">
      <c r="A802" s="56" t="s">
        <v>178</v>
      </c>
      <c r="B802" s="42" t="s">
        <v>56</v>
      </c>
      <c r="C802" s="25" t="s">
        <v>53</v>
      </c>
      <c r="D802" s="25" t="s">
        <v>671</v>
      </c>
      <c r="E802" s="25" t="s">
        <v>177</v>
      </c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>
        <v>3242</v>
      </c>
      <c r="AD802" s="27">
        <f>X802+Z802+AA802+AB802+AC802</f>
        <v>3242</v>
      </c>
      <c r="AE802" s="27">
        <f>Y802+AC802</f>
        <v>3242</v>
      </c>
      <c r="AF802" s="27"/>
      <c r="AG802" s="27"/>
      <c r="AH802" s="27"/>
      <c r="AI802" s="27"/>
      <c r="AJ802" s="27">
        <f>AD802+AF802+AG802+AH802+AI802</f>
        <v>3242</v>
      </c>
      <c r="AK802" s="27">
        <f>AE802+AI802</f>
        <v>3242</v>
      </c>
      <c r="AL802" s="27"/>
      <c r="AM802" s="27"/>
      <c r="AN802" s="27"/>
      <c r="AO802" s="27"/>
      <c r="AP802" s="27">
        <f>AJ802+AL802+AM802+AN802+AO802</f>
        <v>3242</v>
      </c>
      <c r="AQ802" s="27">
        <f>AK802+AO802</f>
        <v>3242</v>
      </c>
      <c r="AR802" s="27"/>
      <c r="AS802" s="27"/>
      <c r="AT802" s="27"/>
      <c r="AU802" s="27"/>
      <c r="AV802" s="27">
        <f>AP802+AR802+AS802+AT802+AU802</f>
        <v>3242</v>
      </c>
      <c r="AW802" s="27">
        <f>AQ802+AU802</f>
        <v>3242</v>
      </c>
    </row>
    <row r="803" spans="1:49" s="9" customFormat="1" ht="33">
      <c r="A803" s="33" t="s">
        <v>152</v>
      </c>
      <c r="B803" s="42" t="s">
        <v>56</v>
      </c>
      <c r="C803" s="25" t="s">
        <v>53</v>
      </c>
      <c r="D803" s="26" t="s">
        <v>646</v>
      </c>
      <c r="E803" s="25"/>
      <c r="F803" s="27"/>
      <c r="G803" s="27"/>
      <c r="H803" s="27"/>
      <c r="I803" s="27"/>
      <c r="J803" s="27"/>
      <c r="K803" s="27"/>
      <c r="L803" s="27"/>
      <c r="M803" s="27"/>
      <c r="N803" s="27">
        <f>N804</f>
        <v>0</v>
      </c>
      <c r="O803" s="27">
        <f t="shared" ref="O803:AD805" si="1323">O804</f>
        <v>0</v>
      </c>
      <c r="P803" s="27">
        <f t="shared" si="1323"/>
        <v>0</v>
      </c>
      <c r="Q803" s="27">
        <f t="shared" si="1323"/>
        <v>123199</v>
      </c>
      <c r="R803" s="27">
        <f t="shared" si="1323"/>
        <v>123199</v>
      </c>
      <c r="S803" s="27">
        <f t="shared" si="1323"/>
        <v>123199</v>
      </c>
      <c r="T803" s="27">
        <f>T804</f>
        <v>0</v>
      </c>
      <c r="U803" s="27">
        <f t="shared" si="1323"/>
        <v>0</v>
      </c>
      <c r="V803" s="27">
        <f t="shared" si="1323"/>
        <v>0</v>
      </c>
      <c r="W803" s="27">
        <f t="shared" si="1323"/>
        <v>0</v>
      </c>
      <c r="X803" s="27">
        <f t="shared" si="1323"/>
        <v>123199</v>
      </c>
      <c r="Y803" s="27">
        <f t="shared" si="1323"/>
        <v>123199</v>
      </c>
      <c r="Z803" s="27">
        <f>Z804</f>
        <v>0</v>
      </c>
      <c r="AA803" s="27">
        <f t="shared" si="1323"/>
        <v>0</v>
      </c>
      <c r="AB803" s="27">
        <f t="shared" si="1323"/>
        <v>0</v>
      </c>
      <c r="AC803" s="27">
        <f t="shared" si="1323"/>
        <v>0</v>
      </c>
      <c r="AD803" s="27">
        <f t="shared" si="1323"/>
        <v>123199</v>
      </c>
      <c r="AE803" s="27">
        <f t="shared" ref="AA803:AE805" si="1324">AE804</f>
        <v>123199</v>
      </c>
      <c r="AF803" s="27">
        <f>AF804</f>
        <v>0</v>
      </c>
      <c r="AG803" s="27">
        <f t="shared" ref="AG803:AV805" si="1325">AG804</f>
        <v>0</v>
      </c>
      <c r="AH803" s="27">
        <f t="shared" si="1325"/>
        <v>0</v>
      </c>
      <c r="AI803" s="27">
        <f t="shared" si="1325"/>
        <v>0</v>
      </c>
      <c r="AJ803" s="27">
        <f t="shared" si="1325"/>
        <v>123199</v>
      </c>
      <c r="AK803" s="27">
        <f t="shared" si="1325"/>
        <v>123199</v>
      </c>
      <c r="AL803" s="27">
        <f>AL804</f>
        <v>0</v>
      </c>
      <c r="AM803" s="27">
        <f t="shared" si="1325"/>
        <v>0</v>
      </c>
      <c r="AN803" s="27">
        <f t="shared" si="1325"/>
        <v>0</v>
      </c>
      <c r="AO803" s="27">
        <f t="shared" si="1325"/>
        <v>0</v>
      </c>
      <c r="AP803" s="27">
        <f t="shared" si="1325"/>
        <v>123199</v>
      </c>
      <c r="AQ803" s="27">
        <f t="shared" si="1325"/>
        <v>123199</v>
      </c>
      <c r="AR803" s="27">
        <f>AR804</f>
        <v>0</v>
      </c>
      <c r="AS803" s="27">
        <f t="shared" si="1325"/>
        <v>0</v>
      </c>
      <c r="AT803" s="27">
        <f t="shared" si="1325"/>
        <v>0</v>
      </c>
      <c r="AU803" s="27">
        <f t="shared" si="1325"/>
        <v>0</v>
      </c>
      <c r="AV803" s="27">
        <f t="shared" si="1325"/>
        <v>123199</v>
      </c>
      <c r="AW803" s="27">
        <f t="shared" ref="AS803:AW805" si="1326">AW804</f>
        <v>123199</v>
      </c>
    </row>
    <row r="804" spans="1:49" s="9" customFormat="1" ht="49.5">
      <c r="A804" s="56" t="s">
        <v>432</v>
      </c>
      <c r="B804" s="42" t="s">
        <v>56</v>
      </c>
      <c r="C804" s="25" t="s">
        <v>53</v>
      </c>
      <c r="D804" s="26" t="s">
        <v>647</v>
      </c>
      <c r="E804" s="25"/>
      <c r="F804" s="27"/>
      <c r="G804" s="27"/>
      <c r="H804" s="27"/>
      <c r="I804" s="27"/>
      <c r="J804" s="27"/>
      <c r="K804" s="27"/>
      <c r="L804" s="27"/>
      <c r="M804" s="27"/>
      <c r="N804" s="27">
        <f>N805</f>
        <v>0</v>
      </c>
      <c r="O804" s="27">
        <f t="shared" si="1323"/>
        <v>0</v>
      </c>
      <c r="P804" s="27">
        <f t="shared" si="1323"/>
        <v>0</v>
      </c>
      <c r="Q804" s="27">
        <f t="shared" si="1323"/>
        <v>123199</v>
      </c>
      <c r="R804" s="27">
        <f t="shared" si="1323"/>
        <v>123199</v>
      </c>
      <c r="S804" s="27">
        <f t="shared" si="1323"/>
        <v>123199</v>
      </c>
      <c r="T804" s="27">
        <f>T805</f>
        <v>0</v>
      </c>
      <c r="U804" s="27">
        <f t="shared" si="1323"/>
        <v>0</v>
      </c>
      <c r="V804" s="27">
        <f t="shared" si="1323"/>
        <v>0</v>
      </c>
      <c r="W804" s="27">
        <f t="shared" si="1323"/>
        <v>0</v>
      </c>
      <c r="X804" s="27">
        <f t="shared" si="1323"/>
        <v>123199</v>
      </c>
      <c r="Y804" s="27">
        <f t="shared" si="1323"/>
        <v>123199</v>
      </c>
      <c r="Z804" s="27">
        <f>Z805</f>
        <v>0</v>
      </c>
      <c r="AA804" s="27">
        <f t="shared" si="1324"/>
        <v>0</v>
      </c>
      <c r="AB804" s="27">
        <f t="shared" si="1324"/>
        <v>0</v>
      </c>
      <c r="AC804" s="27">
        <f t="shared" si="1324"/>
        <v>0</v>
      </c>
      <c r="AD804" s="27">
        <f t="shared" si="1324"/>
        <v>123199</v>
      </c>
      <c r="AE804" s="27">
        <f t="shared" si="1324"/>
        <v>123199</v>
      </c>
      <c r="AF804" s="27">
        <f>AF805</f>
        <v>0</v>
      </c>
      <c r="AG804" s="27">
        <f t="shared" si="1325"/>
        <v>0</v>
      </c>
      <c r="AH804" s="27">
        <f t="shared" si="1325"/>
        <v>0</v>
      </c>
      <c r="AI804" s="27">
        <f t="shared" si="1325"/>
        <v>0</v>
      </c>
      <c r="AJ804" s="27">
        <f t="shared" si="1325"/>
        <v>123199</v>
      </c>
      <c r="AK804" s="27">
        <f t="shared" si="1325"/>
        <v>123199</v>
      </c>
      <c r="AL804" s="27">
        <f>AL805</f>
        <v>0</v>
      </c>
      <c r="AM804" s="27">
        <f t="shared" si="1325"/>
        <v>0</v>
      </c>
      <c r="AN804" s="27">
        <f t="shared" si="1325"/>
        <v>0</v>
      </c>
      <c r="AO804" s="27">
        <f t="shared" si="1325"/>
        <v>0</v>
      </c>
      <c r="AP804" s="27">
        <f t="shared" si="1325"/>
        <v>123199</v>
      </c>
      <c r="AQ804" s="27">
        <f t="shared" si="1325"/>
        <v>123199</v>
      </c>
      <c r="AR804" s="27">
        <f>AR805</f>
        <v>0</v>
      </c>
      <c r="AS804" s="27">
        <f t="shared" si="1326"/>
        <v>0</v>
      </c>
      <c r="AT804" s="27">
        <f t="shared" si="1326"/>
        <v>0</v>
      </c>
      <c r="AU804" s="27">
        <f t="shared" si="1326"/>
        <v>0</v>
      </c>
      <c r="AV804" s="27">
        <f t="shared" si="1326"/>
        <v>123199</v>
      </c>
      <c r="AW804" s="27">
        <f t="shared" si="1326"/>
        <v>123199</v>
      </c>
    </row>
    <row r="805" spans="1:49" s="9" customFormat="1" ht="49.5">
      <c r="A805" s="33" t="s">
        <v>83</v>
      </c>
      <c r="B805" s="42" t="s">
        <v>56</v>
      </c>
      <c r="C805" s="25" t="s">
        <v>53</v>
      </c>
      <c r="D805" s="26" t="s">
        <v>647</v>
      </c>
      <c r="E805" s="25" t="s">
        <v>84</v>
      </c>
      <c r="F805" s="27"/>
      <c r="G805" s="27"/>
      <c r="H805" s="27"/>
      <c r="I805" s="27"/>
      <c r="J805" s="27"/>
      <c r="K805" s="27"/>
      <c r="L805" s="27"/>
      <c r="M805" s="27"/>
      <c r="N805" s="27">
        <f>N806</f>
        <v>0</v>
      </c>
      <c r="O805" s="27">
        <f t="shared" si="1323"/>
        <v>0</v>
      </c>
      <c r="P805" s="27">
        <f t="shared" si="1323"/>
        <v>0</v>
      </c>
      <c r="Q805" s="27">
        <f t="shared" si="1323"/>
        <v>123199</v>
      </c>
      <c r="R805" s="27">
        <f t="shared" si="1323"/>
        <v>123199</v>
      </c>
      <c r="S805" s="27">
        <f t="shared" si="1323"/>
        <v>123199</v>
      </c>
      <c r="T805" s="27">
        <f>T806</f>
        <v>0</v>
      </c>
      <c r="U805" s="27">
        <f t="shared" si="1323"/>
        <v>0</v>
      </c>
      <c r="V805" s="27">
        <f t="shared" si="1323"/>
        <v>0</v>
      </c>
      <c r="W805" s="27">
        <f t="shared" si="1323"/>
        <v>0</v>
      </c>
      <c r="X805" s="27">
        <f t="shared" si="1323"/>
        <v>123199</v>
      </c>
      <c r="Y805" s="27">
        <f t="shared" si="1323"/>
        <v>123199</v>
      </c>
      <c r="Z805" s="27">
        <f>Z806</f>
        <v>0</v>
      </c>
      <c r="AA805" s="27">
        <f t="shared" si="1324"/>
        <v>0</v>
      </c>
      <c r="AB805" s="27">
        <f t="shared" si="1324"/>
        <v>0</v>
      </c>
      <c r="AC805" s="27">
        <f t="shared" si="1324"/>
        <v>0</v>
      </c>
      <c r="AD805" s="27">
        <f t="shared" si="1324"/>
        <v>123199</v>
      </c>
      <c r="AE805" s="27">
        <f t="shared" si="1324"/>
        <v>123199</v>
      </c>
      <c r="AF805" s="27">
        <f>AF806</f>
        <v>0</v>
      </c>
      <c r="AG805" s="27">
        <f t="shared" si="1325"/>
        <v>0</v>
      </c>
      <c r="AH805" s="27">
        <f t="shared" si="1325"/>
        <v>0</v>
      </c>
      <c r="AI805" s="27">
        <f t="shared" si="1325"/>
        <v>0</v>
      </c>
      <c r="AJ805" s="27">
        <f t="shared" si="1325"/>
        <v>123199</v>
      </c>
      <c r="AK805" s="27">
        <f t="shared" si="1325"/>
        <v>123199</v>
      </c>
      <c r="AL805" s="27">
        <f>AL806</f>
        <v>0</v>
      </c>
      <c r="AM805" s="27">
        <f t="shared" si="1325"/>
        <v>0</v>
      </c>
      <c r="AN805" s="27">
        <f t="shared" si="1325"/>
        <v>0</v>
      </c>
      <c r="AO805" s="27">
        <f t="shared" si="1325"/>
        <v>0</v>
      </c>
      <c r="AP805" s="27">
        <f t="shared" si="1325"/>
        <v>123199</v>
      </c>
      <c r="AQ805" s="27">
        <f t="shared" si="1325"/>
        <v>123199</v>
      </c>
      <c r="AR805" s="27">
        <f>AR806</f>
        <v>0</v>
      </c>
      <c r="AS805" s="27">
        <f t="shared" si="1326"/>
        <v>0</v>
      </c>
      <c r="AT805" s="27">
        <f t="shared" si="1326"/>
        <v>0</v>
      </c>
      <c r="AU805" s="27">
        <f t="shared" si="1326"/>
        <v>0</v>
      </c>
      <c r="AV805" s="27">
        <f t="shared" si="1326"/>
        <v>123199</v>
      </c>
      <c r="AW805" s="27">
        <f t="shared" si="1326"/>
        <v>123199</v>
      </c>
    </row>
    <row r="806" spans="1:49" s="9" customFormat="1" ht="16.5">
      <c r="A806" s="56" t="s">
        <v>178</v>
      </c>
      <c r="B806" s="42" t="s">
        <v>56</v>
      </c>
      <c r="C806" s="25" t="s">
        <v>53</v>
      </c>
      <c r="D806" s="26" t="s">
        <v>647</v>
      </c>
      <c r="E806" s="25" t="s">
        <v>177</v>
      </c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>
        <v>123199</v>
      </c>
      <c r="R806" s="27">
        <f>L806+N806+O806+P806+Q806</f>
        <v>123199</v>
      </c>
      <c r="S806" s="27">
        <f>M806+Q806</f>
        <v>123199</v>
      </c>
      <c r="T806" s="27"/>
      <c r="U806" s="27"/>
      <c r="V806" s="27"/>
      <c r="W806" s="27"/>
      <c r="X806" s="27">
        <f>R806+T806+U806+V806+W806</f>
        <v>123199</v>
      </c>
      <c r="Y806" s="27">
        <f>S806+W806</f>
        <v>123199</v>
      </c>
      <c r="Z806" s="27"/>
      <c r="AA806" s="27"/>
      <c r="AB806" s="27"/>
      <c r="AC806" s="27"/>
      <c r="AD806" s="27">
        <f>X806+Z806+AA806+AB806+AC806</f>
        <v>123199</v>
      </c>
      <c r="AE806" s="27">
        <f>Y806+AC806</f>
        <v>123199</v>
      </c>
      <c r="AF806" s="27"/>
      <c r="AG806" s="27"/>
      <c r="AH806" s="27"/>
      <c r="AI806" s="27"/>
      <c r="AJ806" s="27">
        <f>AD806+AF806+AG806+AH806+AI806</f>
        <v>123199</v>
      </c>
      <c r="AK806" s="27">
        <f>AE806+AI806</f>
        <v>123199</v>
      </c>
      <c r="AL806" s="27"/>
      <c r="AM806" s="27"/>
      <c r="AN806" s="27"/>
      <c r="AO806" s="27"/>
      <c r="AP806" s="27">
        <f>AJ806+AL806+AM806+AN806+AO806</f>
        <v>123199</v>
      </c>
      <c r="AQ806" s="27">
        <f>AK806+AO806</f>
        <v>123199</v>
      </c>
      <c r="AR806" s="27"/>
      <c r="AS806" s="27"/>
      <c r="AT806" s="27"/>
      <c r="AU806" s="27"/>
      <c r="AV806" s="27">
        <f>AP806+AR806+AS806+AT806+AU806</f>
        <v>123199</v>
      </c>
      <c r="AW806" s="27">
        <f>AQ806+AU806</f>
        <v>123199</v>
      </c>
    </row>
    <row r="807" spans="1:49" s="9" customFormat="1" ht="66">
      <c r="A807" s="56" t="s">
        <v>670</v>
      </c>
      <c r="B807" s="42" t="s">
        <v>56</v>
      </c>
      <c r="C807" s="25" t="s">
        <v>53</v>
      </c>
      <c r="D807" s="26" t="s">
        <v>673</v>
      </c>
      <c r="E807" s="25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>
        <f>Z808</f>
        <v>0</v>
      </c>
      <c r="AA807" s="27">
        <f t="shared" ref="AA807:AP808" si="1327">AA808</f>
        <v>89</v>
      </c>
      <c r="AB807" s="27">
        <f t="shared" si="1327"/>
        <v>0</v>
      </c>
      <c r="AC807" s="27">
        <f t="shared" si="1327"/>
        <v>1687</v>
      </c>
      <c r="AD807" s="27">
        <f t="shared" si="1327"/>
        <v>1776</v>
      </c>
      <c r="AE807" s="27">
        <f t="shared" si="1327"/>
        <v>1687</v>
      </c>
      <c r="AF807" s="27">
        <f>AF808</f>
        <v>0</v>
      </c>
      <c r="AG807" s="27">
        <f t="shared" si="1327"/>
        <v>0</v>
      </c>
      <c r="AH807" s="27">
        <f t="shared" si="1327"/>
        <v>0</v>
      </c>
      <c r="AI807" s="27">
        <f t="shared" si="1327"/>
        <v>0</v>
      </c>
      <c r="AJ807" s="27">
        <f t="shared" si="1327"/>
        <v>1776</v>
      </c>
      <c r="AK807" s="27">
        <f t="shared" si="1327"/>
        <v>1687</v>
      </c>
      <c r="AL807" s="27">
        <f>AL808</f>
        <v>0</v>
      </c>
      <c r="AM807" s="27">
        <f t="shared" si="1327"/>
        <v>0</v>
      </c>
      <c r="AN807" s="27">
        <f t="shared" si="1327"/>
        <v>0</v>
      </c>
      <c r="AO807" s="27">
        <f t="shared" si="1327"/>
        <v>0</v>
      </c>
      <c r="AP807" s="27">
        <f t="shared" si="1327"/>
        <v>1776</v>
      </c>
      <c r="AQ807" s="27">
        <f t="shared" ref="AM807:AQ808" si="1328">AQ808</f>
        <v>1687</v>
      </c>
      <c r="AR807" s="27">
        <f>AR808</f>
        <v>0</v>
      </c>
      <c r="AS807" s="27">
        <f t="shared" ref="AS807:AW808" si="1329">AS808</f>
        <v>0</v>
      </c>
      <c r="AT807" s="27">
        <f t="shared" si="1329"/>
        <v>0</v>
      </c>
      <c r="AU807" s="27">
        <f t="shared" si="1329"/>
        <v>0</v>
      </c>
      <c r="AV807" s="27">
        <f t="shared" si="1329"/>
        <v>1776</v>
      </c>
      <c r="AW807" s="27">
        <f t="shared" si="1329"/>
        <v>1687</v>
      </c>
    </row>
    <row r="808" spans="1:49" s="9" customFormat="1" ht="49.5">
      <c r="A808" s="33" t="s">
        <v>83</v>
      </c>
      <c r="B808" s="42" t="s">
        <v>56</v>
      </c>
      <c r="C808" s="25" t="s">
        <v>53</v>
      </c>
      <c r="D808" s="26" t="s">
        <v>673</v>
      </c>
      <c r="E808" s="25" t="s">
        <v>84</v>
      </c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>
        <f>Z809</f>
        <v>0</v>
      </c>
      <c r="AA808" s="27">
        <f t="shared" si="1327"/>
        <v>89</v>
      </c>
      <c r="AB808" s="27">
        <f t="shared" si="1327"/>
        <v>0</v>
      </c>
      <c r="AC808" s="27">
        <f t="shared" si="1327"/>
        <v>1687</v>
      </c>
      <c r="AD808" s="27">
        <f t="shared" si="1327"/>
        <v>1776</v>
      </c>
      <c r="AE808" s="27">
        <f t="shared" si="1327"/>
        <v>1687</v>
      </c>
      <c r="AF808" s="27">
        <f>AF809</f>
        <v>0</v>
      </c>
      <c r="AG808" s="27">
        <f t="shared" si="1327"/>
        <v>0</v>
      </c>
      <c r="AH808" s="27">
        <f t="shared" si="1327"/>
        <v>0</v>
      </c>
      <c r="AI808" s="27">
        <f t="shared" si="1327"/>
        <v>0</v>
      </c>
      <c r="AJ808" s="27">
        <f t="shared" si="1327"/>
        <v>1776</v>
      </c>
      <c r="AK808" s="27">
        <f t="shared" si="1327"/>
        <v>1687</v>
      </c>
      <c r="AL808" s="27">
        <f>AL809</f>
        <v>0</v>
      </c>
      <c r="AM808" s="27">
        <f t="shared" si="1328"/>
        <v>0</v>
      </c>
      <c r="AN808" s="27">
        <f t="shared" si="1328"/>
        <v>0</v>
      </c>
      <c r="AO808" s="27">
        <f t="shared" si="1328"/>
        <v>0</v>
      </c>
      <c r="AP808" s="27">
        <f t="shared" si="1328"/>
        <v>1776</v>
      </c>
      <c r="AQ808" s="27">
        <f t="shared" si="1328"/>
        <v>1687</v>
      </c>
      <c r="AR808" s="27">
        <f>AR809</f>
        <v>0</v>
      </c>
      <c r="AS808" s="27">
        <f t="shared" si="1329"/>
        <v>0</v>
      </c>
      <c r="AT808" s="27">
        <f t="shared" si="1329"/>
        <v>0</v>
      </c>
      <c r="AU808" s="27">
        <f t="shared" si="1329"/>
        <v>0</v>
      </c>
      <c r="AV808" s="27">
        <f t="shared" si="1329"/>
        <v>1776</v>
      </c>
      <c r="AW808" s="27">
        <f t="shared" si="1329"/>
        <v>1687</v>
      </c>
    </row>
    <row r="809" spans="1:49" s="9" customFormat="1" ht="16.5">
      <c r="A809" s="56" t="s">
        <v>178</v>
      </c>
      <c r="B809" s="42" t="s">
        <v>56</v>
      </c>
      <c r="C809" s="25" t="s">
        <v>53</v>
      </c>
      <c r="D809" s="26" t="s">
        <v>673</v>
      </c>
      <c r="E809" s="25" t="s">
        <v>177</v>
      </c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>
        <v>89</v>
      </c>
      <c r="AB809" s="27"/>
      <c r="AC809" s="27">
        <v>1687</v>
      </c>
      <c r="AD809" s="27">
        <f>X809+Z809+AA809+AB809+AC809</f>
        <v>1776</v>
      </c>
      <c r="AE809" s="27">
        <f>Y809+AC809</f>
        <v>1687</v>
      </c>
      <c r="AF809" s="27"/>
      <c r="AG809" s="27"/>
      <c r="AH809" s="27"/>
      <c r="AI809" s="27"/>
      <c r="AJ809" s="27">
        <f>AD809+AF809+AG809+AH809+AI809</f>
        <v>1776</v>
      </c>
      <c r="AK809" s="27">
        <f>AE809+AI809</f>
        <v>1687</v>
      </c>
      <c r="AL809" s="27"/>
      <c r="AM809" s="27"/>
      <c r="AN809" s="27"/>
      <c r="AO809" s="27"/>
      <c r="AP809" s="27">
        <f>AJ809+AL809+AM809+AN809+AO809</f>
        <v>1776</v>
      </c>
      <c r="AQ809" s="27">
        <f>AK809+AO809</f>
        <v>1687</v>
      </c>
      <c r="AR809" s="27"/>
      <c r="AS809" s="27"/>
      <c r="AT809" s="27"/>
      <c r="AU809" s="27"/>
      <c r="AV809" s="27">
        <f>AP809+AR809+AS809+AT809+AU809</f>
        <v>1776</v>
      </c>
      <c r="AW809" s="27">
        <f>AQ809+AU809</f>
        <v>1687</v>
      </c>
    </row>
    <row r="810" spans="1:49" s="9" customFormat="1" ht="66">
      <c r="A810" s="56" t="s">
        <v>670</v>
      </c>
      <c r="B810" s="42" t="s">
        <v>56</v>
      </c>
      <c r="C810" s="25" t="s">
        <v>53</v>
      </c>
      <c r="D810" s="26" t="s">
        <v>674</v>
      </c>
      <c r="E810" s="25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>
        <f>Z811</f>
        <v>0</v>
      </c>
      <c r="AA810" s="27">
        <f t="shared" ref="AA810:AP811" si="1330">AA811</f>
        <v>85</v>
      </c>
      <c r="AB810" s="27">
        <f t="shared" si="1330"/>
        <v>0</v>
      </c>
      <c r="AC810" s="27">
        <f t="shared" si="1330"/>
        <v>1597</v>
      </c>
      <c r="AD810" s="27">
        <f t="shared" si="1330"/>
        <v>1682</v>
      </c>
      <c r="AE810" s="27">
        <f t="shared" si="1330"/>
        <v>1597</v>
      </c>
      <c r="AF810" s="27">
        <f>AF811</f>
        <v>0</v>
      </c>
      <c r="AG810" s="27">
        <f t="shared" si="1330"/>
        <v>0</v>
      </c>
      <c r="AH810" s="27">
        <f t="shared" si="1330"/>
        <v>0</v>
      </c>
      <c r="AI810" s="27">
        <f t="shared" si="1330"/>
        <v>0</v>
      </c>
      <c r="AJ810" s="27">
        <f t="shared" si="1330"/>
        <v>1682</v>
      </c>
      <c r="AK810" s="27">
        <f t="shared" si="1330"/>
        <v>1597</v>
      </c>
      <c r="AL810" s="27">
        <f>AL811</f>
        <v>0</v>
      </c>
      <c r="AM810" s="27">
        <f t="shared" si="1330"/>
        <v>0</v>
      </c>
      <c r="AN810" s="27">
        <f t="shared" si="1330"/>
        <v>0</v>
      </c>
      <c r="AO810" s="27">
        <f t="shared" si="1330"/>
        <v>0</v>
      </c>
      <c r="AP810" s="27">
        <f t="shared" si="1330"/>
        <v>1682</v>
      </c>
      <c r="AQ810" s="27">
        <f t="shared" ref="AM810:AQ811" si="1331">AQ811</f>
        <v>1597</v>
      </c>
      <c r="AR810" s="27">
        <f>AR811</f>
        <v>0</v>
      </c>
      <c r="AS810" s="27">
        <f t="shared" ref="AS810:AW811" si="1332">AS811</f>
        <v>0</v>
      </c>
      <c r="AT810" s="27">
        <f t="shared" si="1332"/>
        <v>0</v>
      </c>
      <c r="AU810" s="27">
        <f t="shared" si="1332"/>
        <v>0</v>
      </c>
      <c r="AV810" s="27">
        <f t="shared" si="1332"/>
        <v>1682</v>
      </c>
      <c r="AW810" s="27">
        <f t="shared" si="1332"/>
        <v>1597</v>
      </c>
    </row>
    <row r="811" spans="1:49" s="9" customFormat="1" ht="49.5">
      <c r="A811" s="33" t="s">
        <v>83</v>
      </c>
      <c r="B811" s="42" t="s">
        <v>56</v>
      </c>
      <c r="C811" s="25" t="s">
        <v>53</v>
      </c>
      <c r="D811" s="26" t="s">
        <v>674</v>
      </c>
      <c r="E811" s="25" t="s">
        <v>84</v>
      </c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>
        <f>Z812</f>
        <v>0</v>
      </c>
      <c r="AA811" s="27">
        <f t="shared" si="1330"/>
        <v>85</v>
      </c>
      <c r="AB811" s="27">
        <f t="shared" si="1330"/>
        <v>0</v>
      </c>
      <c r="AC811" s="27">
        <f t="shared" si="1330"/>
        <v>1597</v>
      </c>
      <c r="AD811" s="27">
        <f t="shared" si="1330"/>
        <v>1682</v>
      </c>
      <c r="AE811" s="27">
        <f t="shared" si="1330"/>
        <v>1597</v>
      </c>
      <c r="AF811" s="27">
        <f>AF812</f>
        <v>0</v>
      </c>
      <c r="AG811" s="27">
        <f t="shared" si="1330"/>
        <v>0</v>
      </c>
      <c r="AH811" s="27">
        <f t="shared" si="1330"/>
        <v>0</v>
      </c>
      <c r="AI811" s="27">
        <f t="shared" si="1330"/>
        <v>0</v>
      </c>
      <c r="AJ811" s="27">
        <f t="shared" si="1330"/>
        <v>1682</v>
      </c>
      <c r="AK811" s="27">
        <f t="shared" si="1330"/>
        <v>1597</v>
      </c>
      <c r="AL811" s="27">
        <f>AL812</f>
        <v>0</v>
      </c>
      <c r="AM811" s="27">
        <f t="shared" si="1331"/>
        <v>0</v>
      </c>
      <c r="AN811" s="27">
        <f t="shared" si="1331"/>
        <v>0</v>
      </c>
      <c r="AO811" s="27">
        <f t="shared" si="1331"/>
        <v>0</v>
      </c>
      <c r="AP811" s="27">
        <f t="shared" si="1331"/>
        <v>1682</v>
      </c>
      <c r="AQ811" s="27">
        <f t="shared" si="1331"/>
        <v>1597</v>
      </c>
      <c r="AR811" s="27">
        <f>AR812</f>
        <v>0</v>
      </c>
      <c r="AS811" s="27">
        <f t="shared" si="1332"/>
        <v>0</v>
      </c>
      <c r="AT811" s="27">
        <f t="shared" si="1332"/>
        <v>0</v>
      </c>
      <c r="AU811" s="27">
        <f t="shared" si="1332"/>
        <v>0</v>
      </c>
      <c r="AV811" s="27">
        <f t="shared" si="1332"/>
        <v>1682</v>
      </c>
      <c r="AW811" s="27">
        <f t="shared" si="1332"/>
        <v>1597</v>
      </c>
    </row>
    <row r="812" spans="1:49" s="9" customFormat="1" ht="16.5">
      <c r="A812" s="56" t="s">
        <v>178</v>
      </c>
      <c r="B812" s="42" t="s">
        <v>56</v>
      </c>
      <c r="C812" s="25" t="s">
        <v>53</v>
      </c>
      <c r="D812" s="26" t="s">
        <v>674</v>
      </c>
      <c r="E812" s="25" t="s">
        <v>177</v>
      </c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>
        <v>85</v>
      </c>
      <c r="AB812" s="27"/>
      <c r="AC812" s="27">
        <v>1597</v>
      </c>
      <c r="AD812" s="27">
        <f>X812+Z812+AA812+AB812+AC812</f>
        <v>1682</v>
      </c>
      <c r="AE812" s="27">
        <f>Y812+AC812</f>
        <v>1597</v>
      </c>
      <c r="AF812" s="27"/>
      <c r="AG812" s="27"/>
      <c r="AH812" s="27"/>
      <c r="AI812" s="27"/>
      <c r="AJ812" s="27">
        <f>AD812+AF812+AG812+AH812+AI812</f>
        <v>1682</v>
      </c>
      <c r="AK812" s="27">
        <f>AE812+AI812</f>
        <v>1597</v>
      </c>
      <c r="AL812" s="27"/>
      <c r="AM812" s="27"/>
      <c r="AN812" s="27"/>
      <c r="AO812" s="27"/>
      <c r="AP812" s="27">
        <f>AJ812+AL812+AM812+AN812+AO812</f>
        <v>1682</v>
      </c>
      <c r="AQ812" s="27">
        <f>AK812+AO812</f>
        <v>1597</v>
      </c>
      <c r="AR812" s="27"/>
      <c r="AS812" s="27"/>
      <c r="AT812" s="27"/>
      <c r="AU812" s="27"/>
      <c r="AV812" s="27">
        <f>AP812+AR812+AS812+AT812+AU812</f>
        <v>1682</v>
      </c>
      <c r="AW812" s="27">
        <f>AQ812+AU812</f>
        <v>1597</v>
      </c>
    </row>
    <row r="813" spans="1:49" s="9" customFormat="1" ht="104.25" customHeight="1">
      <c r="A813" s="33" t="s">
        <v>206</v>
      </c>
      <c r="B813" s="25" t="s">
        <v>56</v>
      </c>
      <c r="C813" s="25" t="s">
        <v>53</v>
      </c>
      <c r="D813" s="32" t="s">
        <v>292</v>
      </c>
      <c r="E813" s="25"/>
      <c r="F813" s="27">
        <f t="shared" ref="F813:U816" si="1333">F814</f>
        <v>2222</v>
      </c>
      <c r="G813" s="27">
        <f t="shared" si="1333"/>
        <v>0</v>
      </c>
      <c r="H813" s="27">
        <f t="shared" si="1333"/>
        <v>0</v>
      </c>
      <c r="I813" s="27">
        <f t="shared" si="1333"/>
        <v>0</v>
      </c>
      <c r="J813" s="27">
        <f t="shared" si="1333"/>
        <v>0</v>
      </c>
      <c r="K813" s="27">
        <f t="shared" si="1333"/>
        <v>0</v>
      </c>
      <c r="L813" s="27">
        <f t="shared" si="1333"/>
        <v>2222</v>
      </c>
      <c r="M813" s="27">
        <f t="shared" si="1333"/>
        <v>0</v>
      </c>
      <c r="N813" s="27">
        <f t="shared" si="1333"/>
        <v>0</v>
      </c>
      <c r="O813" s="27">
        <f t="shared" si="1333"/>
        <v>0</v>
      </c>
      <c r="P813" s="27">
        <f t="shared" si="1333"/>
        <v>0</v>
      </c>
      <c r="Q813" s="27">
        <f t="shared" si="1333"/>
        <v>0</v>
      </c>
      <c r="R813" s="27">
        <f t="shared" si="1333"/>
        <v>2222</v>
      </c>
      <c r="S813" s="27">
        <f t="shared" si="1333"/>
        <v>0</v>
      </c>
      <c r="T813" s="27">
        <f t="shared" si="1333"/>
        <v>0</v>
      </c>
      <c r="U813" s="27">
        <f t="shared" si="1333"/>
        <v>0</v>
      </c>
      <c r="V813" s="27">
        <f t="shared" ref="T813:AI816" si="1334">V814</f>
        <v>0</v>
      </c>
      <c r="W813" s="27">
        <f t="shared" si="1334"/>
        <v>0</v>
      </c>
      <c r="X813" s="27">
        <f t="shared" si="1334"/>
        <v>2222</v>
      </c>
      <c r="Y813" s="27">
        <f t="shared" si="1334"/>
        <v>0</v>
      </c>
      <c r="Z813" s="27">
        <f t="shared" si="1334"/>
        <v>0</v>
      </c>
      <c r="AA813" s="27">
        <f t="shared" si="1334"/>
        <v>0</v>
      </c>
      <c r="AB813" s="27">
        <f t="shared" si="1334"/>
        <v>0</v>
      </c>
      <c r="AC813" s="27">
        <f t="shared" si="1334"/>
        <v>0</v>
      </c>
      <c r="AD813" s="27">
        <f t="shared" si="1334"/>
        <v>2222</v>
      </c>
      <c r="AE813" s="27">
        <f t="shared" si="1334"/>
        <v>0</v>
      </c>
      <c r="AF813" s="27">
        <f t="shared" si="1334"/>
        <v>0</v>
      </c>
      <c r="AG813" s="27">
        <f t="shared" si="1334"/>
        <v>0</v>
      </c>
      <c r="AH813" s="27">
        <f t="shared" si="1334"/>
        <v>0</v>
      </c>
      <c r="AI813" s="27">
        <f t="shared" si="1334"/>
        <v>0</v>
      </c>
      <c r="AJ813" s="27">
        <f t="shared" ref="AF813:AU816" si="1335">AJ814</f>
        <v>2222</v>
      </c>
      <c r="AK813" s="27">
        <f t="shared" si="1335"/>
        <v>0</v>
      </c>
      <c r="AL813" s="27">
        <f t="shared" si="1335"/>
        <v>0</v>
      </c>
      <c r="AM813" s="27">
        <f t="shared" si="1335"/>
        <v>0</v>
      </c>
      <c r="AN813" s="27">
        <f t="shared" si="1335"/>
        <v>0</v>
      </c>
      <c r="AO813" s="27">
        <f t="shared" si="1335"/>
        <v>0</v>
      </c>
      <c r="AP813" s="27">
        <f t="shared" si="1335"/>
        <v>2222</v>
      </c>
      <c r="AQ813" s="27">
        <f t="shared" si="1335"/>
        <v>0</v>
      </c>
      <c r="AR813" s="27">
        <f t="shared" si="1335"/>
        <v>0</v>
      </c>
      <c r="AS813" s="27">
        <f t="shared" si="1335"/>
        <v>0</v>
      </c>
      <c r="AT813" s="27">
        <f t="shared" si="1335"/>
        <v>0</v>
      </c>
      <c r="AU813" s="27">
        <f t="shared" si="1335"/>
        <v>0</v>
      </c>
      <c r="AV813" s="27">
        <f t="shared" ref="AR813:AW816" si="1336">AV814</f>
        <v>2222</v>
      </c>
      <c r="AW813" s="27">
        <f t="shared" si="1336"/>
        <v>0</v>
      </c>
    </row>
    <row r="814" spans="1:49" s="9" customFormat="1" ht="21.75" customHeight="1">
      <c r="A814" s="33" t="s">
        <v>78</v>
      </c>
      <c r="B814" s="25" t="s">
        <v>56</v>
      </c>
      <c r="C814" s="25" t="s">
        <v>53</v>
      </c>
      <c r="D814" s="32" t="s">
        <v>293</v>
      </c>
      <c r="E814" s="25"/>
      <c r="F814" s="27">
        <f t="shared" si="1333"/>
        <v>2222</v>
      </c>
      <c r="G814" s="27">
        <f t="shared" si="1333"/>
        <v>0</v>
      </c>
      <c r="H814" s="27">
        <f t="shared" si="1333"/>
        <v>0</v>
      </c>
      <c r="I814" s="27">
        <f t="shared" si="1333"/>
        <v>0</v>
      </c>
      <c r="J814" s="27">
        <f t="shared" si="1333"/>
        <v>0</v>
      </c>
      <c r="K814" s="27">
        <f t="shared" si="1333"/>
        <v>0</v>
      </c>
      <c r="L814" s="27">
        <f t="shared" si="1333"/>
        <v>2222</v>
      </c>
      <c r="M814" s="27">
        <f t="shared" si="1333"/>
        <v>0</v>
      </c>
      <c r="N814" s="27">
        <f t="shared" si="1333"/>
        <v>0</v>
      </c>
      <c r="O814" s="27">
        <f t="shared" si="1333"/>
        <v>0</v>
      </c>
      <c r="P814" s="27">
        <f t="shared" si="1333"/>
        <v>0</v>
      </c>
      <c r="Q814" s="27">
        <f t="shared" si="1333"/>
        <v>0</v>
      </c>
      <c r="R814" s="27">
        <f t="shared" si="1333"/>
        <v>2222</v>
      </c>
      <c r="S814" s="27">
        <f t="shared" si="1333"/>
        <v>0</v>
      </c>
      <c r="T814" s="27">
        <f t="shared" si="1334"/>
        <v>0</v>
      </c>
      <c r="U814" s="27">
        <f t="shared" si="1334"/>
        <v>0</v>
      </c>
      <c r="V814" s="27">
        <f t="shared" si="1334"/>
        <v>0</v>
      </c>
      <c r="W814" s="27">
        <f t="shared" si="1334"/>
        <v>0</v>
      </c>
      <c r="X814" s="27">
        <f t="shared" si="1334"/>
        <v>2222</v>
      </c>
      <c r="Y814" s="27">
        <f t="shared" si="1334"/>
        <v>0</v>
      </c>
      <c r="Z814" s="27">
        <f t="shared" si="1334"/>
        <v>0</v>
      </c>
      <c r="AA814" s="27">
        <f t="shared" si="1334"/>
        <v>0</v>
      </c>
      <c r="AB814" s="27">
        <f t="shared" si="1334"/>
        <v>0</v>
      </c>
      <c r="AC814" s="27">
        <f t="shared" si="1334"/>
        <v>0</v>
      </c>
      <c r="AD814" s="27">
        <f t="shared" si="1334"/>
        <v>2222</v>
      </c>
      <c r="AE814" s="27">
        <f t="shared" si="1334"/>
        <v>0</v>
      </c>
      <c r="AF814" s="27">
        <f t="shared" si="1335"/>
        <v>0</v>
      </c>
      <c r="AG814" s="27">
        <f t="shared" si="1335"/>
        <v>0</v>
      </c>
      <c r="AH814" s="27">
        <f t="shared" si="1335"/>
        <v>0</v>
      </c>
      <c r="AI814" s="27">
        <f t="shared" si="1335"/>
        <v>0</v>
      </c>
      <c r="AJ814" s="27">
        <f t="shared" si="1335"/>
        <v>2222</v>
      </c>
      <c r="AK814" s="27">
        <f t="shared" si="1335"/>
        <v>0</v>
      </c>
      <c r="AL814" s="27">
        <f t="shared" si="1335"/>
        <v>0</v>
      </c>
      <c r="AM814" s="27">
        <f t="shared" si="1335"/>
        <v>0</v>
      </c>
      <c r="AN814" s="27">
        <f t="shared" si="1335"/>
        <v>0</v>
      </c>
      <c r="AO814" s="27">
        <f t="shared" si="1335"/>
        <v>0</v>
      </c>
      <c r="AP814" s="27">
        <f t="shared" si="1335"/>
        <v>2222</v>
      </c>
      <c r="AQ814" s="27">
        <f t="shared" si="1335"/>
        <v>0</v>
      </c>
      <c r="AR814" s="27">
        <f t="shared" si="1336"/>
        <v>0</v>
      </c>
      <c r="AS814" s="27">
        <f t="shared" si="1336"/>
        <v>0</v>
      </c>
      <c r="AT814" s="27">
        <f t="shared" si="1336"/>
        <v>0</v>
      </c>
      <c r="AU814" s="27">
        <f t="shared" si="1336"/>
        <v>0</v>
      </c>
      <c r="AV814" s="27">
        <f t="shared" si="1336"/>
        <v>2222</v>
      </c>
      <c r="AW814" s="27">
        <f t="shared" si="1336"/>
        <v>0</v>
      </c>
    </row>
    <row r="815" spans="1:49" s="9" customFormat="1" ht="24" customHeight="1">
      <c r="A815" s="73" t="s">
        <v>134</v>
      </c>
      <c r="B815" s="25" t="s">
        <v>56</v>
      </c>
      <c r="C815" s="25" t="s">
        <v>53</v>
      </c>
      <c r="D815" s="32" t="s">
        <v>464</v>
      </c>
      <c r="E815" s="25"/>
      <c r="F815" s="27">
        <f t="shared" si="1333"/>
        <v>2222</v>
      </c>
      <c r="G815" s="27">
        <f t="shared" si="1333"/>
        <v>0</v>
      </c>
      <c r="H815" s="27">
        <f t="shared" si="1333"/>
        <v>0</v>
      </c>
      <c r="I815" s="27">
        <f t="shared" si="1333"/>
        <v>0</v>
      </c>
      <c r="J815" s="27">
        <f t="shared" si="1333"/>
        <v>0</v>
      </c>
      <c r="K815" s="27">
        <f t="shared" si="1333"/>
        <v>0</v>
      </c>
      <c r="L815" s="27">
        <f t="shared" si="1333"/>
        <v>2222</v>
      </c>
      <c r="M815" s="27">
        <f t="shared" si="1333"/>
        <v>0</v>
      </c>
      <c r="N815" s="27">
        <f t="shared" si="1333"/>
        <v>0</v>
      </c>
      <c r="O815" s="27">
        <f t="shared" si="1333"/>
        <v>0</v>
      </c>
      <c r="P815" s="27">
        <f t="shared" si="1333"/>
        <v>0</v>
      </c>
      <c r="Q815" s="27">
        <f t="shared" si="1333"/>
        <v>0</v>
      </c>
      <c r="R815" s="27">
        <f t="shared" si="1333"/>
        <v>2222</v>
      </c>
      <c r="S815" s="27">
        <f t="shared" si="1333"/>
        <v>0</v>
      </c>
      <c r="T815" s="27">
        <f t="shared" si="1334"/>
        <v>0</v>
      </c>
      <c r="U815" s="27">
        <f t="shared" si="1334"/>
        <v>0</v>
      </c>
      <c r="V815" s="27">
        <f t="shared" si="1334"/>
        <v>0</v>
      </c>
      <c r="W815" s="27">
        <f t="shared" si="1334"/>
        <v>0</v>
      </c>
      <c r="X815" s="27">
        <f t="shared" si="1334"/>
        <v>2222</v>
      </c>
      <c r="Y815" s="27">
        <f t="shared" si="1334"/>
        <v>0</v>
      </c>
      <c r="Z815" s="27">
        <f t="shared" si="1334"/>
        <v>0</v>
      </c>
      <c r="AA815" s="27">
        <f t="shared" si="1334"/>
        <v>0</v>
      </c>
      <c r="AB815" s="27">
        <f t="shared" si="1334"/>
        <v>0</v>
      </c>
      <c r="AC815" s="27">
        <f t="shared" si="1334"/>
        <v>0</v>
      </c>
      <c r="AD815" s="27">
        <f t="shared" si="1334"/>
        <v>2222</v>
      </c>
      <c r="AE815" s="27">
        <f t="shared" si="1334"/>
        <v>0</v>
      </c>
      <c r="AF815" s="27">
        <f t="shared" si="1335"/>
        <v>0</v>
      </c>
      <c r="AG815" s="27">
        <f t="shared" si="1335"/>
        <v>0</v>
      </c>
      <c r="AH815" s="27">
        <f t="shared" si="1335"/>
        <v>0</v>
      </c>
      <c r="AI815" s="27">
        <f t="shared" si="1335"/>
        <v>0</v>
      </c>
      <c r="AJ815" s="27">
        <f t="shared" si="1335"/>
        <v>2222</v>
      </c>
      <c r="AK815" s="27">
        <f t="shared" si="1335"/>
        <v>0</v>
      </c>
      <c r="AL815" s="27">
        <f t="shared" si="1335"/>
        <v>0</v>
      </c>
      <c r="AM815" s="27">
        <f t="shared" si="1335"/>
        <v>0</v>
      </c>
      <c r="AN815" s="27">
        <f t="shared" si="1335"/>
        <v>0</v>
      </c>
      <c r="AO815" s="27">
        <f t="shared" si="1335"/>
        <v>0</v>
      </c>
      <c r="AP815" s="27">
        <f t="shared" si="1335"/>
        <v>2222</v>
      </c>
      <c r="AQ815" s="27">
        <f t="shared" si="1335"/>
        <v>0</v>
      </c>
      <c r="AR815" s="27">
        <f t="shared" si="1336"/>
        <v>0</v>
      </c>
      <c r="AS815" s="27">
        <f t="shared" si="1336"/>
        <v>0</v>
      </c>
      <c r="AT815" s="27">
        <f t="shared" si="1336"/>
        <v>0</v>
      </c>
      <c r="AU815" s="27">
        <f t="shared" si="1336"/>
        <v>0</v>
      </c>
      <c r="AV815" s="27">
        <f t="shared" si="1336"/>
        <v>2222</v>
      </c>
      <c r="AW815" s="27">
        <f t="shared" si="1336"/>
        <v>0</v>
      </c>
    </row>
    <row r="816" spans="1:49" s="9" customFormat="1" ht="38.25" customHeight="1">
      <c r="A816" s="73" t="s">
        <v>83</v>
      </c>
      <c r="B816" s="25" t="s">
        <v>56</v>
      </c>
      <c r="C816" s="25" t="s">
        <v>53</v>
      </c>
      <c r="D816" s="32" t="s">
        <v>464</v>
      </c>
      <c r="E816" s="25" t="s">
        <v>84</v>
      </c>
      <c r="F816" s="27">
        <f t="shared" si="1333"/>
        <v>2222</v>
      </c>
      <c r="G816" s="27">
        <f t="shared" si="1333"/>
        <v>0</v>
      </c>
      <c r="H816" s="27">
        <f t="shared" si="1333"/>
        <v>0</v>
      </c>
      <c r="I816" s="27">
        <f t="shared" si="1333"/>
        <v>0</v>
      </c>
      <c r="J816" s="27">
        <f t="shared" si="1333"/>
        <v>0</v>
      </c>
      <c r="K816" s="27">
        <f t="shared" si="1333"/>
        <v>0</v>
      </c>
      <c r="L816" s="27">
        <f t="shared" si="1333"/>
        <v>2222</v>
      </c>
      <c r="M816" s="27">
        <f t="shared" si="1333"/>
        <v>0</v>
      </c>
      <c r="N816" s="27">
        <f t="shared" si="1333"/>
        <v>0</v>
      </c>
      <c r="O816" s="27">
        <f t="shared" si="1333"/>
        <v>0</v>
      </c>
      <c r="P816" s="27">
        <f t="shared" si="1333"/>
        <v>0</v>
      </c>
      <c r="Q816" s="27">
        <f t="shared" si="1333"/>
        <v>0</v>
      </c>
      <c r="R816" s="27">
        <f t="shared" si="1333"/>
        <v>2222</v>
      </c>
      <c r="S816" s="27">
        <f t="shared" si="1333"/>
        <v>0</v>
      </c>
      <c r="T816" s="27">
        <f t="shared" si="1334"/>
        <v>0</v>
      </c>
      <c r="U816" s="27">
        <f t="shared" si="1334"/>
        <v>0</v>
      </c>
      <c r="V816" s="27">
        <f t="shared" si="1334"/>
        <v>0</v>
      </c>
      <c r="W816" s="27">
        <f t="shared" si="1334"/>
        <v>0</v>
      </c>
      <c r="X816" s="27">
        <f t="shared" si="1334"/>
        <v>2222</v>
      </c>
      <c r="Y816" s="27">
        <f t="shared" si="1334"/>
        <v>0</v>
      </c>
      <c r="Z816" s="27">
        <f t="shared" si="1334"/>
        <v>0</v>
      </c>
      <c r="AA816" s="27">
        <f t="shared" si="1334"/>
        <v>0</v>
      </c>
      <c r="AB816" s="27">
        <f t="shared" si="1334"/>
        <v>0</v>
      </c>
      <c r="AC816" s="27">
        <f t="shared" si="1334"/>
        <v>0</v>
      </c>
      <c r="AD816" s="27">
        <f t="shared" si="1334"/>
        <v>2222</v>
      </c>
      <c r="AE816" s="27">
        <f t="shared" si="1334"/>
        <v>0</v>
      </c>
      <c r="AF816" s="27">
        <f t="shared" si="1335"/>
        <v>0</v>
      </c>
      <c r="AG816" s="27">
        <f t="shared" si="1335"/>
        <v>0</v>
      </c>
      <c r="AH816" s="27">
        <f t="shared" si="1335"/>
        <v>0</v>
      </c>
      <c r="AI816" s="27">
        <f t="shared" si="1335"/>
        <v>0</v>
      </c>
      <c r="AJ816" s="27">
        <f t="shared" si="1335"/>
        <v>2222</v>
      </c>
      <c r="AK816" s="27">
        <f t="shared" si="1335"/>
        <v>0</v>
      </c>
      <c r="AL816" s="27">
        <f t="shared" si="1335"/>
        <v>0</v>
      </c>
      <c r="AM816" s="27">
        <f t="shared" si="1335"/>
        <v>0</v>
      </c>
      <c r="AN816" s="27">
        <f t="shared" si="1335"/>
        <v>0</v>
      </c>
      <c r="AO816" s="27">
        <f t="shared" si="1335"/>
        <v>0</v>
      </c>
      <c r="AP816" s="27">
        <f t="shared" si="1335"/>
        <v>2222</v>
      </c>
      <c r="AQ816" s="27">
        <f t="shared" si="1335"/>
        <v>0</v>
      </c>
      <c r="AR816" s="27">
        <f t="shared" si="1336"/>
        <v>0</v>
      </c>
      <c r="AS816" s="27">
        <f t="shared" si="1336"/>
        <v>0</v>
      </c>
      <c r="AT816" s="27">
        <f t="shared" si="1336"/>
        <v>0</v>
      </c>
      <c r="AU816" s="27">
        <f t="shared" si="1336"/>
        <v>0</v>
      </c>
      <c r="AV816" s="27">
        <f t="shared" si="1336"/>
        <v>2222</v>
      </c>
      <c r="AW816" s="27">
        <f t="shared" si="1336"/>
        <v>0</v>
      </c>
    </row>
    <row r="817" spans="1:49" s="9" customFormat="1" ht="20.25" customHeight="1">
      <c r="A817" s="73" t="s">
        <v>178</v>
      </c>
      <c r="B817" s="25" t="s">
        <v>56</v>
      </c>
      <c r="C817" s="25" t="s">
        <v>53</v>
      </c>
      <c r="D817" s="32" t="s">
        <v>464</v>
      </c>
      <c r="E817" s="25" t="s">
        <v>177</v>
      </c>
      <c r="F817" s="27">
        <f>898+1324</f>
        <v>2222</v>
      </c>
      <c r="G817" s="27"/>
      <c r="H817" s="27"/>
      <c r="I817" s="27"/>
      <c r="J817" s="27"/>
      <c r="K817" s="27"/>
      <c r="L817" s="27">
        <f>F817+H817+I817+J817+K817</f>
        <v>2222</v>
      </c>
      <c r="M817" s="27">
        <f>G817+K817</f>
        <v>0</v>
      </c>
      <c r="N817" s="27"/>
      <c r="O817" s="27"/>
      <c r="P817" s="27"/>
      <c r="Q817" s="27"/>
      <c r="R817" s="27">
        <f>L817+N817+O817+P817+Q817</f>
        <v>2222</v>
      </c>
      <c r="S817" s="27">
        <f>M817+Q817</f>
        <v>0</v>
      </c>
      <c r="T817" s="27"/>
      <c r="U817" s="27"/>
      <c r="V817" s="27"/>
      <c r="W817" s="27"/>
      <c r="X817" s="27">
        <f>R817+T817+U817+V817+W817</f>
        <v>2222</v>
      </c>
      <c r="Y817" s="27">
        <f>S817+W817</f>
        <v>0</v>
      </c>
      <c r="Z817" s="27"/>
      <c r="AA817" s="27"/>
      <c r="AB817" s="27"/>
      <c r="AC817" s="27"/>
      <c r="AD817" s="27">
        <f>X817+Z817+AA817+AB817+AC817</f>
        <v>2222</v>
      </c>
      <c r="AE817" s="27">
        <f>Y817+AC817</f>
        <v>0</v>
      </c>
      <c r="AF817" s="27"/>
      <c r="AG817" s="27"/>
      <c r="AH817" s="27"/>
      <c r="AI817" s="27"/>
      <c r="AJ817" s="27">
        <f>AD817+AF817+AG817+AH817+AI817</f>
        <v>2222</v>
      </c>
      <c r="AK817" s="27">
        <f>AE817+AI817</f>
        <v>0</v>
      </c>
      <c r="AL817" s="27"/>
      <c r="AM817" s="27"/>
      <c r="AN817" s="27"/>
      <c r="AO817" s="27"/>
      <c r="AP817" s="27">
        <f>AJ817+AL817+AM817+AN817+AO817</f>
        <v>2222</v>
      </c>
      <c r="AQ817" s="27">
        <f>AK817+AO817</f>
        <v>0</v>
      </c>
      <c r="AR817" s="27"/>
      <c r="AS817" s="27"/>
      <c r="AT817" s="27"/>
      <c r="AU817" s="27"/>
      <c r="AV817" s="27">
        <f>AP817+AR817+AS817+AT817+AU817</f>
        <v>2222</v>
      </c>
      <c r="AW817" s="27">
        <f>AQ817+AU817</f>
        <v>0</v>
      </c>
    </row>
    <row r="818" spans="1:49" s="9" customFormat="1" ht="49.5">
      <c r="A818" s="72" t="s">
        <v>492</v>
      </c>
      <c r="B818" s="25" t="s">
        <v>56</v>
      </c>
      <c r="C818" s="25" t="s">
        <v>53</v>
      </c>
      <c r="D818" s="25" t="s">
        <v>385</v>
      </c>
      <c r="E818" s="25"/>
      <c r="F818" s="27">
        <f>F819+F823</f>
        <v>761</v>
      </c>
      <c r="G818" s="60">
        <f>G823</f>
        <v>0</v>
      </c>
      <c r="H818" s="27">
        <f t="shared" ref="H818" si="1337">H819+H823</f>
        <v>0</v>
      </c>
      <c r="I818" s="60">
        <f t="shared" ref="I818" si="1338">I823</f>
        <v>0</v>
      </c>
      <c r="J818" s="27">
        <f t="shared" ref="J818" si="1339">J819+J823</f>
        <v>0</v>
      </c>
      <c r="K818" s="60">
        <f t="shared" ref="K818" si="1340">K823</f>
        <v>0</v>
      </c>
      <c r="L818" s="27">
        <f t="shared" ref="L818" si="1341">L819+L823</f>
        <v>761</v>
      </c>
      <c r="M818" s="60">
        <f t="shared" ref="M818" si="1342">M823</f>
        <v>0</v>
      </c>
      <c r="N818" s="27">
        <f t="shared" ref="N818" si="1343">N819+N823</f>
        <v>0</v>
      </c>
      <c r="O818" s="60">
        <f t="shared" ref="O818" si="1344">O823</f>
        <v>0</v>
      </c>
      <c r="P818" s="27">
        <f t="shared" ref="P818" si="1345">P819+P823</f>
        <v>0</v>
      </c>
      <c r="Q818" s="60">
        <f t="shared" ref="Q818" si="1346">Q823</f>
        <v>0</v>
      </c>
      <c r="R818" s="27">
        <f t="shared" ref="R818" si="1347">R819+R823</f>
        <v>761</v>
      </c>
      <c r="S818" s="60">
        <f t="shared" ref="S818" si="1348">S823</f>
        <v>0</v>
      </c>
      <c r="T818" s="27">
        <f t="shared" ref="T818" si="1349">T819+T823</f>
        <v>0</v>
      </c>
      <c r="U818" s="60">
        <f t="shared" ref="U818" si="1350">U823</f>
        <v>0</v>
      </c>
      <c r="V818" s="27">
        <f t="shared" ref="V818" si="1351">V819+V823</f>
        <v>0</v>
      </c>
      <c r="W818" s="60">
        <f t="shared" ref="W818" si="1352">W823</f>
        <v>0</v>
      </c>
      <c r="X818" s="27">
        <f t="shared" ref="X818" si="1353">X819+X823</f>
        <v>761</v>
      </c>
      <c r="Y818" s="60">
        <f t="shared" ref="Y818" si="1354">Y823</f>
        <v>0</v>
      </c>
      <c r="Z818" s="27">
        <f t="shared" ref="Z818" si="1355">Z819+Z823</f>
        <v>0</v>
      </c>
      <c r="AA818" s="60">
        <f t="shared" ref="AA818" si="1356">AA823</f>
        <v>0</v>
      </c>
      <c r="AB818" s="27">
        <f t="shared" ref="AB818" si="1357">AB819+AB823</f>
        <v>0</v>
      </c>
      <c r="AC818" s="60">
        <f t="shared" ref="AC818" si="1358">AC823</f>
        <v>0</v>
      </c>
      <c r="AD818" s="27">
        <f t="shared" ref="AD818" si="1359">AD819+AD823</f>
        <v>761</v>
      </c>
      <c r="AE818" s="60">
        <f t="shared" ref="AE818" si="1360">AE823</f>
        <v>0</v>
      </c>
      <c r="AF818" s="27">
        <f t="shared" ref="AF818" si="1361">AF819+AF823</f>
        <v>0</v>
      </c>
      <c r="AG818" s="60">
        <f t="shared" ref="AG818" si="1362">AG823</f>
        <v>0</v>
      </c>
      <c r="AH818" s="27">
        <f t="shared" ref="AH818" si="1363">AH819+AH823</f>
        <v>0</v>
      </c>
      <c r="AI818" s="60">
        <f t="shared" ref="AI818" si="1364">AI823</f>
        <v>0</v>
      </c>
      <c r="AJ818" s="27">
        <f t="shared" ref="AJ818" si="1365">AJ819+AJ823</f>
        <v>761</v>
      </c>
      <c r="AK818" s="60">
        <f t="shared" ref="AK818" si="1366">AK823</f>
        <v>0</v>
      </c>
      <c r="AL818" s="27">
        <f t="shared" ref="AL818" si="1367">AL819+AL823</f>
        <v>0</v>
      </c>
      <c r="AM818" s="60">
        <f t="shared" ref="AM818" si="1368">AM823</f>
        <v>0</v>
      </c>
      <c r="AN818" s="27">
        <f t="shared" ref="AN818" si="1369">AN819+AN823</f>
        <v>0</v>
      </c>
      <c r="AO818" s="60">
        <f t="shared" ref="AO818" si="1370">AO823</f>
        <v>0</v>
      </c>
      <c r="AP818" s="27">
        <f t="shared" ref="AP818" si="1371">AP819+AP823</f>
        <v>761</v>
      </c>
      <c r="AQ818" s="60">
        <f t="shared" ref="AQ818" si="1372">AQ823</f>
        <v>0</v>
      </c>
      <c r="AR818" s="27">
        <f t="shared" ref="AR818" si="1373">AR819+AR823</f>
        <v>0</v>
      </c>
      <c r="AS818" s="60">
        <f t="shared" ref="AS818" si="1374">AS823</f>
        <v>0</v>
      </c>
      <c r="AT818" s="27">
        <f t="shared" ref="AT818" si="1375">AT819+AT823</f>
        <v>0</v>
      </c>
      <c r="AU818" s="60">
        <f t="shared" ref="AU818" si="1376">AU823</f>
        <v>0</v>
      </c>
      <c r="AV818" s="27">
        <f t="shared" ref="AV818" si="1377">AV819+AV823</f>
        <v>761</v>
      </c>
      <c r="AW818" s="60">
        <f t="shared" ref="AW818" si="1378">AW823</f>
        <v>0</v>
      </c>
    </row>
    <row r="819" spans="1:49" s="9" customFormat="1" ht="22.5" customHeight="1">
      <c r="A819" s="33" t="s">
        <v>78</v>
      </c>
      <c r="B819" s="25" t="s">
        <v>56</v>
      </c>
      <c r="C819" s="25" t="s">
        <v>53</v>
      </c>
      <c r="D819" s="32" t="s">
        <v>386</v>
      </c>
      <c r="E819" s="25"/>
      <c r="F819" s="27">
        <f>F820</f>
        <v>84</v>
      </c>
      <c r="G819" s="27">
        <f>G821</f>
        <v>0</v>
      </c>
      <c r="H819" s="27">
        <f t="shared" ref="H819:H821" si="1379">H820</f>
        <v>0</v>
      </c>
      <c r="I819" s="27">
        <f t="shared" ref="I819" si="1380">I821</f>
        <v>0</v>
      </c>
      <c r="J819" s="27">
        <f t="shared" ref="J819:J821" si="1381">J820</f>
        <v>0</v>
      </c>
      <c r="K819" s="27">
        <f t="shared" ref="K819" si="1382">K821</f>
        <v>0</v>
      </c>
      <c r="L819" s="27">
        <f t="shared" ref="L819:L821" si="1383">L820</f>
        <v>84</v>
      </c>
      <c r="M819" s="27">
        <f t="shared" ref="M819" si="1384">M821</f>
        <v>0</v>
      </c>
      <c r="N819" s="27">
        <f t="shared" ref="N819:N821" si="1385">N820</f>
        <v>0</v>
      </c>
      <c r="O819" s="27">
        <f t="shared" ref="O819" si="1386">O821</f>
        <v>0</v>
      </c>
      <c r="P819" s="27">
        <f t="shared" ref="P819:P821" si="1387">P820</f>
        <v>0</v>
      </c>
      <c r="Q819" s="27">
        <f t="shared" ref="Q819" si="1388">Q821</f>
        <v>0</v>
      </c>
      <c r="R819" s="27">
        <f t="shared" ref="R819:R821" si="1389">R820</f>
        <v>84</v>
      </c>
      <c r="S819" s="27">
        <f t="shared" ref="S819" si="1390">S821</f>
        <v>0</v>
      </c>
      <c r="T819" s="27">
        <f t="shared" ref="T819:T821" si="1391">T820</f>
        <v>0</v>
      </c>
      <c r="U819" s="27">
        <f t="shared" ref="U819" si="1392">U821</f>
        <v>0</v>
      </c>
      <c r="V819" s="27">
        <f t="shared" ref="V819:V821" si="1393">V820</f>
        <v>0</v>
      </c>
      <c r="W819" s="27">
        <f t="shared" ref="W819" si="1394">W821</f>
        <v>0</v>
      </c>
      <c r="X819" s="27">
        <f t="shared" ref="X819:X821" si="1395">X820</f>
        <v>84</v>
      </c>
      <c r="Y819" s="27">
        <f t="shared" ref="Y819" si="1396">Y821</f>
        <v>0</v>
      </c>
      <c r="Z819" s="27">
        <f t="shared" ref="Z819:Z821" si="1397">Z820</f>
        <v>0</v>
      </c>
      <c r="AA819" s="27">
        <f t="shared" ref="AA819" si="1398">AA821</f>
        <v>0</v>
      </c>
      <c r="AB819" s="27">
        <f t="shared" ref="AB819:AB821" si="1399">AB820</f>
        <v>0</v>
      </c>
      <c r="AC819" s="27">
        <f t="shared" ref="AC819" si="1400">AC821</f>
        <v>0</v>
      </c>
      <c r="AD819" s="27">
        <f t="shared" ref="AD819:AD821" si="1401">AD820</f>
        <v>84</v>
      </c>
      <c r="AE819" s="27">
        <f t="shared" ref="AE819" si="1402">AE821</f>
        <v>0</v>
      </c>
      <c r="AF819" s="27">
        <f t="shared" ref="AF819:AF821" si="1403">AF820</f>
        <v>0</v>
      </c>
      <c r="AG819" s="27">
        <f t="shared" ref="AG819" si="1404">AG821</f>
        <v>0</v>
      </c>
      <c r="AH819" s="27">
        <f t="shared" ref="AH819:AH821" si="1405">AH820</f>
        <v>0</v>
      </c>
      <c r="AI819" s="27">
        <f t="shared" ref="AI819" si="1406">AI821</f>
        <v>0</v>
      </c>
      <c r="AJ819" s="27">
        <f t="shared" ref="AJ819:AJ821" si="1407">AJ820</f>
        <v>84</v>
      </c>
      <c r="AK819" s="27">
        <f t="shared" ref="AK819" si="1408">AK821</f>
        <v>0</v>
      </c>
      <c r="AL819" s="27">
        <f t="shared" ref="AL819:AL821" si="1409">AL820</f>
        <v>0</v>
      </c>
      <c r="AM819" s="27">
        <f t="shared" ref="AM819" si="1410">AM821</f>
        <v>0</v>
      </c>
      <c r="AN819" s="27">
        <f t="shared" ref="AN819:AN821" si="1411">AN820</f>
        <v>0</v>
      </c>
      <c r="AO819" s="27">
        <f t="shared" ref="AO819" si="1412">AO821</f>
        <v>0</v>
      </c>
      <c r="AP819" s="27">
        <f t="shared" ref="AP819:AP821" si="1413">AP820</f>
        <v>84</v>
      </c>
      <c r="AQ819" s="27">
        <f t="shared" ref="AQ819" si="1414">AQ821</f>
        <v>0</v>
      </c>
      <c r="AR819" s="27">
        <f t="shared" ref="AR819:AR821" si="1415">AR820</f>
        <v>0</v>
      </c>
      <c r="AS819" s="27">
        <f t="shared" ref="AS819" si="1416">AS821</f>
        <v>0</v>
      </c>
      <c r="AT819" s="27">
        <f t="shared" ref="AT819:AT821" si="1417">AT820</f>
        <v>0</v>
      </c>
      <c r="AU819" s="27">
        <f t="shared" ref="AU819" si="1418">AU821</f>
        <v>0</v>
      </c>
      <c r="AV819" s="27">
        <f t="shared" ref="AV819:AV821" si="1419">AV820</f>
        <v>84</v>
      </c>
      <c r="AW819" s="27">
        <f t="shared" ref="AW819" si="1420">AW821</f>
        <v>0</v>
      </c>
    </row>
    <row r="820" spans="1:49" s="9" customFormat="1" ht="23.25" customHeight="1">
      <c r="A820" s="73" t="s">
        <v>134</v>
      </c>
      <c r="B820" s="25" t="s">
        <v>56</v>
      </c>
      <c r="C820" s="25" t="s">
        <v>53</v>
      </c>
      <c r="D820" s="32" t="s">
        <v>550</v>
      </c>
      <c r="E820" s="25"/>
      <c r="F820" s="27">
        <f>F821</f>
        <v>84</v>
      </c>
      <c r="G820" s="27"/>
      <c r="H820" s="27">
        <f t="shared" si="1379"/>
        <v>0</v>
      </c>
      <c r="I820" s="27"/>
      <c r="J820" s="27">
        <f t="shared" si="1381"/>
        <v>0</v>
      </c>
      <c r="K820" s="27"/>
      <c r="L820" s="27">
        <f t="shared" si="1383"/>
        <v>84</v>
      </c>
      <c r="M820" s="27"/>
      <c r="N820" s="27">
        <f t="shared" si="1385"/>
        <v>0</v>
      </c>
      <c r="O820" s="27"/>
      <c r="P820" s="27">
        <f t="shared" si="1387"/>
        <v>0</v>
      </c>
      <c r="Q820" s="27"/>
      <c r="R820" s="27">
        <f t="shared" si="1389"/>
        <v>84</v>
      </c>
      <c r="S820" s="27"/>
      <c r="T820" s="27">
        <f t="shared" si="1391"/>
        <v>0</v>
      </c>
      <c r="U820" s="27"/>
      <c r="V820" s="27">
        <f t="shared" si="1393"/>
        <v>0</v>
      </c>
      <c r="W820" s="27"/>
      <c r="X820" s="27">
        <f t="shared" si="1395"/>
        <v>84</v>
      </c>
      <c r="Y820" s="27"/>
      <c r="Z820" s="27">
        <f t="shared" si="1397"/>
        <v>0</v>
      </c>
      <c r="AA820" s="27"/>
      <c r="AB820" s="27">
        <f t="shared" si="1399"/>
        <v>0</v>
      </c>
      <c r="AC820" s="27"/>
      <c r="AD820" s="27">
        <f t="shared" si="1401"/>
        <v>84</v>
      </c>
      <c r="AE820" s="27"/>
      <c r="AF820" s="27">
        <f t="shared" si="1403"/>
        <v>0</v>
      </c>
      <c r="AG820" s="27"/>
      <c r="AH820" s="27">
        <f t="shared" si="1405"/>
        <v>0</v>
      </c>
      <c r="AI820" s="27"/>
      <c r="AJ820" s="27">
        <f t="shared" si="1407"/>
        <v>84</v>
      </c>
      <c r="AK820" s="27"/>
      <c r="AL820" s="27">
        <f t="shared" si="1409"/>
        <v>0</v>
      </c>
      <c r="AM820" s="27"/>
      <c r="AN820" s="27">
        <f t="shared" si="1411"/>
        <v>0</v>
      </c>
      <c r="AO820" s="27"/>
      <c r="AP820" s="27">
        <f t="shared" si="1413"/>
        <v>84</v>
      </c>
      <c r="AQ820" s="27"/>
      <c r="AR820" s="27">
        <f t="shared" si="1415"/>
        <v>0</v>
      </c>
      <c r="AS820" s="27"/>
      <c r="AT820" s="27">
        <f t="shared" si="1417"/>
        <v>0</v>
      </c>
      <c r="AU820" s="27"/>
      <c r="AV820" s="27">
        <f t="shared" si="1419"/>
        <v>84</v>
      </c>
      <c r="AW820" s="27"/>
    </row>
    <row r="821" spans="1:49" s="9" customFormat="1" ht="41.25" customHeight="1">
      <c r="A821" s="73" t="s">
        <v>83</v>
      </c>
      <c r="B821" s="25" t="s">
        <v>56</v>
      </c>
      <c r="C821" s="25" t="s">
        <v>53</v>
      </c>
      <c r="D821" s="32" t="s">
        <v>550</v>
      </c>
      <c r="E821" s="25" t="s">
        <v>84</v>
      </c>
      <c r="F821" s="27">
        <f>F822</f>
        <v>84</v>
      </c>
      <c r="G821" s="27">
        <f t="shared" ref="G821:AW821" si="1421">G822</f>
        <v>0</v>
      </c>
      <c r="H821" s="27">
        <f t="shared" si="1379"/>
        <v>0</v>
      </c>
      <c r="I821" s="27">
        <f t="shared" si="1421"/>
        <v>0</v>
      </c>
      <c r="J821" s="27">
        <f t="shared" si="1381"/>
        <v>0</v>
      </c>
      <c r="K821" s="27">
        <f t="shared" si="1421"/>
        <v>0</v>
      </c>
      <c r="L821" s="27">
        <f t="shared" si="1383"/>
        <v>84</v>
      </c>
      <c r="M821" s="27">
        <f t="shared" si="1421"/>
        <v>0</v>
      </c>
      <c r="N821" s="27">
        <f t="shared" si="1385"/>
        <v>0</v>
      </c>
      <c r="O821" s="27">
        <f t="shared" si="1421"/>
        <v>0</v>
      </c>
      <c r="P821" s="27">
        <f t="shared" si="1387"/>
        <v>0</v>
      </c>
      <c r="Q821" s="27">
        <f t="shared" si="1421"/>
        <v>0</v>
      </c>
      <c r="R821" s="27">
        <f t="shared" si="1389"/>
        <v>84</v>
      </c>
      <c r="S821" s="27">
        <f t="shared" si="1421"/>
        <v>0</v>
      </c>
      <c r="T821" s="27">
        <f t="shared" si="1391"/>
        <v>0</v>
      </c>
      <c r="U821" s="27">
        <f t="shared" si="1421"/>
        <v>0</v>
      </c>
      <c r="V821" s="27">
        <f t="shared" si="1393"/>
        <v>0</v>
      </c>
      <c r="W821" s="27">
        <f t="shared" si="1421"/>
        <v>0</v>
      </c>
      <c r="X821" s="27">
        <f t="shared" si="1395"/>
        <v>84</v>
      </c>
      <c r="Y821" s="27">
        <f t="shared" si="1421"/>
        <v>0</v>
      </c>
      <c r="Z821" s="27">
        <f t="shared" si="1397"/>
        <v>0</v>
      </c>
      <c r="AA821" s="27">
        <f t="shared" si="1421"/>
        <v>0</v>
      </c>
      <c r="AB821" s="27">
        <f t="shared" si="1399"/>
        <v>0</v>
      </c>
      <c r="AC821" s="27">
        <f t="shared" si="1421"/>
        <v>0</v>
      </c>
      <c r="AD821" s="27">
        <f t="shared" si="1401"/>
        <v>84</v>
      </c>
      <c r="AE821" s="27">
        <f t="shared" si="1421"/>
        <v>0</v>
      </c>
      <c r="AF821" s="27">
        <f t="shared" si="1403"/>
        <v>0</v>
      </c>
      <c r="AG821" s="27">
        <f t="shared" si="1421"/>
        <v>0</v>
      </c>
      <c r="AH821" s="27">
        <f t="shared" si="1405"/>
        <v>0</v>
      </c>
      <c r="AI821" s="27">
        <f t="shared" si="1421"/>
        <v>0</v>
      </c>
      <c r="AJ821" s="27">
        <f t="shared" si="1407"/>
        <v>84</v>
      </c>
      <c r="AK821" s="27">
        <f t="shared" si="1421"/>
        <v>0</v>
      </c>
      <c r="AL821" s="27">
        <f t="shared" si="1409"/>
        <v>0</v>
      </c>
      <c r="AM821" s="27">
        <f t="shared" si="1421"/>
        <v>0</v>
      </c>
      <c r="AN821" s="27">
        <f t="shared" si="1411"/>
        <v>0</v>
      </c>
      <c r="AO821" s="27">
        <f t="shared" si="1421"/>
        <v>0</v>
      </c>
      <c r="AP821" s="27">
        <f t="shared" si="1413"/>
        <v>84</v>
      </c>
      <c r="AQ821" s="27">
        <f t="shared" si="1421"/>
        <v>0</v>
      </c>
      <c r="AR821" s="27">
        <f t="shared" si="1415"/>
        <v>0</v>
      </c>
      <c r="AS821" s="27">
        <f t="shared" si="1421"/>
        <v>0</v>
      </c>
      <c r="AT821" s="27">
        <f t="shared" si="1417"/>
        <v>0</v>
      </c>
      <c r="AU821" s="27">
        <f t="shared" si="1421"/>
        <v>0</v>
      </c>
      <c r="AV821" s="27">
        <f t="shared" si="1419"/>
        <v>84</v>
      </c>
      <c r="AW821" s="27">
        <f t="shared" si="1421"/>
        <v>0</v>
      </c>
    </row>
    <row r="822" spans="1:49" s="9" customFormat="1" ht="16.5">
      <c r="A822" s="73" t="s">
        <v>178</v>
      </c>
      <c r="B822" s="25" t="s">
        <v>56</v>
      </c>
      <c r="C822" s="25" t="s">
        <v>53</v>
      </c>
      <c r="D822" s="32" t="s">
        <v>550</v>
      </c>
      <c r="E822" s="25" t="s">
        <v>177</v>
      </c>
      <c r="F822" s="27">
        <v>84</v>
      </c>
      <c r="G822" s="60"/>
      <c r="H822" s="27"/>
      <c r="I822" s="60"/>
      <c r="J822" s="27"/>
      <c r="K822" s="60"/>
      <c r="L822" s="27">
        <f>F822+H822+I822+J822+K822</f>
        <v>84</v>
      </c>
      <c r="M822" s="27">
        <f>G822+K822</f>
        <v>0</v>
      </c>
      <c r="N822" s="27"/>
      <c r="O822" s="60"/>
      <c r="P822" s="27"/>
      <c r="Q822" s="60"/>
      <c r="R822" s="27">
        <f>L822+N822+O822+P822+Q822</f>
        <v>84</v>
      </c>
      <c r="S822" s="27">
        <f>M822+Q822</f>
        <v>0</v>
      </c>
      <c r="T822" s="27"/>
      <c r="U822" s="60"/>
      <c r="V822" s="27"/>
      <c r="W822" s="60"/>
      <c r="X822" s="27">
        <f>R822+T822+U822+V822+W822</f>
        <v>84</v>
      </c>
      <c r="Y822" s="27">
        <f>S822+W822</f>
        <v>0</v>
      </c>
      <c r="Z822" s="27"/>
      <c r="AA822" s="60"/>
      <c r="AB822" s="27"/>
      <c r="AC822" s="60"/>
      <c r="AD822" s="27">
        <f>X822+Z822+AA822+AB822+AC822</f>
        <v>84</v>
      </c>
      <c r="AE822" s="27">
        <f>Y822+AC822</f>
        <v>0</v>
      </c>
      <c r="AF822" s="27"/>
      <c r="AG822" s="60"/>
      <c r="AH822" s="27"/>
      <c r="AI822" s="60"/>
      <c r="AJ822" s="27">
        <f>AD822+AF822+AG822+AH822+AI822</f>
        <v>84</v>
      </c>
      <c r="AK822" s="27">
        <f>AE822+AI822</f>
        <v>0</v>
      </c>
      <c r="AL822" s="27"/>
      <c r="AM822" s="60"/>
      <c r="AN822" s="27"/>
      <c r="AO822" s="60"/>
      <c r="AP822" s="27">
        <f>AJ822+AL822+AM822+AN822+AO822</f>
        <v>84</v>
      </c>
      <c r="AQ822" s="27">
        <f>AK822+AO822</f>
        <v>0</v>
      </c>
      <c r="AR822" s="27"/>
      <c r="AS822" s="60"/>
      <c r="AT822" s="27"/>
      <c r="AU822" s="60"/>
      <c r="AV822" s="27">
        <f>AP822+AR822+AS822+AT822+AU822</f>
        <v>84</v>
      </c>
      <c r="AW822" s="27">
        <f>AQ822+AU822</f>
        <v>0</v>
      </c>
    </row>
    <row r="823" spans="1:49" s="9" customFormat="1" ht="82.5">
      <c r="A823" s="33" t="s">
        <v>519</v>
      </c>
      <c r="B823" s="25" t="s">
        <v>56</v>
      </c>
      <c r="C823" s="25" t="s">
        <v>53</v>
      </c>
      <c r="D823" s="70" t="s">
        <v>532</v>
      </c>
      <c r="E823" s="25"/>
      <c r="F823" s="27">
        <f t="shared" ref="F823:U824" si="1422">F824</f>
        <v>677</v>
      </c>
      <c r="G823" s="60">
        <f t="shared" si="1422"/>
        <v>0</v>
      </c>
      <c r="H823" s="27">
        <f t="shared" si="1422"/>
        <v>0</v>
      </c>
      <c r="I823" s="60">
        <f t="shared" si="1422"/>
        <v>0</v>
      </c>
      <c r="J823" s="27">
        <f t="shared" si="1422"/>
        <v>0</v>
      </c>
      <c r="K823" s="60">
        <f t="shared" si="1422"/>
        <v>0</v>
      </c>
      <c r="L823" s="27">
        <f t="shared" si="1422"/>
        <v>677</v>
      </c>
      <c r="M823" s="60">
        <f t="shared" si="1422"/>
        <v>0</v>
      </c>
      <c r="N823" s="27">
        <f t="shared" si="1422"/>
        <v>0</v>
      </c>
      <c r="O823" s="60">
        <f t="shared" si="1422"/>
        <v>0</v>
      </c>
      <c r="P823" s="27">
        <f t="shared" si="1422"/>
        <v>0</v>
      </c>
      <c r="Q823" s="60">
        <f t="shared" si="1422"/>
        <v>0</v>
      </c>
      <c r="R823" s="27">
        <f t="shared" si="1422"/>
        <v>677</v>
      </c>
      <c r="S823" s="60">
        <f t="shared" si="1422"/>
        <v>0</v>
      </c>
      <c r="T823" s="27">
        <f t="shared" si="1422"/>
        <v>0</v>
      </c>
      <c r="U823" s="60">
        <f t="shared" si="1422"/>
        <v>0</v>
      </c>
      <c r="V823" s="27">
        <f t="shared" ref="T823:AI824" si="1423">V824</f>
        <v>0</v>
      </c>
      <c r="W823" s="60">
        <f t="shared" si="1423"/>
        <v>0</v>
      </c>
      <c r="X823" s="27">
        <f t="shared" si="1423"/>
        <v>677</v>
      </c>
      <c r="Y823" s="60">
        <f t="shared" si="1423"/>
        <v>0</v>
      </c>
      <c r="Z823" s="27">
        <f t="shared" si="1423"/>
        <v>0</v>
      </c>
      <c r="AA823" s="60">
        <f t="shared" si="1423"/>
        <v>0</v>
      </c>
      <c r="AB823" s="27">
        <f t="shared" si="1423"/>
        <v>0</v>
      </c>
      <c r="AC823" s="60">
        <f t="shared" si="1423"/>
        <v>0</v>
      </c>
      <c r="AD823" s="27">
        <f t="shared" si="1423"/>
        <v>677</v>
      </c>
      <c r="AE823" s="60">
        <f t="shared" si="1423"/>
        <v>0</v>
      </c>
      <c r="AF823" s="27">
        <f t="shared" si="1423"/>
        <v>0</v>
      </c>
      <c r="AG823" s="60">
        <f t="shared" si="1423"/>
        <v>0</v>
      </c>
      <c r="AH823" s="27">
        <f t="shared" si="1423"/>
        <v>0</v>
      </c>
      <c r="AI823" s="60">
        <f t="shared" si="1423"/>
        <v>0</v>
      </c>
      <c r="AJ823" s="27">
        <f t="shared" ref="AF823:AU824" si="1424">AJ824</f>
        <v>677</v>
      </c>
      <c r="AK823" s="60">
        <f t="shared" si="1424"/>
        <v>0</v>
      </c>
      <c r="AL823" s="27">
        <f t="shared" si="1424"/>
        <v>0</v>
      </c>
      <c r="AM823" s="60">
        <f t="shared" si="1424"/>
        <v>0</v>
      </c>
      <c r="AN823" s="27">
        <f t="shared" si="1424"/>
        <v>0</v>
      </c>
      <c r="AO823" s="60">
        <f t="shared" si="1424"/>
        <v>0</v>
      </c>
      <c r="AP823" s="27">
        <f t="shared" si="1424"/>
        <v>677</v>
      </c>
      <c r="AQ823" s="60">
        <f t="shared" si="1424"/>
        <v>0</v>
      </c>
      <c r="AR823" s="27">
        <f t="shared" si="1424"/>
        <v>0</v>
      </c>
      <c r="AS823" s="60">
        <f t="shared" si="1424"/>
        <v>0</v>
      </c>
      <c r="AT823" s="27">
        <f t="shared" si="1424"/>
        <v>0</v>
      </c>
      <c r="AU823" s="60">
        <f t="shared" si="1424"/>
        <v>0</v>
      </c>
      <c r="AV823" s="27">
        <f t="shared" ref="AR823:AW824" si="1425">AV824</f>
        <v>677</v>
      </c>
      <c r="AW823" s="60">
        <f t="shared" si="1425"/>
        <v>0</v>
      </c>
    </row>
    <row r="824" spans="1:49" s="9" customFormat="1" ht="36" customHeight="1">
      <c r="A824" s="73" t="s">
        <v>83</v>
      </c>
      <c r="B824" s="25" t="s">
        <v>56</v>
      </c>
      <c r="C824" s="25" t="s">
        <v>53</v>
      </c>
      <c r="D824" s="70" t="s">
        <v>532</v>
      </c>
      <c r="E824" s="70" t="s">
        <v>84</v>
      </c>
      <c r="F824" s="27">
        <f t="shared" si="1422"/>
        <v>677</v>
      </c>
      <c r="G824" s="60">
        <f t="shared" si="1422"/>
        <v>0</v>
      </c>
      <c r="H824" s="27">
        <f t="shared" si="1422"/>
        <v>0</v>
      </c>
      <c r="I824" s="60">
        <f t="shared" si="1422"/>
        <v>0</v>
      </c>
      <c r="J824" s="27">
        <f t="shared" si="1422"/>
        <v>0</v>
      </c>
      <c r="K824" s="60">
        <f t="shared" si="1422"/>
        <v>0</v>
      </c>
      <c r="L824" s="27">
        <f t="shared" si="1422"/>
        <v>677</v>
      </c>
      <c r="M824" s="60">
        <f t="shared" si="1422"/>
        <v>0</v>
      </c>
      <c r="N824" s="27">
        <f t="shared" si="1422"/>
        <v>0</v>
      </c>
      <c r="O824" s="60">
        <f t="shared" si="1422"/>
        <v>0</v>
      </c>
      <c r="P824" s="27">
        <f t="shared" si="1422"/>
        <v>0</v>
      </c>
      <c r="Q824" s="60">
        <f t="shared" si="1422"/>
        <v>0</v>
      </c>
      <c r="R824" s="27">
        <f t="shared" si="1422"/>
        <v>677</v>
      </c>
      <c r="S824" s="60">
        <f t="shared" si="1422"/>
        <v>0</v>
      </c>
      <c r="T824" s="27">
        <f t="shared" si="1423"/>
        <v>0</v>
      </c>
      <c r="U824" s="60">
        <f t="shared" si="1423"/>
        <v>0</v>
      </c>
      <c r="V824" s="27">
        <f t="shared" si="1423"/>
        <v>0</v>
      </c>
      <c r="W824" s="60">
        <f t="shared" si="1423"/>
        <v>0</v>
      </c>
      <c r="X824" s="27">
        <f t="shared" si="1423"/>
        <v>677</v>
      </c>
      <c r="Y824" s="60">
        <f t="shared" si="1423"/>
        <v>0</v>
      </c>
      <c r="Z824" s="27">
        <f t="shared" si="1423"/>
        <v>0</v>
      </c>
      <c r="AA824" s="60">
        <f t="shared" si="1423"/>
        <v>0</v>
      </c>
      <c r="AB824" s="27">
        <f t="shared" si="1423"/>
        <v>0</v>
      </c>
      <c r="AC824" s="60">
        <f t="shared" si="1423"/>
        <v>0</v>
      </c>
      <c r="AD824" s="27">
        <f t="shared" si="1423"/>
        <v>677</v>
      </c>
      <c r="AE824" s="60">
        <f t="shared" si="1423"/>
        <v>0</v>
      </c>
      <c r="AF824" s="27">
        <f t="shared" si="1424"/>
        <v>0</v>
      </c>
      <c r="AG824" s="60">
        <f t="shared" si="1424"/>
        <v>0</v>
      </c>
      <c r="AH824" s="27">
        <f t="shared" si="1424"/>
        <v>0</v>
      </c>
      <c r="AI824" s="60">
        <f t="shared" si="1424"/>
        <v>0</v>
      </c>
      <c r="AJ824" s="27">
        <f t="shared" si="1424"/>
        <v>677</v>
      </c>
      <c r="AK824" s="60">
        <f t="shared" si="1424"/>
        <v>0</v>
      </c>
      <c r="AL824" s="27">
        <f t="shared" si="1424"/>
        <v>0</v>
      </c>
      <c r="AM824" s="60">
        <f t="shared" si="1424"/>
        <v>0</v>
      </c>
      <c r="AN824" s="27">
        <f t="shared" si="1424"/>
        <v>0</v>
      </c>
      <c r="AO824" s="60">
        <f t="shared" si="1424"/>
        <v>0</v>
      </c>
      <c r="AP824" s="27">
        <f t="shared" si="1424"/>
        <v>677</v>
      </c>
      <c r="AQ824" s="60">
        <f t="shared" si="1424"/>
        <v>0</v>
      </c>
      <c r="AR824" s="27">
        <f t="shared" si="1425"/>
        <v>0</v>
      </c>
      <c r="AS824" s="60">
        <f t="shared" si="1425"/>
        <v>0</v>
      </c>
      <c r="AT824" s="27">
        <f t="shared" si="1425"/>
        <v>0</v>
      </c>
      <c r="AU824" s="60">
        <f t="shared" si="1425"/>
        <v>0</v>
      </c>
      <c r="AV824" s="27">
        <f t="shared" si="1425"/>
        <v>677</v>
      </c>
      <c r="AW824" s="60">
        <f t="shared" si="1425"/>
        <v>0</v>
      </c>
    </row>
    <row r="825" spans="1:49" s="9" customFormat="1" ht="20.25" customHeight="1">
      <c r="A825" s="73" t="s">
        <v>178</v>
      </c>
      <c r="B825" s="25" t="s">
        <v>56</v>
      </c>
      <c r="C825" s="25" t="s">
        <v>53</v>
      </c>
      <c r="D825" s="70" t="s">
        <v>532</v>
      </c>
      <c r="E825" s="25" t="s">
        <v>177</v>
      </c>
      <c r="F825" s="27">
        <v>677</v>
      </c>
      <c r="G825" s="27"/>
      <c r="H825" s="27"/>
      <c r="I825" s="27"/>
      <c r="J825" s="27"/>
      <c r="K825" s="27"/>
      <c r="L825" s="27">
        <f>F825+H825+I825+J825+K825</f>
        <v>677</v>
      </c>
      <c r="M825" s="27">
        <f>G825+K825</f>
        <v>0</v>
      </c>
      <c r="N825" s="27"/>
      <c r="O825" s="27"/>
      <c r="P825" s="27"/>
      <c r="Q825" s="27"/>
      <c r="R825" s="27">
        <f>L825+N825+O825+P825+Q825</f>
        <v>677</v>
      </c>
      <c r="S825" s="27">
        <f>M825+Q825</f>
        <v>0</v>
      </c>
      <c r="T825" s="27"/>
      <c r="U825" s="27"/>
      <c r="V825" s="27"/>
      <c r="W825" s="27"/>
      <c r="X825" s="27">
        <f>R825+T825+U825+V825+W825</f>
        <v>677</v>
      </c>
      <c r="Y825" s="27">
        <f>S825+W825</f>
        <v>0</v>
      </c>
      <c r="Z825" s="27"/>
      <c r="AA825" s="27"/>
      <c r="AB825" s="27"/>
      <c r="AC825" s="27"/>
      <c r="AD825" s="27">
        <f>X825+Z825+AA825+AB825+AC825</f>
        <v>677</v>
      </c>
      <c r="AE825" s="27">
        <f>Y825+AC825</f>
        <v>0</v>
      </c>
      <c r="AF825" s="27"/>
      <c r="AG825" s="27"/>
      <c r="AH825" s="27"/>
      <c r="AI825" s="27"/>
      <c r="AJ825" s="27">
        <f>AD825+AF825+AG825+AH825+AI825</f>
        <v>677</v>
      </c>
      <c r="AK825" s="27">
        <f>AE825+AI825</f>
        <v>0</v>
      </c>
      <c r="AL825" s="27"/>
      <c r="AM825" s="27"/>
      <c r="AN825" s="27"/>
      <c r="AO825" s="27"/>
      <c r="AP825" s="27">
        <f>AJ825+AL825+AM825+AN825+AO825</f>
        <v>677</v>
      </c>
      <c r="AQ825" s="27">
        <f>AK825+AO825</f>
        <v>0</v>
      </c>
      <c r="AR825" s="27"/>
      <c r="AS825" s="27"/>
      <c r="AT825" s="27"/>
      <c r="AU825" s="27"/>
      <c r="AV825" s="27">
        <f>AP825+AR825+AS825+AT825+AU825</f>
        <v>677</v>
      </c>
      <c r="AW825" s="27">
        <f>AQ825+AU825</f>
        <v>0</v>
      </c>
    </row>
    <row r="826" spans="1:49" s="108" customFormat="1" ht="20.25" customHeight="1">
      <c r="A826" s="104" t="s">
        <v>702</v>
      </c>
      <c r="B826" s="25" t="s">
        <v>56</v>
      </c>
      <c r="C826" s="25" t="s">
        <v>53</v>
      </c>
      <c r="D826" s="32" t="s">
        <v>245</v>
      </c>
      <c r="E826" s="25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7">
        <f>AL827</f>
        <v>1263</v>
      </c>
      <c r="AM826" s="27">
        <f t="shared" ref="AM826:AW829" si="1426">AM827</f>
        <v>0</v>
      </c>
      <c r="AN826" s="27">
        <f t="shared" si="1426"/>
        <v>0</v>
      </c>
      <c r="AO826" s="27">
        <f t="shared" si="1426"/>
        <v>0</v>
      </c>
      <c r="AP826" s="27">
        <f t="shared" si="1426"/>
        <v>1263</v>
      </c>
      <c r="AQ826" s="27">
        <f t="shared" si="1426"/>
        <v>0</v>
      </c>
      <c r="AR826" s="27">
        <f>AR827</f>
        <v>2124</v>
      </c>
      <c r="AS826" s="27">
        <f t="shared" si="1426"/>
        <v>0</v>
      </c>
      <c r="AT826" s="27">
        <f t="shared" si="1426"/>
        <v>0</v>
      </c>
      <c r="AU826" s="27">
        <f t="shared" si="1426"/>
        <v>0</v>
      </c>
      <c r="AV826" s="27">
        <f t="shared" si="1426"/>
        <v>3387</v>
      </c>
      <c r="AW826" s="27">
        <f t="shared" si="1426"/>
        <v>0</v>
      </c>
    </row>
    <row r="827" spans="1:49" s="9" customFormat="1" ht="20.25" customHeight="1">
      <c r="A827" s="104" t="s">
        <v>78</v>
      </c>
      <c r="B827" s="25" t="s">
        <v>56</v>
      </c>
      <c r="C827" s="25" t="s">
        <v>53</v>
      </c>
      <c r="D827" s="32" t="s">
        <v>246</v>
      </c>
      <c r="E827" s="25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  <c r="AJ827" s="27"/>
      <c r="AK827" s="27"/>
      <c r="AL827" s="27">
        <f>AL828</f>
        <v>1263</v>
      </c>
      <c r="AM827" s="27">
        <f t="shared" si="1426"/>
        <v>0</v>
      </c>
      <c r="AN827" s="27">
        <f t="shared" si="1426"/>
        <v>0</v>
      </c>
      <c r="AO827" s="27">
        <f t="shared" si="1426"/>
        <v>0</v>
      </c>
      <c r="AP827" s="27">
        <f t="shared" si="1426"/>
        <v>1263</v>
      </c>
      <c r="AQ827" s="27">
        <f t="shared" si="1426"/>
        <v>0</v>
      </c>
      <c r="AR827" s="27">
        <f>AR828</f>
        <v>2124</v>
      </c>
      <c r="AS827" s="27">
        <f t="shared" si="1426"/>
        <v>0</v>
      </c>
      <c r="AT827" s="27">
        <f t="shared" si="1426"/>
        <v>0</v>
      </c>
      <c r="AU827" s="27">
        <f t="shared" si="1426"/>
        <v>0</v>
      </c>
      <c r="AV827" s="27">
        <f t="shared" si="1426"/>
        <v>3387</v>
      </c>
      <c r="AW827" s="27">
        <f t="shared" si="1426"/>
        <v>0</v>
      </c>
    </row>
    <row r="828" spans="1:49" s="9" customFormat="1" ht="20.25" customHeight="1">
      <c r="A828" s="120" t="s">
        <v>134</v>
      </c>
      <c r="B828" s="25" t="s">
        <v>56</v>
      </c>
      <c r="C828" s="25" t="s">
        <v>53</v>
      </c>
      <c r="D828" s="32" t="s">
        <v>703</v>
      </c>
      <c r="E828" s="25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  <c r="AJ828" s="27"/>
      <c r="AK828" s="27"/>
      <c r="AL828" s="27">
        <f>AL829</f>
        <v>1263</v>
      </c>
      <c r="AM828" s="27">
        <f t="shared" si="1426"/>
        <v>0</v>
      </c>
      <c r="AN828" s="27">
        <f t="shared" si="1426"/>
        <v>0</v>
      </c>
      <c r="AO828" s="27">
        <f t="shared" si="1426"/>
        <v>0</v>
      </c>
      <c r="AP828" s="27">
        <f t="shared" si="1426"/>
        <v>1263</v>
      </c>
      <c r="AQ828" s="27">
        <f t="shared" si="1426"/>
        <v>0</v>
      </c>
      <c r="AR828" s="27">
        <f>AR829</f>
        <v>2124</v>
      </c>
      <c r="AS828" s="27">
        <f t="shared" si="1426"/>
        <v>0</v>
      </c>
      <c r="AT828" s="27">
        <f t="shared" si="1426"/>
        <v>0</v>
      </c>
      <c r="AU828" s="27">
        <f t="shared" si="1426"/>
        <v>0</v>
      </c>
      <c r="AV828" s="27">
        <f t="shared" si="1426"/>
        <v>3387</v>
      </c>
      <c r="AW828" s="27">
        <f t="shared" si="1426"/>
        <v>0</v>
      </c>
    </row>
    <row r="829" spans="1:49" s="9" customFormat="1" ht="35.25" customHeight="1">
      <c r="A829" s="120" t="s">
        <v>83</v>
      </c>
      <c r="B829" s="25" t="s">
        <v>56</v>
      </c>
      <c r="C829" s="25" t="s">
        <v>53</v>
      </c>
      <c r="D829" s="32" t="s">
        <v>703</v>
      </c>
      <c r="E829" s="25" t="s">
        <v>84</v>
      </c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>
        <f>AL830</f>
        <v>1263</v>
      </c>
      <c r="AM829" s="27">
        <f t="shared" si="1426"/>
        <v>0</v>
      </c>
      <c r="AN829" s="27">
        <f t="shared" si="1426"/>
        <v>0</v>
      </c>
      <c r="AO829" s="27">
        <f t="shared" si="1426"/>
        <v>0</v>
      </c>
      <c r="AP829" s="27">
        <f t="shared" si="1426"/>
        <v>1263</v>
      </c>
      <c r="AQ829" s="27">
        <f t="shared" si="1426"/>
        <v>0</v>
      </c>
      <c r="AR829" s="27">
        <f>AR830</f>
        <v>2124</v>
      </c>
      <c r="AS829" s="27">
        <f t="shared" si="1426"/>
        <v>0</v>
      </c>
      <c r="AT829" s="27">
        <f t="shared" si="1426"/>
        <v>0</v>
      </c>
      <c r="AU829" s="27">
        <f t="shared" si="1426"/>
        <v>0</v>
      </c>
      <c r="AV829" s="27">
        <f t="shared" si="1426"/>
        <v>3387</v>
      </c>
      <c r="AW829" s="27">
        <f t="shared" si="1426"/>
        <v>0</v>
      </c>
    </row>
    <row r="830" spans="1:49" s="9" customFormat="1" ht="20.25" customHeight="1">
      <c r="A830" s="120" t="s">
        <v>178</v>
      </c>
      <c r="B830" s="25" t="s">
        <v>56</v>
      </c>
      <c r="C830" s="25" t="s">
        <v>53</v>
      </c>
      <c r="D830" s="32" t="s">
        <v>703</v>
      </c>
      <c r="E830" s="25" t="s">
        <v>177</v>
      </c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  <c r="AJ830" s="27"/>
      <c r="AK830" s="27"/>
      <c r="AL830" s="27">
        <v>1263</v>
      </c>
      <c r="AM830" s="27"/>
      <c r="AN830" s="27"/>
      <c r="AO830" s="27"/>
      <c r="AP830" s="27">
        <f>AJ830+AL830+AM830+AN830+AO830</f>
        <v>1263</v>
      </c>
      <c r="AQ830" s="27">
        <f>AK830+AO830</f>
        <v>0</v>
      </c>
      <c r="AR830" s="27">
        <v>2124</v>
      </c>
      <c r="AS830" s="27"/>
      <c r="AT830" s="27"/>
      <c r="AU830" s="27"/>
      <c r="AV830" s="27">
        <f>AP830+AR830+AS830+AT830+AU830</f>
        <v>3387</v>
      </c>
      <c r="AW830" s="27">
        <f>AQ830+AU830</f>
        <v>0</v>
      </c>
    </row>
    <row r="831" spans="1:49" s="9" customFormat="1" ht="20.25" customHeight="1">
      <c r="A831" s="73"/>
      <c r="B831" s="25"/>
      <c r="C831" s="25"/>
      <c r="D831" s="32"/>
      <c r="E831" s="25"/>
      <c r="F831" s="60"/>
      <c r="G831" s="60"/>
      <c r="H831" s="60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  <c r="AD831" s="60"/>
      <c r="AE831" s="60"/>
      <c r="AF831" s="60"/>
      <c r="AG831" s="60"/>
      <c r="AH831" s="60"/>
      <c r="AI831" s="60"/>
      <c r="AJ831" s="60"/>
      <c r="AK831" s="60"/>
      <c r="AL831" s="60"/>
      <c r="AM831" s="60"/>
      <c r="AN831" s="60"/>
      <c r="AO831" s="60"/>
      <c r="AP831" s="60"/>
      <c r="AQ831" s="60"/>
      <c r="AR831" s="60"/>
      <c r="AS831" s="60"/>
      <c r="AT831" s="60"/>
      <c r="AU831" s="60"/>
      <c r="AV831" s="60"/>
      <c r="AW831" s="60"/>
    </row>
    <row r="832" spans="1:49" s="9" customFormat="1" ht="56.25">
      <c r="A832" s="71" t="s">
        <v>65</v>
      </c>
      <c r="B832" s="22" t="s">
        <v>56</v>
      </c>
      <c r="C832" s="22" t="s">
        <v>62</v>
      </c>
      <c r="D832" s="29"/>
      <c r="E832" s="22"/>
      <c r="F832" s="24">
        <f t="shared" ref="F832:U833" si="1427">F833</f>
        <v>2999</v>
      </c>
      <c r="G832" s="24">
        <f t="shared" si="1427"/>
        <v>0</v>
      </c>
      <c r="H832" s="24">
        <f t="shared" si="1427"/>
        <v>135</v>
      </c>
      <c r="I832" s="24">
        <f t="shared" si="1427"/>
        <v>0</v>
      </c>
      <c r="J832" s="24">
        <f t="shared" si="1427"/>
        <v>0</v>
      </c>
      <c r="K832" s="24">
        <f t="shared" si="1427"/>
        <v>0</v>
      </c>
      <c r="L832" s="24">
        <f t="shared" si="1427"/>
        <v>3134</v>
      </c>
      <c r="M832" s="24">
        <f t="shared" si="1427"/>
        <v>0</v>
      </c>
      <c r="N832" s="24">
        <f t="shared" si="1427"/>
        <v>0</v>
      </c>
      <c r="O832" s="24">
        <f t="shared" si="1427"/>
        <v>0</v>
      </c>
      <c r="P832" s="24">
        <f t="shared" si="1427"/>
        <v>0</v>
      </c>
      <c r="Q832" s="24">
        <f t="shared" si="1427"/>
        <v>0</v>
      </c>
      <c r="R832" s="24">
        <f t="shared" si="1427"/>
        <v>3134</v>
      </c>
      <c r="S832" s="24">
        <f t="shared" si="1427"/>
        <v>0</v>
      </c>
      <c r="T832" s="24">
        <f t="shared" si="1427"/>
        <v>35</v>
      </c>
      <c r="U832" s="24">
        <f t="shared" si="1427"/>
        <v>0</v>
      </c>
      <c r="V832" s="24">
        <f t="shared" ref="T832:AI836" si="1428">V833</f>
        <v>0</v>
      </c>
      <c r="W832" s="24">
        <f t="shared" si="1428"/>
        <v>0</v>
      </c>
      <c r="X832" s="24">
        <f t="shared" si="1428"/>
        <v>3169</v>
      </c>
      <c r="Y832" s="24">
        <f t="shared" si="1428"/>
        <v>0</v>
      </c>
      <c r="Z832" s="24">
        <f t="shared" si="1428"/>
        <v>0</v>
      </c>
      <c r="AA832" s="24">
        <f t="shared" si="1428"/>
        <v>0</v>
      </c>
      <c r="AB832" s="24">
        <f t="shared" si="1428"/>
        <v>0</v>
      </c>
      <c r="AC832" s="24">
        <f t="shared" si="1428"/>
        <v>0</v>
      </c>
      <c r="AD832" s="24">
        <f t="shared" si="1428"/>
        <v>3169</v>
      </c>
      <c r="AE832" s="24">
        <f t="shared" si="1428"/>
        <v>0</v>
      </c>
      <c r="AF832" s="24">
        <f t="shared" si="1428"/>
        <v>0</v>
      </c>
      <c r="AG832" s="24">
        <f t="shared" si="1428"/>
        <v>0</v>
      </c>
      <c r="AH832" s="24">
        <f t="shared" si="1428"/>
        <v>0</v>
      </c>
      <c r="AI832" s="24">
        <f t="shared" si="1428"/>
        <v>0</v>
      </c>
      <c r="AJ832" s="24">
        <f t="shared" ref="AF832:AU836" si="1429">AJ833</f>
        <v>3169</v>
      </c>
      <c r="AK832" s="24">
        <f t="shared" si="1429"/>
        <v>0</v>
      </c>
      <c r="AL832" s="24">
        <f t="shared" si="1429"/>
        <v>0</v>
      </c>
      <c r="AM832" s="24">
        <f t="shared" si="1429"/>
        <v>0</v>
      </c>
      <c r="AN832" s="24">
        <f t="shared" si="1429"/>
        <v>0</v>
      </c>
      <c r="AO832" s="24">
        <f t="shared" si="1429"/>
        <v>0</v>
      </c>
      <c r="AP832" s="24">
        <f t="shared" si="1429"/>
        <v>3169</v>
      </c>
      <c r="AQ832" s="24">
        <f t="shared" si="1429"/>
        <v>0</v>
      </c>
      <c r="AR832" s="24">
        <f t="shared" si="1429"/>
        <v>0</v>
      </c>
      <c r="AS832" s="24">
        <f t="shared" si="1429"/>
        <v>0</v>
      </c>
      <c r="AT832" s="24">
        <f t="shared" si="1429"/>
        <v>0</v>
      </c>
      <c r="AU832" s="24">
        <f t="shared" si="1429"/>
        <v>0</v>
      </c>
      <c r="AV832" s="24">
        <f t="shared" ref="AR832:AW836" si="1430">AV833</f>
        <v>3169</v>
      </c>
      <c r="AW832" s="24">
        <f t="shared" si="1430"/>
        <v>0</v>
      </c>
    </row>
    <row r="833" spans="1:49" s="9" customFormat="1" ht="99">
      <c r="A833" s="33" t="s">
        <v>206</v>
      </c>
      <c r="B833" s="25" t="s">
        <v>56</v>
      </c>
      <c r="C833" s="25" t="s">
        <v>62</v>
      </c>
      <c r="D833" s="32" t="s">
        <v>292</v>
      </c>
      <c r="E833" s="25"/>
      <c r="F833" s="27">
        <f>F834</f>
        <v>2999</v>
      </c>
      <c r="G833" s="27">
        <f>G834</f>
        <v>0</v>
      </c>
      <c r="H833" s="27">
        <f t="shared" si="1427"/>
        <v>135</v>
      </c>
      <c r="I833" s="27">
        <f t="shared" si="1427"/>
        <v>0</v>
      </c>
      <c r="J833" s="27">
        <f t="shared" si="1427"/>
        <v>0</v>
      </c>
      <c r="K833" s="27">
        <f t="shared" si="1427"/>
        <v>0</v>
      </c>
      <c r="L833" s="27">
        <f t="shared" si="1427"/>
        <v>3134</v>
      </c>
      <c r="M833" s="27">
        <f t="shared" si="1427"/>
        <v>0</v>
      </c>
      <c r="N833" s="27">
        <f t="shared" si="1427"/>
        <v>0</v>
      </c>
      <c r="O833" s="27">
        <f t="shared" si="1427"/>
        <v>0</v>
      </c>
      <c r="P833" s="27">
        <f t="shared" si="1427"/>
        <v>0</v>
      </c>
      <c r="Q833" s="27">
        <f t="shared" si="1427"/>
        <v>0</v>
      </c>
      <c r="R833" s="27">
        <f t="shared" si="1427"/>
        <v>3134</v>
      </c>
      <c r="S833" s="27">
        <f t="shared" si="1427"/>
        <v>0</v>
      </c>
      <c r="T833" s="27">
        <f t="shared" si="1428"/>
        <v>35</v>
      </c>
      <c r="U833" s="27">
        <f t="shared" si="1428"/>
        <v>0</v>
      </c>
      <c r="V833" s="27">
        <f t="shared" si="1428"/>
        <v>0</v>
      </c>
      <c r="W833" s="27">
        <f t="shared" si="1428"/>
        <v>0</v>
      </c>
      <c r="X833" s="27">
        <f t="shared" si="1428"/>
        <v>3169</v>
      </c>
      <c r="Y833" s="27">
        <f t="shared" si="1428"/>
        <v>0</v>
      </c>
      <c r="Z833" s="27">
        <f t="shared" si="1428"/>
        <v>0</v>
      </c>
      <c r="AA833" s="27">
        <f t="shared" si="1428"/>
        <v>0</v>
      </c>
      <c r="AB833" s="27">
        <f t="shared" si="1428"/>
        <v>0</v>
      </c>
      <c r="AC833" s="27">
        <f t="shared" si="1428"/>
        <v>0</v>
      </c>
      <c r="AD833" s="27">
        <f t="shared" si="1428"/>
        <v>3169</v>
      </c>
      <c r="AE833" s="27">
        <f t="shared" si="1428"/>
        <v>0</v>
      </c>
      <c r="AF833" s="27">
        <f t="shared" si="1429"/>
        <v>0</v>
      </c>
      <c r="AG833" s="27">
        <f t="shared" si="1429"/>
        <v>0</v>
      </c>
      <c r="AH833" s="27">
        <f t="shared" si="1429"/>
        <v>0</v>
      </c>
      <c r="AI833" s="27">
        <f t="shared" si="1429"/>
        <v>0</v>
      </c>
      <c r="AJ833" s="27">
        <f t="shared" si="1429"/>
        <v>3169</v>
      </c>
      <c r="AK833" s="27">
        <f t="shared" si="1429"/>
        <v>0</v>
      </c>
      <c r="AL833" s="27">
        <f t="shared" si="1429"/>
        <v>0</v>
      </c>
      <c r="AM833" s="27">
        <f t="shared" si="1429"/>
        <v>0</v>
      </c>
      <c r="AN833" s="27">
        <f t="shared" si="1429"/>
        <v>0</v>
      </c>
      <c r="AO833" s="27">
        <f t="shared" si="1429"/>
        <v>0</v>
      </c>
      <c r="AP833" s="27">
        <f t="shared" si="1429"/>
        <v>3169</v>
      </c>
      <c r="AQ833" s="27">
        <f t="shared" si="1429"/>
        <v>0</v>
      </c>
      <c r="AR833" s="27">
        <f t="shared" si="1430"/>
        <v>0</v>
      </c>
      <c r="AS833" s="27">
        <f t="shared" si="1430"/>
        <v>0</v>
      </c>
      <c r="AT833" s="27">
        <f t="shared" si="1430"/>
        <v>0</v>
      </c>
      <c r="AU833" s="27">
        <f t="shared" si="1430"/>
        <v>0</v>
      </c>
      <c r="AV833" s="27">
        <f t="shared" si="1430"/>
        <v>3169</v>
      </c>
      <c r="AW833" s="27">
        <f t="shared" si="1430"/>
        <v>0</v>
      </c>
    </row>
    <row r="834" spans="1:49" s="9" customFormat="1" ht="33">
      <c r="A834" s="77" t="s">
        <v>216</v>
      </c>
      <c r="B834" s="25" t="s">
        <v>56</v>
      </c>
      <c r="C834" s="25" t="s">
        <v>62</v>
      </c>
      <c r="D834" s="32" t="s">
        <v>306</v>
      </c>
      <c r="E834" s="25"/>
      <c r="F834" s="27">
        <f t="shared" ref="F834:U836" si="1431">F835</f>
        <v>2999</v>
      </c>
      <c r="G834" s="27">
        <f t="shared" si="1431"/>
        <v>0</v>
      </c>
      <c r="H834" s="27">
        <f t="shared" si="1431"/>
        <v>135</v>
      </c>
      <c r="I834" s="27">
        <f t="shared" si="1431"/>
        <v>0</v>
      </c>
      <c r="J834" s="27">
        <f t="shared" si="1431"/>
        <v>0</v>
      </c>
      <c r="K834" s="27">
        <f t="shared" si="1431"/>
        <v>0</v>
      </c>
      <c r="L834" s="27">
        <f t="shared" si="1431"/>
        <v>3134</v>
      </c>
      <c r="M834" s="27">
        <f t="shared" si="1431"/>
        <v>0</v>
      </c>
      <c r="N834" s="27">
        <f t="shared" si="1431"/>
        <v>0</v>
      </c>
      <c r="O834" s="27">
        <f t="shared" si="1431"/>
        <v>0</v>
      </c>
      <c r="P834" s="27">
        <f t="shared" si="1431"/>
        <v>0</v>
      </c>
      <c r="Q834" s="27">
        <f t="shared" si="1431"/>
        <v>0</v>
      </c>
      <c r="R834" s="27">
        <f t="shared" si="1431"/>
        <v>3134</v>
      </c>
      <c r="S834" s="27">
        <f t="shared" si="1431"/>
        <v>0</v>
      </c>
      <c r="T834" s="27">
        <f t="shared" si="1431"/>
        <v>35</v>
      </c>
      <c r="U834" s="27">
        <f t="shared" si="1431"/>
        <v>0</v>
      </c>
      <c r="V834" s="27">
        <f t="shared" si="1428"/>
        <v>0</v>
      </c>
      <c r="W834" s="27">
        <f t="shared" si="1428"/>
        <v>0</v>
      </c>
      <c r="X834" s="27">
        <f t="shared" si="1428"/>
        <v>3169</v>
      </c>
      <c r="Y834" s="27">
        <f t="shared" si="1428"/>
        <v>0</v>
      </c>
      <c r="Z834" s="27">
        <f t="shared" si="1428"/>
        <v>0</v>
      </c>
      <c r="AA834" s="27">
        <f t="shared" si="1428"/>
        <v>0</v>
      </c>
      <c r="AB834" s="27">
        <f t="shared" si="1428"/>
        <v>0</v>
      </c>
      <c r="AC834" s="27">
        <f t="shared" si="1428"/>
        <v>0</v>
      </c>
      <c r="AD834" s="27">
        <f t="shared" si="1428"/>
        <v>3169</v>
      </c>
      <c r="AE834" s="27">
        <f t="shared" si="1428"/>
        <v>0</v>
      </c>
      <c r="AF834" s="27">
        <f t="shared" si="1429"/>
        <v>0</v>
      </c>
      <c r="AG834" s="27">
        <f t="shared" si="1429"/>
        <v>0</v>
      </c>
      <c r="AH834" s="27">
        <f t="shared" si="1429"/>
        <v>0</v>
      </c>
      <c r="AI834" s="27">
        <f t="shared" si="1429"/>
        <v>0</v>
      </c>
      <c r="AJ834" s="27">
        <f t="shared" si="1429"/>
        <v>3169</v>
      </c>
      <c r="AK834" s="27">
        <f t="shared" si="1429"/>
        <v>0</v>
      </c>
      <c r="AL834" s="27">
        <f t="shared" si="1429"/>
        <v>0</v>
      </c>
      <c r="AM834" s="27">
        <f t="shared" si="1429"/>
        <v>0</v>
      </c>
      <c r="AN834" s="27">
        <f t="shared" si="1429"/>
        <v>0</v>
      </c>
      <c r="AO834" s="27">
        <f t="shared" si="1429"/>
        <v>0</v>
      </c>
      <c r="AP834" s="27">
        <f t="shared" si="1429"/>
        <v>3169</v>
      </c>
      <c r="AQ834" s="27">
        <f t="shared" si="1429"/>
        <v>0</v>
      </c>
      <c r="AR834" s="27">
        <f t="shared" si="1430"/>
        <v>0</v>
      </c>
      <c r="AS834" s="27">
        <f t="shared" si="1430"/>
        <v>0</v>
      </c>
      <c r="AT834" s="27">
        <f t="shared" si="1430"/>
        <v>0</v>
      </c>
      <c r="AU834" s="27">
        <f t="shared" si="1430"/>
        <v>0</v>
      </c>
      <c r="AV834" s="27">
        <f t="shared" si="1430"/>
        <v>3169</v>
      </c>
      <c r="AW834" s="27">
        <f t="shared" si="1430"/>
        <v>0</v>
      </c>
    </row>
    <row r="835" spans="1:49" s="9" customFormat="1" ht="66">
      <c r="A835" s="33" t="s">
        <v>128</v>
      </c>
      <c r="B835" s="25" t="s">
        <v>56</v>
      </c>
      <c r="C835" s="25" t="s">
        <v>62</v>
      </c>
      <c r="D835" s="32" t="s">
        <v>307</v>
      </c>
      <c r="E835" s="25"/>
      <c r="F835" s="27">
        <f t="shared" si="1431"/>
        <v>2999</v>
      </c>
      <c r="G835" s="27">
        <f t="shared" si="1431"/>
        <v>0</v>
      </c>
      <c r="H835" s="27">
        <f t="shared" si="1431"/>
        <v>135</v>
      </c>
      <c r="I835" s="27">
        <f t="shared" si="1431"/>
        <v>0</v>
      </c>
      <c r="J835" s="27">
        <f t="shared" si="1431"/>
        <v>0</v>
      </c>
      <c r="K835" s="27">
        <f t="shared" si="1431"/>
        <v>0</v>
      </c>
      <c r="L835" s="27">
        <f t="shared" si="1431"/>
        <v>3134</v>
      </c>
      <c r="M835" s="27">
        <f t="shared" si="1431"/>
        <v>0</v>
      </c>
      <c r="N835" s="27">
        <f t="shared" si="1431"/>
        <v>0</v>
      </c>
      <c r="O835" s="27">
        <f t="shared" si="1431"/>
        <v>0</v>
      </c>
      <c r="P835" s="27">
        <f t="shared" si="1431"/>
        <v>0</v>
      </c>
      <c r="Q835" s="27">
        <f t="shared" si="1431"/>
        <v>0</v>
      </c>
      <c r="R835" s="27">
        <f t="shared" si="1431"/>
        <v>3134</v>
      </c>
      <c r="S835" s="27">
        <f t="shared" si="1431"/>
        <v>0</v>
      </c>
      <c r="T835" s="27">
        <f t="shared" si="1428"/>
        <v>35</v>
      </c>
      <c r="U835" s="27">
        <f t="shared" si="1428"/>
        <v>0</v>
      </c>
      <c r="V835" s="27">
        <f t="shared" si="1428"/>
        <v>0</v>
      </c>
      <c r="W835" s="27">
        <f t="shared" si="1428"/>
        <v>0</v>
      </c>
      <c r="X835" s="27">
        <f t="shared" si="1428"/>
        <v>3169</v>
      </c>
      <c r="Y835" s="27">
        <f t="shared" si="1428"/>
        <v>0</v>
      </c>
      <c r="Z835" s="27">
        <f t="shared" si="1428"/>
        <v>0</v>
      </c>
      <c r="AA835" s="27">
        <f t="shared" si="1428"/>
        <v>0</v>
      </c>
      <c r="AB835" s="27">
        <f t="shared" si="1428"/>
        <v>0</v>
      </c>
      <c r="AC835" s="27">
        <f t="shared" si="1428"/>
        <v>0</v>
      </c>
      <c r="AD835" s="27">
        <f t="shared" si="1428"/>
        <v>3169</v>
      </c>
      <c r="AE835" s="27">
        <f t="shared" si="1428"/>
        <v>0</v>
      </c>
      <c r="AF835" s="27">
        <f t="shared" si="1429"/>
        <v>0</v>
      </c>
      <c r="AG835" s="27">
        <f t="shared" si="1429"/>
        <v>0</v>
      </c>
      <c r="AH835" s="27">
        <f t="shared" si="1429"/>
        <v>0</v>
      </c>
      <c r="AI835" s="27">
        <f t="shared" si="1429"/>
        <v>0</v>
      </c>
      <c r="AJ835" s="27">
        <f t="shared" si="1429"/>
        <v>3169</v>
      </c>
      <c r="AK835" s="27">
        <f t="shared" si="1429"/>
        <v>0</v>
      </c>
      <c r="AL835" s="27">
        <f t="shared" si="1429"/>
        <v>0</v>
      </c>
      <c r="AM835" s="27">
        <f t="shared" si="1429"/>
        <v>0</v>
      </c>
      <c r="AN835" s="27">
        <f t="shared" si="1429"/>
        <v>0</v>
      </c>
      <c r="AO835" s="27">
        <f t="shared" si="1429"/>
        <v>0</v>
      </c>
      <c r="AP835" s="27">
        <f t="shared" si="1429"/>
        <v>3169</v>
      </c>
      <c r="AQ835" s="27">
        <f t="shared" si="1429"/>
        <v>0</v>
      </c>
      <c r="AR835" s="27">
        <f t="shared" si="1430"/>
        <v>0</v>
      </c>
      <c r="AS835" s="27">
        <f t="shared" si="1430"/>
        <v>0</v>
      </c>
      <c r="AT835" s="27">
        <f t="shared" si="1430"/>
        <v>0</v>
      </c>
      <c r="AU835" s="27">
        <f t="shared" si="1430"/>
        <v>0</v>
      </c>
      <c r="AV835" s="27">
        <f t="shared" si="1430"/>
        <v>3169</v>
      </c>
      <c r="AW835" s="27">
        <f t="shared" si="1430"/>
        <v>0</v>
      </c>
    </row>
    <row r="836" spans="1:49" s="9" customFormat="1" ht="38.25" customHeight="1">
      <c r="A836" s="33" t="s">
        <v>83</v>
      </c>
      <c r="B836" s="25" t="s">
        <v>56</v>
      </c>
      <c r="C836" s="25" t="s">
        <v>62</v>
      </c>
      <c r="D836" s="32" t="s">
        <v>307</v>
      </c>
      <c r="E836" s="25" t="s">
        <v>84</v>
      </c>
      <c r="F836" s="27">
        <f t="shared" si="1431"/>
        <v>2999</v>
      </c>
      <c r="G836" s="27">
        <f t="shared" si="1431"/>
        <v>0</v>
      </c>
      <c r="H836" s="27">
        <f t="shared" si="1431"/>
        <v>135</v>
      </c>
      <c r="I836" s="27">
        <f t="shared" si="1431"/>
        <v>0</v>
      </c>
      <c r="J836" s="27">
        <f t="shared" si="1431"/>
        <v>0</v>
      </c>
      <c r="K836" s="27">
        <f t="shared" si="1431"/>
        <v>0</v>
      </c>
      <c r="L836" s="27">
        <f t="shared" si="1431"/>
        <v>3134</v>
      </c>
      <c r="M836" s="27">
        <f t="shared" si="1431"/>
        <v>0</v>
      </c>
      <c r="N836" s="27">
        <f t="shared" si="1431"/>
        <v>0</v>
      </c>
      <c r="O836" s="27">
        <f t="shared" si="1431"/>
        <v>0</v>
      </c>
      <c r="P836" s="27">
        <f t="shared" si="1431"/>
        <v>0</v>
      </c>
      <c r="Q836" s="27">
        <f t="shared" si="1431"/>
        <v>0</v>
      </c>
      <c r="R836" s="27">
        <f t="shared" si="1431"/>
        <v>3134</v>
      </c>
      <c r="S836" s="27">
        <f t="shared" si="1431"/>
        <v>0</v>
      </c>
      <c r="T836" s="27">
        <f t="shared" si="1428"/>
        <v>35</v>
      </c>
      <c r="U836" s="27">
        <f t="shared" si="1428"/>
        <v>0</v>
      </c>
      <c r="V836" s="27">
        <f t="shared" si="1428"/>
        <v>0</v>
      </c>
      <c r="W836" s="27">
        <f t="shared" si="1428"/>
        <v>0</v>
      </c>
      <c r="X836" s="27">
        <f t="shared" si="1428"/>
        <v>3169</v>
      </c>
      <c r="Y836" s="27">
        <f t="shared" si="1428"/>
        <v>0</v>
      </c>
      <c r="Z836" s="27">
        <f t="shared" si="1428"/>
        <v>0</v>
      </c>
      <c r="AA836" s="27">
        <f t="shared" si="1428"/>
        <v>0</v>
      </c>
      <c r="AB836" s="27">
        <f t="shared" si="1428"/>
        <v>0</v>
      </c>
      <c r="AC836" s="27">
        <f t="shared" si="1428"/>
        <v>0</v>
      </c>
      <c r="AD836" s="27">
        <f t="shared" si="1428"/>
        <v>3169</v>
      </c>
      <c r="AE836" s="27">
        <f t="shared" si="1428"/>
        <v>0</v>
      </c>
      <c r="AF836" s="27">
        <f t="shared" si="1429"/>
        <v>0</v>
      </c>
      <c r="AG836" s="27">
        <f t="shared" si="1429"/>
        <v>0</v>
      </c>
      <c r="AH836" s="27">
        <f t="shared" si="1429"/>
        <v>0</v>
      </c>
      <c r="AI836" s="27">
        <f t="shared" si="1429"/>
        <v>0</v>
      </c>
      <c r="AJ836" s="27">
        <f t="shared" si="1429"/>
        <v>3169</v>
      </c>
      <c r="AK836" s="27">
        <f t="shared" si="1429"/>
        <v>0</v>
      </c>
      <c r="AL836" s="27">
        <f t="shared" si="1429"/>
        <v>0</v>
      </c>
      <c r="AM836" s="27">
        <f t="shared" si="1429"/>
        <v>0</v>
      </c>
      <c r="AN836" s="27">
        <f t="shared" si="1429"/>
        <v>0</v>
      </c>
      <c r="AO836" s="27">
        <f t="shared" si="1429"/>
        <v>0</v>
      </c>
      <c r="AP836" s="27">
        <f t="shared" si="1429"/>
        <v>3169</v>
      </c>
      <c r="AQ836" s="27">
        <f t="shared" si="1429"/>
        <v>0</v>
      </c>
      <c r="AR836" s="27">
        <f t="shared" si="1430"/>
        <v>0</v>
      </c>
      <c r="AS836" s="27">
        <f t="shared" si="1430"/>
        <v>0</v>
      </c>
      <c r="AT836" s="27">
        <f t="shared" si="1430"/>
        <v>0</v>
      </c>
      <c r="AU836" s="27">
        <f t="shared" si="1430"/>
        <v>0</v>
      </c>
      <c r="AV836" s="27">
        <f t="shared" si="1430"/>
        <v>3169</v>
      </c>
      <c r="AW836" s="27">
        <f t="shared" si="1430"/>
        <v>0</v>
      </c>
    </row>
    <row r="837" spans="1:49" s="9" customFormat="1" ht="16.5">
      <c r="A837" s="33" t="s">
        <v>178</v>
      </c>
      <c r="B837" s="25" t="s">
        <v>56</v>
      </c>
      <c r="C837" s="25" t="s">
        <v>62</v>
      </c>
      <c r="D837" s="32" t="s">
        <v>307</v>
      </c>
      <c r="E837" s="25" t="s">
        <v>177</v>
      </c>
      <c r="F837" s="27">
        <v>2999</v>
      </c>
      <c r="G837" s="27"/>
      <c r="H837" s="27">
        <v>135</v>
      </c>
      <c r="I837" s="27"/>
      <c r="J837" s="27"/>
      <c r="K837" s="27"/>
      <c r="L837" s="27">
        <f>F837+H837+I837+J837+K837</f>
        <v>3134</v>
      </c>
      <c r="M837" s="27">
        <f>G837+K837</f>
        <v>0</v>
      </c>
      <c r="N837" s="27"/>
      <c r="O837" s="27"/>
      <c r="P837" s="27"/>
      <c r="Q837" s="27"/>
      <c r="R837" s="27">
        <f>L837+N837+O837+P837+Q837</f>
        <v>3134</v>
      </c>
      <c r="S837" s="27">
        <f>M837+Q837</f>
        <v>0</v>
      </c>
      <c r="T837" s="27">
        <v>35</v>
      </c>
      <c r="U837" s="27"/>
      <c r="V837" s="27"/>
      <c r="W837" s="27"/>
      <c r="X837" s="27">
        <f>R837+T837+U837+V837+W837</f>
        <v>3169</v>
      </c>
      <c r="Y837" s="27">
        <f>S837+W837</f>
        <v>0</v>
      </c>
      <c r="Z837" s="27"/>
      <c r="AA837" s="27"/>
      <c r="AB837" s="27"/>
      <c r="AC837" s="27"/>
      <c r="AD837" s="27">
        <f>X837+Z837+AA837+AB837+AC837</f>
        <v>3169</v>
      </c>
      <c r="AE837" s="27">
        <f>Y837+AC837</f>
        <v>0</v>
      </c>
      <c r="AF837" s="27"/>
      <c r="AG837" s="27"/>
      <c r="AH837" s="27"/>
      <c r="AI837" s="27"/>
      <c r="AJ837" s="27">
        <f>AD837+AF837+AG837+AH837+AI837</f>
        <v>3169</v>
      </c>
      <c r="AK837" s="27">
        <f>AE837+AI837</f>
        <v>0</v>
      </c>
      <c r="AL837" s="27"/>
      <c r="AM837" s="27"/>
      <c r="AN837" s="27"/>
      <c r="AO837" s="27"/>
      <c r="AP837" s="27">
        <f>AJ837+AL837+AM837+AN837+AO837</f>
        <v>3169</v>
      </c>
      <c r="AQ837" s="27">
        <f>AK837+AO837</f>
        <v>0</v>
      </c>
      <c r="AR837" s="27"/>
      <c r="AS837" s="27"/>
      <c r="AT837" s="27"/>
      <c r="AU837" s="27"/>
      <c r="AV837" s="27">
        <f>AP837+AR837+AS837+AT837+AU837</f>
        <v>3169</v>
      </c>
      <c r="AW837" s="27">
        <f>AQ837+AU837</f>
        <v>0</v>
      </c>
    </row>
    <row r="838" spans="1:49" s="11" customFormat="1" ht="16.5">
      <c r="A838" s="33"/>
      <c r="B838" s="25"/>
      <c r="C838" s="25"/>
      <c r="D838" s="32"/>
      <c r="E838" s="25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  <c r="AE838" s="61"/>
      <c r="AF838" s="61"/>
      <c r="AG838" s="61"/>
      <c r="AH838" s="61"/>
      <c r="AI838" s="61"/>
      <c r="AJ838" s="61"/>
      <c r="AK838" s="61"/>
      <c r="AL838" s="61"/>
      <c r="AM838" s="61"/>
      <c r="AN838" s="61"/>
      <c r="AO838" s="61"/>
      <c r="AP838" s="61"/>
      <c r="AQ838" s="61"/>
      <c r="AR838" s="61"/>
      <c r="AS838" s="61"/>
      <c r="AT838" s="61"/>
      <c r="AU838" s="61"/>
      <c r="AV838" s="61"/>
      <c r="AW838" s="61"/>
    </row>
    <row r="839" spans="1:49" s="11" customFormat="1" ht="18.75">
      <c r="A839" s="71" t="s">
        <v>513</v>
      </c>
      <c r="B839" s="22" t="s">
        <v>56</v>
      </c>
      <c r="C839" s="22" t="s">
        <v>60</v>
      </c>
      <c r="D839" s="29"/>
      <c r="E839" s="22"/>
      <c r="F839" s="30">
        <f t="shared" ref="F839:AW839" si="1432">F840</f>
        <v>8322</v>
      </c>
      <c r="G839" s="30">
        <f t="shared" si="1432"/>
        <v>0</v>
      </c>
      <c r="H839" s="30">
        <f t="shared" si="1432"/>
        <v>116</v>
      </c>
      <c r="I839" s="30">
        <f t="shared" si="1432"/>
        <v>0</v>
      </c>
      <c r="J839" s="30">
        <f t="shared" si="1432"/>
        <v>0</v>
      </c>
      <c r="K839" s="30">
        <f t="shared" si="1432"/>
        <v>0</v>
      </c>
      <c r="L839" s="30">
        <f t="shared" si="1432"/>
        <v>8438</v>
      </c>
      <c r="M839" s="30">
        <f t="shared" si="1432"/>
        <v>0</v>
      </c>
      <c r="N839" s="30">
        <f t="shared" si="1432"/>
        <v>0</v>
      </c>
      <c r="O839" s="30">
        <f t="shared" si="1432"/>
        <v>0</v>
      </c>
      <c r="P839" s="30">
        <f t="shared" si="1432"/>
        <v>0</v>
      </c>
      <c r="Q839" s="30">
        <f t="shared" si="1432"/>
        <v>0</v>
      </c>
      <c r="R839" s="30">
        <f t="shared" si="1432"/>
        <v>8438</v>
      </c>
      <c r="S839" s="30">
        <f t="shared" si="1432"/>
        <v>0</v>
      </c>
      <c r="T839" s="30">
        <f t="shared" si="1432"/>
        <v>0</v>
      </c>
      <c r="U839" s="30">
        <f t="shared" si="1432"/>
        <v>0</v>
      </c>
      <c r="V839" s="30">
        <f t="shared" si="1432"/>
        <v>0</v>
      </c>
      <c r="W839" s="30">
        <f t="shared" si="1432"/>
        <v>0</v>
      </c>
      <c r="X839" s="30">
        <f t="shared" si="1432"/>
        <v>8438</v>
      </c>
      <c r="Y839" s="30">
        <f t="shared" si="1432"/>
        <v>0</v>
      </c>
      <c r="Z839" s="30">
        <f t="shared" si="1432"/>
        <v>2115</v>
      </c>
      <c r="AA839" s="30">
        <f t="shared" si="1432"/>
        <v>0</v>
      </c>
      <c r="AB839" s="30">
        <f t="shared" si="1432"/>
        <v>0</v>
      </c>
      <c r="AC839" s="30">
        <f t="shared" si="1432"/>
        <v>0</v>
      </c>
      <c r="AD839" s="30">
        <f t="shared" si="1432"/>
        <v>10553</v>
      </c>
      <c r="AE839" s="30">
        <f t="shared" si="1432"/>
        <v>0</v>
      </c>
      <c r="AF839" s="30">
        <f t="shared" si="1432"/>
        <v>0</v>
      </c>
      <c r="AG839" s="30">
        <f t="shared" si="1432"/>
        <v>0</v>
      </c>
      <c r="AH839" s="30">
        <f t="shared" si="1432"/>
        <v>0</v>
      </c>
      <c r="AI839" s="30">
        <f t="shared" si="1432"/>
        <v>0</v>
      </c>
      <c r="AJ839" s="30">
        <f t="shared" si="1432"/>
        <v>10553</v>
      </c>
      <c r="AK839" s="30">
        <f t="shared" si="1432"/>
        <v>0</v>
      </c>
      <c r="AL839" s="30">
        <f t="shared" si="1432"/>
        <v>11643</v>
      </c>
      <c r="AM839" s="30">
        <f t="shared" si="1432"/>
        <v>0</v>
      </c>
      <c r="AN839" s="30">
        <f t="shared" si="1432"/>
        <v>0</v>
      </c>
      <c r="AO839" s="30">
        <f t="shared" si="1432"/>
        <v>0</v>
      </c>
      <c r="AP839" s="30">
        <f t="shared" si="1432"/>
        <v>22196</v>
      </c>
      <c r="AQ839" s="30">
        <f t="shared" si="1432"/>
        <v>0</v>
      </c>
      <c r="AR839" s="30">
        <f t="shared" si="1432"/>
        <v>0</v>
      </c>
      <c r="AS839" s="30">
        <f t="shared" si="1432"/>
        <v>0</v>
      </c>
      <c r="AT839" s="30">
        <f t="shared" si="1432"/>
        <v>0</v>
      </c>
      <c r="AU839" s="30">
        <f t="shared" si="1432"/>
        <v>0</v>
      </c>
      <c r="AV839" s="30">
        <f t="shared" si="1432"/>
        <v>22196</v>
      </c>
      <c r="AW839" s="30">
        <f t="shared" si="1432"/>
        <v>0</v>
      </c>
    </row>
    <row r="840" spans="1:49" s="11" customFormat="1" ht="34.5">
      <c r="A840" s="73" t="s">
        <v>151</v>
      </c>
      <c r="B840" s="25" t="s">
        <v>56</v>
      </c>
      <c r="C840" s="25" t="s">
        <v>60</v>
      </c>
      <c r="D840" s="32" t="s">
        <v>275</v>
      </c>
      <c r="E840" s="22"/>
      <c r="F840" s="50">
        <f t="shared" ref="F840:M840" si="1433">F841+F845</f>
        <v>8322</v>
      </c>
      <c r="G840" s="50">
        <f t="shared" si="1433"/>
        <v>0</v>
      </c>
      <c r="H840" s="50">
        <f t="shared" si="1433"/>
        <v>116</v>
      </c>
      <c r="I840" s="50">
        <f t="shared" si="1433"/>
        <v>0</v>
      </c>
      <c r="J840" s="50">
        <f t="shared" si="1433"/>
        <v>0</v>
      </c>
      <c r="K840" s="50">
        <f t="shared" si="1433"/>
        <v>0</v>
      </c>
      <c r="L840" s="50">
        <f t="shared" si="1433"/>
        <v>8438</v>
      </c>
      <c r="M840" s="50">
        <f t="shared" si="1433"/>
        <v>0</v>
      </c>
      <c r="N840" s="50">
        <f t="shared" ref="N840:S840" si="1434">N841+N845</f>
        <v>0</v>
      </c>
      <c r="O840" s="50">
        <f t="shared" si="1434"/>
        <v>0</v>
      </c>
      <c r="P840" s="50">
        <f t="shared" si="1434"/>
        <v>0</v>
      </c>
      <c r="Q840" s="50">
        <f t="shared" si="1434"/>
        <v>0</v>
      </c>
      <c r="R840" s="50">
        <f t="shared" si="1434"/>
        <v>8438</v>
      </c>
      <c r="S840" s="50">
        <f t="shared" si="1434"/>
        <v>0</v>
      </c>
      <c r="T840" s="50">
        <f t="shared" ref="T840:Y840" si="1435">T841+T845</f>
        <v>0</v>
      </c>
      <c r="U840" s="50">
        <f t="shared" si="1435"/>
        <v>0</v>
      </c>
      <c r="V840" s="50">
        <f t="shared" si="1435"/>
        <v>0</v>
      </c>
      <c r="W840" s="50">
        <f t="shared" si="1435"/>
        <v>0</v>
      </c>
      <c r="X840" s="50">
        <f t="shared" si="1435"/>
        <v>8438</v>
      </c>
      <c r="Y840" s="50">
        <f t="shared" si="1435"/>
        <v>0</v>
      </c>
      <c r="Z840" s="50">
        <f t="shared" ref="Z840:AE840" si="1436">Z841+Z845</f>
        <v>2115</v>
      </c>
      <c r="AA840" s="50">
        <f t="shared" si="1436"/>
        <v>0</v>
      </c>
      <c r="AB840" s="50">
        <f t="shared" si="1436"/>
        <v>0</v>
      </c>
      <c r="AC840" s="50">
        <f t="shared" si="1436"/>
        <v>0</v>
      </c>
      <c r="AD840" s="50">
        <f t="shared" si="1436"/>
        <v>10553</v>
      </c>
      <c r="AE840" s="50">
        <f t="shared" si="1436"/>
        <v>0</v>
      </c>
      <c r="AF840" s="50">
        <f t="shared" ref="AF840:AK840" si="1437">AF841+AF845</f>
        <v>0</v>
      </c>
      <c r="AG840" s="50">
        <f t="shared" si="1437"/>
        <v>0</v>
      </c>
      <c r="AH840" s="50">
        <f t="shared" si="1437"/>
        <v>0</v>
      </c>
      <c r="AI840" s="50">
        <f t="shared" si="1437"/>
        <v>0</v>
      </c>
      <c r="AJ840" s="50">
        <f t="shared" si="1437"/>
        <v>10553</v>
      </c>
      <c r="AK840" s="50">
        <f t="shared" si="1437"/>
        <v>0</v>
      </c>
      <c r="AL840" s="50">
        <f t="shared" ref="AL840:AQ840" si="1438">AL841+AL845</f>
        <v>11643</v>
      </c>
      <c r="AM840" s="50">
        <f t="shared" si="1438"/>
        <v>0</v>
      </c>
      <c r="AN840" s="50">
        <f t="shared" si="1438"/>
        <v>0</v>
      </c>
      <c r="AO840" s="50">
        <f t="shared" si="1438"/>
        <v>0</v>
      </c>
      <c r="AP840" s="50">
        <f t="shared" si="1438"/>
        <v>22196</v>
      </c>
      <c r="AQ840" s="50">
        <f t="shared" si="1438"/>
        <v>0</v>
      </c>
      <c r="AR840" s="50">
        <f t="shared" ref="AR840:AW840" si="1439">AR841+AR845</f>
        <v>0</v>
      </c>
      <c r="AS840" s="50">
        <f t="shared" si="1439"/>
        <v>0</v>
      </c>
      <c r="AT840" s="50">
        <f t="shared" si="1439"/>
        <v>0</v>
      </c>
      <c r="AU840" s="50">
        <f t="shared" si="1439"/>
        <v>0</v>
      </c>
      <c r="AV840" s="50">
        <f t="shared" si="1439"/>
        <v>22196</v>
      </c>
      <c r="AW840" s="50">
        <f t="shared" si="1439"/>
        <v>0</v>
      </c>
    </row>
    <row r="841" spans="1:49" s="11" customFormat="1" ht="33" customHeight="1">
      <c r="A841" s="77" t="s">
        <v>216</v>
      </c>
      <c r="B841" s="25" t="s">
        <v>56</v>
      </c>
      <c r="C841" s="25" t="s">
        <v>60</v>
      </c>
      <c r="D841" s="32" t="s">
        <v>276</v>
      </c>
      <c r="E841" s="22"/>
      <c r="F841" s="50">
        <f t="shared" ref="F841:U843" si="1440">F842</f>
        <v>8092</v>
      </c>
      <c r="G841" s="50">
        <f t="shared" si="1440"/>
        <v>0</v>
      </c>
      <c r="H841" s="50">
        <f>H842</f>
        <v>116</v>
      </c>
      <c r="I841" s="50">
        <f t="shared" ref="I841:AA843" si="1441">I842</f>
        <v>0</v>
      </c>
      <c r="J841" s="50">
        <f t="shared" si="1441"/>
        <v>0</v>
      </c>
      <c r="K841" s="50">
        <f t="shared" si="1441"/>
        <v>0</v>
      </c>
      <c r="L841" s="50">
        <f t="shared" si="1441"/>
        <v>8208</v>
      </c>
      <c r="M841" s="50">
        <f t="shared" si="1441"/>
        <v>0</v>
      </c>
      <c r="N841" s="50">
        <f>N842</f>
        <v>0</v>
      </c>
      <c r="O841" s="50">
        <f t="shared" si="1441"/>
        <v>0</v>
      </c>
      <c r="P841" s="50">
        <f t="shared" si="1441"/>
        <v>0</v>
      </c>
      <c r="Q841" s="50">
        <f t="shared" si="1441"/>
        <v>0</v>
      </c>
      <c r="R841" s="50">
        <f t="shared" si="1441"/>
        <v>8208</v>
      </c>
      <c r="S841" s="50">
        <f t="shared" si="1441"/>
        <v>0</v>
      </c>
      <c r="T841" s="50">
        <f>T842</f>
        <v>0</v>
      </c>
      <c r="U841" s="50">
        <f t="shared" si="1441"/>
        <v>0</v>
      </c>
      <c r="V841" s="50">
        <f t="shared" si="1441"/>
        <v>0</v>
      </c>
      <c r="W841" s="50">
        <f t="shared" si="1441"/>
        <v>0</v>
      </c>
      <c r="X841" s="50">
        <f t="shared" si="1441"/>
        <v>8208</v>
      </c>
      <c r="Y841" s="50">
        <f t="shared" si="1441"/>
        <v>0</v>
      </c>
      <c r="Z841" s="50">
        <f>Z842</f>
        <v>0</v>
      </c>
      <c r="AA841" s="50">
        <f t="shared" si="1441"/>
        <v>0</v>
      </c>
      <c r="AB841" s="50">
        <f t="shared" ref="Z841:AE843" si="1442">AB842</f>
        <v>0</v>
      </c>
      <c r="AC841" s="50">
        <f t="shared" si="1442"/>
        <v>0</v>
      </c>
      <c r="AD841" s="50">
        <f t="shared" si="1442"/>
        <v>8208</v>
      </c>
      <c r="AE841" s="50">
        <f t="shared" si="1442"/>
        <v>0</v>
      </c>
      <c r="AF841" s="50">
        <f>AF842</f>
        <v>0</v>
      </c>
      <c r="AG841" s="50">
        <f t="shared" ref="AF841:AU843" si="1443">AG842</f>
        <v>0</v>
      </c>
      <c r="AH841" s="50">
        <f t="shared" si="1443"/>
        <v>0</v>
      </c>
      <c r="AI841" s="50">
        <f t="shared" si="1443"/>
        <v>0</v>
      </c>
      <c r="AJ841" s="50">
        <f t="shared" si="1443"/>
        <v>8208</v>
      </c>
      <c r="AK841" s="50">
        <f t="shared" si="1443"/>
        <v>0</v>
      </c>
      <c r="AL841" s="50">
        <f>AL842</f>
        <v>0</v>
      </c>
      <c r="AM841" s="50">
        <f t="shared" si="1443"/>
        <v>0</v>
      </c>
      <c r="AN841" s="50">
        <f t="shared" si="1443"/>
        <v>0</v>
      </c>
      <c r="AO841" s="50">
        <f t="shared" si="1443"/>
        <v>0</v>
      </c>
      <c r="AP841" s="50">
        <f t="shared" si="1443"/>
        <v>8208</v>
      </c>
      <c r="AQ841" s="50">
        <f t="shared" si="1443"/>
        <v>0</v>
      </c>
      <c r="AR841" s="50">
        <f>AR842</f>
        <v>0</v>
      </c>
      <c r="AS841" s="50">
        <f t="shared" si="1443"/>
        <v>0</v>
      </c>
      <c r="AT841" s="50">
        <f t="shared" si="1443"/>
        <v>0</v>
      </c>
      <c r="AU841" s="50">
        <f t="shared" si="1443"/>
        <v>0</v>
      </c>
      <c r="AV841" s="50">
        <f t="shared" ref="AR841:AW843" si="1444">AV842</f>
        <v>8208</v>
      </c>
      <c r="AW841" s="50">
        <f t="shared" si="1444"/>
        <v>0</v>
      </c>
    </row>
    <row r="842" spans="1:49" s="11" customFormat="1" ht="19.5" customHeight="1">
      <c r="A842" s="33" t="s">
        <v>89</v>
      </c>
      <c r="B842" s="25" t="s">
        <v>56</v>
      </c>
      <c r="C842" s="25" t="s">
        <v>60</v>
      </c>
      <c r="D842" s="32" t="s">
        <v>280</v>
      </c>
      <c r="E842" s="22"/>
      <c r="F842" s="50">
        <f t="shared" si="1440"/>
        <v>8092</v>
      </c>
      <c r="G842" s="50">
        <f t="shared" si="1440"/>
        <v>0</v>
      </c>
      <c r="H842" s="50">
        <f t="shared" si="1440"/>
        <v>116</v>
      </c>
      <c r="I842" s="50">
        <f t="shared" si="1440"/>
        <v>0</v>
      </c>
      <c r="J842" s="50">
        <f t="shared" si="1440"/>
        <v>0</v>
      </c>
      <c r="K842" s="50">
        <f t="shared" si="1440"/>
        <v>0</v>
      </c>
      <c r="L842" s="50">
        <f t="shared" si="1440"/>
        <v>8208</v>
      </c>
      <c r="M842" s="50">
        <f t="shared" si="1440"/>
        <v>0</v>
      </c>
      <c r="N842" s="50">
        <f t="shared" si="1440"/>
        <v>0</v>
      </c>
      <c r="O842" s="50">
        <f t="shared" si="1440"/>
        <v>0</v>
      </c>
      <c r="P842" s="50">
        <f t="shared" si="1440"/>
        <v>0</v>
      </c>
      <c r="Q842" s="50">
        <f t="shared" si="1440"/>
        <v>0</v>
      </c>
      <c r="R842" s="50">
        <f t="shared" si="1440"/>
        <v>8208</v>
      </c>
      <c r="S842" s="50">
        <f t="shared" si="1440"/>
        <v>0</v>
      </c>
      <c r="T842" s="50">
        <f t="shared" si="1440"/>
        <v>0</v>
      </c>
      <c r="U842" s="50">
        <f t="shared" si="1440"/>
        <v>0</v>
      </c>
      <c r="V842" s="50">
        <f t="shared" si="1441"/>
        <v>0</v>
      </c>
      <c r="W842" s="50">
        <f t="shared" si="1441"/>
        <v>0</v>
      </c>
      <c r="X842" s="50">
        <f t="shared" si="1441"/>
        <v>8208</v>
      </c>
      <c r="Y842" s="50">
        <f t="shared" si="1441"/>
        <v>0</v>
      </c>
      <c r="Z842" s="50">
        <f t="shared" si="1441"/>
        <v>0</v>
      </c>
      <c r="AA842" s="50">
        <f t="shared" si="1441"/>
        <v>0</v>
      </c>
      <c r="AB842" s="50">
        <f t="shared" si="1442"/>
        <v>0</v>
      </c>
      <c r="AC842" s="50">
        <f t="shared" si="1442"/>
        <v>0</v>
      </c>
      <c r="AD842" s="50">
        <f t="shared" si="1442"/>
        <v>8208</v>
      </c>
      <c r="AE842" s="50">
        <f t="shared" si="1442"/>
        <v>0</v>
      </c>
      <c r="AF842" s="50">
        <f t="shared" si="1443"/>
        <v>0</v>
      </c>
      <c r="AG842" s="50">
        <f t="shared" si="1443"/>
        <v>0</v>
      </c>
      <c r="AH842" s="50">
        <f t="shared" si="1443"/>
        <v>0</v>
      </c>
      <c r="AI842" s="50">
        <f t="shared" si="1443"/>
        <v>0</v>
      </c>
      <c r="AJ842" s="50">
        <f t="shared" si="1443"/>
        <v>8208</v>
      </c>
      <c r="AK842" s="50">
        <f t="shared" si="1443"/>
        <v>0</v>
      </c>
      <c r="AL842" s="50">
        <f t="shared" si="1443"/>
        <v>0</v>
      </c>
      <c r="AM842" s="50">
        <f t="shared" si="1443"/>
        <v>0</v>
      </c>
      <c r="AN842" s="50">
        <f t="shared" si="1443"/>
        <v>0</v>
      </c>
      <c r="AO842" s="50">
        <f t="shared" si="1443"/>
        <v>0</v>
      </c>
      <c r="AP842" s="50">
        <f t="shared" si="1443"/>
        <v>8208</v>
      </c>
      <c r="AQ842" s="50">
        <f t="shared" si="1443"/>
        <v>0</v>
      </c>
      <c r="AR842" s="50">
        <f t="shared" si="1444"/>
        <v>0</v>
      </c>
      <c r="AS842" s="50">
        <f t="shared" si="1444"/>
        <v>0</v>
      </c>
      <c r="AT842" s="50">
        <f t="shared" si="1444"/>
        <v>0</v>
      </c>
      <c r="AU842" s="50">
        <f t="shared" si="1444"/>
        <v>0</v>
      </c>
      <c r="AV842" s="50">
        <f t="shared" si="1444"/>
        <v>8208</v>
      </c>
      <c r="AW842" s="50">
        <f t="shared" si="1444"/>
        <v>0</v>
      </c>
    </row>
    <row r="843" spans="1:49" s="11" customFormat="1" ht="36.75" customHeight="1">
      <c r="A843" s="33" t="s">
        <v>83</v>
      </c>
      <c r="B843" s="25" t="s">
        <v>56</v>
      </c>
      <c r="C843" s="25" t="s">
        <v>60</v>
      </c>
      <c r="D843" s="32" t="s">
        <v>280</v>
      </c>
      <c r="E843" s="25" t="s">
        <v>84</v>
      </c>
      <c r="F843" s="27">
        <f t="shared" si="1440"/>
        <v>8092</v>
      </c>
      <c r="G843" s="27">
        <f t="shared" si="1440"/>
        <v>0</v>
      </c>
      <c r="H843" s="27">
        <f t="shared" si="1440"/>
        <v>116</v>
      </c>
      <c r="I843" s="27">
        <f t="shared" si="1440"/>
        <v>0</v>
      </c>
      <c r="J843" s="27">
        <f t="shared" si="1440"/>
        <v>0</v>
      </c>
      <c r="K843" s="27">
        <f t="shared" si="1440"/>
        <v>0</v>
      </c>
      <c r="L843" s="27">
        <f t="shared" si="1440"/>
        <v>8208</v>
      </c>
      <c r="M843" s="27">
        <f t="shared" si="1440"/>
        <v>0</v>
      </c>
      <c r="N843" s="27">
        <f t="shared" si="1440"/>
        <v>0</v>
      </c>
      <c r="O843" s="27">
        <f t="shared" si="1440"/>
        <v>0</v>
      </c>
      <c r="P843" s="27">
        <f t="shared" si="1440"/>
        <v>0</v>
      </c>
      <c r="Q843" s="27">
        <f t="shared" si="1440"/>
        <v>0</v>
      </c>
      <c r="R843" s="27">
        <f t="shared" si="1440"/>
        <v>8208</v>
      </c>
      <c r="S843" s="27">
        <f t="shared" si="1440"/>
        <v>0</v>
      </c>
      <c r="T843" s="27">
        <f t="shared" si="1441"/>
        <v>0</v>
      </c>
      <c r="U843" s="27">
        <f t="shared" si="1441"/>
        <v>0</v>
      </c>
      <c r="V843" s="27">
        <f t="shared" si="1441"/>
        <v>0</v>
      </c>
      <c r="W843" s="27">
        <f t="shared" si="1441"/>
        <v>0</v>
      </c>
      <c r="X843" s="27">
        <f t="shared" si="1441"/>
        <v>8208</v>
      </c>
      <c r="Y843" s="27">
        <f t="shared" si="1441"/>
        <v>0</v>
      </c>
      <c r="Z843" s="27">
        <f t="shared" si="1442"/>
        <v>0</v>
      </c>
      <c r="AA843" s="27">
        <f t="shared" si="1442"/>
        <v>0</v>
      </c>
      <c r="AB843" s="27">
        <f t="shared" si="1442"/>
        <v>0</v>
      </c>
      <c r="AC843" s="27">
        <f t="shared" si="1442"/>
        <v>0</v>
      </c>
      <c r="AD843" s="27">
        <f t="shared" si="1442"/>
        <v>8208</v>
      </c>
      <c r="AE843" s="27">
        <f t="shared" si="1442"/>
        <v>0</v>
      </c>
      <c r="AF843" s="27">
        <f t="shared" si="1443"/>
        <v>0</v>
      </c>
      <c r="AG843" s="27">
        <f t="shared" si="1443"/>
        <v>0</v>
      </c>
      <c r="AH843" s="27">
        <f t="shared" si="1443"/>
        <v>0</v>
      </c>
      <c r="AI843" s="27">
        <f t="shared" si="1443"/>
        <v>0</v>
      </c>
      <c r="AJ843" s="27">
        <f t="shared" si="1443"/>
        <v>8208</v>
      </c>
      <c r="AK843" s="27">
        <f t="shared" si="1443"/>
        <v>0</v>
      </c>
      <c r="AL843" s="27">
        <f t="shared" si="1443"/>
        <v>0</v>
      </c>
      <c r="AM843" s="27">
        <f t="shared" si="1443"/>
        <v>0</v>
      </c>
      <c r="AN843" s="27">
        <f t="shared" si="1443"/>
        <v>0</v>
      </c>
      <c r="AO843" s="27">
        <f t="shared" si="1443"/>
        <v>0</v>
      </c>
      <c r="AP843" s="27">
        <f t="shared" si="1443"/>
        <v>8208</v>
      </c>
      <c r="AQ843" s="27">
        <f t="shared" si="1443"/>
        <v>0</v>
      </c>
      <c r="AR843" s="27">
        <f t="shared" si="1444"/>
        <v>0</v>
      </c>
      <c r="AS843" s="27">
        <f t="shared" si="1444"/>
        <v>0</v>
      </c>
      <c r="AT843" s="27">
        <f t="shared" si="1444"/>
        <v>0</v>
      </c>
      <c r="AU843" s="27">
        <f t="shared" si="1444"/>
        <v>0</v>
      </c>
      <c r="AV843" s="27">
        <f t="shared" si="1444"/>
        <v>8208</v>
      </c>
      <c r="AW843" s="27">
        <f t="shared" si="1444"/>
        <v>0</v>
      </c>
    </row>
    <row r="844" spans="1:49" s="11" customFormat="1" ht="16.5">
      <c r="A844" s="33" t="s">
        <v>178</v>
      </c>
      <c r="B844" s="25" t="s">
        <v>56</v>
      </c>
      <c r="C844" s="25" t="s">
        <v>60</v>
      </c>
      <c r="D844" s="32" t="s">
        <v>280</v>
      </c>
      <c r="E844" s="25" t="s">
        <v>177</v>
      </c>
      <c r="F844" s="27">
        <v>8092</v>
      </c>
      <c r="G844" s="27"/>
      <c r="H844" s="27">
        <v>116</v>
      </c>
      <c r="I844" s="27"/>
      <c r="J844" s="27"/>
      <c r="K844" s="27"/>
      <c r="L844" s="27">
        <f>F844+H844+I844+J844+K844</f>
        <v>8208</v>
      </c>
      <c r="M844" s="27">
        <f>G844+K844</f>
        <v>0</v>
      </c>
      <c r="N844" s="27"/>
      <c r="O844" s="27"/>
      <c r="P844" s="27"/>
      <c r="Q844" s="27"/>
      <c r="R844" s="27">
        <f>L844+N844+O844+P844+Q844</f>
        <v>8208</v>
      </c>
      <c r="S844" s="27">
        <f>M844+Q844</f>
        <v>0</v>
      </c>
      <c r="T844" s="27"/>
      <c r="U844" s="27"/>
      <c r="V844" s="27"/>
      <c r="W844" s="27"/>
      <c r="X844" s="27">
        <f>R844+T844+U844+V844+W844</f>
        <v>8208</v>
      </c>
      <c r="Y844" s="27">
        <f>S844+W844</f>
        <v>0</v>
      </c>
      <c r="Z844" s="27"/>
      <c r="AA844" s="27"/>
      <c r="AB844" s="27"/>
      <c r="AC844" s="27"/>
      <c r="AD844" s="27">
        <f>X844+Z844+AA844+AB844+AC844</f>
        <v>8208</v>
      </c>
      <c r="AE844" s="27">
        <f>Y844+AC844</f>
        <v>0</v>
      </c>
      <c r="AF844" s="27"/>
      <c r="AG844" s="27"/>
      <c r="AH844" s="27"/>
      <c r="AI844" s="27"/>
      <c r="AJ844" s="27">
        <f>AD844+AF844+AG844+AH844+AI844</f>
        <v>8208</v>
      </c>
      <c r="AK844" s="27">
        <f>AE844+AI844</f>
        <v>0</v>
      </c>
      <c r="AL844" s="27"/>
      <c r="AM844" s="27"/>
      <c r="AN844" s="27"/>
      <c r="AO844" s="27"/>
      <c r="AP844" s="27">
        <f>AJ844+AL844+AM844+AN844+AO844</f>
        <v>8208</v>
      </c>
      <c r="AQ844" s="27">
        <f>AK844+AO844</f>
        <v>0</v>
      </c>
      <c r="AR844" s="27"/>
      <c r="AS844" s="27"/>
      <c r="AT844" s="27"/>
      <c r="AU844" s="27"/>
      <c r="AV844" s="27">
        <f>AP844+AR844+AS844+AT844+AU844</f>
        <v>8208</v>
      </c>
      <c r="AW844" s="27">
        <f>AQ844+AU844</f>
        <v>0</v>
      </c>
    </row>
    <row r="845" spans="1:49" s="11" customFormat="1" ht="20.25" customHeight="1">
      <c r="A845" s="73" t="s">
        <v>78</v>
      </c>
      <c r="B845" s="25" t="s">
        <v>56</v>
      </c>
      <c r="C845" s="25" t="s">
        <v>60</v>
      </c>
      <c r="D845" s="32" t="s">
        <v>278</v>
      </c>
      <c r="E845" s="22"/>
      <c r="F845" s="50">
        <f t="shared" ref="F845:U847" si="1445">F846</f>
        <v>230</v>
      </c>
      <c r="G845" s="50">
        <f t="shared" si="1445"/>
        <v>0</v>
      </c>
      <c r="H845" s="50">
        <f t="shared" si="1445"/>
        <v>0</v>
      </c>
      <c r="I845" s="50">
        <f t="shared" si="1445"/>
        <v>0</v>
      </c>
      <c r="J845" s="50">
        <f t="shared" si="1445"/>
        <v>0</v>
      </c>
      <c r="K845" s="50">
        <f t="shared" si="1445"/>
        <v>0</v>
      </c>
      <c r="L845" s="50">
        <f t="shared" si="1445"/>
        <v>230</v>
      </c>
      <c r="M845" s="50">
        <f t="shared" si="1445"/>
        <v>0</v>
      </c>
      <c r="N845" s="50">
        <f t="shared" si="1445"/>
        <v>0</v>
      </c>
      <c r="O845" s="50">
        <f t="shared" si="1445"/>
        <v>0</v>
      </c>
      <c r="P845" s="50">
        <f t="shared" si="1445"/>
        <v>0</v>
      </c>
      <c r="Q845" s="50">
        <f t="shared" si="1445"/>
        <v>0</v>
      </c>
      <c r="R845" s="50">
        <f t="shared" si="1445"/>
        <v>230</v>
      </c>
      <c r="S845" s="50">
        <f t="shared" si="1445"/>
        <v>0</v>
      </c>
      <c r="T845" s="50">
        <f t="shared" si="1445"/>
        <v>0</v>
      </c>
      <c r="U845" s="50">
        <f t="shared" si="1445"/>
        <v>0</v>
      </c>
      <c r="V845" s="50">
        <f t="shared" ref="T845:AI847" si="1446">V846</f>
        <v>0</v>
      </c>
      <c r="W845" s="50">
        <f t="shared" si="1446"/>
        <v>0</v>
      </c>
      <c r="X845" s="50">
        <f t="shared" si="1446"/>
        <v>230</v>
      </c>
      <c r="Y845" s="50">
        <f t="shared" si="1446"/>
        <v>0</v>
      </c>
      <c r="Z845" s="132">
        <f t="shared" si="1446"/>
        <v>2115</v>
      </c>
      <c r="AA845" s="50">
        <f t="shared" si="1446"/>
        <v>0</v>
      </c>
      <c r="AB845" s="50">
        <f t="shared" si="1446"/>
        <v>0</v>
      </c>
      <c r="AC845" s="50">
        <f t="shared" si="1446"/>
        <v>0</v>
      </c>
      <c r="AD845" s="50">
        <f t="shared" si="1446"/>
        <v>2345</v>
      </c>
      <c r="AE845" s="50">
        <f t="shared" si="1446"/>
        <v>0</v>
      </c>
      <c r="AF845" s="50">
        <f t="shared" si="1446"/>
        <v>0</v>
      </c>
      <c r="AG845" s="50">
        <f t="shared" si="1446"/>
        <v>0</v>
      </c>
      <c r="AH845" s="50">
        <f t="shared" si="1446"/>
        <v>0</v>
      </c>
      <c r="AI845" s="50">
        <f t="shared" si="1446"/>
        <v>0</v>
      </c>
      <c r="AJ845" s="50">
        <f t="shared" ref="AF845:AU847" si="1447">AJ846</f>
        <v>2345</v>
      </c>
      <c r="AK845" s="50">
        <f t="shared" si="1447"/>
        <v>0</v>
      </c>
      <c r="AL845" s="50">
        <f t="shared" si="1447"/>
        <v>11643</v>
      </c>
      <c r="AM845" s="50">
        <f t="shared" si="1447"/>
        <v>0</v>
      </c>
      <c r="AN845" s="50">
        <f t="shared" si="1447"/>
        <v>0</v>
      </c>
      <c r="AO845" s="50">
        <f t="shared" si="1447"/>
        <v>0</v>
      </c>
      <c r="AP845" s="50">
        <f t="shared" si="1447"/>
        <v>13988</v>
      </c>
      <c r="AQ845" s="50">
        <f t="shared" si="1447"/>
        <v>0</v>
      </c>
      <c r="AR845" s="50">
        <f t="shared" si="1447"/>
        <v>0</v>
      </c>
      <c r="AS845" s="50">
        <f t="shared" si="1447"/>
        <v>0</v>
      </c>
      <c r="AT845" s="50">
        <f t="shared" si="1447"/>
        <v>0</v>
      </c>
      <c r="AU845" s="50">
        <f t="shared" si="1447"/>
        <v>0</v>
      </c>
      <c r="AV845" s="50">
        <f t="shared" ref="AR845:AW847" si="1448">AV846</f>
        <v>13988</v>
      </c>
      <c r="AW845" s="50">
        <f t="shared" si="1448"/>
        <v>0</v>
      </c>
    </row>
    <row r="846" spans="1:49" s="11" customFormat="1" ht="18.75">
      <c r="A846" s="33" t="s">
        <v>90</v>
      </c>
      <c r="B846" s="25" t="s">
        <v>56</v>
      </c>
      <c r="C846" s="25" t="s">
        <v>60</v>
      </c>
      <c r="D846" s="32" t="s">
        <v>281</v>
      </c>
      <c r="E846" s="22"/>
      <c r="F846" s="50">
        <f t="shared" si="1445"/>
        <v>230</v>
      </c>
      <c r="G846" s="50">
        <f t="shared" si="1445"/>
        <v>0</v>
      </c>
      <c r="H846" s="50">
        <f t="shared" si="1445"/>
        <v>0</v>
      </c>
      <c r="I846" s="50">
        <f t="shared" si="1445"/>
        <v>0</v>
      </c>
      <c r="J846" s="50">
        <f t="shared" si="1445"/>
        <v>0</v>
      </c>
      <c r="K846" s="50">
        <f t="shared" si="1445"/>
        <v>0</v>
      </c>
      <c r="L846" s="50">
        <f t="shared" si="1445"/>
        <v>230</v>
      </c>
      <c r="M846" s="50">
        <f t="shared" si="1445"/>
        <v>0</v>
      </c>
      <c r="N846" s="50">
        <f t="shared" si="1445"/>
        <v>0</v>
      </c>
      <c r="O846" s="50">
        <f t="shared" si="1445"/>
        <v>0</v>
      </c>
      <c r="P846" s="50">
        <f t="shared" si="1445"/>
        <v>0</v>
      </c>
      <c r="Q846" s="50">
        <f t="shared" si="1445"/>
        <v>0</v>
      </c>
      <c r="R846" s="50">
        <f t="shared" si="1445"/>
        <v>230</v>
      </c>
      <c r="S846" s="50">
        <f t="shared" si="1445"/>
        <v>0</v>
      </c>
      <c r="T846" s="50">
        <f t="shared" si="1446"/>
        <v>0</v>
      </c>
      <c r="U846" s="50">
        <f t="shared" si="1446"/>
        <v>0</v>
      </c>
      <c r="V846" s="50">
        <f t="shared" si="1446"/>
        <v>0</v>
      </c>
      <c r="W846" s="50">
        <f t="shared" si="1446"/>
        <v>0</v>
      </c>
      <c r="X846" s="50">
        <f t="shared" si="1446"/>
        <v>230</v>
      </c>
      <c r="Y846" s="50">
        <f t="shared" si="1446"/>
        <v>0</v>
      </c>
      <c r="Z846" s="132">
        <f t="shared" si="1446"/>
        <v>2115</v>
      </c>
      <c r="AA846" s="50">
        <f t="shared" si="1446"/>
        <v>0</v>
      </c>
      <c r="AB846" s="50">
        <f t="shared" si="1446"/>
        <v>0</v>
      </c>
      <c r="AC846" s="50">
        <f t="shared" si="1446"/>
        <v>0</v>
      </c>
      <c r="AD846" s="50">
        <f t="shared" si="1446"/>
        <v>2345</v>
      </c>
      <c r="AE846" s="50">
        <f t="shared" si="1446"/>
        <v>0</v>
      </c>
      <c r="AF846" s="50">
        <f t="shared" si="1447"/>
        <v>0</v>
      </c>
      <c r="AG846" s="50">
        <f t="shared" si="1447"/>
        <v>0</v>
      </c>
      <c r="AH846" s="50">
        <f t="shared" si="1447"/>
        <v>0</v>
      </c>
      <c r="AI846" s="50">
        <f t="shared" si="1447"/>
        <v>0</v>
      </c>
      <c r="AJ846" s="50">
        <f t="shared" si="1447"/>
        <v>2345</v>
      </c>
      <c r="AK846" s="50">
        <f t="shared" si="1447"/>
        <v>0</v>
      </c>
      <c r="AL846" s="50">
        <f t="shared" si="1447"/>
        <v>11643</v>
      </c>
      <c r="AM846" s="50">
        <f t="shared" si="1447"/>
        <v>0</v>
      </c>
      <c r="AN846" s="50">
        <f t="shared" si="1447"/>
        <v>0</v>
      </c>
      <c r="AO846" s="50">
        <f t="shared" si="1447"/>
        <v>0</v>
      </c>
      <c r="AP846" s="50">
        <f t="shared" si="1447"/>
        <v>13988</v>
      </c>
      <c r="AQ846" s="50">
        <f t="shared" si="1447"/>
        <v>0</v>
      </c>
      <c r="AR846" s="50">
        <f t="shared" si="1448"/>
        <v>0</v>
      </c>
      <c r="AS846" s="50">
        <f t="shared" si="1448"/>
        <v>0</v>
      </c>
      <c r="AT846" s="50">
        <f t="shared" si="1448"/>
        <v>0</v>
      </c>
      <c r="AU846" s="50">
        <f t="shared" si="1448"/>
        <v>0</v>
      </c>
      <c r="AV846" s="50">
        <f t="shared" si="1448"/>
        <v>13988</v>
      </c>
      <c r="AW846" s="50">
        <f t="shared" si="1448"/>
        <v>0</v>
      </c>
    </row>
    <row r="847" spans="1:49" s="11" customFormat="1" ht="39" customHeight="1">
      <c r="A847" s="73" t="s">
        <v>83</v>
      </c>
      <c r="B847" s="25" t="s">
        <v>56</v>
      </c>
      <c r="C847" s="25" t="s">
        <v>60</v>
      </c>
      <c r="D847" s="32" t="s">
        <v>281</v>
      </c>
      <c r="E847" s="25" t="s">
        <v>84</v>
      </c>
      <c r="F847" s="27">
        <f t="shared" si="1445"/>
        <v>230</v>
      </c>
      <c r="G847" s="27">
        <f t="shared" si="1445"/>
        <v>0</v>
      </c>
      <c r="H847" s="27">
        <f t="shared" si="1445"/>
        <v>0</v>
      </c>
      <c r="I847" s="27">
        <f t="shared" si="1445"/>
        <v>0</v>
      </c>
      <c r="J847" s="27">
        <f t="shared" si="1445"/>
        <v>0</v>
      </c>
      <c r="K847" s="27">
        <f t="shared" si="1445"/>
        <v>0</v>
      </c>
      <c r="L847" s="27">
        <f t="shared" si="1445"/>
        <v>230</v>
      </c>
      <c r="M847" s="27">
        <f t="shared" si="1445"/>
        <v>0</v>
      </c>
      <c r="N847" s="27">
        <f t="shared" si="1445"/>
        <v>0</v>
      </c>
      <c r="O847" s="27">
        <f t="shared" si="1445"/>
        <v>0</v>
      </c>
      <c r="P847" s="27">
        <f t="shared" si="1445"/>
        <v>0</v>
      </c>
      <c r="Q847" s="27">
        <f t="shared" si="1445"/>
        <v>0</v>
      </c>
      <c r="R847" s="27">
        <f t="shared" si="1445"/>
        <v>230</v>
      </c>
      <c r="S847" s="27">
        <f t="shared" si="1445"/>
        <v>0</v>
      </c>
      <c r="T847" s="27">
        <f t="shared" si="1446"/>
        <v>0</v>
      </c>
      <c r="U847" s="27">
        <f t="shared" si="1446"/>
        <v>0</v>
      </c>
      <c r="V847" s="27">
        <f t="shared" si="1446"/>
        <v>0</v>
      </c>
      <c r="W847" s="27">
        <f t="shared" si="1446"/>
        <v>0</v>
      </c>
      <c r="X847" s="27">
        <f t="shared" si="1446"/>
        <v>230</v>
      </c>
      <c r="Y847" s="27">
        <f t="shared" si="1446"/>
        <v>0</v>
      </c>
      <c r="Z847" s="131">
        <f t="shared" si="1446"/>
        <v>2115</v>
      </c>
      <c r="AA847" s="27">
        <f t="shared" si="1446"/>
        <v>0</v>
      </c>
      <c r="AB847" s="27">
        <f t="shared" si="1446"/>
        <v>0</v>
      </c>
      <c r="AC847" s="27">
        <f t="shared" si="1446"/>
        <v>0</v>
      </c>
      <c r="AD847" s="27">
        <f t="shared" si="1446"/>
        <v>2345</v>
      </c>
      <c r="AE847" s="27">
        <f t="shared" si="1446"/>
        <v>0</v>
      </c>
      <c r="AF847" s="27">
        <f t="shared" si="1447"/>
        <v>0</v>
      </c>
      <c r="AG847" s="27">
        <f t="shared" si="1447"/>
        <v>0</v>
      </c>
      <c r="AH847" s="27">
        <f t="shared" si="1447"/>
        <v>0</v>
      </c>
      <c r="AI847" s="27">
        <f t="shared" si="1447"/>
        <v>0</v>
      </c>
      <c r="AJ847" s="27">
        <f t="shared" si="1447"/>
        <v>2345</v>
      </c>
      <c r="AK847" s="27">
        <f t="shared" si="1447"/>
        <v>0</v>
      </c>
      <c r="AL847" s="27">
        <f t="shared" si="1447"/>
        <v>11643</v>
      </c>
      <c r="AM847" s="27">
        <f t="shared" si="1447"/>
        <v>0</v>
      </c>
      <c r="AN847" s="27">
        <f t="shared" si="1447"/>
        <v>0</v>
      </c>
      <c r="AO847" s="27">
        <f t="shared" si="1447"/>
        <v>0</v>
      </c>
      <c r="AP847" s="27">
        <f t="shared" si="1447"/>
        <v>13988</v>
      </c>
      <c r="AQ847" s="27">
        <f t="shared" si="1447"/>
        <v>0</v>
      </c>
      <c r="AR847" s="27">
        <f t="shared" si="1448"/>
        <v>0</v>
      </c>
      <c r="AS847" s="27">
        <f t="shared" si="1448"/>
        <v>0</v>
      </c>
      <c r="AT847" s="27">
        <f t="shared" si="1448"/>
        <v>0</v>
      </c>
      <c r="AU847" s="27">
        <f t="shared" si="1448"/>
        <v>0</v>
      </c>
      <c r="AV847" s="27">
        <f t="shared" si="1448"/>
        <v>13988</v>
      </c>
      <c r="AW847" s="27">
        <f t="shared" si="1448"/>
        <v>0</v>
      </c>
    </row>
    <row r="848" spans="1:49" s="11" customFormat="1" ht="16.5">
      <c r="A848" s="33" t="s">
        <v>178</v>
      </c>
      <c r="B848" s="25" t="s">
        <v>56</v>
      </c>
      <c r="C848" s="25" t="s">
        <v>60</v>
      </c>
      <c r="D848" s="32" t="s">
        <v>281</v>
      </c>
      <c r="E848" s="25" t="s">
        <v>177</v>
      </c>
      <c r="F848" s="27">
        <v>230</v>
      </c>
      <c r="G848" s="27"/>
      <c r="H848" s="27"/>
      <c r="I848" s="27"/>
      <c r="J848" s="27"/>
      <c r="K848" s="27"/>
      <c r="L848" s="27">
        <f>F848+H848+I848+J848+K848</f>
        <v>230</v>
      </c>
      <c r="M848" s="27">
        <f>G848+K848</f>
        <v>0</v>
      </c>
      <c r="N848" s="27"/>
      <c r="O848" s="27"/>
      <c r="P848" s="27"/>
      <c r="Q848" s="27"/>
      <c r="R848" s="27">
        <f>L848+N848+O848+P848+Q848</f>
        <v>230</v>
      </c>
      <c r="S848" s="27">
        <f>M848+Q848</f>
        <v>0</v>
      </c>
      <c r="T848" s="27"/>
      <c r="U848" s="27"/>
      <c r="V848" s="27"/>
      <c r="W848" s="27"/>
      <c r="X848" s="27">
        <f>R848+T848+U848+V848+W848</f>
        <v>230</v>
      </c>
      <c r="Y848" s="27">
        <f>S848+W848</f>
        <v>0</v>
      </c>
      <c r="Z848" s="131">
        <v>2115</v>
      </c>
      <c r="AA848" s="27"/>
      <c r="AB848" s="27"/>
      <c r="AC848" s="27"/>
      <c r="AD848" s="27">
        <f>X848+Z848+AA848+AB848+AC848</f>
        <v>2345</v>
      </c>
      <c r="AE848" s="27">
        <f>Y848+AC848</f>
        <v>0</v>
      </c>
      <c r="AF848" s="27"/>
      <c r="AG848" s="27"/>
      <c r="AH848" s="27"/>
      <c r="AI848" s="27"/>
      <c r="AJ848" s="27">
        <f>AD848+AF848+AG848+AH848+AI848</f>
        <v>2345</v>
      </c>
      <c r="AK848" s="27">
        <f>AE848+AI848</f>
        <v>0</v>
      </c>
      <c r="AL848" s="92">
        <v>11643</v>
      </c>
      <c r="AM848" s="92"/>
      <c r="AN848" s="92"/>
      <c r="AO848" s="92"/>
      <c r="AP848" s="27">
        <f>AJ848+AL848+AM848+AN848+AO848</f>
        <v>13988</v>
      </c>
      <c r="AQ848" s="27">
        <f>AK848+AO848</f>
        <v>0</v>
      </c>
      <c r="AR848" s="27"/>
      <c r="AS848" s="27"/>
      <c r="AT848" s="27"/>
      <c r="AU848" s="27"/>
      <c r="AV848" s="27">
        <f>AP848+AR848+AS848+AT848+AU848</f>
        <v>13988</v>
      </c>
      <c r="AW848" s="27">
        <f>AQ848+AU848</f>
        <v>0</v>
      </c>
    </row>
    <row r="849" spans="1:49" s="11" customFormat="1" ht="16.5">
      <c r="A849" s="33"/>
      <c r="B849" s="25"/>
      <c r="C849" s="25"/>
      <c r="D849" s="32"/>
      <c r="E849" s="25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  <c r="AE849" s="61"/>
      <c r="AF849" s="61"/>
      <c r="AG849" s="61"/>
      <c r="AH849" s="61"/>
      <c r="AI849" s="61"/>
      <c r="AJ849" s="61"/>
      <c r="AK849" s="61"/>
      <c r="AL849" s="61"/>
      <c r="AM849" s="61"/>
      <c r="AN849" s="61"/>
      <c r="AO849" s="61"/>
      <c r="AP849" s="61"/>
      <c r="AQ849" s="61"/>
      <c r="AR849" s="61"/>
      <c r="AS849" s="61"/>
      <c r="AT849" s="61"/>
      <c r="AU849" s="61"/>
      <c r="AV849" s="61"/>
      <c r="AW849" s="61"/>
    </row>
    <row r="850" spans="1:49" s="11" customFormat="1" ht="18.75">
      <c r="A850" s="71" t="s">
        <v>475</v>
      </c>
      <c r="B850" s="22" t="s">
        <v>56</v>
      </c>
      <c r="C850" s="22" t="s">
        <v>56</v>
      </c>
      <c r="D850" s="29"/>
      <c r="E850" s="22"/>
      <c r="F850" s="30">
        <f>F851</f>
        <v>28803</v>
      </c>
      <c r="G850" s="30">
        <f>G851</f>
        <v>0</v>
      </c>
      <c r="H850" s="30">
        <f t="shared" ref="H850:AW850" si="1449">H851</f>
        <v>1115</v>
      </c>
      <c r="I850" s="30">
        <f t="shared" si="1449"/>
        <v>0</v>
      </c>
      <c r="J850" s="30">
        <f t="shared" si="1449"/>
        <v>0</v>
      </c>
      <c r="K850" s="30">
        <f t="shared" si="1449"/>
        <v>0</v>
      </c>
      <c r="L850" s="30">
        <f t="shared" si="1449"/>
        <v>29918</v>
      </c>
      <c r="M850" s="30">
        <f t="shared" si="1449"/>
        <v>0</v>
      </c>
      <c r="N850" s="30">
        <f t="shared" si="1449"/>
        <v>0</v>
      </c>
      <c r="O850" s="30">
        <f t="shared" si="1449"/>
        <v>0</v>
      </c>
      <c r="P850" s="30">
        <f t="shared" si="1449"/>
        <v>0</v>
      </c>
      <c r="Q850" s="30">
        <f t="shared" si="1449"/>
        <v>0</v>
      </c>
      <c r="R850" s="30">
        <f t="shared" si="1449"/>
        <v>29918</v>
      </c>
      <c r="S850" s="30">
        <f t="shared" si="1449"/>
        <v>0</v>
      </c>
      <c r="T850" s="30">
        <f t="shared" si="1449"/>
        <v>0</v>
      </c>
      <c r="U850" s="30">
        <f t="shared" si="1449"/>
        <v>0</v>
      </c>
      <c r="V850" s="30">
        <f t="shared" si="1449"/>
        <v>0</v>
      </c>
      <c r="W850" s="30">
        <f t="shared" si="1449"/>
        <v>0</v>
      </c>
      <c r="X850" s="30">
        <f t="shared" si="1449"/>
        <v>29918</v>
      </c>
      <c r="Y850" s="30">
        <f t="shared" si="1449"/>
        <v>0</v>
      </c>
      <c r="Z850" s="30">
        <f t="shared" si="1449"/>
        <v>0</v>
      </c>
      <c r="AA850" s="30">
        <f t="shared" si="1449"/>
        <v>0</v>
      </c>
      <c r="AB850" s="30">
        <f t="shared" si="1449"/>
        <v>0</v>
      </c>
      <c r="AC850" s="30">
        <f t="shared" si="1449"/>
        <v>0</v>
      </c>
      <c r="AD850" s="30">
        <f t="shared" si="1449"/>
        <v>29918</v>
      </c>
      <c r="AE850" s="30">
        <f t="shared" si="1449"/>
        <v>0</v>
      </c>
      <c r="AF850" s="30">
        <f t="shared" si="1449"/>
        <v>0</v>
      </c>
      <c r="AG850" s="30">
        <f t="shared" si="1449"/>
        <v>0</v>
      </c>
      <c r="AH850" s="30">
        <f t="shared" si="1449"/>
        <v>0</v>
      </c>
      <c r="AI850" s="30">
        <f t="shared" si="1449"/>
        <v>0</v>
      </c>
      <c r="AJ850" s="30">
        <f t="shared" si="1449"/>
        <v>29918</v>
      </c>
      <c r="AK850" s="30">
        <f t="shared" si="1449"/>
        <v>0</v>
      </c>
      <c r="AL850" s="30">
        <f t="shared" si="1449"/>
        <v>0</v>
      </c>
      <c r="AM850" s="30">
        <f t="shared" si="1449"/>
        <v>0</v>
      </c>
      <c r="AN850" s="30">
        <f t="shared" si="1449"/>
        <v>0</v>
      </c>
      <c r="AO850" s="30">
        <f t="shared" si="1449"/>
        <v>0</v>
      </c>
      <c r="AP850" s="30">
        <f t="shared" si="1449"/>
        <v>29918</v>
      </c>
      <c r="AQ850" s="30">
        <f t="shared" si="1449"/>
        <v>0</v>
      </c>
      <c r="AR850" s="30">
        <f t="shared" si="1449"/>
        <v>0</v>
      </c>
      <c r="AS850" s="30">
        <f t="shared" si="1449"/>
        <v>0</v>
      </c>
      <c r="AT850" s="30">
        <f t="shared" si="1449"/>
        <v>0</v>
      </c>
      <c r="AU850" s="30">
        <f t="shared" si="1449"/>
        <v>0</v>
      </c>
      <c r="AV850" s="30">
        <f t="shared" si="1449"/>
        <v>29918</v>
      </c>
      <c r="AW850" s="30">
        <f t="shared" si="1449"/>
        <v>0</v>
      </c>
    </row>
    <row r="851" spans="1:49" s="11" customFormat="1" ht="50.25">
      <c r="A851" s="33" t="s">
        <v>137</v>
      </c>
      <c r="B851" s="25" t="s">
        <v>56</v>
      </c>
      <c r="C851" s="25" t="s">
        <v>56</v>
      </c>
      <c r="D851" s="32" t="s">
        <v>233</v>
      </c>
      <c r="E851" s="22"/>
      <c r="F851" s="50">
        <f>F852+F856</f>
        <v>28803</v>
      </c>
      <c r="G851" s="50">
        <f>G852+G856</f>
        <v>0</v>
      </c>
      <c r="H851" s="50">
        <f t="shared" ref="H851:M851" si="1450">H852+H856</f>
        <v>1115</v>
      </c>
      <c r="I851" s="50">
        <f t="shared" si="1450"/>
        <v>0</v>
      </c>
      <c r="J851" s="50">
        <f t="shared" si="1450"/>
        <v>0</v>
      </c>
      <c r="K851" s="50">
        <f t="shared" si="1450"/>
        <v>0</v>
      </c>
      <c r="L851" s="50">
        <f t="shared" si="1450"/>
        <v>29918</v>
      </c>
      <c r="M851" s="50">
        <f t="shared" si="1450"/>
        <v>0</v>
      </c>
      <c r="N851" s="50">
        <f t="shared" ref="N851:S851" si="1451">N852+N856</f>
        <v>0</v>
      </c>
      <c r="O851" s="50">
        <f t="shared" si="1451"/>
        <v>0</v>
      </c>
      <c r="P851" s="50">
        <f t="shared" si="1451"/>
        <v>0</v>
      </c>
      <c r="Q851" s="50">
        <f t="shared" si="1451"/>
        <v>0</v>
      </c>
      <c r="R851" s="50">
        <f t="shared" si="1451"/>
        <v>29918</v>
      </c>
      <c r="S851" s="50">
        <f t="shared" si="1451"/>
        <v>0</v>
      </c>
      <c r="T851" s="50">
        <f t="shared" ref="T851:Y851" si="1452">T852+T856</f>
        <v>0</v>
      </c>
      <c r="U851" s="50">
        <f t="shared" si="1452"/>
        <v>0</v>
      </c>
      <c r="V851" s="50">
        <f t="shared" si="1452"/>
        <v>0</v>
      </c>
      <c r="W851" s="50">
        <f t="shared" si="1452"/>
        <v>0</v>
      </c>
      <c r="X851" s="50">
        <f t="shared" si="1452"/>
        <v>29918</v>
      </c>
      <c r="Y851" s="50">
        <f t="shared" si="1452"/>
        <v>0</v>
      </c>
      <c r="Z851" s="50">
        <f t="shared" ref="Z851:AE851" si="1453">Z852+Z856</f>
        <v>0</v>
      </c>
      <c r="AA851" s="50">
        <f t="shared" si="1453"/>
        <v>0</v>
      </c>
      <c r="AB851" s="50">
        <f t="shared" si="1453"/>
        <v>0</v>
      </c>
      <c r="AC851" s="50">
        <f t="shared" si="1453"/>
        <v>0</v>
      </c>
      <c r="AD851" s="50">
        <f t="shared" si="1453"/>
        <v>29918</v>
      </c>
      <c r="AE851" s="50">
        <f t="shared" si="1453"/>
        <v>0</v>
      </c>
      <c r="AF851" s="50">
        <f t="shared" ref="AF851:AK851" si="1454">AF852+AF856</f>
        <v>0</v>
      </c>
      <c r="AG851" s="50">
        <f t="shared" si="1454"/>
        <v>0</v>
      </c>
      <c r="AH851" s="50">
        <f t="shared" si="1454"/>
        <v>0</v>
      </c>
      <c r="AI851" s="50">
        <f t="shared" si="1454"/>
        <v>0</v>
      </c>
      <c r="AJ851" s="50">
        <f t="shared" si="1454"/>
        <v>29918</v>
      </c>
      <c r="AK851" s="50">
        <f t="shared" si="1454"/>
        <v>0</v>
      </c>
      <c r="AL851" s="50">
        <f t="shared" ref="AL851:AQ851" si="1455">AL852+AL856</f>
        <v>0</v>
      </c>
      <c r="AM851" s="50">
        <f t="shared" si="1455"/>
        <v>0</v>
      </c>
      <c r="AN851" s="50">
        <f t="shared" si="1455"/>
        <v>0</v>
      </c>
      <c r="AO851" s="50">
        <f t="shared" si="1455"/>
        <v>0</v>
      </c>
      <c r="AP851" s="50">
        <f t="shared" si="1455"/>
        <v>29918</v>
      </c>
      <c r="AQ851" s="50">
        <f t="shared" si="1455"/>
        <v>0</v>
      </c>
      <c r="AR851" s="50">
        <f t="shared" ref="AR851:AW851" si="1456">AR852+AR856</f>
        <v>0</v>
      </c>
      <c r="AS851" s="50">
        <f t="shared" si="1456"/>
        <v>0</v>
      </c>
      <c r="AT851" s="50">
        <f t="shared" si="1456"/>
        <v>0</v>
      </c>
      <c r="AU851" s="50">
        <f t="shared" si="1456"/>
        <v>0</v>
      </c>
      <c r="AV851" s="50">
        <f t="shared" si="1456"/>
        <v>29918</v>
      </c>
      <c r="AW851" s="50">
        <f t="shared" si="1456"/>
        <v>0</v>
      </c>
    </row>
    <row r="852" spans="1:49" s="11" customFormat="1" ht="33">
      <c r="A852" s="77" t="s">
        <v>216</v>
      </c>
      <c r="B852" s="25" t="s">
        <v>56</v>
      </c>
      <c r="C852" s="25" t="s">
        <v>56</v>
      </c>
      <c r="D852" s="54" t="s">
        <v>236</v>
      </c>
      <c r="E852" s="42"/>
      <c r="F852" s="50">
        <f t="shared" ref="F852:U854" si="1457">F853</f>
        <v>24534</v>
      </c>
      <c r="G852" s="50">
        <f t="shared" si="1457"/>
        <v>0</v>
      </c>
      <c r="H852" s="50">
        <f t="shared" si="1457"/>
        <v>1115</v>
      </c>
      <c r="I852" s="50">
        <f t="shared" si="1457"/>
        <v>0</v>
      </c>
      <c r="J852" s="50">
        <f t="shared" si="1457"/>
        <v>0</v>
      </c>
      <c r="K852" s="50">
        <f t="shared" si="1457"/>
        <v>0</v>
      </c>
      <c r="L852" s="50">
        <f t="shared" si="1457"/>
        <v>25649</v>
      </c>
      <c r="M852" s="50">
        <f t="shared" si="1457"/>
        <v>0</v>
      </c>
      <c r="N852" s="50">
        <f t="shared" si="1457"/>
        <v>0</v>
      </c>
      <c r="O852" s="50">
        <f t="shared" si="1457"/>
        <v>0</v>
      </c>
      <c r="P852" s="50">
        <f t="shared" si="1457"/>
        <v>0</v>
      </c>
      <c r="Q852" s="50">
        <f t="shared" si="1457"/>
        <v>0</v>
      </c>
      <c r="R852" s="50">
        <f t="shared" si="1457"/>
        <v>25649</v>
      </c>
      <c r="S852" s="50">
        <f t="shared" si="1457"/>
        <v>0</v>
      </c>
      <c r="T852" s="50">
        <f t="shared" si="1457"/>
        <v>0</v>
      </c>
      <c r="U852" s="50">
        <f t="shared" si="1457"/>
        <v>0</v>
      </c>
      <c r="V852" s="50">
        <f t="shared" ref="T852:AI854" si="1458">V853</f>
        <v>0</v>
      </c>
      <c r="W852" s="50">
        <f t="shared" si="1458"/>
        <v>0</v>
      </c>
      <c r="X852" s="50">
        <f t="shared" si="1458"/>
        <v>25649</v>
      </c>
      <c r="Y852" s="50">
        <f t="shared" si="1458"/>
        <v>0</v>
      </c>
      <c r="Z852" s="50">
        <f t="shared" si="1458"/>
        <v>0</v>
      </c>
      <c r="AA852" s="50">
        <f t="shared" si="1458"/>
        <v>0</v>
      </c>
      <c r="AB852" s="50">
        <f t="shared" si="1458"/>
        <v>0</v>
      </c>
      <c r="AC852" s="50">
        <f t="shared" si="1458"/>
        <v>0</v>
      </c>
      <c r="AD852" s="50">
        <f t="shared" si="1458"/>
        <v>25649</v>
      </c>
      <c r="AE852" s="50">
        <f t="shared" si="1458"/>
        <v>0</v>
      </c>
      <c r="AF852" s="50">
        <f t="shared" si="1458"/>
        <v>0</v>
      </c>
      <c r="AG852" s="50">
        <f t="shared" si="1458"/>
        <v>0</v>
      </c>
      <c r="AH852" s="50">
        <f t="shared" si="1458"/>
        <v>0</v>
      </c>
      <c r="AI852" s="50">
        <f t="shared" si="1458"/>
        <v>0</v>
      </c>
      <c r="AJ852" s="50">
        <f t="shared" ref="AF852:AU854" si="1459">AJ853</f>
        <v>25649</v>
      </c>
      <c r="AK852" s="50">
        <f t="shared" si="1459"/>
        <v>0</v>
      </c>
      <c r="AL852" s="50">
        <f t="shared" si="1459"/>
        <v>0</v>
      </c>
      <c r="AM852" s="50">
        <f t="shared" si="1459"/>
        <v>0</v>
      </c>
      <c r="AN852" s="50">
        <f t="shared" si="1459"/>
        <v>0</v>
      </c>
      <c r="AO852" s="50">
        <f t="shared" si="1459"/>
        <v>0</v>
      </c>
      <c r="AP852" s="50">
        <f t="shared" si="1459"/>
        <v>25649</v>
      </c>
      <c r="AQ852" s="50">
        <f t="shared" si="1459"/>
        <v>0</v>
      </c>
      <c r="AR852" s="50">
        <f t="shared" si="1459"/>
        <v>0</v>
      </c>
      <c r="AS852" s="50">
        <f t="shared" si="1459"/>
        <v>0</v>
      </c>
      <c r="AT852" s="50">
        <f t="shared" si="1459"/>
        <v>0</v>
      </c>
      <c r="AU852" s="50">
        <f t="shared" si="1459"/>
        <v>0</v>
      </c>
      <c r="AV852" s="50">
        <f t="shared" ref="AR852:AW854" si="1460">AV853</f>
        <v>25649</v>
      </c>
      <c r="AW852" s="50">
        <f t="shared" si="1460"/>
        <v>0</v>
      </c>
    </row>
    <row r="853" spans="1:49" s="11" customFormat="1" ht="33">
      <c r="A853" s="33" t="s">
        <v>139</v>
      </c>
      <c r="B853" s="25" t="s">
        <v>56</v>
      </c>
      <c r="C853" s="25" t="s">
        <v>56</v>
      </c>
      <c r="D853" s="54" t="s">
        <v>237</v>
      </c>
      <c r="E853" s="42"/>
      <c r="F853" s="50">
        <f t="shared" si="1457"/>
        <v>24534</v>
      </c>
      <c r="G853" s="50">
        <f t="shared" si="1457"/>
        <v>0</v>
      </c>
      <c r="H853" s="50">
        <f t="shared" si="1457"/>
        <v>1115</v>
      </c>
      <c r="I853" s="50">
        <f t="shared" si="1457"/>
        <v>0</v>
      </c>
      <c r="J853" s="50">
        <f t="shared" si="1457"/>
        <v>0</v>
      </c>
      <c r="K853" s="50">
        <f t="shared" si="1457"/>
        <v>0</v>
      </c>
      <c r="L853" s="50">
        <f t="shared" si="1457"/>
        <v>25649</v>
      </c>
      <c r="M853" s="50">
        <f t="shared" si="1457"/>
        <v>0</v>
      </c>
      <c r="N853" s="50">
        <f t="shared" si="1457"/>
        <v>0</v>
      </c>
      <c r="O853" s="50">
        <f t="shared" si="1457"/>
        <v>0</v>
      </c>
      <c r="P853" s="50">
        <f t="shared" si="1457"/>
        <v>0</v>
      </c>
      <c r="Q853" s="50">
        <f t="shared" si="1457"/>
        <v>0</v>
      </c>
      <c r="R853" s="50">
        <f t="shared" si="1457"/>
        <v>25649</v>
      </c>
      <c r="S853" s="50">
        <f t="shared" si="1457"/>
        <v>0</v>
      </c>
      <c r="T853" s="50">
        <f t="shared" si="1458"/>
        <v>0</v>
      </c>
      <c r="U853" s="50">
        <f t="shared" si="1458"/>
        <v>0</v>
      </c>
      <c r="V853" s="50">
        <f t="shared" si="1458"/>
        <v>0</v>
      </c>
      <c r="W853" s="50">
        <f t="shared" si="1458"/>
        <v>0</v>
      </c>
      <c r="X853" s="50">
        <f t="shared" si="1458"/>
        <v>25649</v>
      </c>
      <c r="Y853" s="50">
        <f t="shared" si="1458"/>
        <v>0</v>
      </c>
      <c r="Z853" s="50">
        <f t="shared" si="1458"/>
        <v>0</v>
      </c>
      <c r="AA853" s="50">
        <f t="shared" si="1458"/>
        <v>0</v>
      </c>
      <c r="AB853" s="50">
        <f t="shared" si="1458"/>
        <v>0</v>
      </c>
      <c r="AC853" s="50">
        <f t="shared" si="1458"/>
        <v>0</v>
      </c>
      <c r="AD853" s="50">
        <f t="shared" si="1458"/>
        <v>25649</v>
      </c>
      <c r="AE853" s="50">
        <f t="shared" si="1458"/>
        <v>0</v>
      </c>
      <c r="AF853" s="50">
        <f t="shared" si="1459"/>
        <v>0</v>
      </c>
      <c r="AG853" s="50">
        <f t="shared" si="1459"/>
        <v>0</v>
      </c>
      <c r="AH853" s="50">
        <f t="shared" si="1459"/>
        <v>0</v>
      </c>
      <c r="AI853" s="50">
        <f t="shared" si="1459"/>
        <v>0</v>
      </c>
      <c r="AJ853" s="50">
        <f t="shared" si="1459"/>
        <v>25649</v>
      </c>
      <c r="AK853" s="50">
        <f t="shared" si="1459"/>
        <v>0</v>
      </c>
      <c r="AL853" s="50">
        <f t="shared" si="1459"/>
        <v>0</v>
      </c>
      <c r="AM853" s="50">
        <f t="shared" si="1459"/>
        <v>0</v>
      </c>
      <c r="AN853" s="50">
        <f t="shared" si="1459"/>
        <v>0</v>
      </c>
      <c r="AO853" s="50">
        <f t="shared" si="1459"/>
        <v>0</v>
      </c>
      <c r="AP853" s="50">
        <f t="shared" si="1459"/>
        <v>25649</v>
      </c>
      <c r="AQ853" s="50">
        <f t="shared" si="1459"/>
        <v>0</v>
      </c>
      <c r="AR853" s="50">
        <f t="shared" si="1460"/>
        <v>0</v>
      </c>
      <c r="AS853" s="50">
        <f t="shared" si="1460"/>
        <v>0</v>
      </c>
      <c r="AT853" s="50">
        <f t="shared" si="1460"/>
        <v>0</v>
      </c>
      <c r="AU853" s="50">
        <f t="shared" si="1460"/>
        <v>0</v>
      </c>
      <c r="AV853" s="50">
        <f t="shared" si="1460"/>
        <v>25649</v>
      </c>
      <c r="AW853" s="50">
        <f t="shared" si="1460"/>
        <v>0</v>
      </c>
    </row>
    <row r="854" spans="1:49" s="11" customFormat="1" ht="35.25" customHeight="1">
      <c r="A854" s="33" t="s">
        <v>83</v>
      </c>
      <c r="B854" s="25" t="s">
        <v>56</v>
      </c>
      <c r="C854" s="25" t="s">
        <v>56</v>
      </c>
      <c r="D854" s="54" t="s">
        <v>237</v>
      </c>
      <c r="E854" s="42">
        <v>600</v>
      </c>
      <c r="F854" s="27">
        <f t="shared" si="1457"/>
        <v>24534</v>
      </c>
      <c r="G854" s="27">
        <f t="shared" si="1457"/>
        <v>0</v>
      </c>
      <c r="H854" s="27">
        <f t="shared" si="1457"/>
        <v>1115</v>
      </c>
      <c r="I854" s="27">
        <f t="shared" si="1457"/>
        <v>0</v>
      </c>
      <c r="J854" s="27">
        <f t="shared" si="1457"/>
        <v>0</v>
      </c>
      <c r="K854" s="27">
        <f t="shared" si="1457"/>
        <v>0</v>
      </c>
      <c r="L854" s="27">
        <f t="shared" si="1457"/>
        <v>25649</v>
      </c>
      <c r="M854" s="27">
        <f t="shared" si="1457"/>
        <v>0</v>
      </c>
      <c r="N854" s="27">
        <f t="shared" si="1457"/>
        <v>0</v>
      </c>
      <c r="O854" s="27">
        <f t="shared" si="1457"/>
        <v>0</v>
      </c>
      <c r="P854" s="27">
        <f t="shared" si="1457"/>
        <v>0</v>
      </c>
      <c r="Q854" s="27">
        <f t="shared" si="1457"/>
        <v>0</v>
      </c>
      <c r="R854" s="27">
        <f t="shared" si="1457"/>
        <v>25649</v>
      </c>
      <c r="S854" s="27">
        <f t="shared" si="1457"/>
        <v>0</v>
      </c>
      <c r="T854" s="27">
        <f t="shared" si="1458"/>
        <v>0</v>
      </c>
      <c r="U854" s="27">
        <f t="shared" si="1458"/>
        <v>0</v>
      </c>
      <c r="V854" s="27">
        <f t="shared" si="1458"/>
        <v>0</v>
      </c>
      <c r="W854" s="27">
        <f t="shared" si="1458"/>
        <v>0</v>
      </c>
      <c r="X854" s="27">
        <f t="shared" si="1458"/>
        <v>25649</v>
      </c>
      <c r="Y854" s="27">
        <f t="shared" si="1458"/>
        <v>0</v>
      </c>
      <c r="Z854" s="27">
        <f t="shared" si="1458"/>
        <v>0</v>
      </c>
      <c r="AA854" s="27">
        <f t="shared" si="1458"/>
        <v>0</v>
      </c>
      <c r="AB854" s="27">
        <f t="shared" si="1458"/>
        <v>0</v>
      </c>
      <c r="AC854" s="27">
        <f t="shared" si="1458"/>
        <v>0</v>
      </c>
      <c r="AD854" s="27">
        <f t="shared" si="1458"/>
        <v>25649</v>
      </c>
      <c r="AE854" s="27">
        <f t="shared" si="1458"/>
        <v>0</v>
      </c>
      <c r="AF854" s="27">
        <f t="shared" si="1459"/>
        <v>0</v>
      </c>
      <c r="AG854" s="27">
        <f t="shared" si="1459"/>
        <v>0</v>
      </c>
      <c r="AH854" s="27">
        <f t="shared" si="1459"/>
        <v>0</v>
      </c>
      <c r="AI854" s="27">
        <f t="shared" si="1459"/>
        <v>0</v>
      </c>
      <c r="AJ854" s="27">
        <f t="shared" si="1459"/>
        <v>25649</v>
      </c>
      <c r="AK854" s="27">
        <f t="shared" si="1459"/>
        <v>0</v>
      </c>
      <c r="AL854" s="27">
        <f t="shared" si="1459"/>
        <v>0</v>
      </c>
      <c r="AM854" s="27">
        <f t="shared" si="1459"/>
        <v>0</v>
      </c>
      <c r="AN854" s="27">
        <f t="shared" si="1459"/>
        <v>0</v>
      </c>
      <c r="AO854" s="27">
        <f t="shared" si="1459"/>
        <v>0</v>
      </c>
      <c r="AP854" s="27">
        <f t="shared" si="1459"/>
        <v>25649</v>
      </c>
      <c r="AQ854" s="27">
        <f t="shared" si="1459"/>
        <v>0</v>
      </c>
      <c r="AR854" s="27">
        <f t="shared" si="1460"/>
        <v>0</v>
      </c>
      <c r="AS854" s="27">
        <f t="shared" si="1460"/>
        <v>0</v>
      </c>
      <c r="AT854" s="27">
        <f t="shared" si="1460"/>
        <v>0</v>
      </c>
      <c r="AU854" s="27">
        <f t="shared" si="1460"/>
        <v>0</v>
      </c>
      <c r="AV854" s="27">
        <f t="shared" si="1460"/>
        <v>25649</v>
      </c>
      <c r="AW854" s="27">
        <f t="shared" si="1460"/>
        <v>0</v>
      </c>
    </row>
    <row r="855" spans="1:49" s="11" customFormat="1" ht="16.5">
      <c r="A855" s="33" t="s">
        <v>178</v>
      </c>
      <c r="B855" s="25" t="s">
        <v>56</v>
      </c>
      <c r="C855" s="25" t="s">
        <v>56</v>
      </c>
      <c r="D855" s="54" t="s">
        <v>237</v>
      </c>
      <c r="E855" s="42" t="s">
        <v>177</v>
      </c>
      <c r="F855" s="92">
        <v>24534</v>
      </c>
      <c r="G855" s="92"/>
      <c r="H855" s="92">
        <v>1115</v>
      </c>
      <c r="I855" s="27"/>
      <c r="J855" s="27"/>
      <c r="K855" s="27"/>
      <c r="L855" s="27">
        <f>F855+H855+I855+J855+K855</f>
        <v>25649</v>
      </c>
      <c r="M855" s="27">
        <f>G855+K855</f>
        <v>0</v>
      </c>
      <c r="N855" s="27"/>
      <c r="O855" s="27"/>
      <c r="P855" s="27"/>
      <c r="Q855" s="27"/>
      <c r="R855" s="27">
        <f>L855+N855+O855+P855+Q855</f>
        <v>25649</v>
      </c>
      <c r="S855" s="27">
        <f>M855+Q855</f>
        <v>0</v>
      </c>
      <c r="T855" s="27"/>
      <c r="U855" s="27"/>
      <c r="V855" s="27"/>
      <c r="W855" s="27"/>
      <c r="X855" s="27">
        <f>R855+T855+U855+V855+W855</f>
        <v>25649</v>
      </c>
      <c r="Y855" s="27">
        <f>S855+W855</f>
        <v>0</v>
      </c>
      <c r="Z855" s="27"/>
      <c r="AA855" s="27"/>
      <c r="AB855" s="27"/>
      <c r="AC855" s="27"/>
      <c r="AD855" s="27">
        <f>X855+Z855+AA855+AB855+AC855</f>
        <v>25649</v>
      </c>
      <c r="AE855" s="27">
        <f>Y855+AC855</f>
        <v>0</v>
      </c>
      <c r="AF855" s="27"/>
      <c r="AG855" s="27"/>
      <c r="AH855" s="27"/>
      <c r="AI855" s="27"/>
      <c r="AJ855" s="27">
        <f>AD855+AF855+AG855+AH855+AI855</f>
        <v>25649</v>
      </c>
      <c r="AK855" s="27">
        <f>AE855+AI855</f>
        <v>0</v>
      </c>
      <c r="AL855" s="27"/>
      <c r="AM855" s="27"/>
      <c r="AN855" s="27"/>
      <c r="AO855" s="27"/>
      <c r="AP855" s="27">
        <f>AJ855+AL855+AM855+AN855+AO855</f>
        <v>25649</v>
      </c>
      <c r="AQ855" s="27">
        <f>AK855+AO855</f>
        <v>0</v>
      </c>
      <c r="AR855" s="27"/>
      <c r="AS855" s="27"/>
      <c r="AT855" s="27"/>
      <c r="AU855" s="27"/>
      <c r="AV855" s="27">
        <f>AP855+AR855+AS855+AT855+AU855</f>
        <v>25649</v>
      </c>
      <c r="AW855" s="27">
        <f>AQ855+AU855</f>
        <v>0</v>
      </c>
    </row>
    <row r="856" spans="1:49" s="11" customFormat="1" ht="18" customHeight="1">
      <c r="A856" s="33" t="s">
        <v>78</v>
      </c>
      <c r="B856" s="25" t="s">
        <v>56</v>
      </c>
      <c r="C856" s="25" t="s">
        <v>56</v>
      </c>
      <c r="D856" s="32" t="s">
        <v>234</v>
      </c>
      <c r="E856" s="25"/>
      <c r="F856" s="50">
        <f t="shared" ref="F856:U858" si="1461">F857</f>
        <v>4269</v>
      </c>
      <c r="G856" s="50">
        <f t="shared" si="1461"/>
        <v>0</v>
      </c>
      <c r="H856" s="50">
        <f t="shared" si="1461"/>
        <v>0</v>
      </c>
      <c r="I856" s="50">
        <f t="shared" si="1461"/>
        <v>0</v>
      </c>
      <c r="J856" s="50">
        <f t="shared" si="1461"/>
        <v>0</v>
      </c>
      <c r="K856" s="50">
        <f t="shared" si="1461"/>
        <v>0</v>
      </c>
      <c r="L856" s="50">
        <f t="shared" si="1461"/>
        <v>4269</v>
      </c>
      <c r="M856" s="50">
        <f t="shared" si="1461"/>
        <v>0</v>
      </c>
      <c r="N856" s="50">
        <f t="shared" si="1461"/>
        <v>0</v>
      </c>
      <c r="O856" s="50">
        <f t="shared" si="1461"/>
        <v>0</v>
      </c>
      <c r="P856" s="50">
        <f t="shared" si="1461"/>
        <v>0</v>
      </c>
      <c r="Q856" s="50">
        <f t="shared" si="1461"/>
        <v>0</v>
      </c>
      <c r="R856" s="50">
        <f t="shared" si="1461"/>
        <v>4269</v>
      </c>
      <c r="S856" s="50">
        <f t="shared" si="1461"/>
        <v>0</v>
      </c>
      <c r="T856" s="50">
        <f t="shared" si="1461"/>
        <v>0</v>
      </c>
      <c r="U856" s="50">
        <f t="shared" si="1461"/>
        <v>0</v>
      </c>
      <c r="V856" s="50">
        <f t="shared" ref="T856:AI858" si="1462">V857</f>
        <v>0</v>
      </c>
      <c r="W856" s="50">
        <f t="shared" si="1462"/>
        <v>0</v>
      </c>
      <c r="X856" s="50">
        <f t="shared" si="1462"/>
        <v>4269</v>
      </c>
      <c r="Y856" s="50">
        <f t="shared" si="1462"/>
        <v>0</v>
      </c>
      <c r="Z856" s="50">
        <f t="shared" si="1462"/>
        <v>0</v>
      </c>
      <c r="AA856" s="50">
        <f t="shared" si="1462"/>
        <v>0</v>
      </c>
      <c r="AB856" s="50">
        <f t="shared" si="1462"/>
        <v>0</v>
      </c>
      <c r="AC856" s="50">
        <f t="shared" si="1462"/>
        <v>0</v>
      </c>
      <c r="AD856" s="50">
        <f t="shared" si="1462"/>
        <v>4269</v>
      </c>
      <c r="AE856" s="50">
        <f t="shared" si="1462"/>
        <v>0</v>
      </c>
      <c r="AF856" s="50">
        <f t="shared" si="1462"/>
        <v>0</v>
      </c>
      <c r="AG856" s="50">
        <f t="shared" si="1462"/>
        <v>0</v>
      </c>
      <c r="AH856" s="50">
        <f t="shared" si="1462"/>
        <v>0</v>
      </c>
      <c r="AI856" s="50">
        <f t="shared" si="1462"/>
        <v>0</v>
      </c>
      <c r="AJ856" s="50">
        <f t="shared" ref="AF856:AU858" si="1463">AJ857</f>
        <v>4269</v>
      </c>
      <c r="AK856" s="50">
        <f t="shared" si="1463"/>
        <v>0</v>
      </c>
      <c r="AL856" s="50">
        <f t="shared" si="1463"/>
        <v>0</v>
      </c>
      <c r="AM856" s="50">
        <f t="shared" si="1463"/>
        <v>0</v>
      </c>
      <c r="AN856" s="50">
        <f t="shared" si="1463"/>
        <v>0</v>
      </c>
      <c r="AO856" s="50">
        <f t="shared" si="1463"/>
        <v>0</v>
      </c>
      <c r="AP856" s="50">
        <f t="shared" si="1463"/>
        <v>4269</v>
      </c>
      <c r="AQ856" s="50">
        <f t="shared" si="1463"/>
        <v>0</v>
      </c>
      <c r="AR856" s="50">
        <f t="shared" si="1463"/>
        <v>0</v>
      </c>
      <c r="AS856" s="50">
        <f t="shared" si="1463"/>
        <v>0</v>
      </c>
      <c r="AT856" s="50">
        <f t="shared" si="1463"/>
        <v>0</v>
      </c>
      <c r="AU856" s="50">
        <f t="shared" si="1463"/>
        <v>0</v>
      </c>
      <c r="AV856" s="50">
        <f t="shared" ref="AR856:AW858" si="1464">AV857</f>
        <v>4269</v>
      </c>
      <c r="AW856" s="50">
        <f t="shared" si="1464"/>
        <v>0</v>
      </c>
    </row>
    <row r="857" spans="1:49" s="11" customFormat="1" ht="16.5">
      <c r="A857" s="33" t="s">
        <v>138</v>
      </c>
      <c r="B857" s="25" t="s">
        <v>56</v>
      </c>
      <c r="C857" s="25" t="s">
        <v>56</v>
      </c>
      <c r="D857" s="32" t="s">
        <v>235</v>
      </c>
      <c r="E857" s="25"/>
      <c r="F857" s="50">
        <f t="shared" si="1461"/>
        <v>4269</v>
      </c>
      <c r="G857" s="50">
        <f t="shared" si="1461"/>
        <v>0</v>
      </c>
      <c r="H857" s="50">
        <f t="shared" si="1461"/>
        <v>0</v>
      </c>
      <c r="I857" s="50">
        <f t="shared" si="1461"/>
        <v>0</v>
      </c>
      <c r="J857" s="50">
        <f t="shared" si="1461"/>
        <v>0</v>
      </c>
      <c r="K857" s="50">
        <f t="shared" si="1461"/>
        <v>0</v>
      </c>
      <c r="L857" s="50">
        <f t="shared" si="1461"/>
        <v>4269</v>
      </c>
      <c r="M857" s="50">
        <f t="shared" si="1461"/>
        <v>0</v>
      </c>
      <c r="N857" s="50">
        <f t="shared" si="1461"/>
        <v>0</v>
      </c>
      <c r="O857" s="50">
        <f t="shared" si="1461"/>
        <v>0</v>
      </c>
      <c r="P857" s="50">
        <f t="shared" si="1461"/>
        <v>0</v>
      </c>
      <c r="Q857" s="50">
        <f t="shared" si="1461"/>
        <v>0</v>
      </c>
      <c r="R857" s="50">
        <f t="shared" si="1461"/>
        <v>4269</v>
      </c>
      <c r="S857" s="50">
        <f t="shared" si="1461"/>
        <v>0</v>
      </c>
      <c r="T857" s="50">
        <f t="shared" si="1462"/>
        <v>0</v>
      </c>
      <c r="U857" s="50">
        <f t="shared" si="1462"/>
        <v>0</v>
      </c>
      <c r="V857" s="50">
        <f t="shared" si="1462"/>
        <v>0</v>
      </c>
      <c r="W857" s="50">
        <f t="shared" si="1462"/>
        <v>0</v>
      </c>
      <c r="X857" s="50">
        <f t="shared" si="1462"/>
        <v>4269</v>
      </c>
      <c r="Y857" s="50">
        <f t="shared" si="1462"/>
        <v>0</v>
      </c>
      <c r="Z857" s="50">
        <f t="shared" si="1462"/>
        <v>0</v>
      </c>
      <c r="AA857" s="50">
        <f t="shared" si="1462"/>
        <v>0</v>
      </c>
      <c r="AB857" s="50">
        <f t="shared" si="1462"/>
        <v>0</v>
      </c>
      <c r="AC857" s="50">
        <f t="shared" si="1462"/>
        <v>0</v>
      </c>
      <c r="AD857" s="50">
        <f t="shared" si="1462"/>
        <v>4269</v>
      </c>
      <c r="AE857" s="50">
        <f t="shared" si="1462"/>
        <v>0</v>
      </c>
      <c r="AF857" s="50">
        <f t="shared" si="1463"/>
        <v>0</v>
      </c>
      <c r="AG857" s="50">
        <f t="shared" si="1463"/>
        <v>0</v>
      </c>
      <c r="AH857" s="50">
        <f t="shared" si="1463"/>
        <v>0</v>
      </c>
      <c r="AI857" s="50">
        <f t="shared" si="1463"/>
        <v>0</v>
      </c>
      <c r="AJ857" s="50">
        <f t="shared" si="1463"/>
        <v>4269</v>
      </c>
      <c r="AK857" s="50">
        <f t="shared" si="1463"/>
        <v>0</v>
      </c>
      <c r="AL857" s="50">
        <f t="shared" si="1463"/>
        <v>0</v>
      </c>
      <c r="AM857" s="50">
        <f t="shared" si="1463"/>
        <v>0</v>
      </c>
      <c r="AN857" s="50">
        <f t="shared" si="1463"/>
        <v>0</v>
      </c>
      <c r="AO857" s="50">
        <f t="shared" si="1463"/>
        <v>0</v>
      </c>
      <c r="AP857" s="50">
        <f t="shared" si="1463"/>
        <v>4269</v>
      </c>
      <c r="AQ857" s="50">
        <f t="shared" si="1463"/>
        <v>0</v>
      </c>
      <c r="AR857" s="50">
        <f t="shared" si="1464"/>
        <v>0</v>
      </c>
      <c r="AS857" s="50">
        <f t="shared" si="1464"/>
        <v>0</v>
      </c>
      <c r="AT857" s="50">
        <f t="shared" si="1464"/>
        <v>0</v>
      </c>
      <c r="AU857" s="50">
        <f t="shared" si="1464"/>
        <v>0</v>
      </c>
      <c r="AV857" s="50">
        <f t="shared" si="1464"/>
        <v>4269</v>
      </c>
      <c r="AW857" s="50">
        <f t="shared" si="1464"/>
        <v>0</v>
      </c>
    </row>
    <row r="858" spans="1:49" s="11" customFormat="1" ht="34.5" customHeight="1">
      <c r="A858" s="33" t="s">
        <v>83</v>
      </c>
      <c r="B858" s="25" t="s">
        <v>56</v>
      </c>
      <c r="C858" s="25" t="s">
        <v>56</v>
      </c>
      <c r="D858" s="32" t="s">
        <v>235</v>
      </c>
      <c r="E858" s="25" t="s">
        <v>84</v>
      </c>
      <c r="F858" s="27">
        <f t="shared" si="1461"/>
        <v>4269</v>
      </c>
      <c r="G858" s="27">
        <f t="shared" si="1461"/>
        <v>0</v>
      </c>
      <c r="H858" s="27">
        <f t="shared" si="1461"/>
        <v>0</v>
      </c>
      <c r="I858" s="27">
        <f t="shared" si="1461"/>
        <v>0</v>
      </c>
      <c r="J858" s="27">
        <f t="shared" si="1461"/>
        <v>0</v>
      </c>
      <c r="K858" s="27">
        <f t="shared" si="1461"/>
        <v>0</v>
      </c>
      <c r="L858" s="27">
        <f t="shared" si="1461"/>
        <v>4269</v>
      </c>
      <c r="M858" s="27">
        <f t="shared" si="1461"/>
        <v>0</v>
      </c>
      <c r="N858" s="27">
        <f t="shared" si="1461"/>
        <v>0</v>
      </c>
      <c r="O858" s="27">
        <f t="shared" si="1461"/>
        <v>0</v>
      </c>
      <c r="P858" s="27">
        <f t="shared" si="1461"/>
        <v>0</v>
      </c>
      <c r="Q858" s="27">
        <f t="shared" si="1461"/>
        <v>0</v>
      </c>
      <c r="R858" s="27">
        <f t="shared" si="1461"/>
        <v>4269</v>
      </c>
      <c r="S858" s="27">
        <f t="shared" si="1461"/>
        <v>0</v>
      </c>
      <c r="T858" s="27">
        <f t="shared" si="1462"/>
        <v>0</v>
      </c>
      <c r="U858" s="27">
        <f t="shared" si="1462"/>
        <v>0</v>
      </c>
      <c r="V858" s="27">
        <f t="shared" si="1462"/>
        <v>0</v>
      </c>
      <c r="W858" s="27">
        <f t="shared" si="1462"/>
        <v>0</v>
      </c>
      <c r="X858" s="27">
        <f t="shared" si="1462"/>
        <v>4269</v>
      </c>
      <c r="Y858" s="27">
        <f t="shared" si="1462"/>
        <v>0</v>
      </c>
      <c r="Z858" s="27">
        <f t="shared" si="1462"/>
        <v>0</v>
      </c>
      <c r="AA858" s="27">
        <f t="shared" si="1462"/>
        <v>0</v>
      </c>
      <c r="AB858" s="27">
        <f t="shared" si="1462"/>
        <v>0</v>
      </c>
      <c r="AC858" s="27">
        <f t="shared" si="1462"/>
        <v>0</v>
      </c>
      <c r="AD858" s="27">
        <f t="shared" si="1462"/>
        <v>4269</v>
      </c>
      <c r="AE858" s="27">
        <f t="shared" si="1462"/>
        <v>0</v>
      </c>
      <c r="AF858" s="27">
        <f t="shared" si="1463"/>
        <v>0</v>
      </c>
      <c r="AG858" s="27">
        <f t="shared" si="1463"/>
        <v>0</v>
      </c>
      <c r="AH858" s="27">
        <f t="shared" si="1463"/>
        <v>0</v>
      </c>
      <c r="AI858" s="27">
        <f t="shared" si="1463"/>
        <v>0</v>
      </c>
      <c r="AJ858" s="27">
        <f t="shared" si="1463"/>
        <v>4269</v>
      </c>
      <c r="AK858" s="27">
        <f t="shared" si="1463"/>
        <v>0</v>
      </c>
      <c r="AL858" s="27">
        <f t="shared" si="1463"/>
        <v>0</v>
      </c>
      <c r="AM858" s="27">
        <f t="shared" si="1463"/>
        <v>0</v>
      </c>
      <c r="AN858" s="27">
        <f t="shared" si="1463"/>
        <v>0</v>
      </c>
      <c r="AO858" s="27">
        <f t="shared" si="1463"/>
        <v>0</v>
      </c>
      <c r="AP858" s="27">
        <f t="shared" si="1463"/>
        <v>4269</v>
      </c>
      <c r="AQ858" s="27">
        <f t="shared" si="1463"/>
        <v>0</v>
      </c>
      <c r="AR858" s="27">
        <f t="shared" si="1464"/>
        <v>0</v>
      </c>
      <c r="AS858" s="27">
        <f t="shared" si="1464"/>
        <v>0</v>
      </c>
      <c r="AT858" s="27">
        <f t="shared" si="1464"/>
        <v>0</v>
      </c>
      <c r="AU858" s="27">
        <f t="shared" si="1464"/>
        <v>0</v>
      </c>
      <c r="AV858" s="27">
        <f t="shared" si="1464"/>
        <v>4269</v>
      </c>
      <c r="AW858" s="27">
        <f t="shared" si="1464"/>
        <v>0</v>
      </c>
    </row>
    <row r="859" spans="1:49" s="11" customFormat="1" ht="16.5">
      <c r="A859" s="33" t="s">
        <v>178</v>
      </c>
      <c r="B859" s="25" t="s">
        <v>56</v>
      </c>
      <c r="C859" s="25" t="s">
        <v>56</v>
      </c>
      <c r="D859" s="32" t="s">
        <v>235</v>
      </c>
      <c r="E859" s="25" t="s">
        <v>177</v>
      </c>
      <c r="F859" s="27">
        <v>4269</v>
      </c>
      <c r="G859" s="27"/>
      <c r="H859" s="27"/>
      <c r="I859" s="27"/>
      <c r="J859" s="27"/>
      <c r="K859" s="27"/>
      <c r="L859" s="27">
        <f>F859+H859+I859+J859+K859</f>
        <v>4269</v>
      </c>
      <c r="M859" s="27">
        <f>G859+K859</f>
        <v>0</v>
      </c>
      <c r="N859" s="27"/>
      <c r="O859" s="27"/>
      <c r="P859" s="27"/>
      <c r="Q859" s="27"/>
      <c r="R859" s="27">
        <f>L859+N859+O859+P859+Q859</f>
        <v>4269</v>
      </c>
      <c r="S859" s="27">
        <f>M859+Q859</f>
        <v>0</v>
      </c>
      <c r="T859" s="27"/>
      <c r="U859" s="27"/>
      <c r="V859" s="27"/>
      <c r="W859" s="27"/>
      <c r="X859" s="27">
        <f>R859+T859+U859+V859+W859</f>
        <v>4269</v>
      </c>
      <c r="Y859" s="27">
        <f>S859+W859</f>
        <v>0</v>
      </c>
      <c r="Z859" s="27"/>
      <c r="AA859" s="27"/>
      <c r="AB859" s="27"/>
      <c r="AC859" s="27"/>
      <c r="AD859" s="27">
        <f>X859+Z859+AA859+AB859+AC859</f>
        <v>4269</v>
      </c>
      <c r="AE859" s="27">
        <f>Y859+AC859</f>
        <v>0</v>
      </c>
      <c r="AF859" s="27"/>
      <c r="AG859" s="27"/>
      <c r="AH859" s="27"/>
      <c r="AI859" s="27"/>
      <c r="AJ859" s="27">
        <f>AD859+AF859+AG859+AH859+AI859</f>
        <v>4269</v>
      </c>
      <c r="AK859" s="27">
        <f>AE859+AI859</f>
        <v>0</v>
      </c>
      <c r="AL859" s="27"/>
      <c r="AM859" s="27"/>
      <c r="AN859" s="27"/>
      <c r="AO859" s="27"/>
      <c r="AP859" s="27">
        <f>AJ859+AL859+AM859+AN859+AO859</f>
        <v>4269</v>
      </c>
      <c r="AQ859" s="27">
        <f>AK859+AO859</f>
        <v>0</v>
      </c>
      <c r="AR859" s="27"/>
      <c r="AS859" s="27"/>
      <c r="AT859" s="27"/>
      <c r="AU859" s="27"/>
      <c r="AV859" s="27">
        <f>AP859+AR859+AS859+AT859+AU859</f>
        <v>4269</v>
      </c>
      <c r="AW859" s="27">
        <f>AQ859+AU859</f>
        <v>0</v>
      </c>
    </row>
    <row r="860" spans="1:49" s="11" customFormat="1" ht="16.5">
      <c r="A860" s="33"/>
      <c r="B860" s="25"/>
      <c r="C860" s="25"/>
      <c r="D860" s="32"/>
      <c r="E860" s="25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  <c r="AE860" s="61"/>
      <c r="AF860" s="61"/>
      <c r="AG860" s="61"/>
      <c r="AH860" s="61"/>
      <c r="AI860" s="61"/>
      <c r="AJ860" s="61"/>
      <c r="AK860" s="61"/>
      <c r="AL860" s="61"/>
      <c r="AM860" s="61"/>
      <c r="AN860" s="61"/>
      <c r="AO860" s="61"/>
      <c r="AP860" s="61"/>
      <c r="AQ860" s="61"/>
      <c r="AR860" s="61"/>
      <c r="AS860" s="61"/>
      <c r="AT860" s="61"/>
      <c r="AU860" s="61"/>
      <c r="AV860" s="61"/>
      <c r="AW860" s="61"/>
    </row>
    <row r="861" spans="1:49" s="11" customFormat="1" ht="18.75">
      <c r="A861" s="71" t="s">
        <v>39</v>
      </c>
      <c r="B861" s="22" t="s">
        <v>56</v>
      </c>
      <c r="C861" s="22" t="s">
        <v>59</v>
      </c>
      <c r="D861" s="43"/>
      <c r="E861" s="44"/>
      <c r="F861" s="24">
        <f t="shared" ref="F861:AW861" si="1465">F862</f>
        <v>67758</v>
      </c>
      <c r="G861" s="24">
        <f t="shared" si="1465"/>
        <v>0</v>
      </c>
      <c r="H861" s="24">
        <f t="shared" si="1465"/>
        <v>2204</v>
      </c>
      <c r="I861" s="24">
        <f t="shared" si="1465"/>
        <v>0</v>
      </c>
      <c r="J861" s="24">
        <f t="shared" si="1465"/>
        <v>0</v>
      </c>
      <c r="K861" s="24">
        <f t="shared" si="1465"/>
        <v>0</v>
      </c>
      <c r="L861" s="24">
        <f t="shared" si="1465"/>
        <v>69962</v>
      </c>
      <c r="M861" s="24">
        <f t="shared" si="1465"/>
        <v>0</v>
      </c>
      <c r="N861" s="24">
        <f t="shared" si="1465"/>
        <v>0</v>
      </c>
      <c r="O861" s="24">
        <f t="shared" si="1465"/>
        <v>0</v>
      </c>
      <c r="P861" s="24">
        <f t="shared" si="1465"/>
        <v>0</v>
      </c>
      <c r="Q861" s="24">
        <f t="shared" si="1465"/>
        <v>0</v>
      </c>
      <c r="R861" s="24">
        <f t="shared" si="1465"/>
        <v>69962</v>
      </c>
      <c r="S861" s="24">
        <f t="shared" si="1465"/>
        <v>0</v>
      </c>
      <c r="T861" s="24">
        <f t="shared" si="1465"/>
        <v>685</v>
      </c>
      <c r="U861" s="24">
        <f t="shared" si="1465"/>
        <v>0</v>
      </c>
      <c r="V861" s="24">
        <f t="shared" si="1465"/>
        <v>0</v>
      </c>
      <c r="W861" s="24">
        <f t="shared" si="1465"/>
        <v>0</v>
      </c>
      <c r="X861" s="24">
        <f t="shared" si="1465"/>
        <v>70647</v>
      </c>
      <c r="Y861" s="24">
        <f t="shared" si="1465"/>
        <v>0</v>
      </c>
      <c r="Z861" s="24">
        <f t="shared" si="1465"/>
        <v>2566</v>
      </c>
      <c r="AA861" s="24">
        <f t="shared" si="1465"/>
        <v>0</v>
      </c>
      <c r="AB861" s="24">
        <f t="shared" si="1465"/>
        <v>0</v>
      </c>
      <c r="AC861" s="24">
        <f t="shared" si="1465"/>
        <v>3012</v>
      </c>
      <c r="AD861" s="24">
        <f t="shared" si="1465"/>
        <v>76225</v>
      </c>
      <c r="AE861" s="24">
        <f t="shared" si="1465"/>
        <v>3012</v>
      </c>
      <c r="AF861" s="24">
        <f t="shared" si="1465"/>
        <v>0</v>
      </c>
      <c r="AG861" s="24">
        <f t="shared" si="1465"/>
        <v>0</v>
      </c>
      <c r="AH861" s="24">
        <f t="shared" si="1465"/>
        <v>0</v>
      </c>
      <c r="AI861" s="24">
        <f t="shared" si="1465"/>
        <v>0</v>
      </c>
      <c r="AJ861" s="24">
        <f t="shared" si="1465"/>
        <v>76225</v>
      </c>
      <c r="AK861" s="24">
        <f t="shared" si="1465"/>
        <v>3012</v>
      </c>
      <c r="AL861" s="24">
        <f t="shared" si="1465"/>
        <v>930</v>
      </c>
      <c r="AM861" s="24">
        <f t="shared" si="1465"/>
        <v>-577</v>
      </c>
      <c r="AN861" s="24">
        <f t="shared" si="1465"/>
        <v>0</v>
      </c>
      <c r="AO861" s="24">
        <f t="shared" si="1465"/>
        <v>0</v>
      </c>
      <c r="AP861" s="24">
        <f t="shared" si="1465"/>
        <v>76578</v>
      </c>
      <c r="AQ861" s="24">
        <f t="shared" si="1465"/>
        <v>3012</v>
      </c>
      <c r="AR861" s="24">
        <f t="shared" si="1465"/>
        <v>0</v>
      </c>
      <c r="AS861" s="24">
        <f t="shared" si="1465"/>
        <v>0</v>
      </c>
      <c r="AT861" s="24">
        <f t="shared" si="1465"/>
        <v>0</v>
      </c>
      <c r="AU861" s="24">
        <f t="shared" si="1465"/>
        <v>0</v>
      </c>
      <c r="AV861" s="24">
        <f t="shared" si="1465"/>
        <v>76578</v>
      </c>
      <c r="AW861" s="24">
        <f t="shared" si="1465"/>
        <v>3012</v>
      </c>
    </row>
    <row r="862" spans="1:49" s="11" customFormat="1" ht="50.25">
      <c r="A862" s="33" t="s">
        <v>478</v>
      </c>
      <c r="B862" s="36" t="s">
        <v>56</v>
      </c>
      <c r="C862" s="36" t="s">
        <v>59</v>
      </c>
      <c r="D862" s="36" t="s">
        <v>308</v>
      </c>
      <c r="E862" s="36"/>
      <c r="F862" s="27">
        <f>F863+F867+F871</f>
        <v>67758</v>
      </c>
      <c r="G862" s="27">
        <f>G863+G867+G871</f>
        <v>0</v>
      </c>
      <c r="H862" s="27">
        <f t="shared" ref="H862:M862" si="1466">H863+H867+H871</f>
        <v>2204</v>
      </c>
      <c r="I862" s="27">
        <f t="shared" si="1466"/>
        <v>0</v>
      </c>
      <c r="J862" s="27">
        <f t="shared" si="1466"/>
        <v>0</v>
      </c>
      <c r="K862" s="27">
        <f t="shared" si="1466"/>
        <v>0</v>
      </c>
      <c r="L862" s="27">
        <f t="shared" si="1466"/>
        <v>69962</v>
      </c>
      <c r="M862" s="27">
        <f t="shared" si="1466"/>
        <v>0</v>
      </c>
      <c r="N862" s="27">
        <f t="shared" ref="N862:S862" si="1467">N863+N867+N871</f>
        <v>0</v>
      </c>
      <c r="O862" s="27">
        <f t="shared" si="1467"/>
        <v>0</v>
      </c>
      <c r="P862" s="27">
        <f t="shared" si="1467"/>
        <v>0</v>
      </c>
      <c r="Q862" s="27">
        <f t="shared" si="1467"/>
        <v>0</v>
      </c>
      <c r="R862" s="27">
        <f t="shared" si="1467"/>
        <v>69962</v>
      </c>
      <c r="S862" s="27">
        <f t="shared" si="1467"/>
        <v>0</v>
      </c>
      <c r="T862" s="27">
        <f t="shared" ref="T862:Y862" si="1468">T863+T867+T871</f>
        <v>685</v>
      </c>
      <c r="U862" s="27">
        <f t="shared" si="1468"/>
        <v>0</v>
      </c>
      <c r="V862" s="27">
        <f t="shared" si="1468"/>
        <v>0</v>
      </c>
      <c r="W862" s="27">
        <f t="shared" si="1468"/>
        <v>0</v>
      </c>
      <c r="X862" s="27">
        <f t="shared" si="1468"/>
        <v>70647</v>
      </c>
      <c r="Y862" s="27">
        <f t="shared" si="1468"/>
        <v>0</v>
      </c>
      <c r="Z862" s="27">
        <f>Z863+Z867+Z871+Z881+Z884</f>
        <v>2566</v>
      </c>
      <c r="AA862" s="27">
        <f t="shared" ref="AA862:AE862" si="1469">AA863+AA867+AA871+AA881+AA884</f>
        <v>0</v>
      </c>
      <c r="AB862" s="27">
        <f t="shared" si="1469"/>
        <v>0</v>
      </c>
      <c r="AC862" s="27">
        <f t="shared" si="1469"/>
        <v>3012</v>
      </c>
      <c r="AD862" s="27">
        <f t="shared" si="1469"/>
        <v>76225</v>
      </c>
      <c r="AE862" s="27">
        <f t="shared" si="1469"/>
        <v>3012</v>
      </c>
      <c r="AF862" s="27">
        <f>AF863+AF867+AF871+AF881+AF884</f>
        <v>0</v>
      </c>
      <c r="AG862" s="27">
        <f t="shared" ref="AG862:AK862" si="1470">AG863+AG867+AG871+AG881+AG884</f>
        <v>0</v>
      </c>
      <c r="AH862" s="27">
        <f t="shared" si="1470"/>
        <v>0</v>
      </c>
      <c r="AI862" s="27">
        <f t="shared" si="1470"/>
        <v>0</v>
      </c>
      <c r="AJ862" s="27">
        <f t="shared" si="1470"/>
        <v>76225</v>
      </c>
      <c r="AK862" s="27">
        <f t="shared" si="1470"/>
        <v>3012</v>
      </c>
      <c r="AL862" s="27">
        <f>AL863+AL867+AL871+AL881+AL884</f>
        <v>930</v>
      </c>
      <c r="AM862" s="27">
        <f t="shared" ref="AM862:AQ862" si="1471">AM863+AM867+AM871+AM881+AM884</f>
        <v>-577</v>
      </c>
      <c r="AN862" s="27">
        <f t="shared" si="1471"/>
        <v>0</v>
      </c>
      <c r="AO862" s="27">
        <f t="shared" si="1471"/>
        <v>0</v>
      </c>
      <c r="AP862" s="27">
        <f t="shared" si="1471"/>
        <v>76578</v>
      </c>
      <c r="AQ862" s="27">
        <f t="shared" si="1471"/>
        <v>3012</v>
      </c>
      <c r="AR862" s="27">
        <f>AR863+AR867+AR871+AR881+AR884</f>
        <v>0</v>
      </c>
      <c r="AS862" s="27">
        <f t="shared" ref="AS862:AW862" si="1472">AS863+AS867+AS871+AS881+AS884</f>
        <v>0</v>
      </c>
      <c r="AT862" s="27">
        <f t="shared" si="1472"/>
        <v>0</v>
      </c>
      <c r="AU862" s="27">
        <f t="shared" si="1472"/>
        <v>0</v>
      </c>
      <c r="AV862" s="27">
        <f t="shared" si="1472"/>
        <v>76578</v>
      </c>
      <c r="AW862" s="27">
        <f t="shared" si="1472"/>
        <v>3012</v>
      </c>
    </row>
    <row r="863" spans="1:49" s="11" customFormat="1" ht="33">
      <c r="A863" s="77" t="s">
        <v>216</v>
      </c>
      <c r="B863" s="36" t="s">
        <v>56</v>
      </c>
      <c r="C863" s="36" t="s">
        <v>59</v>
      </c>
      <c r="D863" s="36" t="s">
        <v>309</v>
      </c>
      <c r="E863" s="36"/>
      <c r="F863" s="27">
        <f t="shared" ref="F863:U865" si="1473">F864</f>
        <v>52300</v>
      </c>
      <c r="G863" s="27">
        <f t="shared" si="1473"/>
        <v>0</v>
      </c>
      <c r="H863" s="27">
        <f t="shared" si="1473"/>
        <v>1620</v>
      </c>
      <c r="I863" s="27">
        <f t="shared" si="1473"/>
        <v>0</v>
      </c>
      <c r="J863" s="27">
        <f t="shared" si="1473"/>
        <v>0</v>
      </c>
      <c r="K863" s="27">
        <f t="shared" si="1473"/>
        <v>0</v>
      </c>
      <c r="L863" s="27">
        <f t="shared" si="1473"/>
        <v>53920</v>
      </c>
      <c r="M863" s="27">
        <f t="shared" si="1473"/>
        <v>0</v>
      </c>
      <c r="N863" s="27">
        <f t="shared" si="1473"/>
        <v>0</v>
      </c>
      <c r="O863" s="27">
        <f t="shared" si="1473"/>
        <v>0</v>
      </c>
      <c r="P863" s="27">
        <f t="shared" si="1473"/>
        <v>0</v>
      </c>
      <c r="Q863" s="27">
        <f t="shared" si="1473"/>
        <v>0</v>
      </c>
      <c r="R863" s="27">
        <f t="shared" si="1473"/>
        <v>53920</v>
      </c>
      <c r="S863" s="27">
        <f t="shared" si="1473"/>
        <v>0</v>
      </c>
      <c r="T863" s="27">
        <f t="shared" si="1473"/>
        <v>640</v>
      </c>
      <c r="U863" s="27">
        <f t="shared" si="1473"/>
        <v>0</v>
      </c>
      <c r="V863" s="27">
        <f t="shared" ref="T863:AI865" si="1474">V864</f>
        <v>0</v>
      </c>
      <c r="W863" s="27">
        <f t="shared" si="1474"/>
        <v>0</v>
      </c>
      <c r="X863" s="27">
        <f t="shared" si="1474"/>
        <v>54560</v>
      </c>
      <c r="Y863" s="27">
        <f t="shared" si="1474"/>
        <v>0</v>
      </c>
      <c r="Z863" s="27">
        <f t="shared" si="1474"/>
        <v>0</v>
      </c>
      <c r="AA863" s="27">
        <f t="shared" si="1474"/>
        <v>0</v>
      </c>
      <c r="AB863" s="27">
        <f t="shared" si="1474"/>
        <v>0</v>
      </c>
      <c r="AC863" s="27">
        <f t="shared" si="1474"/>
        <v>0</v>
      </c>
      <c r="AD863" s="27">
        <f t="shared" si="1474"/>
        <v>54560</v>
      </c>
      <c r="AE863" s="27">
        <f t="shared" si="1474"/>
        <v>0</v>
      </c>
      <c r="AF863" s="27">
        <f t="shared" si="1474"/>
        <v>0</v>
      </c>
      <c r="AG863" s="27">
        <f t="shared" si="1474"/>
        <v>0</v>
      </c>
      <c r="AH863" s="27">
        <f t="shared" si="1474"/>
        <v>0</v>
      </c>
      <c r="AI863" s="27">
        <f t="shared" si="1474"/>
        <v>0</v>
      </c>
      <c r="AJ863" s="27">
        <f t="shared" ref="AF863:AU865" si="1475">AJ864</f>
        <v>54560</v>
      </c>
      <c r="AK863" s="27">
        <f t="shared" si="1475"/>
        <v>0</v>
      </c>
      <c r="AL863" s="27">
        <f t="shared" si="1475"/>
        <v>0</v>
      </c>
      <c r="AM863" s="27">
        <f t="shared" si="1475"/>
        <v>0</v>
      </c>
      <c r="AN863" s="27">
        <f t="shared" si="1475"/>
        <v>0</v>
      </c>
      <c r="AO863" s="27">
        <f t="shared" si="1475"/>
        <v>0</v>
      </c>
      <c r="AP863" s="27">
        <f t="shared" si="1475"/>
        <v>54560</v>
      </c>
      <c r="AQ863" s="27">
        <f t="shared" si="1475"/>
        <v>0</v>
      </c>
      <c r="AR863" s="27">
        <f t="shared" si="1475"/>
        <v>0</v>
      </c>
      <c r="AS863" s="27">
        <f t="shared" si="1475"/>
        <v>0</v>
      </c>
      <c r="AT863" s="27">
        <f t="shared" si="1475"/>
        <v>0</v>
      </c>
      <c r="AU863" s="27">
        <f t="shared" si="1475"/>
        <v>0</v>
      </c>
      <c r="AV863" s="27">
        <f t="shared" ref="AR863:AW865" si="1476">AV864</f>
        <v>54560</v>
      </c>
      <c r="AW863" s="27">
        <f t="shared" si="1476"/>
        <v>0</v>
      </c>
    </row>
    <row r="864" spans="1:49" s="11" customFormat="1" ht="33">
      <c r="A864" s="73" t="s">
        <v>110</v>
      </c>
      <c r="B864" s="36" t="s">
        <v>56</v>
      </c>
      <c r="C864" s="36" t="s">
        <v>59</v>
      </c>
      <c r="D864" s="42" t="s">
        <v>322</v>
      </c>
      <c r="E864" s="36"/>
      <c r="F864" s="27">
        <f t="shared" si="1473"/>
        <v>52300</v>
      </c>
      <c r="G864" s="27">
        <f t="shared" si="1473"/>
        <v>0</v>
      </c>
      <c r="H864" s="27">
        <f t="shared" si="1473"/>
        <v>1620</v>
      </c>
      <c r="I864" s="27">
        <f t="shared" si="1473"/>
        <v>0</v>
      </c>
      <c r="J864" s="27">
        <f t="shared" si="1473"/>
        <v>0</v>
      </c>
      <c r="K864" s="27">
        <f t="shared" si="1473"/>
        <v>0</v>
      </c>
      <c r="L864" s="27">
        <f t="shared" si="1473"/>
        <v>53920</v>
      </c>
      <c r="M864" s="27">
        <f t="shared" si="1473"/>
        <v>0</v>
      </c>
      <c r="N864" s="27">
        <f t="shared" si="1473"/>
        <v>0</v>
      </c>
      <c r="O864" s="27">
        <f t="shared" si="1473"/>
        <v>0</v>
      </c>
      <c r="P864" s="27">
        <f t="shared" si="1473"/>
        <v>0</v>
      </c>
      <c r="Q864" s="27">
        <f t="shared" si="1473"/>
        <v>0</v>
      </c>
      <c r="R864" s="27">
        <f t="shared" si="1473"/>
        <v>53920</v>
      </c>
      <c r="S864" s="27">
        <f t="shared" si="1473"/>
        <v>0</v>
      </c>
      <c r="T864" s="27">
        <f t="shared" si="1474"/>
        <v>640</v>
      </c>
      <c r="U864" s="27">
        <f t="shared" si="1474"/>
        <v>0</v>
      </c>
      <c r="V864" s="27">
        <f t="shared" si="1474"/>
        <v>0</v>
      </c>
      <c r="W864" s="27">
        <f t="shared" si="1474"/>
        <v>0</v>
      </c>
      <c r="X864" s="27">
        <f t="shared" si="1474"/>
        <v>54560</v>
      </c>
      <c r="Y864" s="27">
        <f t="shared" si="1474"/>
        <v>0</v>
      </c>
      <c r="Z864" s="27">
        <f t="shared" si="1474"/>
        <v>0</v>
      </c>
      <c r="AA864" s="27">
        <f t="shared" si="1474"/>
        <v>0</v>
      </c>
      <c r="AB864" s="27">
        <f t="shared" si="1474"/>
        <v>0</v>
      </c>
      <c r="AC864" s="27">
        <f t="shared" si="1474"/>
        <v>0</v>
      </c>
      <c r="AD864" s="27">
        <f t="shared" si="1474"/>
        <v>54560</v>
      </c>
      <c r="AE864" s="27">
        <f t="shared" si="1474"/>
        <v>0</v>
      </c>
      <c r="AF864" s="27">
        <f t="shared" si="1475"/>
        <v>0</v>
      </c>
      <c r="AG864" s="27">
        <f t="shared" si="1475"/>
        <v>0</v>
      </c>
      <c r="AH864" s="27">
        <f t="shared" si="1475"/>
        <v>0</v>
      </c>
      <c r="AI864" s="27">
        <f t="shared" si="1475"/>
        <v>0</v>
      </c>
      <c r="AJ864" s="27">
        <f t="shared" si="1475"/>
        <v>54560</v>
      </c>
      <c r="AK864" s="27">
        <f t="shared" si="1475"/>
        <v>0</v>
      </c>
      <c r="AL864" s="27">
        <f t="shared" si="1475"/>
        <v>0</v>
      </c>
      <c r="AM864" s="27">
        <f t="shared" si="1475"/>
        <v>0</v>
      </c>
      <c r="AN864" s="27">
        <f t="shared" si="1475"/>
        <v>0</v>
      </c>
      <c r="AO864" s="27">
        <f t="shared" si="1475"/>
        <v>0</v>
      </c>
      <c r="AP864" s="27">
        <f t="shared" si="1475"/>
        <v>54560</v>
      </c>
      <c r="AQ864" s="27">
        <f t="shared" si="1475"/>
        <v>0</v>
      </c>
      <c r="AR864" s="27">
        <f t="shared" si="1476"/>
        <v>0</v>
      </c>
      <c r="AS864" s="27">
        <f t="shared" si="1476"/>
        <v>0</v>
      </c>
      <c r="AT864" s="27">
        <f t="shared" si="1476"/>
        <v>0</v>
      </c>
      <c r="AU864" s="27">
        <f t="shared" si="1476"/>
        <v>0</v>
      </c>
      <c r="AV864" s="27">
        <f t="shared" si="1476"/>
        <v>54560</v>
      </c>
      <c r="AW864" s="27">
        <f t="shared" si="1476"/>
        <v>0</v>
      </c>
    </row>
    <row r="865" spans="1:49" s="11" customFormat="1" ht="33" customHeight="1">
      <c r="A865" s="73" t="s">
        <v>83</v>
      </c>
      <c r="B865" s="36" t="s">
        <v>56</v>
      </c>
      <c r="C865" s="36" t="s">
        <v>59</v>
      </c>
      <c r="D865" s="42" t="s">
        <v>322</v>
      </c>
      <c r="E865" s="36" t="s">
        <v>84</v>
      </c>
      <c r="F865" s="27">
        <f t="shared" si="1473"/>
        <v>52300</v>
      </c>
      <c r="G865" s="27">
        <f t="shared" si="1473"/>
        <v>0</v>
      </c>
      <c r="H865" s="27">
        <f t="shared" si="1473"/>
        <v>1620</v>
      </c>
      <c r="I865" s="27">
        <f t="shared" si="1473"/>
        <v>0</v>
      </c>
      <c r="J865" s="27">
        <f t="shared" si="1473"/>
        <v>0</v>
      </c>
      <c r="K865" s="27">
        <f t="shared" si="1473"/>
        <v>0</v>
      </c>
      <c r="L865" s="27">
        <f t="shared" si="1473"/>
        <v>53920</v>
      </c>
      <c r="M865" s="27">
        <f t="shared" si="1473"/>
        <v>0</v>
      </c>
      <c r="N865" s="27">
        <f t="shared" si="1473"/>
        <v>0</v>
      </c>
      <c r="O865" s="27">
        <f t="shared" si="1473"/>
        <v>0</v>
      </c>
      <c r="P865" s="27">
        <f t="shared" si="1473"/>
        <v>0</v>
      </c>
      <c r="Q865" s="27">
        <f t="shared" si="1473"/>
        <v>0</v>
      </c>
      <c r="R865" s="27">
        <f t="shared" si="1473"/>
        <v>53920</v>
      </c>
      <c r="S865" s="27">
        <f t="shared" si="1473"/>
        <v>0</v>
      </c>
      <c r="T865" s="27">
        <f t="shared" si="1474"/>
        <v>640</v>
      </c>
      <c r="U865" s="27">
        <f t="shared" si="1474"/>
        <v>0</v>
      </c>
      <c r="V865" s="27">
        <f t="shared" si="1474"/>
        <v>0</v>
      </c>
      <c r="W865" s="27">
        <f t="shared" si="1474"/>
        <v>0</v>
      </c>
      <c r="X865" s="27">
        <f t="shared" si="1474"/>
        <v>54560</v>
      </c>
      <c r="Y865" s="27">
        <f t="shared" si="1474"/>
        <v>0</v>
      </c>
      <c r="Z865" s="27">
        <f t="shared" si="1474"/>
        <v>0</v>
      </c>
      <c r="AA865" s="27">
        <f t="shared" si="1474"/>
        <v>0</v>
      </c>
      <c r="AB865" s="27">
        <f t="shared" si="1474"/>
        <v>0</v>
      </c>
      <c r="AC865" s="27">
        <f t="shared" si="1474"/>
        <v>0</v>
      </c>
      <c r="AD865" s="27">
        <f t="shared" si="1474"/>
        <v>54560</v>
      </c>
      <c r="AE865" s="27">
        <f t="shared" si="1474"/>
        <v>0</v>
      </c>
      <c r="AF865" s="27">
        <f t="shared" si="1475"/>
        <v>0</v>
      </c>
      <c r="AG865" s="27">
        <f t="shared" si="1475"/>
        <v>0</v>
      </c>
      <c r="AH865" s="27">
        <f t="shared" si="1475"/>
        <v>0</v>
      </c>
      <c r="AI865" s="27">
        <f t="shared" si="1475"/>
        <v>0</v>
      </c>
      <c r="AJ865" s="27">
        <f t="shared" si="1475"/>
        <v>54560</v>
      </c>
      <c r="AK865" s="27">
        <f t="shared" si="1475"/>
        <v>0</v>
      </c>
      <c r="AL865" s="27">
        <f t="shared" si="1475"/>
        <v>0</v>
      </c>
      <c r="AM865" s="27">
        <f t="shared" si="1475"/>
        <v>0</v>
      </c>
      <c r="AN865" s="27">
        <f t="shared" si="1475"/>
        <v>0</v>
      </c>
      <c r="AO865" s="27">
        <f t="shared" si="1475"/>
        <v>0</v>
      </c>
      <c r="AP865" s="27">
        <f t="shared" si="1475"/>
        <v>54560</v>
      </c>
      <c r="AQ865" s="27">
        <f t="shared" si="1475"/>
        <v>0</v>
      </c>
      <c r="AR865" s="27">
        <f t="shared" si="1476"/>
        <v>0</v>
      </c>
      <c r="AS865" s="27">
        <f t="shared" si="1476"/>
        <v>0</v>
      </c>
      <c r="AT865" s="27">
        <f t="shared" si="1476"/>
        <v>0</v>
      </c>
      <c r="AU865" s="27">
        <f t="shared" si="1476"/>
        <v>0</v>
      </c>
      <c r="AV865" s="27">
        <f t="shared" si="1476"/>
        <v>54560</v>
      </c>
      <c r="AW865" s="27">
        <f t="shared" si="1476"/>
        <v>0</v>
      </c>
    </row>
    <row r="866" spans="1:49" s="11" customFormat="1" ht="16.5">
      <c r="A866" s="73" t="s">
        <v>189</v>
      </c>
      <c r="B866" s="36" t="s">
        <v>56</v>
      </c>
      <c r="C866" s="36" t="s">
        <v>59</v>
      </c>
      <c r="D866" s="42" t="s">
        <v>322</v>
      </c>
      <c r="E866" s="36" t="s">
        <v>188</v>
      </c>
      <c r="F866" s="27">
        <v>52300</v>
      </c>
      <c r="G866" s="27"/>
      <c r="H866" s="27">
        <v>1620</v>
      </c>
      <c r="I866" s="27"/>
      <c r="J866" s="27"/>
      <c r="K866" s="27"/>
      <c r="L866" s="27">
        <f>F866+H866+I866+J866+K866</f>
        <v>53920</v>
      </c>
      <c r="M866" s="27">
        <f>G866+K866</f>
        <v>0</v>
      </c>
      <c r="N866" s="27"/>
      <c r="O866" s="27"/>
      <c r="P866" s="27"/>
      <c r="Q866" s="27"/>
      <c r="R866" s="27">
        <f>L866+N866+O866+P866+Q866</f>
        <v>53920</v>
      </c>
      <c r="S866" s="27">
        <f>M866+Q866</f>
        <v>0</v>
      </c>
      <c r="T866" s="27">
        <v>640</v>
      </c>
      <c r="U866" s="27"/>
      <c r="V866" s="27"/>
      <c r="W866" s="27"/>
      <c r="X866" s="27">
        <f>R866+T866+U866+V866+W866</f>
        <v>54560</v>
      </c>
      <c r="Y866" s="27">
        <f>S866+W866</f>
        <v>0</v>
      </c>
      <c r="Z866" s="27"/>
      <c r="AA866" s="27"/>
      <c r="AB866" s="27"/>
      <c r="AC866" s="27"/>
      <c r="AD866" s="27">
        <f>X866+Z866+AA866+AB866+AC866</f>
        <v>54560</v>
      </c>
      <c r="AE866" s="27">
        <f>Y866+AC866</f>
        <v>0</v>
      </c>
      <c r="AF866" s="27"/>
      <c r="AG866" s="27"/>
      <c r="AH866" s="27"/>
      <c r="AI866" s="27"/>
      <c r="AJ866" s="27">
        <f>AD866+AF866+AG866+AH866+AI866</f>
        <v>54560</v>
      </c>
      <c r="AK866" s="27">
        <f>AE866+AI866</f>
        <v>0</v>
      </c>
      <c r="AL866" s="27"/>
      <c r="AM866" s="27"/>
      <c r="AN866" s="27"/>
      <c r="AO866" s="27"/>
      <c r="AP866" s="27">
        <f>AJ866+AL866+AM866+AN866+AO866</f>
        <v>54560</v>
      </c>
      <c r="AQ866" s="27">
        <f>AK866+AO866</f>
        <v>0</v>
      </c>
      <c r="AR866" s="27"/>
      <c r="AS866" s="27"/>
      <c r="AT866" s="27"/>
      <c r="AU866" s="27"/>
      <c r="AV866" s="27">
        <f>AP866+AR866+AS866+AT866+AU866</f>
        <v>54560</v>
      </c>
      <c r="AW866" s="27">
        <f>AQ866+AU866</f>
        <v>0</v>
      </c>
    </row>
    <row r="867" spans="1:49" s="11" customFormat="1" ht="16.5" customHeight="1">
      <c r="A867" s="73" t="s">
        <v>78</v>
      </c>
      <c r="B867" s="36" t="s">
        <v>56</v>
      </c>
      <c r="C867" s="36" t="s">
        <v>59</v>
      </c>
      <c r="D867" s="42" t="s">
        <v>311</v>
      </c>
      <c r="E867" s="36"/>
      <c r="F867" s="27">
        <f t="shared" ref="F867:U869" si="1477">F868</f>
        <v>938</v>
      </c>
      <c r="G867" s="27">
        <f t="shared" si="1477"/>
        <v>0</v>
      </c>
      <c r="H867" s="27">
        <f t="shared" si="1477"/>
        <v>0</v>
      </c>
      <c r="I867" s="27">
        <f t="shared" si="1477"/>
        <v>0</v>
      </c>
      <c r="J867" s="27">
        <f t="shared" si="1477"/>
        <v>0</v>
      </c>
      <c r="K867" s="27">
        <f t="shared" si="1477"/>
        <v>0</v>
      </c>
      <c r="L867" s="27">
        <f t="shared" si="1477"/>
        <v>938</v>
      </c>
      <c r="M867" s="27">
        <f t="shared" si="1477"/>
        <v>0</v>
      </c>
      <c r="N867" s="27">
        <f t="shared" si="1477"/>
        <v>0</v>
      </c>
      <c r="O867" s="27">
        <f t="shared" si="1477"/>
        <v>0</v>
      </c>
      <c r="P867" s="27">
        <f t="shared" si="1477"/>
        <v>0</v>
      </c>
      <c r="Q867" s="27">
        <f t="shared" si="1477"/>
        <v>0</v>
      </c>
      <c r="R867" s="27">
        <f t="shared" si="1477"/>
        <v>938</v>
      </c>
      <c r="S867" s="27">
        <f t="shared" si="1477"/>
        <v>0</v>
      </c>
      <c r="T867" s="27">
        <f t="shared" si="1477"/>
        <v>0</v>
      </c>
      <c r="U867" s="27">
        <f t="shared" si="1477"/>
        <v>0</v>
      </c>
      <c r="V867" s="27">
        <f t="shared" ref="T867:AI869" si="1478">V868</f>
        <v>0</v>
      </c>
      <c r="W867" s="27">
        <f t="shared" si="1478"/>
        <v>0</v>
      </c>
      <c r="X867" s="27">
        <f t="shared" si="1478"/>
        <v>938</v>
      </c>
      <c r="Y867" s="27">
        <f t="shared" si="1478"/>
        <v>0</v>
      </c>
      <c r="Z867" s="131">
        <f t="shared" si="1478"/>
        <v>2566</v>
      </c>
      <c r="AA867" s="27">
        <f t="shared" si="1478"/>
        <v>-159</v>
      </c>
      <c r="AB867" s="27">
        <f t="shared" si="1478"/>
        <v>0</v>
      </c>
      <c r="AC867" s="27">
        <f t="shared" si="1478"/>
        <v>0</v>
      </c>
      <c r="AD867" s="27">
        <f t="shared" si="1478"/>
        <v>3345</v>
      </c>
      <c r="AE867" s="27">
        <f t="shared" si="1478"/>
        <v>0</v>
      </c>
      <c r="AF867" s="27">
        <f t="shared" si="1478"/>
        <v>0</v>
      </c>
      <c r="AG867" s="27">
        <f t="shared" si="1478"/>
        <v>0</v>
      </c>
      <c r="AH867" s="27">
        <f t="shared" si="1478"/>
        <v>0</v>
      </c>
      <c r="AI867" s="27">
        <f t="shared" si="1478"/>
        <v>0</v>
      </c>
      <c r="AJ867" s="27">
        <f t="shared" ref="AF867:AU869" si="1479">AJ868</f>
        <v>3345</v>
      </c>
      <c r="AK867" s="27">
        <f t="shared" si="1479"/>
        <v>0</v>
      </c>
      <c r="AL867" s="27">
        <f t="shared" si="1479"/>
        <v>930</v>
      </c>
      <c r="AM867" s="27">
        <f t="shared" si="1479"/>
        <v>0</v>
      </c>
      <c r="AN867" s="27">
        <f t="shared" si="1479"/>
        <v>0</v>
      </c>
      <c r="AO867" s="27">
        <f t="shared" si="1479"/>
        <v>0</v>
      </c>
      <c r="AP867" s="27">
        <f t="shared" si="1479"/>
        <v>4275</v>
      </c>
      <c r="AQ867" s="27">
        <f t="shared" si="1479"/>
        <v>0</v>
      </c>
      <c r="AR867" s="27">
        <f t="shared" si="1479"/>
        <v>0</v>
      </c>
      <c r="AS867" s="27">
        <f t="shared" si="1479"/>
        <v>0</v>
      </c>
      <c r="AT867" s="27">
        <f t="shared" si="1479"/>
        <v>0</v>
      </c>
      <c r="AU867" s="27">
        <f t="shared" si="1479"/>
        <v>0</v>
      </c>
      <c r="AV867" s="27">
        <f t="shared" ref="AR867:AW869" si="1480">AV868</f>
        <v>4275</v>
      </c>
      <c r="AW867" s="27">
        <f t="shared" si="1480"/>
        <v>0</v>
      </c>
    </row>
    <row r="868" spans="1:49" s="11" customFormat="1" ht="33">
      <c r="A868" s="73" t="s">
        <v>111</v>
      </c>
      <c r="B868" s="36" t="s">
        <v>56</v>
      </c>
      <c r="C868" s="36" t="s">
        <v>59</v>
      </c>
      <c r="D868" s="42" t="s">
        <v>323</v>
      </c>
      <c r="E868" s="36"/>
      <c r="F868" s="27">
        <f t="shared" si="1477"/>
        <v>938</v>
      </c>
      <c r="G868" s="27">
        <f t="shared" si="1477"/>
        <v>0</v>
      </c>
      <c r="H868" s="27">
        <f t="shared" si="1477"/>
        <v>0</v>
      </c>
      <c r="I868" s="27">
        <f t="shared" si="1477"/>
        <v>0</v>
      </c>
      <c r="J868" s="27">
        <f t="shared" si="1477"/>
        <v>0</v>
      </c>
      <c r="K868" s="27">
        <f t="shared" si="1477"/>
        <v>0</v>
      </c>
      <c r="L868" s="27">
        <f t="shared" si="1477"/>
        <v>938</v>
      </c>
      <c r="M868" s="27">
        <f t="shared" si="1477"/>
        <v>0</v>
      </c>
      <c r="N868" s="27">
        <f t="shared" si="1477"/>
        <v>0</v>
      </c>
      <c r="O868" s="27">
        <f t="shared" si="1477"/>
        <v>0</v>
      </c>
      <c r="P868" s="27">
        <f t="shared" si="1477"/>
        <v>0</v>
      </c>
      <c r="Q868" s="27">
        <f t="shared" si="1477"/>
        <v>0</v>
      </c>
      <c r="R868" s="27">
        <f t="shared" si="1477"/>
        <v>938</v>
      </c>
      <c r="S868" s="27">
        <f t="shared" si="1477"/>
        <v>0</v>
      </c>
      <c r="T868" s="27">
        <f t="shared" si="1478"/>
        <v>0</v>
      </c>
      <c r="U868" s="27">
        <f t="shared" si="1478"/>
        <v>0</v>
      </c>
      <c r="V868" s="27">
        <f t="shared" si="1478"/>
        <v>0</v>
      </c>
      <c r="W868" s="27">
        <f t="shared" si="1478"/>
        <v>0</v>
      </c>
      <c r="X868" s="27">
        <f t="shared" si="1478"/>
        <v>938</v>
      </c>
      <c r="Y868" s="27">
        <f t="shared" si="1478"/>
        <v>0</v>
      </c>
      <c r="Z868" s="131">
        <f t="shared" si="1478"/>
        <v>2566</v>
      </c>
      <c r="AA868" s="27">
        <f t="shared" si="1478"/>
        <v>-159</v>
      </c>
      <c r="AB868" s="27">
        <f t="shared" si="1478"/>
        <v>0</v>
      </c>
      <c r="AC868" s="27">
        <f t="shared" si="1478"/>
        <v>0</v>
      </c>
      <c r="AD868" s="27">
        <f t="shared" si="1478"/>
        <v>3345</v>
      </c>
      <c r="AE868" s="27">
        <f t="shared" si="1478"/>
        <v>0</v>
      </c>
      <c r="AF868" s="27">
        <f t="shared" si="1479"/>
        <v>0</v>
      </c>
      <c r="AG868" s="27">
        <f t="shared" si="1479"/>
        <v>0</v>
      </c>
      <c r="AH868" s="27">
        <f t="shared" si="1479"/>
        <v>0</v>
      </c>
      <c r="AI868" s="27">
        <f t="shared" si="1479"/>
        <v>0</v>
      </c>
      <c r="AJ868" s="27">
        <f t="shared" si="1479"/>
        <v>3345</v>
      </c>
      <c r="AK868" s="27">
        <f t="shared" si="1479"/>
        <v>0</v>
      </c>
      <c r="AL868" s="27">
        <f t="shared" si="1479"/>
        <v>930</v>
      </c>
      <c r="AM868" s="27">
        <f t="shared" si="1479"/>
        <v>0</v>
      </c>
      <c r="AN868" s="27">
        <f t="shared" si="1479"/>
        <v>0</v>
      </c>
      <c r="AO868" s="27">
        <f t="shared" si="1479"/>
        <v>0</v>
      </c>
      <c r="AP868" s="27">
        <f t="shared" si="1479"/>
        <v>4275</v>
      </c>
      <c r="AQ868" s="27">
        <f t="shared" si="1479"/>
        <v>0</v>
      </c>
      <c r="AR868" s="27">
        <f t="shared" si="1480"/>
        <v>0</v>
      </c>
      <c r="AS868" s="27">
        <f t="shared" si="1480"/>
        <v>0</v>
      </c>
      <c r="AT868" s="27">
        <f t="shared" si="1480"/>
        <v>0</v>
      </c>
      <c r="AU868" s="27">
        <f t="shared" si="1480"/>
        <v>0</v>
      </c>
      <c r="AV868" s="27">
        <f t="shared" si="1480"/>
        <v>4275</v>
      </c>
      <c r="AW868" s="27">
        <f t="shared" si="1480"/>
        <v>0</v>
      </c>
    </row>
    <row r="869" spans="1:49" s="11" customFormat="1" ht="34.5" customHeight="1">
      <c r="A869" s="73" t="s">
        <v>83</v>
      </c>
      <c r="B869" s="36" t="s">
        <v>56</v>
      </c>
      <c r="C869" s="36" t="s">
        <v>59</v>
      </c>
      <c r="D869" s="42" t="s">
        <v>323</v>
      </c>
      <c r="E869" s="36" t="s">
        <v>84</v>
      </c>
      <c r="F869" s="27">
        <f t="shared" si="1477"/>
        <v>938</v>
      </c>
      <c r="G869" s="27">
        <f t="shared" si="1477"/>
        <v>0</v>
      </c>
      <c r="H869" s="27">
        <f t="shared" si="1477"/>
        <v>0</v>
      </c>
      <c r="I869" s="27">
        <f t="shared" si="1477"/>
        <v>0</v>
      </c>
      <c r="J869" s="27">
        <f t="shared" si="1477"/>
        <v>0</v>
      </c>
      <c r="K869" s="27">
        <f t="shared" si="1477"/>
        <v>0</v>
      </c>
      <c r="L869" s="27">
        <f t="shared" si="1477"/>
        <v>938</v>
      </c>
      <c r="M869" s="27">
        <f t="shared" si="1477"/>
        <v>0</v>
      </c>
      <c r="N869" s="27">
        <f t="shared" si="1477"/>
        <v>0</v>
      </c>
      <c r="O869" s="27">
        <f t="shared" si="1477"/>
        <v>0</v>
      </c>
      <c r="P869" s="27">
        <f t="shared" si="1477"/>
        <v>0</v>
      </c>
      <c r="Q869" s="27">
        <f t="shared" si="1477"/>
        <v>0</v>
      </c>
      <c r="R869" s="27">
        <f t="shared" si="1477"/>
        <v>938</v>
      </c>
      <c r="S869" s="27">
        <f t="shared" si="1477"/>
        <v>0</v>
      </c>
      <c r="T869" s="27">
        <f t="shared" si="1478"/>
        <v>0</v>
      </c>
      <c r="U869" s="27">
        <f t="shared" si="1478"/>
        <v>0</v>
      </c>
      <c r="V869" s="27">
        <f t="shared" si="1478"/>
        <v>0</v>
      </c>
      <c r="W869" s="27">
        <f t="shared" si="1478"/>
        <v>0</v>
      </c>
      <c r="X869" s="27">
        <f t="shared" si="1478"/>
        <v>938</v>
      </c>
      <c r="Y869" s="27">
        <f t="shared" si="1478"/>
        <v>0</v>
      </c>
      <c r="Z869" s="131">
        <f t="shared" si="1478"/>
        <v>2566</v>
      </c>
      <c r="AA869" s="27">
        <f t="shared" si="1478"/>
        <v>-159</v>
      </c>
      <c r="AB869" s="27">
        <f t="shared" si="1478"/>
        <v>0</v>
      </c>
      <c r="AC869" s="27">
        <f t="shared" si="1478"/>
        <v>0</v>
      </c>
      <c r="AD869" s="27">
        <f t="shared" si="1478"/>
        <v>3345</v>
      </c>
      <c r="AE869" s="27">
        <f t="shared" si="1478"/>
        <v>0</v>
      </c>
      <c r="AF869" s="27">
        <f t="shared" si="1479"/>
        <v>0</v>
      </c>
      <c r="AG869" s="27">
        <f t="shared" si="1479"/>
        <v>0</v>
      </c>
      <c r="AH869" s="27">
        <f t="shared" si="1479"/>
        <v>0</v>
      </c>
      <c r="AI869" s="27">
        <f t="shared" si="1479"/>
        <v>0</v>
      </c>
      <c r="AJ869" s="27">
        <f t="shared" si="1479"/>
        <v>3345</v>
      </c>
      <c r="AK869" s="27">
        <f t="shared" si="1479"/>
        <v>0</v>
      </c>
      <c r="AL869" s="92">
        <f t="shared" si="1479"/>
        <v>930</v>
      </c>
      <c r="AM869" s="92">
        <f t="shared" si="1479"/>
        <v>0</v>
      </c>
      <c r="AN869" s="92">
        <f t="shared" si="1479"/>
        <v>0</v>
      </c>
      <c r="AO869" s="92">
        <f t="shared" si="1479"/>
        <v>0</v>
      </c>
      <c r="AP869" s="27">
        <f t="shared" si="1479"/>
        <v>4275</v>
      </c>
      <c r="AQ869" s="27">
        <f t="shared" si="1479"/>
        <v>0</v>
      </c>
      <c r="AR869" s="27">
        <f t="shared" si="1480"/>
        <v>0</v>
      </c>
      <c r="AS869" s="27">
        <f t="shared" si="1480"/>
        <v>0</v>
      </c>
      <c r="AT869" s="27">
        <f t="shared" si="1480"/>
        <v>0</v>
      </c>
      <c r="AU869" s="27">
        <f t="shared" si="1480"/>
        <v>0</v>
      </c>
      <c r="AV869" s="27">
        <f t="shared" si="1480"/>
        <v>4275</v>
      </c>
      <c r="AW869" s="27">
        <f t="shared" si="1480"/>
        <v>0</v>
      </c>
    </row>
    <row r="870" spans="1:49" s="11" customFormat="1" ht="16.5">
      <c r="A870" s="73" t="s">
        <v>189</v>
      </c>
      <c r="B870" s="36" t="s">
        <v>56</v>
      </c>
      <c r="C870" s="36" t="s">
        <v>59</v>
      </c>
      <c r="D870" s="42" t="s">
        <v>323</v>
      </c>
      <c r="E870" s="36" t="s">
        <v>188</v>
      </c>
      <c r="F870" s="27">
        <v>938</v>
      </c>
      <c r="G870" s="27"/>
      <c r="H870" s="27"/>
      <c r="I870" s="27"/>
      <c r="J870" s="27"/>
      <c r="K870" s="27"/>
      <c r="L870" s="27">
        <f>F870+H870+I870+J870+K870</f>
        <v>938</v>
      </c>
      <c r="M870" s="27">
        <f>G870+K870</f>
        <v>0</v>
      </c>
      <c r="N870" s="27"/>
      <c r="O870" s="27"/>
      <c r="P870" s="27"/>
      <c r="Q870" s="27"/>
      <c r="R870" s="27">
        <f>L870+N870+O870+P870+Q870</f>
        <v>938</v>
      </c>
      <c r="S870" s="27">
        <f>M870+Q870</f>
        <v>0</v>
      </c>
      <c r="T870" s="27"/>
      <c r="U870" s="27"/>
      <c r="V870" s="27"/>
      <c r="W870" s="27"/>
      <c r="X870" s="27">
        <f>R870+T870+U870+V870+W870</f>
        <v>938</v>
      </c>
      <c r="Y870" s="27">
        <f>S870+W870</f>
        <v>0</v>
      </c>
      <c r="Z870" s="131">
        <v>2566</v>
      </c>
      <c r="AA870" s="131">
        <f>-109-50</f>
        <v>-159</v>
      </c>
      <c r="AB870" s="27"/>
      <c r="AC870" s="27"/>
      <c r="AD870" s="27">
        <f>X870+Z870+AA870+AB870+AC870</f>
        <v>3345</v>
      </c>
      <c r="AE870" s="27">
        <f>Y870+AC870</f>
        <v>0</v>
      </c>
      <c r="AF870" s="27"/>
      <c r="AG870" s="27"/>
      <c r="AH870" s="27"/>
      <c r="AI870" s="27"/>
      <c r="AJ870" s="27">
        <f>AD870+AF870+AG870+AH870+AI870</f>
        <v>3345</v>
      </c>
      <c r="AK870" s="27">
        <f>AE870+AI870</f>
        <v>0</v>
      </c>
      <c r="AL870" s="92">
        <v>930</v>
      </c>
      <c r="AM870" s="92"/>
      <c r="AN870" s="92"/>
      <c r="AO870" s="92"/>
      <c r="AP870" s="27">
        <f>AJ870+AL870+AM870+AN870+AO870</f>
        <v>4275</v>
      </c>
      <c r="AQ870" s="27">
        <f>AK870+AO870</f>
        <v>0</v>
      </c>
      <c r="AR870" s="27"/>
      <c r="AS870" s="27"/>
      <c r="AT870" s="27"/>
      <c r="AU870" s="27"/>
      <c r="AV870" s="27">
        <f>AP870+AR870+AS870+AT870+AU870</f>
        <v>4275</v>
      </c>
      <c r="AW870" s="27">
        <f>AQ870+AU870</f>
        <v>0</v>
      </c>
    </row>
    <row r="871" spans="1:49" s="11" customFormat="1" ht="33">
      <c r="A871" s="33" t="s">
        <v>215</v>
      </c>
      <c r="B871" s="36" t="s">
        <v>56</v>
      </c>
      <c r="C871" s="36" t="s">
        <v>59</v>
      </c>
      <c r="D871" s="42" t="s">
        <v>324</v>
      </c>
      <c r="E871" s="36"/>
      <c r="F871" s="27">
        <f t="shared" ref="F871:AW871" si="1481">F872</f>
        <v>14520</v>
      </c>
      <c r="G871" s="27">
        <f t="shared" si="1481"/>
        <v>0</v>
      </c>
      <c r="H871" s="27">
        <f t="shared" si="1481"/>
        <v>584</v>
      </c>
      <c r="I871" s="27">
        <f t="shared" si="1481"/>
        <v>0</v>
      </c>
      <c r="J871" s="27">
        <f t="shared" si="1481"/>
        <v>0</v>
      </c>
      <c r="K871" s="27">
        <f t="shared" si="1481"/>
        <v>0</v>
      </c>
      <c r="L871" s="27">
        <f t="shared" si="1481"/>
        <v>15104</v>
      </c>
      <c r="M871" s="27">
        <f t="shared" si="1481"/>
        <v>0</v>
      </c>
      <c r="N871" s="27">
        <f t="shared" si="1481"/>
        <v>0</v>
      </c>
      <c r="O871" s="27">
        <f t="shared" si="1481"/>
        <v>0</v>
      </c>
      <c r="P871" s="27">
        <f t="shared" si="1481"/>
        <v>0</v>
      </c>
      <c r="Q871" s="27">
        <f t="shared" si="1481"/>
        <v>0</v>
      </c>
      <c r="R871" s="27">
        <f t="shared" si="1481"/>
        <v>15104</v>
      </c>
      <c r="S871" s="27">
        <f t="shared" si="1481"/>
        <v>0</v>
      </c>
      <c r="T871" s="27">
        <f t="shared" si="1481"/>
        <v>45</v>
      </c>
      <c r="U871" s="27">
        <f t="shared" si="1481"/>
        <v>0</v>
      </c>
      <c r="V871" s="27">
        <f t="shared" si="1481"/>
        <v>0</v>
      </c>
      <c r="W871" s="27">
        <f t="shared" si="1481"/>
        <v>0</v>
      </c>
      <c r="X871" s="27">
        <f t="shared" si="1481"/>
        <v>15149</v>
      </c>
      <c r="Y871" s="27">
        <f t="shared" si="1481"/>
        <v>0</v>
      </c>
      <c r="Z871" s="27">
        <f t="shared" si="1481"/>
        <v>0</v>
      </c>
      <c r="AA871" s="27">
        <f t="shared" si="1481"/>
        <v>0</v>
      </c>
      <c r="AB871" s="27">
        <f t="shared" si="1481"/>
        <v>0</v>
      </c>
      <c r="AC871" s="27">
        <f t="shared" si="1481"/>
        <v>0</v>
      </c>
      <c r="AD871" s="27">
        <f t="shared" si="1481"/>
        <v>15149</v>
      </c>
      <c r="AE871" s="27">
        <f t="shared" si="1481"/>
        <v>0</v>
      </c>
      <c r="AF871" s="27">
        <f t="shared" si="1481"/>
        <v>0</v>
      </c>
      <c r="AG871" s="27">
        <f t="shared" si="1481"/>
        <v>0</v>
      </c>
      <c r="AH871" s="27">
        <f t="shared" si="1481"/>
        <v>0</v>
      </c>
      <c r="AI871" s="27">
        <f t="shared" si="1481"/>
        <v>0</v>
      </c>
      <c r="AJ871" s="27">
        <f t="shared" si="1481"/>
        <v>15149</v>
      </c>
      <c r="AK871" s="27">
        <f t="shared" si="1481"/>
        <v>0</v>
      </c>
      <c r="AL871" s="27">
        <f t="shared" si="1481"/>
        <v>0</v>
      </c>
      <c r="AM871" s="27">
        <f t="shared" si="1481"/>
        <v>-577</v>
      </c>
      <c r="AN871" s="27">
        <f t="shared" si="1481"/>
        <v>0</v>
      </c>
      <c r="AO871" s="27">
        <f t="shared" si="1481"/>
        <v>0</v>
      </c>
      <c r="AP871" s="27">
        <f t="shared" si="1481"/>
        <v>14572</v>
      </c>
      <c r="AQ871" s="27">
        <f t="shared" si="1481"/>
        <v>0</v>
      </c>
      <c r="AR871" s="27">
        <f t="shared" si="1481"/>
        <v>0</v>
      </c>
      <c r="AS871" s="27">
        <f t="shared" si="1481"/>
        <v>0</v>
      </c>
      <c r="AT871" s="27">
        <f t="shared" si="1481"/>
        <v>0</v>
      </c>
      <c r="AU871" s="27">
        <f t="shared" si="1481"/>
        <v>0</v>
      </c>
      <c r="AV871" s="27">
        <f t="shared" si="1481"/>
        <v>14572</v>
      </c>
      <c r="AW871" s="27">
        <f t="shared" si="1481"/>
        <v>0</v>
      </c>
    </row>
    <row r="872" spans="1:49" s="11" customFormat="1" ht="33">
      <c r="A872" s="73" t="s">
        <v>110</v>
      </c>
      <c r="B872" s="36" t="s">
        <v>56</v>
      </c>
      <c r="C872" s="36" t="s">
        <v>59</v>
      </c>
      <c r="D872" s="42" t="s">
        <v>325</v>
      </c>
      <c r="E872" s="36"/>
      <c r="F872" s="27">
        <f>F873+F875+F879+F877</f>
        <v>14520</v>
      </c>
      <c r="G872" s="27">
        <f>G873+G875+G879+G877</f>
        <v>0</v>
      </c>
      <c r="H872" s="27">
        <f t="shared" ref="H872:M872" si="1482">H873+H875+H879+H877</f>
        <v>584</v>
      </c>
      <c r="I872" s="27">
        <f t="shared" si="1482"/>
        <v>0</v>
      </c>
      <c r="J872" s="27">
        <f t="shared" si="1482"/>
        <v>0</v>
      </c>
      <c r="K872" s="27">
        <f t="shared" si="1482"/>
        <v>0</v>
      </c>
      <c r="L872" s="27">
        <f t="shared" si="1482"/>
        <v>15104</v>
      </c>
      <c r="M872" s="27">
        <f t="shared" si="1482"/>
        <v>0</v>
      </c>
      <c r="N872" s="27">
        <f t="shared" ref="N872:S872" si="1483">N873+N875+N879+N877</f>
        <v>0</v>
      </c>
      <c r="O872" s="27">
        <f t="shared" si="1483"/>
        <v>0</v>
      </c>
      <c r="P872" s="27">
        <f t="shared" si="1483"/>
        <v>0</v>
      </c>
      <c r="Q872" s="27">
        <f t="shared" si="1483"/>
        <v>0</v>
      </c>
      <c r="R872" s="27">
        <f t="shared" si="1483"/>
        <v>15104</v>
      </c>
      <c r="S872" s="27">
        <f t="shared" si="1483"/>
        <v>0</v>
      </c>
      <c r="T872" s="27">
        <f t="shared" ref="T872:Y872" si="1484">T873+T875+T879+T877</f>
        <v>45</v>
      </c>
      <c r="U872" s="27">
        <f t="shared" si="1484"/>
        <v>0</v>
      </c>
      <c r="V872" s="27">
        <f t="shared" si="1484"/>
        <v>0</v>
      </c>
      <c r="W872" s="27">
        <f t="shared" si="1484"/>
        <v>0</v>
      </c>
      <c r="X872" s="27">
        <f t="shared" si="1484"/>
        <v>15149</v>
      </c>
      <c r="Y872" s="27">
        <f t="shared" si="1484"/>
        <v>0</v>
      </c>
      <c r="Z872" s="27">
        <f t="shared" ref="Z872:AE872" si="1485">Z873+Z875+Z879+Z877</f>
        <v>0</v>
      </c>
      <c r="AA872" s="27">
        <f t="shared" si="1485"/>
        <v>0</v>
      </c>
      <c r="AB872" s="27">
        <f t="shared" si="1485"/>
        <v>0</v>
      </c>
      <c r="AC872" s="27">
        <f t="shared" si="1485"/>
        <v>0</v>
      </c>
      <c r="AD872" s="27">
        <f t="shared" si="1485"/>
        <v>15149</v>
      </c>
      <c r="AE872" s="27">
        <f t="shared" si="1485"/>
        <v>0</v>
      </c>
      <c r="AF872" s="27">
        <f t="shared" ref="AF872:AK872" si="1486">AF873+AF875+AF879+AF877</f>
        <v>0</v>
      </c>
      <c r="AG872" s="27">
        <f t="shared" si="1486"/>
        <v>0</v>
      </c>
      <c r="AH872" s="27">
        <f t="shared" si="1486"/>
        <v>0</v>
      </c>
      <c r="AI872" s="27">
        <f t="shared" si="1486"/>
        <v>0</v>
      </c>
      <c r="AJ872" s="27">
        <f t="shared" si="1486"/>
        <v>15149</v>
      </c>
      <c r="AK872" s="27">
        <f t="shared" si="1486"/>
        <v>0</v>
      </c>
      <c r="AL872" s="27">
        <f t="shared" ref="AL872:AQ872" si="1487">AL873+AL875+AL879+AL877</f>
        <v>0</v>
      </c>
      <c r="AM872" s="27">
        <f t="shared" si="1487"/>
        <v>-577</v>
      </c>
      <c r="AN872" s="27">
        <f t="shared" si="1487"/>
        <v>0</v>
      </c>
      <c r="AO872" s="27">
        <f t="shared" si="1487"/>
        <v>0</v>
      </c>
      <c r="AP872" s="27">
        <f t="shared" si="1487"/>
        <v>14572</v>
      </c>
      <c r="AQ872" s="27">
        <f t="shared" si="1487"/>
        <v>0</v>
      </c>
      <c r="AR872" s="27">
        <f t="shared" ref="AR872:AW872" si="1488">AR873+AR875+AR879+AR877</f>
        <v>0</v>
      </c>
      <c r="AS872" s="27">
        <f t="shared" si="1488"/>
        <v>0</v>
      </c>
      <c r="AT872" s="27">
        <f t="shared" si="1488"/>
        <v>0</v>
      </c>
      <c r="AU872" s="27">
        <f t="shared" si="1488"/>
        <v>0</v>
      </c>
      <c r="AV872" s="27">
        <f t="shared" si="1488"/>
        <v>14572</v>
      </c>
      <c r="AW872" s="27">
        <f t="shared" si="1488"/>
        <v>0</v>
      </c>
    </row>
    <row r="873" spans="1:49" s="11" customFormat="1" ht="82.5">
      <c r="A873" s="33" t="s">
        <v>466</v>
      </c>
      <c r="B873" s="36" t="s">
        <v>56</v>
      </c>
      <c r="C873" s="36" t="s">
        <v>59</v>
      </c>
      <c r="D873" s="42" t="s">
        <v>325</v>
      </c>
      <c r="E873" s="36" t="s">
        <v>105</v>
      </c>
      <c r="F873" s="27">
        <f t="shared" ref="F873:AW873" si="1489">F874</f>
        <v>12082</v>
      </c>
      <c r="G873" s="27">
        <f t="shared" si="1489"/>
        <v>0</v>
      </c>
      <c r="H873" s="27">
        <f t="shared" si="1489"/>
        <v>584</v>
      </c>
      <c r="I873" s="27">
        <f t="shared" si="1489"/>
        <v>0</v>
      </c>
      <c r="J873" s="27">
        <f t="shared" si="1489"/>
        <v>0</v>
      </c>
      <c r="K873" s="27">
        <f t="shared" si="1489"/>
        <v>0</v>
      </c>
      <c r="L873" s="27">
        <f t="shared" si="1489"/>
        <v>12666</v>
      </c>
      <c r="M873" s="27">
        <f t="shared" si="1489"/>
        <v>0</v>
      </c>
      <c r="N873" s="27">
        <f t="shared" si="1489"/>
        <v>0</v>
      </c>
      <c r="O873" s="27">
        <f t="shared" si="1489"/>
        <v>0</v>
      </c>
      <c r="P873" s="27">
        <f t="shared" si="1489"/>
        <v>0</v>
      </c>
      <c r="Q873" s="27">
        <f t="shared" si="1489"/>
        <v>0</v>
      </c>
      <c r="R873" s="27">
        <f t="shared" si="1489"/>
        <v>12666</v>
      </c>
      <c r="S873" s="27">
        <f t="shared" si="1489"/>
        <v>0</v>
      </c>
      <c r="T873" s="27">
        <f t="shared" si="1489"/>
        <v>45</v>
      </c>
      <c r="U873" s="27">
        <f t="shared" si="1489"/>
        <v>0</v>
      </c>
      <c r="V873" s="27">
        <f t="shared" si="1489"/>
        <v>0</v>
      </c>
      <c r="W873" s="27">
        <f t="shared" si="1489"/>
        <v>0</v>
      </c>
      <c r="X873" s="27">
        <f t="shared" si="1489"/>
        <v>12711</v>
      </c>
      <c r="Y873" s="27">
        <f t="shared" si="1489"/>
        <v>0</v>
      </c>
      <c r="Z873" s="27">
        <f t="shared" si="1489"/>
        <v>0</v>
      </c>
      <c r="AA873" s="27">
        <f t="shared" si="1489"/>
        <v>0</v>
      </c>
      <c r="AB873" s="27">
        <f t="shared" si="1489"/>
        <v>0</v>
      </c>
      <c r="AC873" s="27">
        <f t="shared" si="1489"/>
        <v>0</v>
      </c>
      <c r="AD873" s="27">
        <f t="shared" si="1489"/>
        <v>12711</v>
      </c>
      <c r="AE873" s="27">
        <f t="shared" si="1489"/>
        <v>0</v>
      </c>
      <c r="AF873" s="27">
        <f t="shared" si="1489"/>
        <v>0</v>
      </c>
      <c r="AG873" s="27">
        <f t="shared" si="1489"/>
        <v>0</v>
      </c>
      <c r="AH873" s="27">
        <f t="shared" si="1489"/>
        <v>0</v>
      </c>
      <c r="AI873" s="27">
        <f t="shared" si="1489"/>
        <v>0</v>
      </c>
      <c r="AJ873" s="27">
        <f t="shared" si="1489"/>
        <v>12711</v>
      </c>
      <c r="AK873" s="27">
        <f t="shared" si="1489"/>
        <v>0</v>
      </c>
      <c r="AL873" s="27">
        <f t="shared" si="1489"/>
        <v>0</v>
      </c>
      <c r="AM873" s="27">
        <f t="shared" si="1489"/>
        <v>695</v>
      </c>
      <c r="AN873" s="27">
        <f t="shared" si="1489"/>
        <v>0</v>
      </c>
      <c r="AO873" s="27">
        <f t="shared" si="1489"/>
        <v>0</v>
      </c>
      <c r="AP873" s="27">
        <f t="shared" si="1489"/>
        <v>13406</v>
      </c>
      <c r="AQ873" s="27">
        <f t="shared" si="1489"/>
        <v>0</v>
      </c>
      <c r="AR873" s="27">
        <f t="shared" si="1489"/>
        <v>0</v>
      </c>
      <c r="AS873" s="27">
        <f t="shared" si="1489"/>
        <v>0</v>
      </c>
      <c r="AT873" s="27">
        <f t="shared" si="1489"/>
        <v>0</v>
      </c>
      <c r="AU873" s="27">
        <f t="shared" si="1489"/>
        <v>0</v>
      </c>
      <c r="AV873" s="27">
        <f t="shared" si="1489"/>
        <v>13406</v>
      </c>
      <c r="AW873" s="27">
        <f t="shared" si="1489"/>
        <v>0</v>
      </c>
    </row>
    <row r="874" spans="1:49" s="11" customFormat="1" ht="18.75" customHeight="1">
      <c r="A874" s="73" t="s">
        <v>180</v>
      </c>
      <c r="B874" s="36" t="s">
        <v>56</v>
      </c>
      <c r="C874" s="36" t="s">
        <v>59</v>
      </c>
      <c r="D874" s="42" t="s">
        <v>325</v>
      </c>
      <c r="E874" s="36" t="s">
        <v>179</v>
      </c>
      <c r="F874" s="27">
        <v>12082</v>
      </c>
      <c r="G874" s="27"/>
      <c r="H874" s="27">
        <f>449+135</f>
        <v>584</v>
      </c>
      <c r="I874" s="27"/>
      <c r="J874" s="27"/>
      <c r="K874" s="27"/>
      <c r="L874" s="27">
        <f>F874+H874+I874+J874+K874</f>
        <v>12666</v>
      </c>
      <c r="M874" s="27">
        <f>G874+K874</f>
        <v>0</v>
      </c>
      <c r="N874" s="27"/>
      <c r="O874" s="27"/>
      <c r="P874" s="27"/>
      <c r="Q874" s="27"/>
      <c r="R874" s="27">
        <f>L874+N874+O874+P874+Q874</f>
        <v>12666</v>
      </c>
      <c r="S874" s="27">
        <f>M874+Q874</f>
        <v>0</v>
      </c>
      <c r="T874" s="27">
        <f>35+10</f>
        <v>45</v>
      </c>
      <c r="U874" s="27"/>
      <c r="V874" s="27"/>
      <c r="W874" s="27"/>
      <c r="X874" s="27">
        <f>R874+T874+U874+V874+W874</f>
        <v>12711</v>
      </c>
      <c r="Y874" s="27">
        <f>S874+W874</f>
        <v>0</v>
      </c>
      <c r="Z874" s="27"/>
      <c r="AA874" s="27"/>
      <c r="AB874" s="27"/>
      <c r="AC874" s="27"/>
      <c r="AD874" s="27">
        <f>X874+Z874+AA874+AB874+AC874</f>
        <v>12711</v>
      </c>
      <c r="AE874" s="27">
        <f>Y874+AC874</f>
        <v>0</v>
      </c>
      <c r="AF874" s="27"/>
      <c r="AG874" s="27"/>
      <c r="AH874" s="27"/>
      <c r="AI874" s="27"/>
      <c r="AJ874" s="27">
        <f>AD874+AF874+AG874+AH874+AI874</f>
        <v>12711</v>
      </c>
      <c r="AK874" s="27">
        <f>AE874+AI874</f>
        <v>0</v>
      </c>
      <c r="AL874" s="92"/>
      <c r="AM874" s="92">
        <v>695</v>
      </c>
      <c r="AN874" s="92"/>
      <c r="AO874" s="92"/>
      <c r="AP874" s="27">
        <f>AJ874+AL874+AM874+AN874+AO874</f>
        <v>13406</v>
      </c>
      <c r="AQ874" s="27">
        <f>AK874+AO874</f>
        <v>0</v>
      </c>
      <c r="AR874" s="27"/>
      <c r="AS874" s="27"/>
      <c r="AT874" s="27"/>
      <c r="AU874" s="27"/>
      <c r="AV874" s="27">
        <f>AP874+AR874+AS874+AT874+AU874</f>
        <v>13406</v>
      </c>
      <c r="AW874" s="27">
        <f>AQ874+AU874</f>
        <v>0</v>
      </c>
    </row>
    <row r="875" spans="1:49" s="11" customFormat="1" ht="33">
      <c r="A875" s="33" t="s">
        <v>437</v>
      </c>
      <c r="B875" s="36" t="s">
        <v>56</v>
      </c>
      <c r="C875" s="36" t="s">
        <v>59</v>
      </c>
      <c r="D875" s="42" t="s">
        <v>325</v>
      </c>
      <c r="E875" s="36" t="s">
        <v>80</v>
      </c>
      <c r="F875" s="27">
        <f t="shared" ref="F875:AW875" si="1490">F876</f>
        <v>349</v>
      </c>
      <c r="G875" s="27">
        <f t="shared" si="1490"/>
        <v>0</v>
      </c>
      <c r="H875" s="27">
        <f t="shared" si="1490"/>
        <v>0</v>
      </c>
      <c r="I875" s="27">
        <f t="shared" si="1490"/>
        <v>0</v>
      </c>
      <c r="J875" s="27">
        <f t="shared" si="1490"/>
        <v>0</v>
      </c>
      <c r="K875" s="27">
        <f t="shared" si="1490"/>
        <v>0</v>
      </c>
      <c r="L875" s="27">
        <f t="shared" si="1490"/>
        <v>349</v>
      </c>
      <c r="M875" s="27">
        <f t="shared" si="1490"/>
        <v>0</v>
      </c>
      <c r="N875" s="27">
        <f t="shared" si="1490"/>
        <v>0</v>
      </c>
      <c r="O875" s="27">
        <f t="shared" si="1490"/>
        <v>0</v>
      </c>
      <c r="P875" s="27">
        <f t="shared" si="1490"/>
        <v>0</v>
      </c>
      <c r="Q875" s="27">
        <f t="shared" si="1490"/>
        <v>0</v>
      </c>
      <c r="R875" s="27">
        <f t="shared" si="1490"/>
        <v>349</v>
      </c>
      <c r="S875" s="27">
        <f t="shared" si="1490"/>
        <v>0</v>
      </c>
      <c r="T875" s="27">
        <f t="shared" si="1490"/>
        <v>0</v>
      </c>
      <c r="U875" s="27">
        <f t="shared" si="1490"/>
        <v>0</v>
      </c>
      <c r="V875" s="27">
        <f t="shared" si="1490"/>
        <v>0</v>
      </c>
      <c r="W875" s="27">
        <f t="shared" si="1490"/>
        <v>0</v>
      </c>
      <c r="X875" s="27">
        <f t="shared" si="1490"/>
        <v>349</v>
      </c>
      <c r="Y875" s="27">
        <f t="shared" si="1490"/>
        <v>0</v>
      </c>
      <c r="Z875" s="27">
        <f t="shared" si="1490"/>
        <v>0</v>
      </c>
      <c r="AA875" s="27">
        <f t="shared" si="1490"/>
        <v>0</v>
      </c>
      <c r="AB875" s="27">
        <f t="shared" si="1490"/>
        <v>0</v>
      </c>
      <c r="AC875" s="27">
        <f t="shared" si="1490"/>
        <v>0</v>
      </c>
      <c r="AD875" s="27">
        <f t="shared" si="1490"/>
        <v>349</v>
      </c>
      <c r="AE875" s="27">
        <f t="shared" si="1490"/>
        <v>0</v>
      </c>
      <c r="AF875" s="27">
        <f t="shared" si="1490"/>
        <v>0</v>
      </c>
      <c r="AG875" s="27">
        <f t="shared" si="1490"/>
        <v>0</v>
      </c>
      <c r="AH875" s="27">
        <f t="shared" si="1490"/>
        <v>0</v>
      </c>
      <c r="AI875" s="27">
        <f t="shared" si="1490"/>
        <v>0</v>
      </c>
      <c r="AJ875" s="27">
        <f t="shared" si="1490"/>
        <v>349</v>
      </c>
      <c r="AK875" s="27">
        <f t="shared" si="1490"/>
        <v>0</v>
      </c>
      <c r="AL875" s="27">
        <f t="shared" si="1490"/>
        <v>0</v>
      </c>
      <c r="AM875" s="27">
        <f t="shared" si="1490"/>
        <v>386</v>
      </c>
      <c r="AN875" s="27">
        <f t="shared" si="1490"/>
        <v>0</v>
      </c>
      <c r="AO875" s="27">
        <f t="shared" si="1490"/>
        <v>0</v>
      </c>
      <c r="AP875" s="27">
        <f t="shared" si="1490"/>
        <v>735</v>
      </c>
      <c r="AQ875" s="27">
        <f t="shared" si="1490"/>
        <v>0</v>
      </c>
      <c r="AR875" s="27">
        <f t="shared" si="1490"/>
        <v>0</v>
      </c>
      <c r="AS875" s="27">
        <f t="shared" si="1490"/>
        <v>0</v>
      </c>
      <c r="AT875" s="27">
        <f t="shared" si="1490"/>
        <v>0</v>
      </c>
      <c r="AU875" s="27">
        <f t="shared" si="1490"/>
        <v>0</v>
      </c>
      <c r="AV875" s="27">
        <f t="shared" si="1490"/>
        <v>735</v>
      </c>
      <c r="AW875" s="27">
        <f t="shared" si="1490"/>
        <v>0</v>
      </c>
    </row>
    <row r="876" spans="1:49" s="11" customFormat="1" ht="36.75" customHeight="1">
      <c r="A876" s="72" t="s">
        <v>170</v>
      </c>
      <c r="B876" s="36" t="s">
        <v>56</v>
      </c>
      <c r="C876" s="36" t="s">
        <v>59</v>
      </c>
      <c r="D876" s="42" t="s">
        <v>325</v>
      </c>
      <c r="E876" s="36" t="s">
        <v>169</v>
      </c>
      <c r="F876" s="27">
        <v>349</v>
      </c>
      <c r="G876" s="27"/>
      <c r="H876" s="27"/>
      <c r="I876" s="27"/>
      <c r="J876" s="27"/>
      <c r="K876" s="27"/>
      <c r="L876" s="27">
        <f>F876+H876+I876+J876+K876</f>
        <v>349</v>
      </c>
      <c r="M876" s="27">
        <f>G876+K876</f>
        <v>0</v>
      </c>
      <c r="N876" s="27"/>
      <c r="O876" s="27"/>
      <c r="P876" s="27"/>
      <c r="Q876" s="27"/>
      <c r="R876" s="27">
        <f>L876+N876+O876+P876+Q876</f>
        <v>349</v>
      </c>
      <c r="S876" s="27">
        <f>M876+Q876</f>
        <v>0</v>
      </c>
      <c r="T876" s="27"/>
      <c r="U876" s="27"/>
      <c r="V876" s="27"/>
      <c r="W876" s="27"/>
      <c r="X876" s="27">
        <f>R876+T876+U876+V876+W876</f>
        <v>349</v>
      </c>
      <c r="Y876" s="27">
        <f>S876+W876</f>
        <v>0</v>
      </c>
      <c r="Z876" s="27"/>
      <c r="AA876" s="27"/>
      <c r="AB876" s="27"/>
      <c r="AC876" s="27"/>
      <c r="AD876" s="27">
        <f>X876+Z876+AA876+AB876+AC876</f>
        <v>349</v>
      </c>
      <c r="AE876" s="27">
        <f>Y876+AC876</f>
        <v>0</v>
      </c>
      <c r="AF876" s="27"/>
      <c r="AG876" s="27"/>
      <c r="AH876" s="27"/>
      <c r="AI876" s="27"/>
      <c r="AJ876" s="27">
        <f>AD876+AF876+AG876+AH876+AI876</f>
        <v>349</v>
      </c>
      <c r="AK876" s="27">
        <f>AE876+AI876</f>
        <v>0</v>
      </c>
      <c r="AL876" s="92"/>
      <c r="AM876" s="92">
        <v>386</v>
      </c>
      <c r="AN876" s="92"/>
      <c r="AO876" s="92"/>
      <c r="AP876" s="27">
        <f>AJ876+AL876+AM876+AN876+AO876</f>
        <v>735</v>
      </c>
      <c r="AQ876" s="27">
        <f>AK876+AO876</f>
        <v>0</v>
      </c>
      <c r="AR876" s="27"/>
      <c r="AS876" s="27"/>
      <c r="AT876" s="27"/>
      <c r="AU876" s="27"/>
      <c r="AV876" s="27">
        <f>AP876+AR876+AS876+AT876+AU876</f>
        <v>735</v>
      </c>
      <c r="AW876" s="27">
        <f>AQ876+AU876</f>
        <v>0</v>
      </c>
    </row>
    <row r="877" spans="1:49" s="11" customFormat="1" ht="20.25" customHeight="1">
      <c r="A877" s="33" t="s">
        <v>102</v>
      </c>
      <c r="B877" s="36" t="s">
        <v>56</v>
      </c>
      <c r="C877" s="36" t="s">
        <v>59</v>
      </c>
      <c r="D877" s="42" t="s">
        <v>325</v>
      </c>
      <c r="E877" s="36" t="s">
        <v>91</v>
      </c>
      <c r="F877" s="27">
        <f>F878</f>
        <v>2081</v>
      </c>
      <c r="G877" s="27">
        <f>G878</f>
        <v>0</v>
      </c>
      <c r="H877" s="27">
        <f t="shared" ref="H877:AW877" si="1491">H878</f>
        <v>0</v>
      </c>
      <c r="I877" s="27">
        <f t="shared" si="1491"/>
        <v>0</v>
      </c>
      <c r="J877" s="27">
        <f t="shared" si="1491"/>
        <v>0</v>
      </c>
      <c r="K877" s="27">
        <f t="shared" si="1491"/>
        <v>0</v>
      </c>
      <c r="L877" s="27">
        <f t="shared" si="1491"/>
        <v>2081</v>
      </c>
      <c r="M877" s="27">
        <f t="shared" si="1491"/>
        <v>0</v>
      </c>
      <c r="N877" s="27">
        <f t="shared" si="1491"/>
        <v>0</v>
      </c>
      <c r="O877" s="27">
        <f t="shared" si="1491"/>
        <v>0</v>
      </c>
      <c r="P877" s="27">
        <f t="shared" si="1491"/>
        <v>0</v>
      </c>
      <c r="Q877" s="27">
        <f t="shared" si="1491"/>
        <v>0</v>
      </c>
      <c r="R877" s="27">
        <f t="shared" si="1491"/>
        <v>2081</v>
      </c>
      <c r="S877" s="27">
        <f t="shared" si="1491"/>
        <v>0</v>
      </c>
      <c r="T877" s="27">
        <f t="shared" si="1491"/>
        <v>0</v>
      </c>
      <c r="U877" s="27">
        <f t="shared" si="1491"/>
        <v>0</v>
      </c>
      <c r="V877" s="27">
        <f t="shared" si="1491"/>
        <v>0</v>
      </c>
      <c r="W877" s="27">
        <f t="shared" si="1491"/>
        <v>0</v>
      </c>
      <c r="X877" s="27">
        <f t="shared" si="1491"/>
        <v>2081</v>
      </c>
      <c r="Y877" s="27">
        <f t="shared" si="1491"/>
        <v>0</v>
      </c>
      <c r="Z877" s="27">
        <f t="shared" si="1491"/>
        <v>0</v>
      </c>
      <c r="AA877" s="27">
        <f t="shared" si="1491"/>
        <v>0</v>
      </c>
      <c r="AB877" s="27">
        <f t="shared" si="1491"/>
        <v>0</v>
      </c>
      <c r="AC877" s="27">
        <f t="shared" si="1491"/>
        <v>0</v>
      </c>
      <c r="AD877" s="27">
        <f t="shared" si="1491"/>
        <v>2081</v>
      </c>
      <c r="AE877" s="27">
        <f t="shared" si="1491"/>
        <v>0</v>
      </c>
      <c r="AF877" s="27">
        <f t="shared" si="1491"/>
        <v>0</v>
      </c>
      <c r="AG877" s="27">
        <f t="shared" si="1491"/>
        <v>0</v>
      </c>
      <c r="AH877" s="27">
        <f t="shared" si="1491"/>
        <v>0</v>
      </c>
      <c r="AI877" s="27">
        <f t="shared" si="1491"/>
        <v>0</v>
      </c>
      <c r="AJ877" s="27">
        <f t="shared" si="1491"/>
        <v>2081</v>
      </c>
      <c r="AK877" s="27">
        <f t="shared" si="1491"/>
        <v>0</v>
      </c>
      <c r="AL877" s="27">
        <f t="shared" si="1491"/>
        <v>0</v>
      </c>
      <c r="AM877" s="27">
        <f t="shared" si="1491"/>
        <v>-1658</v>
      </c>
      <c r="AN877" s="27">
        <f t="shared" si="1491"/>
        <v>0</v>
      </c>
      <c r="AO877" s="27">
        <f t="shared" si="1491"/>
        <v>0</v>
      </c>
      <c r="AP877" s="27">
        <f t="shared" si="1491"/>
        <v>423</v>
      </c>
      <c r="AQ877" s="27">
        <f t="shared" si="1491"/>
        <v>0</v>
      </c>
      <c r="AR877" s="27">
        <f t="shared" si="1491"/>
        <v>0</v>
      </c>
      <c r="AS877" s="27">
        <f t="shared" si="1491"/>
        <v>0</v>
      </c>
      <c r="AT877" s="27">
        <f t="shared" si="1491"/>
        <v>0</v>
      </c>
      <c r="AU877" s="27">
        <f t="shared" si="1491"/>
        <v>0</v>
      </c>
      <c r="AV877" s="27">
        <f t="shared" si="1491"/>
        <v>423</v>
      </c>
      <c r="AW877" s="27">
        <f t="shared" si="1491"/>
        <v>0</v>
      </c>
    </row>
    <row r="878" spans="1:49" s="11" customFormat="1" ht="33">
      <c r="A878" s="33" t="s">
        <v>500</v>
      </c>
      <c r="B878" s="36" t="s">
        <v>56</v>
      </c>
      <c r="C878" s="36" t="s">
        <v>59</v>
      </c>
      <c r="D878" s="42" t="s">
        <v>325</v>
      </c>
      <c r="E878" s="36" t="s">
        <v>190</v>
      </c>
      <c r="F878" s="27">
        <v>2081</v>
      </c>
      <c r="G878" s="27"/>
      <c r="H878" s="27"/>
      <c r="I878" s="27"/>
      <c r="J878" s="27"/>
      <c r="K878" s="27"/>
      <c r="L878" s="27">
        <f>F878+H878+I878+J878+K878</f>
        <v>2081</v>
      </c>
      <c r="M878" s="27">
        <f>G878+K878</f>
        <v>0</v>
      </c>
      <c r="N878" s="27"/>
      <c r="O878" s="27"/>
      <c r="P878" s="27"/>
      <c r="Q878" s="27"/>
      <c r="R878" s="27">
        <f>L878+N878+O878+P878+Q878</f>
        <v>2081</v>
      </c>
      <c r="S878" s="27">
        <f>M878+Q878</f>
        <v>0</v>
      </c>
      <c r="T878" s="27"/>
      <c r="U878" s="27"/>
      <c r="V878" s="27"/>
      <c r="W878" s="27"/>
      <c r="X878" s="27">
        <f>R878+T878+U878+V878+W878</f>
        <v>2081</v>
      </c>
      <c r="Y878" s="27">
        <f>S878+W878</f>
        <v>0</v>
      </c>
      <c r="Z878" s="27"/>
      <c r="AA878" s="27"/>
      <c r="AB878" s="27"/>
      <c r="AC878" s="27"/>
      <c r="AD878" s="27">
        <f>X878+Z878+AA878+AB878+AC878</f>
        <v>2081</v>
      </c>
      <c r="AE878" s="27">
        <f>Y878+AC878</f>
        <v>0</v>
      </c>
      <c r="AF878" s="27"/>
      <c r="AG878" s="27"/>
      <c r="AH878" s="27"/>
      <c r="AI878" s="27"/>
      <c r="AJ878" s="27">
        <f>AD878+AF878+AG878+AH878+AI878</f>
        <v>2081</v>
      </c>
      <c r="AK878" s="27">
        <f>AE878+AI878</f>
        <v>0</v>
      </c>
      <c r="AL878" s="92"/>
      <c r="AM878" s="92">
        <v>-1658</v>
      </c>
      <c r="AN878" s="92"/>
      <c r="AO878" s="92"/>
      <c r="AP878" s="27">
        <f>AJ878+AL878+AM878+AN878+AO878</f>
        <v>423</v>
      </c>
      <c r="AQ878" s="27">
        <f>AK878+AO878</f>
        <v>0</v>
      </c>
      <c r="AR878" s="27"/>
      <c r="AS878" s="27"/>
      <c r="AT878" s="27"/>
      <c r="AU878" s="27"/>
      <c r="AV878" s="27">
        <f>AP878+AR878+AS878+AT878+AU878</f>
        <v>423</v>
      </c>
      <c r="AW878" s="27">
        <f>AQ878+AU878</f>
        <v>0</v>
      </c>
    </row>
    <row r="879" spans="1:49" s="11" customFormat="1" ht="16.5">
      <c r="A879" s="73" t="s">
        <v>99</v>
      </c>
      <c r="B879" s="36" t="s">
        <v>56</v>
      </c>
      <c r="C879" s="36" t="s">
        <v>59</v>
      </c>
      <c r="D879" s="42" t="s">
        <v>325</v>
      </c>
      <c r="E879" s="36" t="s">
        <v>100</v>
      </c>
      <c r="F879" s="27">
        <f t="shared" ref="F879:AW879" si="1492">F880</f>
        <v>8</v>
      </c>
      <c r="G879" s="27">
        <f t="shared" si="1492"/>
        <v>0</v>
      </c>
      <c r="H879" s="27">
        <f t="shared" si="1492"/>
        <v>0</v>
      </c>
      <c r="I879" s="27">
        <f t="shared" si="1492"/>
        <v>0</v>
      </c>
      <c r="J879" s="27">
        <f t="shared" si="1492"/>
        <v>0</v>
      </c>
      <c r="K879" s="27">
        <f t="shared" si="1492"/>
        <v>0</v>
      </c>
      <c r="L879" s="27">
        <f t="shared" si="1492"/>
        <v>8</v>
      </c>
      <c r="M879" s="27">
        <f t="shared" si="1492"/>
        <v>0</v>
      </c>
      <c r="N879" s="27">
        <f t="shared" si="1492"/>
        <v>0</v>
      </c>
      <c r="O879" s="27">
        <f t="shared" si="1492"/>
        <v>0</v>
      </c>
      <c r="P879" s="27">
        <f t="shared" si="1492"/>
        <v>0</v>
      </c>
      <c r="Q879" s="27">
        <f t="shared" si="1492"/>
        <v>0</v>
      </c>
      <c r="R879" s="27">
        <f t="shared" si="1492"/>
        <v>8</v>
      </c>
      <c r="S879" s="27">
        <f t="shared" si="1492"/>
        <v>0</v>
      </c>
      <c r="T879" s="27">
        <f t="shared" si="1492"/>
        <v>0</v>
      </c>
      <c r="U879" s="27">
        <f t="shared" si="1492"/>
        <v>0</v>
      </c>
      <c r="V879" s="27">
        <f t="shared" si="1492"/>
        <v>0</v>
      </c>
      <c r="W879" s="27">
        <f t="shared" si="1492"/>
        <v>0</v>
      </c>
      <c r="X879" s="27">
        <f t="shared" si="1492"/>
        <v>8</v>
      </c>
      <c r="Y879" s="27">
        <f t="shared" si="1492"/>
        <v>0</v>
      </c>
      <c r="Z879" s="27">
        <f t="shared" si="1492"/>
        <v>0</v>
      </c>
      <c r="AA879" s="27">
        <f t="shared" si="1492"/>
        <v>0</v>
      </c>
      <c r="AB879" s="27">
        <f t="shared" si="1492"/>
        <v>0</v>
      </c>
      <c r="AC879" s="27">
        <f t="shared" si="1492"/>
        <v>0</v>
      </c>
      <c r="AD879" s="27">
        <f t="shared" si="1492"/>
        <v>8</v>
      </c>
      <c r="AE879" s="27">
        <f t="shared" si="1492"/>
        <v>0</v>
      </c>
      <c r="AF879" s="27">
        <f t="shared" si="1492"/>
        <v>0</v>
      </c>
      <c r="AG879" s="27">
        <f t="shared" si="1492"/>
        <v>0</v>
      </c>
      <c r="AH879" s="27">
        <f t="shared" si="1492"/>
        <v>0</v>
      </c>
      <c r="AI879" s="27">
        <f t="shared" si="1492"/>
        <v>0</v>
      </c>
      <c r="AJ879" s="27">
        <f t="shared" si="1492"/>
        <v>8</v>
      </c>
      <c r="AK879" s="27">
        <f t="shared" si="1492"/>
        <v>0</v>
      </c>
      <c r="AL879" s="27">
        <f t="shared" si="1492"/>
        <v>0</v>
      </c>
      <c r="AM879" s="27">
        <f t="shared" si="1492"/>
        <v>0</v>
      </c>
      <c r="AN879" s="27">
        <f t="shared" si="1492"/>
        <v>0</v>
      </c>
      <c r="AO879" s="27">
        <f t="shared" si="1492"/>
        <v>0</v>
      </c>
      <c r="AP879" s="27">
        <f t="shared" si="1492"/>
        <v>8</v>
      </c>
      <c r="AQ879" s="27">
        <f t="shared" si="1492"/>
        <v>0</v>
      </c>
      <c r="AR879" s="27">
        <f t="shared" si="1492"/>
        <v>0</v>
      </c>
      <c r="AS879" s="27">
        <f t="shared" si="1492"/>
        <v>0</v>
      </c>
      <c r="AT879" s="27">
        <f t="shared" si="1492"/>
        <v>0</v>
      </c>
      <c r="AU879" s="27">
        <f t="shared" si="1492"/>
        <v>0</v>
      </c>
      <c r="AV879" s="27">
        <f t="shared" si="1492"/>
        <v>8</v>
      </c>
      <c r="AW879" s="27">
        <f t="shared" si="1492"/>
        <v>0</v>
      </c>
    </row>
    <row r="880" spans="1:49" s="11" customFormat="1" ht="16.5">
      <c r="A880" s="33" t="s">
        <v>172</v>
      </c>
      <c r="B880" s="36" t="s">
        <v>56</v>
      </c>
      <c r="C880" s="36" t="s">
        <v>59</v>
      </c>
      <c r="D880" s="42" t="s">
        <v>325</v>
      </c>
      <c r="E880" s="36" t="s">
        <v>171</v>
      </c>
      <c r="F880" s="27">
        <v>8</v>
      </c>
      <c r="G880" s="27"/>
      <c r="H880" s="27"/>
      <c r="I880" s="27"/>
      <c r="J880" s="27"/>
      <c r="K880" s="27"/>
      <c r="L880" s="27">
        <f>F880+H880+I880+J880+K880</f>
        <v>8</v>
      </c>
      <c r="M880" s="27">
        <f>G880+K880</f>
        <v>0</v>
      </c>
      <c r="N880" s="27"/>
      <c r="O880" s="27"/>
      <c r="P880" s="27"/>
      <c r="Q880" s="27"/>
      <c r="R880" s="27">
        <f>L880+N880+O880+P880+Q880</f>
        <v>8</v>
      </c>
      <c r="S880" s="27">
        <f>M880+Q880</f>
        <v>0</v>
      </c>
      <c r="T880" s="27"/>
      <c r="U880" s="27"/>
      <c r="V880" s="27"/>
      <c r="W880" s="27"/>
      <c r="X880" s="27">
        <f>R880+T880+U880+V880+W880</f>
        <v>8</v>
      </c>
      <c r="Y880" s="27">
        <f>S880+W880</f>
        <v>0</v>
      </c>
      <c r="Z880" s="27"/>
      <c r="AA880" s="27"/>
      <c r="AB880" s="27"/>
      <c r="AC880" s="27"/>
      <c r="AD880" s="27">
        <f>X880+Z880+AA880+AB880+AC880</f>
        <v>8</v>
      </c>
      <c r="AE880" s="27">
        <f>Y880+AC880</f>
        <v>0</v>
      </c>
      <c r="AF880" s="27"/>
      <c r="AG880" s="27"/>
      <c r="AH880" s="27"/>
      <c r="AI880" s="27"/>
      <c r="AJ880" s="27">
        <f>AD880+AF880+AG880+AH880+AI880</f>
        <v>8</v>
      </c>
      <c r="AK880" s="27">
        <f>AE880+AI880</f>
        <v>0</v>
      </c>
      <c r="AL880" s="27"/>
      <c r="AM880" s="27"/>
      <c r="AN880" s="27"/>
      <c r="AO880" s="27"/>
      <c r="AP880" s="27">
        <f>AJ880+AL880+AM880+AN880+AO880</f>
        <v>8</v>
      </c>
      <c r="AQ880" s="27">
        <f>AK880+AO880</f>
        <v>0</v>
      </c>
      <c r="AR880" s="27"/>
      <c r="AS880" s="27"/>
      <c r="AT880" s="27"/>
      <c r="AU880" s="27"/>
      <c r="AV880" s="27">
        <f>AP880+AR880+AS880+AT880+AU880</f>
        <v>8</v>
      </c>
      <c r="AW880" s="27">
        <f>AQ880+AU880</f>
        <v>0</v>
      </c>
    </row>
    <row r="881" spans="1:49" s="11" customFormat="1" ht="66">
      <c r="A881" s="33" t="s">
        <v>670</v>
      </c>
      <c r="B881" s="36" t="s">
        <v>56</v>
      </c>
      <c r="C881" s="36" t="s">
        <v>59</v>
      </c>
      <c r="D881" s="42" t="s">
        <v>673</v>
      </c>
      <c r="E881" s="36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>
        <f>Z882</f>
        <v>0</v>
      </c>
      <c r="AA881" s="27">
        <f t="shared" ref="AA881:AP882" si="1493">AA882</f>
        <v>109</v>
      </c>
      <c r="AB881" s="27">
        <f t="shared" si="1493"/>
        <v>0</v>
      </c>
      <c r="AC881" s="27">
        <f t="shared" si="1493"/>
        <v>2069</v>
      </c>
      <c r="AD881" s="27">
        <f t="shared" si="1493"/>
        <v>2178</v>
      </c>
      <c r="AE881" s="27">
        <f t="shared" si="1493"/>
        <v>2069</v>
      </c>
      <c r="AF881" s="27">
        <f>AF882</f>
        <v>0</v>
      </c>
      <c r="AG881" s="27">
        <f t="shared" si="1493"/>
        <v>0</v>
      </c>
      <c r="AH881" s="27">
        <f t="shared" si="1493"/>
        <v>0</v>
      </c>
      <c r="AI881" s="27">
        <f t="shared" si="1493"/>
        <v>0</v>
      </c>
      <c r="AJ881" s="27">
        <f t="shared" si="1493"/>
        <v>2178</v>
      </c>
      <c r="AK881" s="27">
        <f t="shared" si="1493"/>
        <v>2069</v>
      </c>
      <c r="AL881" s="27">
        <f>AL882</f>
        <v>0</v>
      </c>
      <c r="AM881" s="27">
        <f t="shared" si="1493"/>
        <v>0</v>
      </c>
      <c r="AN881" s="27">
        <f t="shared" si="1493"/>
        <v>0</v>
      </c>
      <c r="AO881" s="27">
        <f t="shared" si="1493"/>
        <v>0</v>
      </c>
      <c r="AP881" s="27">
        <f t="shared" si="1493"/>
        <v>2178</v>
      </c>
      <c r="AQ881" s="27">
        <f t="shared" ref="AM881:AQ882" si="1494">AQ882</f>
        <v>2069</v>
      </c>
      <c r="AR881" s="27">
        <f>AR882</f>
        <v>0</v>
      </c>
      <c r="AS881" s="27">
        <f t="shared" ref="AS881:AW882" si="1495">AS882</f>
        <v>0</v>
      </c>
      <c r="AT881" s="27">
        <f t="shared" si="1495"/>
        <v>0</v>
      </c>
      <c r="AU881" s="27">
        <f t="shared" si="1495"/>
        <v>0</v>
      </c>
      <c r="AV881" s="27">
        <f t="shared" si="1495"/>
        <v>2178</v>
      </c>
      <c r="AW881" s="27">
        <f t="shared" si="1495"/>
        <v>2069</v>
      </c>
    </row>
    <row r="882" spans="1:49" s="11" customFormat="1" ht="49.5">
      <c r="A882" s="73" t="s">
        <v>83</v>
      </c>
      <c r="B882" s="36" t="s">
        <v>56</v>
      </c>
      <c r="C882" s="36" t="s">
        <v>59</v>
      </c>
      <c r="D882" s="42" t="s">
        <v>673</v>
      </c>
      <c r="E882" s="36" t="s">
        <v>84</v>
      </c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>
        <f>Z883</f>
        <v>0</v>
      </c>
      <c r="AA882" s="27">
        <f t="shared" si="1493"/>
        <v>109</v>
      </c>
      <c r="AB882" s="27">
        <f t="shared" si="1493"/>
        <v>0</v>
      </c>
      <c r="AC882" s="27">
        <f t="shared" si="1493"/>
        <v>2069</v>
      </c>
      <c r="AD882" s="27">
        <f t="shared" si="1493"/>
        <v>2178</v>
      </c>
      <c r="AE882" s="27">
        <f t="shared" si="1493"/>
        <v>2069</v>
      </c>
      <c r="AF882" s="27">
        <f>AF883</f>
        <v>0</v>
      </c>
      <c r="AG882" s="27">
        <f t="shared" si="1493"/>
        <v>0</v>
      </c>
      <c r="AH882" s="27">
        <f t="shared" si="1493"/>
        <v>0</v>
      </c>
      <c r="AI882" s="27">
        <f t="shared" si="1493"/>
        <v>0</v>
      </c>
      <c r="AJ882" s="27">
        <f t="shared" si="1493"/>
        <v>2178</v>
      </c>
      <c r="AK882" s="27">
        <f t="shared" si="1493"/>
        <v>2069</v>
      </c>
      <c r="AL882" s="27">
        <f>AL883</f>
        <v>0</v>
      </c>
      <c r="AM882" s="27">
        <f t="shared" si="1494"/>
        <v>0</v>
      </c>
      <c r="AN882" s="27">
        <f t="shared" si="1494"/>
        <v>0</v>
      </c>
      <c r="AO882" s="27">
        <f t="shared" si="1494"/>
        <v>0</v>
      </c>
      <c r="AP882" s="27">
        <f t="shared" si="1494"/>
        <v>2178</v>
      </c>
      <c r="AQ882" s="27">
        <f t="shared" si="1494"/>
        <v>2069</v>
      </c>
      <c r="AR882" s="27">
        <f>AR883</f>
        <v>0</v>
      </c>
      <c r="AS882" s="27">
        <f t="shared" si="1495"/>
        <v>0</v>
      </c>
      <c r="AT882" s="27">
        <f t="shared" si="1495"/>
        <v>0</v>
      </c>
      <c r="AU882" s="27">
        <f t="shared" si="1495"/>
        <v>0</v>
      </c>
      <c r="AV882" s="27">
        <f t="shared" si="1495"/>
        <v>2178</v>
      </c>
      <c r="AW882" s="27">
        <f t="shared" si="1495"/>
        <v>2069</v>
      </c>
    </row>
    <row r="883" spans="1:49" s="11" customFormat="1" ht="16.5">
      <c r="A883" s="33" t="s">
        <v>189</v>
      </c>
      <c r="B883" s="36" t="s">
        <v>56</v>
      </c>
      <c r="C883" s="36" t="s">
        <v>59</v>
      </c>
      <c r="D883" s="42" t="s">
        <v>673</v>
      </c>
      <c r="E883" s="36" t="s">
        <v>188</v>
      </c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>
        <v>109</v>
      </c>
      <c r="AB883" s="27"/>
      <c r="AC883" s="27">
        <v>2069</v>
      </c>
      <c r="AD883" s="27">
        <f>X883+Z883+AA883+AB883+AC883</f>
        <v>2178</v>
      </c>
      <c r="AE883" s="27">
        <f>Y883+AC883</f>
        <v>2069</v>
      </c>
      <c r="AF883" s="27"/>
      <c r="AG883" s="27"/>
      <c r="AH883" s="27"/>
      <c r="AI883" s="27"/>
      <c r="AJ883" s="27">
        <f>AD883+AF883+AG883+AH883+AI883</f>
        <v>2178</v>
      </c>
      <c r="AK883" s="27">
        <f>AE883+AI883</f>
        <v>2069</v>
      </c>
      <c r="AL883" s="27"/>
      <c r="AM883" s="27"/>
      <c r="AN883" s="27"/>
      <c r="AO883" s="27"/>
      <c r="AP883" s="27">
        <f>AJ883+AL883+AM883+AN883+AO883</f>
        <v>2178</v>
      </c>
      <c r="AQ883" s="27">
        <f>AK883+AO883</f>
        <v>2069</v>
      </c>
      <c r="AR883" s="27"/>
      <c r="AS883" s="27"/>
      <c r="AT883" s="27"/>
      <c r="AU883" s="27"/>
      <c r="AV883" s="27">
        <f>AP883+AR883+AS883+AT883+AU883</f>
        <v>2178</v>
      </c>
      <c r="AW883" s="27">
        <f>AQ883+AU883</f>
        <v>2069</v>
      </c>
    </row>
    <row r="884" spans="1:49" s="11" customFormat="1" ht="66">
      <c r="A884" s="33" t="s">
        <v>670</v>
      </c>
      <c r="B884" s="36" t="s">
        <v>56</v>
      </c>
      <c r="C884" s="36" t="s">
        <v>59</v>
      </c>
      <c r="D884" s="42" t="s">
        <v>674</v>
      </c>
      <c r="E884" s="36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>
        <f>Z885</f>
        <v>0</v>
      </c>
      <c r="AA884" s="27">
        <f t="shared" ref="AA884:AP885" si="1496">AA885</f>
        <v>50</v>
      </c>
      <c r="AB884" s="27">
        <f t="shared" si="1496"/>
        <v>0</v>
      </c>
      <c r="AC884" s="27">
        <f t="shared" si="1496"/>
        <v>943</v>
      </c>
      <c r="AD884" s="27">
        <f t="shared" si="1496"/>
        <v>993</v>
      </c>
      <c r="AE884" s="27">
        <f t="shared" si="1496"/>
        <v>943</v>
      </c>
      <c r="AF884" s="27">
        <f>AF885</f>
        <v>0</v>
      </c>
      <c r="AG884" s="27">
        <f t="shared" si="1496"/>
        <v>0</v>
      </c>
      <c r="AH884" s="27">
        <f t="shared" si="1496"/>
        <v>0</v>
      </c>
      <c r="AI884" s="27">
        <f t="shared" si="1496"/>
        <v>0</v>
      </c>
      <c r="AJ884" s="27">
        <f t="shared" si="1496"/>
        <v>993</v>
      </c>
      <c r="AK884" s="27">
        <f t="shared" si="1496"/>
        <v>943</v>
      </c>
      <c r="AL884" s="27">
        <f>AL885</f>
        <v>0</v>
      </c>
      <c r="AM884" s="27">
        <f t="shared" si="1496"/>
        <v>0</v>
      </c>
      <c r="AN884" s="27">
        <f t="shared" si="1496"/>
        <v>0</v>
      </c>
      <c r="AO884" s="27">
        <f t="shared" si="1496"/>
        <v>0</v>
      </c>
      <c r="AP884" s="27">
        <f t="shared" si="1496"/>
        <v>993</v>
      </c>
      <c r="AQ884" s="27">
        <f t="shared" ref="AM884:AQ885" si="1497">AQ885</f>
        <v>943</v>
      </c>
      <c r="AR884" s="27">
        <f>AR885</f>
        <v>0</v>
      </c>
      <c r="AS884" s="27">
        <f t="shared" ref="AS884:AW885" si="1498">AS885</f>
        <v>0</v>
      </c>
      <c r="AT884" s="27">
        <f t="shared" si="1498"/>
        <v>0</v>
      </c>
      <c r="AU884" s="27">
        <f t="shared" si="1498"/>
        <v>0</v>
      </c>
      <c r="AV884" s="27">
        <f t="shared" si="1498"/>
        <v>993</v>
      </c>
      <c r="AW884" s="27">
        <f t="shared" si="1498"/>
        <v>943</v>
      </c>
    </row>
    <row r="885" spans="1:49" s="11" customFormat="1" ht="49.5">
      <c r="A885" s="73" t="s">
        <v>83</v>
      </c>
      <c r="B885" s="36" t="s">
        <v>56</v>
      </c>
      <c r="C885" s="36" t="s">
        <v>59</v>
      </c>
      <c r="D885" s="42" t="s">
        <v>674</v>
      </c>
      <c r="E885" s="36" t="s">
        <v>84</v>
      </c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>
        <f>Z886</f>
        <v>0</v>
      </c>
      <c r="AA885" s="27">
        <f t="shared" si="1496"/>
        <v>50</v>
      </c>
      <c r="AB885" s="27">
        <f t="shared" si="1496"/>
        <v>0</v>
      </c>
      <c r="AC885" s="27">
        <f t="shared" si="1496"/>
        <v>943</v>
      </c>
      <c r="AD885" s="27">
        <f t="shared" si="1496"/>
        <v>993</v>
      </c>
      <c r="AE885" s="27">
        <f t="shared" si="1496"/>
        <v>943</v>
      </c>
      <c r="AF885" s="27">
        <f>AF886</f>
        <v>0</v>
      </c>
      <c r="AG885" s="27">
        <f t="shared" si="1496"/>
        <v>0</v>
      </c>
      <c r="AH885" s="27">
        <f t="shared" si="1496"/>
        <v>0</v>
      </c>
      <c r="AI885" s="27">
        <f t="shared" si="1496"/>
        <v>0</v>
      </c>
      <c r="AJ885" s="27">
        <f t="shared" si="1496"/>
        <v>993</v>
      </c>
      <c r="AK885" s="27">
        <f t="shared" si="1496"/>
        <v>943</v>
      </c>
      <c r="AL885" s="27">
        <f>AL886</f>
        <v>0</v>
      </c>
      <c r="AM885" s="27">
        <f t="shared" si="1497"/>
        <v>0</v>
      </c>
      <c r="AN885" s="27">
        <f t="shared" si="1497"/>
        <v>0</v>
      </c>
      <c r="AO885" s="27">
        <f t="shared" si="1497"/>
        <v>0</v>
      </c>
      <c r="AP885" s="27">
        <f t="shared" si="1497"/>
        <v>993</v>
      </c>
      <c r="AQ885" s="27">
        <f t="shared" si="1497"/>
        <v>943</v>
      </c>
      <c r="AR885" s="27">
        <f>AR886</f>
        <v>0</v>
      </c>
      <c r="AS885" s="27">
        <f t="shared" si="1498"/>
        <v>0</v>
      </c>
      <c r="AT885" s="27">
        <f t="shared" si="1498"/>
        <v>0</v>
      </c>
      <c r="AU885" s="27">
        <f t="shared" si="1498"/>
        <v>0</v>
      </c>
      <c r="AV885" s="27">
        <f t="shared" si="1498"/>
        <v>993</v>
      </c>
      <c r="AW885" s="27">
        <f t="shared" si="1498"/>
        <v>943</v>
      </c>
    </row>
    <row r="886" spans="1:49" s="11" customFormat="1" ht="16.5">
      <c r="A886" s="33" t="s">
        <v>189</v>
      </c>
      <c r="B886" s="36" t="s">
        <v>56</v>
      </c>
      <c r="C886" s="36" t="s">
        <v>59</v>
      </c>
      <c r="D886" s="42" t="s">
        <v>674</v>
      </c>
      <c r="E886" s="36" t="s">
        <v>188</v>
      </c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>
        <v>50</v>
      </c>
      <c r="AB886" s="27"/>
      <c r="AC886" s="27">
        <v>943</v>
      </c>
      <c r="AD886" s="27">
        <f>X886+Z886+AA886+AB886+AC886</f>
        <v>993</v>
      </c>
      <c r="AE886" s="27">
        <f>Y886+AC886</f>
        <v>943</v>
      </c>
      <c r="AF886" s="27"/>
      <c r="AG886" s="27"/>
      <c r="AH886" s="27"/>
      <c r="AI886" s="27"/>
      <c r="AJ886" s="27">
        <f>AD886+AF886+AG886+AH886+AI886</f>
        <v>993</v>
      </c>
      <c r="AK886" s="27">
        <f>AE886+AI886</f>
        <v>943</v>
      </c>
      <c r="AL886" s="27"/>
      <c r="AM886" s="27"/>
      <c r="AN886" s="27"/>
      <c r="AO886" s="27"/>
      <c r="AP886" s="27">
        <f>AJ886+AL886+AM886+AN886+AO886</f>
        <v>993</v>
      </c>
      <c r="AQ886" s="27">
        <f>AK886+AO886</f>
        <v>943</v>
      </c>
      <c r="AR886" s="27"/>
      <c r="AS886" s="27"/>
      <c r="AT886" s="27"/>
      <c r="AU886" s="27"/>
      <c r="AV886" s="27">
        <f>AP886+AR886+AS886+AT886+AU886</f>
        <v>993</v>
      </c>
      <c r="AW886" s="27">
        <f>AQ886+AU886</f>
        <v>943</v>
      </c>
    </row>
    <row r="887" spans="1:49">
      <c r="A887" s="78"/>
      <c r="B887" s="34"/>
      <c r="C887" s="34"/>
      <c r="D887" s="35"/>
      <c r="E887" s="34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</row>
    <row r="888" spans="1:49" s="5" customFormat="1" ht="20.25">
      <c r="A888" s="74" t="s">
        <v>668</v>
      </c>
      <c r="B888" s="19" t="s">
        <v>40</v>
      </c>
      <c r="C888" s="19"/>
      <c r="D888" s="20"/>
      <c r="E888" s="19"/>
      <c r="F888" s="21">
        <f>F890+F975</f>
        <v>439363</v>
      </c>
      <c r="G888" s="21">
        <f>G890+G975</f>
        <v>97532</v>
      </c>
      <c r="H888" s="21">
        <f t="shared" ref="H888:M888" si="1499">H890+H975</f>
        <v>0</v>
      </c>
      <c r="I888" s="21">
        <f t="shared" si="1499"/>
        <v>0</v>
      </c>
      <c r="J888" s="21">
        <f t="shared" si="1499"/>
        <v>0</v>
      </c>
      <c r="K888" s="21">
        <f t="shared" si="1499"/>
        <v>0</v>
      </c>
      <c r="L888" s="21">
        <f t="shared" si="1499"/>
        <v>439363</v>
      </c>
      <c r="M888" s="21">
        <f t="shared" si="1499"/>
        <v>97532</v>
      </c>
      <c r="N888" s="21">
        <f t="shared" ref="N888:S888" si="1500">N890+N975</f>
        <v>0</v>
      </c>
      <c r="O888" s="21">
        <f t="shared" si="1500"/>
        <v>0</v>
      </c>
      <c r="P888" s="21">
        <f t="shared" si="1500"/>
        <v>0</v>
      </c>
      <c r="Q888" s="21">
        <f t="shared" si="1500"/>
        <v>0</v>
      </c>
      <c r="R888" s="21">
        <f t="shared" si="1500"/>
        <v>439363</v>
      </c>
      <c r="S888" s="21">
        <f t="shared" si="1500"/>
        <v>97532</v>
      </c>
      <c r="T888" s="21">
        <f t="shared" ref="T888:Y888" si="1501">T890+T975</f>
        <v>0</v>
      </c>
      <c r="U888" s="21">
        <f t="shared" si="1501"/>
        <v>0</v>
      </c>
      <c r="V888" s="21">
        <f t="shared" si="1501"/>
        <v>0</v>
      </c>
      <c r="W888" s="21">
        <f t="shared" si="1501"/>
        <v>0</v>
      </c>
      <c r="X888" s="21">
        <f t="shared" si="1501"/>
        <v>439363</v>
      </c>
      <c r="Y888" s="21">
        <f t="shared" si="1501"/>
        <v>97532</v>
      </c>
      <c r="Z888" s="21">
        <f t="shared" ref="Z888:AE888" si="1502">Z890+Z975</f>
        <v>30209</v>
      </c>
      <c r="AA888" s="21">
        <f t="shared" si="1502"/>
        <v>-7980</v>
      </c>
      <c r="AB888" s="21">
        <f t="shared" si="1502"/>
        <v>0</v>
      </c>
      <c r="AC888" s="21">
        <f t="shared" si="1502"/>
        <v>0</v>
      </c>
      <c r="AD888" s="21">
        <f t="shared" si="1502"/>
        <v>461592</v>
      </c>
      <c r="AE888" s="21">
        <f t="shared" si="1502"/>
        <v>97532</v>
      </c>
      <c r="AF888" s="21">
        <f t="shared" ref="AF888:AK888" si="1503">AF890+AF975</f>
        <v>1970</v>
      </c>
      <c r="AG888" s="21">
        <f t="shared" si="1503"/>
        <v>0</v>
      </c>
      <c r="AH888" s="21">
        <f t="shared" si="1503"/>
        <v>0</v>
      </c>
      <c r="AI888" s="21">
        <f t="shared" si="1503"/>
        <v>0</v>
      </c>
      <c r="AJ888" s="21">
        <f t="shared" si="1503"/>
        <v>463562</v>
      </c>
      <c r="AK888" s="21">
        <f t="shared" si="1503"/>
        <v>97532</v>
      </c>
      <c r="AL888" s="21">
        <f t="shared" ref="AL888:AQ888" si="1504">AL890+AL975</f>
        <v>0</v>
      </c>
      <c r="AM888" s="21">
        <f t="shared" si="1504"/>
        <v>0</v>
      </c>
      <c r="AN888" s="21">
        <f t="shared" si="1504"/>
        <v>0</v>
      </c>
      <c r="AO888" s="21">
        <f t="shared" si="1504"/>
        <v>0</v>
      </c>
      <c r="AP888" s="21">
        <f t="shared" si="1504"/>
        <v>463562</v>
      </c>
      <c r="AQ888" s="21">
        <f t="shared" si="1504"/>
        <v>97532</v>
      </c>
      <c r="AR888" s="21">
        <f t="shared" ref="AR888:AW888" si="1505">AR890+AR975</f>
        <v>288</v>
      </c>
      <c r="AS888" s="21">
        <f t="shared" si="1505"/>
        <v>0</v>
      </c>
      <c r="AT888" s="21">
        <f t="shared" si="1505"/>
        <v>0</v>
      </c>
      <c r="AU888" s="21">
        <f t="shared" si="1505"/>
        <v>47034</v>
      </c>
      <c r="AV888" s="21">
        <f t="shared" si="1505"/>
        <v>510884</v>
      </c>
      <c r="AW888" s="21">
        <f t="shared" si="1505"/>
        <v>144566</v>
      </c>
    </row>
    <row r="889" spans="1:49" s="5" customFormat="1" ht="15" customHeight="1">
      <c r="A889" s="74"/>
      <c r="B889" s="19"/>
      <c r="C889" s="19"/>
      <c r="D889" s="20"/>
      <c r="E889" s="19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  <c r="AB889" s="48"/>
      <c r="AC889" s="48"/>
      <c r="AD889" s="48"/>
      <c r="AE889" s="48"/>
      <c r="AF889" s="48"/>
      <c r="AG889" s="48"/>
      <c r="AH889" s="48"/>
      <c r="AI889" s="48"/>
      <c r="AJ889" s="48"/>
      <c r="AK889" s="48"/>
      <c r="AL889" s="48"/>
      <c r="AM889" s="48"/>
      <c r="AN889" s="48"/>
      <c r="AO889" s="48"/>
      <c r="AP889" s="48"/>
      <c r="AQ889" s="48"/>
      <c r="AR889" s="48"/>
      <c r="AS889" s="48"/>
      <c r="AT889" s="48"/>
      <c r="AU889" s="48"/>
      <c r="AV889" s="48"/>
      <c r="AW889" s="48"/>
    </row>
    <row r="890" spans="1:49" s="5" customFormat="1" ht="20.25">
      <c r="A890" s="71" t="s">
        <v>41</v>
      </c>
      <c r="B890" s="22" t="s">
        <v>61</v>
      </c>
      <c r="C890" s="22" t="s">
        <v>50</v>
      </c>
      <c r="D890" s="29"/>
      <c r="E890" s="22"/>
      <c r="F890" s="30">
        <f>F891+F956+F962</f>
        <v>439289</v>
      </c>
      <c r="G890" s="30">
        <f>G891+G956+G962</f>
        <v>97532</v>
      </c>
      <c r="H890" s="30">
        <f t="shared" ref="H890:M890" si="1506">H891+H956+H962</f>
        <v>0</v>
      </c>
      <c r="I890" s="30">
        <f t="shared" si="1506"/>
        <v>0</v>
      </c>
      <c r="J890" s="30">
        <f t="shared" si="1506"/>
        <v>0</v>
      </c>
      <c r="K890" s="30">
        <f t="shared" si="1506"/>
        <v>0</v>
      </c>
      <c r="L890" s="30">
        <f t="shared" si="1506"/>
        <v>439289</v>
      </c>
      <c r="M890" s="30">
        <f t="shared" si="1506"/>
        <v>97532</v>
      </c>
      <c r="N890" s="30">
        <f t="shared" ref="N890:S890" si="1507">N891+N956+N962</f>
        <v>0</v>
      </c>
      <c r="O890" s="30">
        <f t="shared" si="1507"/>
        <v>0</v>
      </c>
      <c r="P890" s="30">
        <f t="shared" si="1507"/>
        <v>0</v>
      </c>
      <c r="Q890" s="30">
        <f t="shared" si="1507"/>
        <v>0</v>
      </c>
      <c r="R890" s="30">
        <f t="shared" si="1507"/>
        <v>439289</v>
      </c>
      <c r="S890" s="30">
        <f t="shared" si="1507"/>
        <v>97532</v>
      </c>
      <c r="T890" s="30">
        <f t="shared" ref="T890:Y890" si="1508">T891+T956+T962</f>
        <v>0</v>
      </c>
      <c r="U890" s="30">
        <f t="shared" si="1508"/>
        <v>0</v>
      </c>
      <c r="V890" s="30">
        <f t="shared" si="1508"/>
        <v>0</v>
      </c>
      <c r="W890" s="30">
        <f t="shared" si="1508"/>
        <v>0</v>
      </c>
      <c r="X890" s="30">
        <f t="shared" si="1508"/>
        <v>439289</v>
      </c>
      <c r="Y890" s="30">
        <f t="shared" si="1508"/>
        <v>97532</v>
      </c>
      <c r="Z890" s="30">
        <f t="shared" ref="Z890:AE890" si="1509">Z891+Z956+Z962</f>
        <v>29711</v>
      </c>
      <c r="AA890" s="30">
        <f t="shared" si="1509"/>
        <v>-7980</v>
      </c>
      <c r="AB890" s="30">
        <f t="shared" si="1509"/>
        <v>0</v>
      </c>
      <c r="AC890" s="30">
        <f t="shared" si="1509"/>
        <v>0</v>
      </c>
      <c r="AD890" s="30">
        <f t="shared" si="1509"/>
        <v>461020</v>
      </c>
      <c r="AE890" s="30">
        <f t="shared" si="1509"/>
        <v>97532</v>
      </c>
      <c r="AF890" s="30">
        <f t="shared" ref="AF890:AK890" si="1510">AF891+AF956+AF962</f>
        <v>1970</v>
      </c>
      <c r="AG890" s="30">
        <f t="shared" si="1510"/>
        <v>0</v>
      </c>
      <c r="AH890" s="30">
        <f t="shared" si="1510"/>
        <v>0</v>
      </c>
      <c r="AI890" s="30">
        <f t="shared" si="1510"/>
        <v>0</v>
      </c>
      <c r="AJ890" s="30">
        <f t="shared" si="1510"/>
        <v>462990</v>
      </c>
      <c r="AK890" s="30">
        <f t="shared" si="1510"/>
        <v>97532</v>
      </c>
      <c r="AL890" s="30">
        <f t="shared" ref="AL890:AQ890" si="1511">AL891+AL956+AL962</f>
        <v>0</v>
      </c>
      <c r="AM890" s="30">
        <f t="shared" si="1511"/>
        <v>0</v>
      </c>
      <c r="AN890" s="30">
        <f t="shared" si="1511"/>
        <v>0</v>
      </c>
      <c r="AO890" s="30">
        <f t="shared" si="1511"/>
        <v>0</v>
      </c>
      <c r="AP890" s="30">
        <f t="shared" si="1511"/>
        <v>462990</v>
      </c>
      <c r="AQ890" s="30">
        <f t="shared" si="1511"/>
        <v>97532</v>
      </c>
      <c r="AR890" s="30">
        <f t="shared" ref="AR890:AW890" si="1512">AR891+AR956+AR962</f>
        <v>288</v>
      </c>
      <c r="AS890" s="30">
        <f t="shared" si="1512"/>
        <v>0</v>
      </c>
      <c r="AT890" s="30">
        <f t="shared" si="1512"/>
        <v>0</v>
      </c>
      <c r="AU890" s="30">
        <f t="shared" si="1512"/>
        <v>47034</v>
      </c>
      <c r="AV890" s="30">
        <f t="shared" si="1512"/>
        <v>510312</v>
      </c>
      <c r="AW890" s="30">
        <f t="shared" si="1512"/>
        <v>144566</v>
      </c>
    </row>
    <row r="891" spans="1:49" s="5" customFormat="1" ht="34.5">
      <c r="A891" s="73" t="s">
        <v>151</v>
      </c>
      <c r="B891" s="25" t="s">
        <v>61</v>
      </c>
      <c r="C891" s="25" t="s">
        <v>50</v>
      </c>
      <c r="D891" s="32" t="s">
        <v>275</v>
      </c>
      <c r="E891" s="25"/>
      <c r="F891" s="27">
        <f>F892+F910+F935+F931</f>
        <v>436296</v>
      </c>
      <c r="G891" s="27">
        <f>G892+G910+G935+G931</f>
        <v>97532</v>
      </c>
      <c r="H891" s="27">
        <f t="shared" ref="H891:M891" si="1513">H892+H910+H935+H931</f>
        <v>0</v>
      </c>
      <c r="I891" s="27">
        <f t="shared" si="1513"/>
        <v>0</v>
      </c>
      <c r="J891" s="27">
        <f t="shared" si="1513"/>
        <v>0</v>
      </c>
      <c r="K891" s="27">
        <f t="shared" si="1513"/>
        <v>0</v>
      </c>
      <c r="L891" s="27">
        <f t="shared" si="1513"/>
        <v>436296</v>
      </c>
      <c r="M891" s="27">
        <f t="shared" si="1513"/>
        <v>97532</v>
      </c>
      <c r="N891" s="27">
        <f>N892+N910+N935+N931+N947</f>
        <v>0</v>
      </c>
      <c r="O891" s="27">
        <f t="shared" ref="O891:S891" si="1514">O892+O910+O935+O931+O947</f>
        <v>0</v>
      </c>
      <c r="P891" s="27">
        <f t="shared" si="1514"/>
        <v>0</v>
      </c>
      <c r="Q891" s="27">
        <f t="shared" si="1514"/>
        <v>0</v>
      </c>
      <c r="R891" s="27">
        <f t="shared" si="1514"/>
        <v>436296</v>
      </c>
      <c r="S891" s="27">
        <f t="shared" si="1514"/>
        <v>97532</v>
      </c>
      <c r="T891" s="27">
        <f>T892+T910+T935+T931+T947</f>
        <v>0</v>
      </c>
      <c r="U891" s="27">
        <f t="shared" ref="U891:Y891" si="1515">U892+U910+U935+U931+U947</f>
        <v>0</v>
      </c>
      <c r="V891" s="27">
        <f t="shared" si="1515"/>
        <v>0</v>
      </c>
      <c r="W891" s="27">
        <f t="shared" si="1515"/>
        <v>0</v>
      </c>
      <c r="X891" s="27">
        <f t="shared" si="1515"/>
        <v>436296</v>
      </c>
      <c r="Y891" s="27">
        <f t="shared" si="1515"/>
        <v>97532</v>
      </c>
      <c r="Z891" s="27">
        <f>Z892+Z910+Z935+Z931+Z947</f>
        <v>29711</v>
      </c>
      <c r="AA891" s="27">
        <f t="shared" ref="AA891:AE891" si="1516">AA892+AA910+AA935+AA931+AA947</f>
        <v>-7980</v>
      </c>
      <c r="AB891" s="27">
        <f t="shared" si="1516"/>
        <v>0</v>
      </c>
      <c r="AC891" s="27">
        <f t="shared" si="1516"/>
        <v>0</v>
      </c>
      <c r="AD891" s="27">
        <f t="shared" si="1516"/>
        <v>458027</v>
      </c>
      <c r="AE891" s="27">
        <f t="shared" si="1516"/>
        <v>97532</v>
      </c>
      <c r="AF891" s="27">
        <f>AF892+AF910+AF935+AF931+AF947+AF952</f>
        <v>1970</v>
      </c>
      <c r="AG891" s="27">
        <f t="shared" ref="AG891:AK891" si="1517">AG892+AG910+AG935+AG931+AG947+AG952</f>
        <v>0</v>
      </c>
      <c r="AH891" s="27">
        <f t="shared" si="1517"/>
        <v>0</v>
      </c>
      <c r="AI891" s="27">
        <f t="shared" si="1517"/>
        <v>0</v>
      </c>
      <c r="AJ891" s="27">
        <f t="shared" si="1517"/>
        <v>459997</v>
      </c>
      <c r="AK891" s="27">
        <f t="shared" si="1517"/>
        <v>97532</v>
      </c>
      <c r="AL891" s="27">
        <f>AL892+AL910+AL935+AL931+AL947+AL952</f>
        <v>0</v>
      </c>
      <c r="AM891" s="27">
        <f t="shared" ref="AM891:AQ891" si="1518">AM892+AM910+AM935+AM931+AM947+AM952</f>
        <v>0</v>
      </c>
      <c r="AN891" s="27">
        <f t="shared" si="1518"/>
        <v>0</v>
      </c>
      <c r="AO891" s="27">
        <f t="shared" si="1518"/>
        <v>0</v>
      </c>
      <c r="AP891" s="27">
        <f t="shared" si="1518"/>
        <v>459997</v>
      </c>
      <c r="AQ891" s="27">
        <f t="shared" si="1518"/>
        <v>97532</v>
      </c>
      <c r="AR891" s="27">
        <f>AR892+AR910+AR935+AR931+AR947+AR952+AR943+AR940</f>
        <v>288</v>
      </c>
      <c r="AS891" s="27">
        <f t="shared" ref="AS891:AW891" si="1519">AS892+AS910+AS935+AS931+AS947+AS952+AS943+AS940</f>
        <v>0</v>
      </c>
      <c r="AT891" s="27">
        <f t="shared" si="1519"/>
        <v>0</v>
      </c>
      <c r="AU891" s="27">
        <f t="shared" si="1519"/>
        <v>47034</v>
      </c>
      <c r="AV891" s="27">
        <f t="shared" si="1519"/>
        <v>507319</v>
      </c>
      <c r="AW891" s="27">
        <f t="shared" si="1519"/>
        <v>144566</v>
      </c>
    </row>
    <row r="892" spans="1:49" s="5" customFormat="1" ht="33.75">
      <c r="A892" s="77" t="s">
        <v>216</v>
      </c>
      <c r="B892" s="25" t="s">
        <v>61</v>
      </c>
      <c r="C892" s="25" t="s">
        <v>50</v>
      </c>
      <c r="D892" s="32" t="s">
        <v>276</v>
      </c>
      <c r="E892" s="25"/>
      <c r="F892" s="27">
        <f t="shared" ref="F892:G892" si="1520">F893+F896+F900+F903+F906</f>
        <v>321734</v>
      </c>
      <c r="G892" s="27">
        <f t="shared" si="1520"/>
        <v>0</v>
      </c>
      <c r="H892" s="27">
        <f t="shared" ref="H892:M892" si="1521">H893+H896+H900+H903+H906</f>
        <v>0</v>
      </c>
      <c r="I892" s="27">
        <f t="shared" si="1521"/>
        <v>0</v>
      </c>
      <c r="J892" s="27">
        <f t="shared" si="1521"/>
        <v>0</v>
      </c>
      <c r="K892" s="27">
        <f t="shared" si="1521"/>
        <v>0</v>
      </c>
      <c r="L892" s="27">
        <f t="shared" si="1521"/>
        <v>321734</v>
      </c>
      <c r="M892" s="27">
        <f t="shared" si="1521"/>
        <v>0</v>
      </c>
      <c r="N892" s="27">
        <f t="shared" ref="N892:S892" si="1522">N893+N896+N900+N903+N906</f>
        <v>0</v>
      </c>
      <c r="O892" s="27">
        <f t="shared" si="1522"/>
        <v>0</v>
      </c>
      <c r="P892" s="27">
        <f t="shared" si="1522"/>
        <v>0</v>
      </c>
      <c r="Q892" s="27">
        <f t="shared" si="1522"/>
        <v>0</v>
      </c>
      <c r="R892" s="27">
        <f t="shared" si="1522"/>
        <v>321734</v>
      </c>
      <c r="S892" s="27">
        <f t="shared" si="1522"/>
        <v>0</v>
      </c>
      <c r="T892" s="27">
        <f t="shared" ref="T892:Y892" si="1523">T893+T896+T900+T903+T906</f>
        <v>0</v>
      </c>
      <c r="U892" s="27">
        <f t="shared" si="1523"/>
        <v>0</v>
      </c>
      <c r="V892" s="27">
        <f t="shared" si="1523"/>
        <v>0</v>
      </c>
      <c r="W892" s="27">
        <f t="shared" si="1523"/>
        <v>0</v>
      </c>
      <c r="X892" s="27">
        <f t="shared" si="1523"/>
        <v>321734</v>
      </c>
      <c r="Y892" s="27">
        <f t="shared" si="1523"/>
        <v>0</v>
      </c>
      <c r="Z892" s="27">
        <f t="shared" ref="Z892:AE892" si="1524">Z893+Z896+Z900+Z903+Z906</f>
        <v>0</v>
      </c>
      <c r="AA892" s="27">
        <f t="shared" si="1524"/>
        <v>0</v>
      </c>
      <c r="AB892" s="27">
        <f t="shared" si="1524"/>
        <v>0</v>
      </c>
      <c r="AC892" s="27">
        <f t="shared" si="1524"/>
        <v>0</v>
      </c>
      <c r="AD892" s="27">
        <f t="shared" si="1524"/>
        <v>321734</v>
      </c>
      <c r="AE892" s="27">
        <f t="shared" si="1524"/>
        <v>0</v>
      </c>
      <c r="AF892" s="27">
        <f t="shared" ref="AF892:AK892" si="1525">AF893+AF896+AF900+AF903+AF906</f>
        <v>0</v>
      </c>
      <c r="AG892" s="27">
        <f t="shared" si="1525"/>
        <v>0</v>
      </c>
      <c r="AH892" s="27">
        <f t="shared" si="1525"/>
        <v>0</v>
      </c>
      <c r="AI892" s="27">
        <f t="shared" si="1525"/>
        <v>0</v>
      </c>
      <c r="AJ892" s="27">
        <f t="shared" si="1525"/>
        <v>321734</v>
      </c>
      <c r="AK892" s="27">
        <f t="shared" si="1525"/>
        <v>0</v>
      </c>
      <c r="AL892" s="27">
        <f t="shared" ref="AL892:AQ892" si="1526">AL893+AL896+AL900+AL903+AL906</f>
        <v>0</v>
      </c>
      <c r="AM892" s="27">
        <f t="shared" si="1526"/>
        <v>0</v>
      </c>
      <c r="AN892" s="27">
        <f t="shared" si="1526"/>
        <v>0</v>
      </c>
      <c r="AO892" s="27">
        <f t="shared" si="1526"/>
        <v>0</v>
      </c>
      <c r="AP892" s="27">
        <f t="shared" si="1526"/>
        <v>321734</v>
      </c>
      <c r="AQ892" s="27">
        <f t="shared" si="1526"/>
        <v>0</v>
      </c>
      <c r="AR892" s="27">
        <f t="shared" ref="AR892:AW892" si="1527">AR893+AR896+AR900+AR903+AR906</f>
        <v>0</v>
      </c>
      <c r="AS892" s="27">
        <f t="shared" si="1527"/>
        <v>0</v>
      </c>
      <c r="AT892" s="27">
        <f t="shared" si="1527"/>
        <v>0</v>
      </c>
      <c r="AU892" s="27">
        <f t="shared" si="1527"/>
        <v>0</v>
      </c>
      <c r="AV892" s="27">
        <f t="shared" si="1527"/>
        <v>321734</v>
      </c>
      <c r="AW892" s="27">
        <f t="shared" si="1527"/>
        <v>0</v>
      </c>
    </row>
    <row r="893" spans="1:49" s="5" customFormat="1" ht="20.25">
      <c r="A893" s="77" t="s">
        <v>459</v>
      </c>
      <c r="B893" s="25" t="s">
        <v>61</v>
      </c>
      <c r="C893" s="25" t="s">
        <v>50</v>
      </c>
      <c r="D893" s="32" t="s">
        <v>458</v>
      </c>
      <c r="E893" s="25"/>
      <c r="F893" s="27">
        <f t="shared" ref="F893:U894" si="1528">F894</f>
        <v>23715</v>
      </c>
      <c r="G893" s="27">
        <f t="shared" si="1528"/>
        <v>0</v>
      </c>
      <c r="H893" s="27">
        <f t="shared" si="1528"/>
        <v>0</v>
      </c>
      <c r="I893" s="27">
        <f t="shared" si="1528"/>
        <v>0</v>
      </c>
      <c r="J893" s="27">
        <f t="shared" si="1528"/>
        <v>0</v>
      </c>
      <c r="K893" s="27">
        <f t="shared" si="1528"/>
        <v>0</v>
      </c>
      <c r="L893" s="27">
        <f t="shared" si="1528"/>
        <v>23715</v>
      </c>
      <c r="M893" s="27">
        <f t="shared" si="1528"/>
        <v>0</v>
      </c>
      <c r="N893" s="27">
        <f t="shared" si="1528"/>
        <v>0</v>
      </c>
      <c r="O893" s="27">
        <f t="shared" si="1528"/>
        <v>0</v>
      </c>
      <c r="P893" s="27">
        <f t="shared" si="1528"/>
        <v>0</v>
      </c>
      <c r="Q893" s="27">
        <f t="shared" si="1528"/>
        <v>0</v>
      </c>
      <c r="R893" s="27">
        <f t="shared" si="1528"/>
        <v>23715</v>
      </c>
      <c r="S893" s="27">
        <f t="shared" si="1528"/>
        <v>0</v>
      </c>
      <c r="T893" s="27">
        <f t="shared" si="1528"/>
        <v>0</v>
      </c>
      <c r="U893" s="27">
        <f t="shared" si="1528"/>
        <v>0</v>
      </c>
      <c r="V893" s="27">
        <f t="shared" ref="T893:AI894" si="1529">V894</f>
        <v>0</v>
      </c>
      <c r="W893" s="27">
        <f t="shared" si="1529"/>
        <v>0</v>
      </c>
      <c r="X893" s="27">
        <f t="shared" si="1529"/>
        <v>23715</v>
      </c>
      <c r="Y893" s="27">
        <f t="shared" si="1529"/>
        <v>0</v>
      </c>
      <c r="Z893" s="27">
        <f t="shared" si="1529"/>
        <v>0</v>
      </c>
      <c r="AA893" s="27">
        <f t="shared" si="1529"/>
        <v>0</v>
      </c>
      <c r="AB893" s="27">
        <f t="shared" si="1529"/>
        <v>0</v>
      </c>
      <c r="AC893" s="27">
        <f t="shared" si="1529"/>
        <v>0</v>
      </c>
      <c r="AD893" s="27">
        <f t="shared" si="1529"/>
        <v>23715</v>
      </c>
      <c r="AE893" s="27">
        <f t="shared" si="1529"/>
        <v>0</v>
      </c>
      <c r="AF893" s="27">
        <f t="shared" si="1529"/>
        <v>0</v>
      </c>
      <c r="AG893" s="27">
        <f t="shared" si="1529"/>
        <v>0</v>
      </c>
      <c r="AH893" s="27">
        <f t="shared" si="1529"/>
        <v>0</v>
      </c>
      <c r="AI893" s="27">
        <f t="shared" si="1529"/>
        <v>0</v>
      </c>
      <c r="AJ893" s="27">
        <f t="shared" ref="AF893:AU894" si="1530">AJ894</f>
        <v>23715</v>
      </c>
      <c r="AK893" s="27">
        <f t="shared" si="1530"/>
        <v>0</v>
      </c>
      <c r="AL893" s="27">
        <f t="shared" si="1530"/>
        <v>0</v>
      </c>
      <c r="AM893" s="27">
        <f t="shared" si="1530"/>
        <v>0</v>
      </c>
      <c r="AN893" s="27">
        <f t="shared" si="1530"/>
        <v>0</v>
      </c>
      <c r="AO893" s="27">
        <f t="shared" si="1530"/>
        <v>0</v>
      </c>
      <c r="AP893" s="27">
        <f t="shared" si="1530"/>
        <v>23715</v>
      </c>
      <c r="AQ893" s="27">
        <f t="shared" si="1530"/>
        <v>0</v>
      </c>
      <c r="AR893" s="27">
        <f t="shared" si="1530"/>
        <v>0</v>
      </c>
      <c r="AS893" s="27">
        <f t="shared" si="1530"/>
        <v>0</v>
      </c>
      <c r="AT893" s="27">
        <f t="shared" si="1530"/>
        <v>0</v>
      </c>
      <c r="AU893" s="27">
        <f t="shared" si="1530"/>
        <v>0</v>
      </c>
      <c r="AV893" s="27">
        <f t="shared" ref="AR893:AW894" si="1531">AV894</f>
        <v>23715</v>
      </c>
      <c r="AW893" s="27">
        <f t="shared" si="1531"/>
        <v>0</v>
      </c>
    </row>
    <row r="894" spans="1:49" s="5" customFormat="1" ht="37.5" customHeight="1">
      <c r="A894" s="73" t="s">
        <v>83</v>
      </c>
      <c r="B894" s="25" t="s">
        <v>61</v>
      </c>
      <c r="C894" s="25" t="s">
        <v>50</v>
      </c>
      <c r="D894" s="32" t="s">
        <v>458</v>
      </c>
      <c r="E894" s="25" t="s">
        <v>84</v>
      </c>
      <c r="F894" s="27">
        <f t="shared" si="1528"/>
        <v>23715</v>
      </c>
      <c r="G894" s="27">
        <f t="shared" si="1528"/>
        <v>0</v>
      </c>
      <c r="H894" s="27">
        <f t="shared" si="1528"/>
        <v>0</v>
      </c>
      <c r="I894" s="27">
        <f t="shared" si="1528"/>
        <v>0</v>
      </c>
      <c r="J894" s="27">
        <f t="shared" si="1528"/>
        <v>0</v>
      </c>
      <c r="K894" s="27">
        <f t="shared" si="1528"/>
        <v>0</v>
      </c>
      <c r="L894" s="27">
        <f t="shared" si="1528"/>
        <v>23715</v>
      </c>
      <c r="M894" s="27">
        <f t="shared" si="1528"/>
        <v>0</v>
      </c>
      <c r="N894" s="27">
        <f t="shared" si="1528"/>
        <v>0</v>
      </c>
      <c r="O894" s="27">
        <f t="shared" si="1528"/>
        <v>0</v>
      </c>
      <c r="P894" s="27">
        <f t="shared" si="1528"/>
        <v>0</v>
      </c>
      <c r="Q894" s="27">
        <f t="shared" si="1528"/>
        <v>0</v>
      </c>
      <c r="R894" s="27">
        <f t="shared" si="1528"/>
        <v>23715</v>
      </c>
      <c r="S894" s="27">
        <f t="shared" si="1528"/>
        <v>0</v>
      </c>
      <c r="T894" s="27">
        <f t="shared" si="1529"/>
        <v>0</v>
      </c>
      <c r="U894" s="27">
        <f t="shared" si="1529"/>
        <v>0</v>
      </c>
      <c r="V894" s="27">
        <f t="shared" si="1529"/>
        <v>0</v>
      </c>
      <c r="W894" s="27">
        <f t="shared" si="1529"/>
        <v>0</v>
      </c>
      <c r="X894" s="27">
        <f t="shared" si="1529"/>
        <v>23715</v>
      </c>
      <c r="Y894" s="27">
        <f t="shared" si="1529"/>
        <v>0</v>
      </c>
      <c r="Z894" s="27">
        <f t="shared" si="1529"/>
        <v>0</v>
      </c>
      <c r="AA894" s="27">
        <f t="shared" si="1529"/>
        <v>0</v>
      </c>
      <c r="AB894" s="27">
        <f t="shared" si="1529"/>
        <v>0</v>
      </c>
      <c r="AC894" s="27">
        <f t="shared" si="1529"/>
        <v>0</v>
      </c>
      <c r="AD894" s="27">
        <f t="shared" si="1529"/>
        <v>23715</v>
      </c>
      <c r="AE894" s="27">
        <f t="shared" si="1529"/>
        <v>0</v>
      </c>
      <c r="AF894" s="27">
        <f t="shared" si="1530"/>
        <v>0</v>
      </c>
      <c r="AG894" s="27">
        <f t="shared" si="1530"/>
        <v>0</v>
      </c>
      <c r="AH894" s="27">
        <f t="shared" si="1530"/>
        <v>0</v>
      </c>
      <c r="AI894" s="27">
        <f t="shared" si="1530"/>
        <v>0</v>
      </c>
      <c r="AJ894" s="27">
        <f t="shared" si="1530"/>
        <v>23715</v>
      </c>
      <c r="AK894" s="27">
        <f t="shared" si="1530"/>
        <v>0</v>
      </c>
      <c r="AL894" s="27">
        <f t="shared" si="1530"/>
        <v>0</v>
      </c>
      <c r="AM894" s="27">
        <f t="shared" si="1530"/>
        <v>0</v>
      </c>
      <c r="AN894" s="27">
        <f t="shared" si="1530"/>
        <v>0</v>
      </c>
      <c r="AO894" s="27">
        <f t="shared" si="1530"/>
        <v>0</v>
      </c>
      <c r="AP894" s="27">
        <f t="shared" si="1530"/>
        <v>23715</v>
      </c>
      <c r="AQ894" s="27">
        <f t="shared" si="1530"/>
        <v>0</v>
      </c>
      <c r="AR894" s="27">
        <f t="shared" si="1531"/>
        <v>0</v>
      </c>
      <c r="AS894" s="27">
        <f t="shared" si="1531"/>
        <v>0</v>
      </c>
      <c r="AT894" s="27">
        <f t="shared" si="1531"/>
        <v>0</v>
      </c>
      <c r="AU894" s="27">
        <f t="shared" si="1531"/>
        <v>0</v>
      </c>
      <c r="AV894" s="27">
        <f t="shared" si="1531"/>
        <v>23715</v>
      </c>
      <c r="AW894" s="27">
        <f t="shared" si="1531"/>
        <v>0</v>
      </c>
    </row>
    <row r="895" spans="1:49" s="5" customFormat="1" ht="20.25">
      <c r="A895" s="33" t="s">
        <v>189</v>
      </c>
      <c r="B895" s="25" t="s">
        <v>61</v>
      </c>
      <c r="C895" s="25" t="s">
        <v>50</v>
      </c>
      <c r="D895" s="32" t="s">
        <v>458</v>
      </c>
      <c r="E895" s="25" t="s">
        <v>188</v>
      </c>
      <c r="F895" s="27">
        <v>23715</v>
      </c>
      <c r="G895" s="27"/>
      <c r="H895" s="27"/>
      <c r="I895" s="27"/>
      <c r="J895" s="27"/>
      <c r="K895" s="27"/>
      <c r="L895" s="27">
        <f>F895+H895+I895+J895+K895</f>
        <v>23715</v>
      </c>
      <c r="M895" s="27">
        <f>G895+K895</f>
        <v>0</v>
      </c>
      <c r="N895" s="27"/>
      <c r="O895" s="27"/>
      <c r="P895" s="27"/>
      <c r="Q895" s="27"/>
      <c r="R895" s="27">
        <f>L895+N895+O895+P895+Q895</f>
        <v>23715</v>
      </c>
      <c r="S895" s="27">
        <f>M895+Q895</f>
        <v>0</v>
      </c>
      <c r="T895" s="27"/>
      <c r="U895" s="27"/>
      <c r="V895" s="27"/>
      <c r="W895" s="27"/>
      <c r="X895" s="27">
        <f>R895+T895+U895+V895+W895</f>
        <v>23715</v>
      </c>
      <c r="Y895" s="27">
        <f>S895+W895</f>
        <v>0</v>
      </c>
      <c r="Z895" s="27"/>
      <c r="AA895" s="27"/>
      <c r="AB895" s="27"/>
      <c r="AC895" s="27"/>
      <c r="AD895" s="27">
        <f>X895+Z895+AA895+AB895+AC895</f>
        <v>23715</v>
      </c>
      <c r="AE895" s="27">
        <f>Y895+AC895</f>
        <v>0</v>
      </c>
      <c r="AF895" s="27"/>
      <c r="AG895" s="27"/>
      <c r="AH895" s="27"/>
      <c r="AI895" s="27"/>
      <c r="AJ895" s="27">
        <f>AD895+AF895+AG895+AH895+AI895</f>
        <v>23715</v>
      </c>
      <c r="AK895" s="27">
        <f>AE895+AI895</f>
        <v>0</v>
      </c>
      <c r="AL895" s="27"/>
      <c r="AM895" s="27"/>
      <c r="AN895" s="27"/>
      <c r="AO895" s="27"/>
      <c r="AP895" s="27">
        <f>AJ895+AL895+AM895+AN895+AO895</f>
        <v>23715</v>
      </c>
      <c r="AQ895" s="27">
        <f>AK895+AO895</f>
        <v>0</v>
      </c>
      <c r="AR895" s="27"/>
      <c r="AS895" s="27"/>
      <c r="AT895" s="27"/>
      <c r="AU895" s="27"/>
      <c r="AV895" s="27">
        <f>AP895+AR895+AS895+AT895+AU895</f>
        <v>23715</v>
      </c>
      <c r="AW895" s="27">
        <f>AQ895+AU895</f>
        <v>0</v>
      </c>
    </row>
    <row r="896" spans="1:49" s="5" customFormat="1" ht="20.25">
      <c r="A896" s="33" t="s">
        <v>94</v>
      </c>
      <c r="B896" s="25" t="s">
        <v>61</v>
      </c>
      <c r="C896" s="25" t="s">
        <v>50</v>
      </c>
      <c r="D896" s="32" t="s">
        <v>282</v>
      </c>
      <c r="E896" s="25"/>
      <c r="F896" s="27">
        <f t="shared" ref="F896:AW896" si="1532">F897</f>
        <v>50343</v>
      </c>
      <c r="G896" s="27">
        <f t="shared" si="1532"/>
        <v>0</v>
      </c>
      <c r="H896" s="27">
        <f t="shared" si="1532"/>
        <v>0</v>
      </c>
      <c r="I896" s="27">
        <f t="shared" si="1532"/>
        <v>0</v>
      </c>
      <c r="J896" s="27">
        <f t="shared" si="1532"/>
        <v>0</v>
      </c>
      <c r="K896" s="27">
        <f t="shared" si="1532"/>
        <v>0</v>
      </c>
      <c r="L896" s="27">
        <f t="shared" si="1532"/>
        <v>50343</v>
      </c>
      <c r="M896" s="27">
        <f t="shared" si="1532"/>
        <v>0</v>
      </c>
      <c r="N896" s="27">
        <f t="shared" si="1532"/>
        <v>0</v>
      </c>
      <c r="O896" s="27">
        <f t="shared" si="1532"/>
        <v>0</v>
      </c>
      <c r="P896" s="27">
        <f t="shared" si="1532"/>
        <v>0</v>
      </c>
      <c r="Q896" s="27">
        <f t="shared" si="1532"/>
        <v>0</v>
      </c>
      <c r="R896" s="27">
        <f t="shared" si="1532"/>
        <v>50343</v>
      </c>
      <c r="S896" s="27">
        <f t="shared" si="1532"/>
        <v>0</v>
      </c>
      <c r="T896" s="27">
        <f t="shared" si="1532"/>
        <v>0</v>
      </c>
      <c r="U896" s="27">
        <f t="shared" si="1532"/>
        <v>0</v>
      </c>
      <c r="V896" s="27">
        <f t="shared" si="1532"/>
        <v>0</v>
      </c>
      <c r="W896" s="27">
        <f t="shared" si="1532"/>
        <v>0</v>
      </c>
      <c r="X896" s="27">
        <f t="shared" si="1532"/>
        <v>50343</v>
      </c>
      <c r="Y896" s="27">
        <f t="shared" si="1532"/>
        <v>0</v>
      </c>
      <c r="Z896" s="27">
        <f t="shared" si="1532"/>
        <v>0</v>
      </c>
      <c r="AA896" s="27">
        <f t="shared" si="1532"/>
        <v>0</v>
      </c>
      <c r="AB896" s="27">
        <f t="shared" si="1532"/>
        <v>0</v>
      </c>
      <c r="AC896" s="27">
        <f t="shared" si="1532"/>
        <v>0</v>
      </c>
      <c r="AD896" s="27">
        <f t="shared" si="1532"/>
        <v>50343</v>
      </c>
      <c r="AE896" s="27">
        <f t="shared" si="1532"/>
        <v>0</v>
      </c>
      <c r="AF896" s="27">
        <f t="shared" si="1532"/>
        <v>0</v>
      </c>
      <c r="AG896" s="27">
        <f t="shared" si="1532"/>
        <v>0</v>
      </c>
      <c r="AH896" s="27">
        <f t="shared" si="1532"/>
        <v>0</v>
      </c>
      <c r="AI896" s="27">
        <f t="shared" si="1532"/>
        <v>0</v>
      </c>
      <c r="AJ896" s="27">
        <f t="shared" si="1532"/>
        <v>50343</v>
      </c>
      <c r="AK896" s="27">
        <f t="shared" si="1532"/>
        <v>0</v>
      </c>
      <c r="AL896" s="27">
        <f t="shared" si="1532"/>
        <v>0</v>
      </c>
      <c r="AM896" s="27">
        <f t="shared" si="1532"/>
        <v>0</v>
      </c>
      <c r="AN896" s="27">
        <f t="shared" si="1532"/>
        <v>0</v>
      </c>
      <c r="AO896" s="27">
        <f t="shared" si="1532"/>
        <v>0</v>
      </c>
      <c r="AP896" s="27">
        <f t="shared" si="1532"/>
        <v>50343</v>
      </c>
      <c r="AQ896" s="27">
        <f t="shared" si="1532"/>
        <v>0</v>
      </c>
      <c r="AR896" s="27">
        <f t="shared" si="1532"/>
        <v>0</v>
      </c>
      <c r="AS896" s="27">
        <f t="shared" si="1532"/>
        <v>0</v>
      </c>
      <c r="AT896" s="27">
        <f t="shared" si="1532"/>
        <v>0</v>
      </c>
      <c r="AU896" s="27">
        <f t="shared" si="1532"/>
        <v>0</v>
      </c>
      <c r="AV896" s="27">
        <f t="shared" si="1532"/>
        <v>50343</v>
      </c>
      <c r="AW896" s="27">
        <f t="shared" si="1532"/>
        <v>0</v>
      </c>
    </row>
    <row r="897" spans="1:49" s="5" customFormat="1" ht="39.75" customHeight="1">
      <c r="A897" s="73" t="s">
        <v>83</v>
      </c>
      <c r="B897" s="25" t="s">
        <v>61</v>
      </c>
      <c r="C897" s="25" t="s">
        <v>50</v>
      </c>
      <c r="D897" s="32" t="s">
        <v>282</v>
      </c>
      <c r="E897" s="25" t="s">
        <v>84</v>
      </c>
      <c r="F897" s="27">
        <f t="shared" ref="F897:G897" si="1533">F898+F899</f>
        <v>50343</v>
      </c>
      <c r="G897" s="27">
        <f t="shared" si="1533"/>
        <v>0</v>
      </c>
      <c r="H897" s="27">
        <f t="shared" ref="H897:M897" si="1534">H898+H899</f>
        <v>0</v>
      </c>
      <c r="I897" s="27">
        <f t="shared" si="1534"/>
        <v>0</v>
      </c>
      <c r="J897" s="27">
        <f t="shared" si="1534"/>
        <v>0</v>
      </c>
      <c r="K897" s="27">
        <f t="shared" si="1534"/>
        <v>0</v>
      </c>
      <c r="L897" s="27">
        <f t="shared" si="1534"/>
        <v>50343</v>
      </c>
      <c r="M897" s="27">
        <f t="shared" si="1534"/>
        <v>0</v>
      </c>
      <c r="N897" s="27">
        <f t="shared" ref="N897:S897" si="1535">N898+N899</f>
        <v>0</v>
      </c>
      <c r="O897" s="27">
        <f t="shared" si="1535"/>
        <v>0</v>
      </c>
      <c r="P897" s="27">
        <f t="shared" si="1535"/>
        <v>0</v>
      </c>
      <c r="Q897" s="27">
        <f t="shared" si="1535"/>
        <v>0</v>
      </c>
      <c r="R897" s="27">
        <f t="shared" si="1535"/>
        <v>50343</v>
      </c>
      <c r="S897" s="27">
        <f t="shared" si="1535"/>
        <v>0</v>
      </c>
      <c r="T897" s="27">
        <f t="shared" ref="T897:Y897" si="1536">T898+T899</f>
        <v>0</v>
      </c>
      <c r="U897" s="27">
        <f t="shared" si="1536"/>
        <v>0</v>
      </c>
      <c r="V897" s="27">
        <f t="shared" si="1536"/>
        <v>0</v>
      </c>
      <c r="W897" s="27">
        <f t="shared" si="1536"/>
        <v>0</v>
      </c>
      <c r="X897" s="27">
        <f t="shared" si="1536"/>
        <v>50343</v>
      </c>
      <c r="Y897" s="27">
        <f t="shared" si="1536"/>
        <v>0</v>
      </c>
      <c r="Z897" s="27">
        <f t="shared" ref="Z897:AE897" si="1537">Z898+Z899</f>
        <v>0</v>
      </c>
      <c r="AA897" s="27">
        <f t="shared" si="1537"/>
        <v>0</v>
      </c>
      <c r="AB897" s="27">
        <f t="shared" si="1537"/>
        <v>0</v>
      </c>
      <c r="AC897" s="27">
        <f t="shared" si="1537"/>
        <v>0</v>
      </c>
      <c r="AD897" s="27">
        <f t="shared" si="1537"/>
        <v>50343</v>
      </c>
      <c r="AE897" s="27">
        <f t="shared" si="1537"/>
        <v>0</v>
      </c>
      <c r="AF897" s="27">
        <f t="shared" ref="AF897:AK897" si="1538">AF898+AF899</f>
        <v>0</v>
      </c>
      <c r="AG897" s="27">
        <f t="shared" si="1538"/>
        <v>0</v>
      </c>
      <c r="AH897" s="27">
        <f t="shared" si="1538"/>
        <v>0</v>
      </c>
      <c r="AI897" s="27">
        <f t="shared" si="1538"/>
        <v>0</v>
      </c>
      <c r="AJ897" s="27">
        <f t="shared" si="1538"/>
        <v>50343</v>
      </c>
      <c r="AK897" s="27">
        <f t="shared" si="1538"/>
        <v>0</v>
      </c>
      <c r="AL897" s="27">
        <f t="shared" ref="AL897:AQ897" si="1539">AL898+AL899</f>
        <v>0</v>
      </c>
      <c r="AM897" s="27">
        <f t="shared" si="1539"/>
        <v>0</v>
      </c>
      <c r="AN897" s="27">
        <f t="shared" si="1539"/>
        <v>0</v>
      </c>
      <c r="AO897" s="27">
        <f t="shared" si="1539"/>
        <v>0</v>
      </c>
      <c r="AP897" s="27">
        <f t="shared" si="1539"/>
        <v>50343</v>
      </c>
      <c r="AQ897" s="27">
        <f t="shared" si="1539"/>
        <v>0</v>
      </c>
      <c r="AR897" s="27">
        <f t="shared" ref="AR897:AW897" si="1540">AR898+AR899</f>
        <v>0</v>
      </c>
      <c r="AS897" s="27">
        <f t="shared" si="1540"/>
        <v>0</v>
      </c>
      <c r="AT897" s="27">
        <f t="shared" si="1540"/>
        <v>0</v>
      </c>
      <c r="AU897" s="27">
        <f t="shared" si="1540"/>
        <v>0</v>
      </c>
      <c r="AV897" s="27">
        <f t="shared" si="1540"/>
        <v>50343</v>
      </c>
      <c r="AW897" s="27">
        <f t="shared" si="1540"/>
        <v>0</v>
      </c>
    </row>
    <row r="898" spans="1:49" s="5" customFormat="1" ht="20.25">
      <c r="A898" s="33" t="s">
        <v>178</v>
      </c>
      <c r="B898" s="25" t="s">
        <v>61</v>
      </c>
      <c r="C898" s="25" t="s">
        <v>50</v>
      </c>
      <c r="D898" s="32" t="s">
        <v>282</v>
      </c>
      <c r="E898" s="25" t="s">
        <v>177</v>
      </c>
      <c r="F898" s="27">
        <f>9875+1319</f>
        <v>11194</v>
      </c>
      <c r="G898" s="27"/>
      <c r="H898" s="27"/>
      <c r="I898" s="27"/>
      <c r="J898" s="27"/>
      <c r="K898" s="27"/>
      <c r="L898" s="27">
        <f>F898+H898+I898+J898+K898</f>
        <v>11194</v>
      </c>
      <c r="M898" s="27">
        <f>G898+K898</f>
        <v>0</v>
      </c>
      <c r="N898" s="27"/>
      <c r="O898" s="27"/>
      <c r="P898" s="27"/>
      <c r="Q898" s="27"/>
      <c r="R898" s="27">
        <f>L898+N898+O898+P898+Q898</f>
        <v>11194</v>
      </c>
      <c r="S898" s="27">
        <f>M898+Q898</f>
        <v>0</v>
      </c>
      <c r="T898" s="27"/>
      <c r="U898" s="27"/>
      <c r="V898" s="27"/>
      <c r="W898" s="27"/>
      <c r="X898" s="27">
        <f>R898+T898+U898+V898+W898</f>
        <v>11194</v>
      </c>
      <c r="Y898" s="27">
        <f>S898+W898</f>
        <v>0</v>
      </c>
      <c r="Z898" s="27"/>
      <c r="AA898" s="27"/>
      <c r="AB898" s="27"/>
      <c r="AC898" s="27"/>
      <c r="AD898" s="27">
        <f>X898+Z898+AA898+AB898+AC898</f>
        <v>11194</v>
      </c>
      <c r="AE898" s="27">
        <f>Y898+AC898</f>
        <v>0</v>
      </c>
      <c r="AF898" s="27"/>
      <c r="AG898" s="27"/>
      <c r="AH898" s="27"/>
      <c r="AI898" s="27"/>
      <c r="AJ898" s="27">
        <f>AD898+AF898+AG898+AH898+AI898</f>
        <v>11194</v>
      </c>
      <c r="AK898" s="27">
        <f>AE898+AI898</f>
        <v>0</v>
      </c>
      <c r="AL898" s="27"/>
      <c r="AM898" s="27"/>
      <c r="AN898" s="27"/>
      <c r="AO898" s="27"/>
      <c r="AP898" s="27">
        <f>AJ898+AL898+AM898+AN898+AO898</f>
        <v>11194</v>
      </c>
      <c r="AQ898" s="27">
        <f>AK898+AO898</f>
        <v>0</v>
      </c>
      <c r="AR898" s="27"/>
      <c r="AS898" s="27"/>
      <c r="AT898" s="27"/>
      <c r="AU898" s="27"/>
      <c r="AV898" s="27">
        <f>AP898+AR898+AS898+AT898+AU898</f>
        <v>11194</v>
      </c>
      <c r="AW898" s="27">
        <f>AQ898+AU898</f>
        <v>0</v>
      </c>
    </row>
    <row r="899" spans="1:49" s="5" customFormat="1" ht="20.25">
      <c r="A899" s="33" t="s">
        <v>189</v>
      </c>
      <c r="B899" s="25" t="s">
        <v>61</v>
      </c>
      <c r="C899" s="25" t="s">
        <v>50</v>
      </c>
      <c r="D899" s="32" t="s">
        <v>282</v>
      </c>
      <c r="E899" s="25" t="s">
        <v>188</v>
      </c>
      <c r="F899" s="27">
        <f>38585+564</f>
        <v>39149</v>
      </c>
      <c r="G899" s="27"/>
      <c r="H899" s="27"/>
      <c r="I899" s="27"/>
      <c r="J899" s="27"/>
      <c r="K899" s="27"/>
      <c r="L899" s="27">
        <f>F899+H899+I899+J899+K899</f>
        <v>39149</v>
      </c>
      <c r="M899" s="27">
        <f>G899+K899</f>
        <v>0</v>
      </c>
      <c r="N899" s="27"/>
      <c r="O899" s="27"/>
      <c r="P899" s="27"/>
      <c r="Q899" s="27"/>
      <c r="R899" s="27">
        <f>L899+N899+O899+P899+Q899</f>
        <v>39149</v>
      </c>
      <c r="S899" s="27">
        <f>M899+Q899</f>
        <v>0</v>
      </c>
      <c r="T899" s="27"/>
      <c r="U899" s="27"/>
      <c r="V899" s="27"/>
      <c r="W899" s="27"/>
      <c r="X899" s="27">
        <f>R899+T899+U899+V899+W899</f>
        <v>39149</v>
      </c>
      <c r="Y899" s="27">
        <f>S899+W899</f>
        <v>0</v>
      </c>
      <c r="Z899" s="27"/>
      <c r="AA899" s="27"/>
      <c r="AB899" s="27"/>
      <c r="AC899" s="27"/>
      <c r="AD899" s="27">
        <f>X899+Z899+AA899+AB899+AC899</f>
        <v>39149</v>
      </c>
      <c r="AE899" s="27">
        <f>Y899+AC899</f>
        <v>0</v>
      </c>
      <c r="AF899" s="27"/>
      <c r="AG899" s="27"/>
      <c r="AH899" s="27"/>
      <c r="AI899" s="27"/>
      <c r="AJ899" s="27">
        <f>AD899+AF899+AG899+AH899+AI899</f>
        <v>39149</v>
      </c>
      <c r="AK899" s="27">
        <f>AE899+AI899</f>
        <v>0</v>
      </c>
      <c r="AL899" s="27"/>
      <c r="AM899" s="27"/>
      <c r="AN899" s="27"/>
      <c r="AO899" s="27"/>
      <c r="AP899" s="27">
        <f>AJ899+AL899+AM899+AN899+AO899</f>
        <v>39149</v>
      </c>
      <c r="AQ899" s="27">
        <f>AK899+AO899</f>
        <v>0</v>
      </c>
      <c r="AR899" s="27"/>
      <c r="AS899" s="27"/>
      <c r="AT899" s="27"/>
      <c r="AU899" s="27"/>
      <c r="AV899" s="27">
        <f>AP899+AR899+AS899+AT899+AU899</f>
        <v>39149</v>
      </c>
      <c r="AW899" s="27">
        <f>AQ899+AU899</f>
        <v>0</v>
      </c>
    </row>
    <row r="900" spans="1:49" s="5" customFormat="1" ht="16.5" customHeight="1">
      <c r="A900" s="33" t="s">
        <v>92</v>
      </c>
      <c r="B900" s="25" t="s">
        <v>61</v>
      </c>
      <c r="C900" s="25" t="s">
        <v>50</v>
      </c>
      <c r="D900" s="32" t="s">
        <v>283</v>
      </c>
      <c r="E900" s="25"/>
      <c r="F900" s="27">
        <f t="shared" ref="F900:U901" si="1541">F901</f>
        <v>24118</v>
      </c>
      <c r="G900" s="27">
        <f t="shared" si="1541"/>
        <v>0</v>
      </c>
      <c r="H900" s="27">
        <f t="shared" si="1541"/>
        <v>0</v>
      </c>
      <c r="I900" s="27">
        <f t="shared" si="1541"/>
        <v>0</v>
      </c>
      <c r="J900" s="27">
        <f t="shared" si="1541"/>
        <v>0</v>
      </c>
      <c r="K900" s="27">
        <f t="shared" si="1541"/>
        <v>0</v>
      </c>
      <c r="L900" s="27">
        <f t="shared" si="1541"/>
        <v>24118</v>
      </c>
      <c r="M900" s="27">
        <f t="shared" si="1541"/>
        <v>0</v>
      </c>
      <c r="N900" s="27">
        <f t="shared" si="1541"/>
        <v>0</v>
      </c>
      <c r="O900" s="27">
        <f t="shared" si="1541"/>
        <v>0</v>
      </c>
      <c r="P900" s="27">
        <f t="shared" si="1541"/>
        <v>0</v>
      </c>
      <c r="Q900" s="27">
        <f t="shared" si="1541"/>
        <v>0</v>
      </c>
      <c r="R900" s="27">
        <f t="shared" si="1541"/>
        <v>24118</v>
      </c>
      <c r="S900" s="27">
        <f t="shared" si="1541"/>
        <v>0</v>
      </c>
      <c r="T900" s="27">
        <f t="shared" si="1541"/>
        <v>0</v>
      </c>
      <c r="U900" s="27">
        <f t="shared" si="1541"/>
        <v>0</v>
      </c>
      <c r="V900" s="27">
        <f t="shared" ref="T900:AI901" si="1542">V901</f>
        <v>0</v>
      </c>
      <c r="W900" s="27">
        <f t="shared" si="1542"/>
        <v>0</v>
      </c>
      <c r="X900" s="27">
        <f t="shared" si="1542"/>
        <v>24118</v>
      </c>
      <c r="Y900" s="27">
        <f t="shared" si="1542"/>
        <v>0</v>
      </c>
      <c r="Z900" s="27">
        <f t="shared" si="1542"/>
        <v>0</v>
      </c>
      <c r="AA900" s="27">
        <f t="shared" si="1542"/>
        <v>0</v>
      </c>
      <c r="AB900" s="27">
        <f t="shared" si="1542"/>
        <v>0</v>
      </c>
      <c r="AC900" s="27">
        <f t="shared" si="1542"/>
        <v>0</v>
      </c>
      <c r="AD900" s="27">
        <f t="shared" si="1542"/>
        <v>24118</v>
      </c>
      <c r="AE900" s="27">
        <f t="shared" si="1542"/>
        <v>0</v>
      </c>
      <c r="AF900" s="27">
        <f t="shared" si="1542"/>
        <v>0</v>
      </c>
      <c r="AG900" s="27">
        <f t="shared" si="1542"/>
        <v>0</v>
      </c>
      <c r="AH900" s="27">
        <f t="shared" si="1542"/>
        <v>0</v>
      </c>
      <c r="AI900" s="27">
        <f t="shared" si="1542"/>
        <v>0</v>
      </c>
      <c r="AJ900" s="27">
        <f t="shared" ref="AF900:AU901" si="1543">AJ901</f>
        <v>24118</v>
      </c>
      <c r="AK900" s="27">
        <f t="shared" si="1543"/>
        <v>0</v>
      </c>
      <c r="AL900" s="27">
        <f t="shared" si="1543"/>
        <v>0</v>
      </c>
      <c r="AM900" s="27">
        <f t="shared" si="1543"/>
        <v>0</v>
      </c>
      <c r="AN900" s="27">
        <f t="shared" si="1543"/>
        <v>0</v>
      </c>
      <c r="AO900" s="27">
        <f t="shared" si="1543"/>
        <v>0</v>
      </c>
      <c r="AP900" s="27">
        <f t="shared" si="1543"/>
        <v>24118</v>
      </c>
      <c r="AQ900" s="27">
        <f t="shared" si="1543"/>
        <v>0</v>
      </c>
      <c r="AR900" s="27">
        <f t="shared" si="1543"/>
        <v>0</v>
      </c>
      <c r="AS900" s="27">
        <f t="shared" si="1543"/>
        <v>0</v>
      </c>
      <c r="AT900" s="27">
        <f t="shared" si="1543"/>
        <v>0</v>
      </c>
      <c r="AU900" s="27">
        <f t="shared" si="1543"/>
        <v>0</v>
      </c>
      <c r="AV900" s="27">
        <f t="shared" ref="AR900:AW901" si="1544">AV901</f>
        <v>24118</v>
      </c>
      <c r="AW900" s="27">
        <f t="shared" si="1544"/>
        <v>0</v>
      </c>
    </row>
    <row r="901" spans="1:49" s="5" customFormat="1" ht="36" customHeight="1">
      <c r="A901" s="73" t="s">
        <v>83</v>
      </c>
      <c r="B901" s="25" t="s">
        <v>61</v>
      </c>
      <c r="C901" s="25" t="s">
        <v>50</v>
      </c>
      <c r="D901" s="32" t="s">
        <v>283</v>
      </c>
      <c r="E901" s="25" t="s">
        <v>84</v>
      </c>
      <c r="F901" s="27">
        <f t="shared" si="1541"/>
        <v>24118</v>
      </c>
      <c r="G901" s="27">
        <f t="shared" si="1541"/>
        <v>0</v>
      </c>
      <c r="H901" s="27">
        <f t="shared" si="1541"/>
        <v>0</v>
      </c>
      <c r="I901" s="27">
        <f t="shared" si="1541"/>
        <v>0</v>
      </c>
      <c r="J901" s="27">
        <f t="shared" si="1541"/>
        <v>0</v>
      </c>
      <c r="K901" s="27">
        <f t="shared" si="1541"/>
        <v>0</v>
      </c>
      <c r="L901" s="27">
        <f t="shared" si="1541"/>
        <v>24118</v>
      </c>
      <c r="M901" s="27">
        <f t="shared" si="1541"/>
        <v>0</v>
      </c>
      <c r="N901" s="27">
        <f t="shared" si="1541"/>
        <v>0</v>
      </c>
      <c r="O901" s="27">
        <f t="shared" si="1541"/>
        <v>0</v>
      </c>
      <c r="P901" s="27">
        <f t="shared" si="1541"/>
        <v>0</v>
      </c>
      <c r="Q901" s="27">
        <f t="shared" si="1541"/>
        <v>0</v>
      </c>
      <c r="R901" s="27">
        <f t="shared" si="1541"/>
        <v>24118</v>
      </c>
      <c r="S901" s="27">
        <f t="shared" si="1541"/>
        <v>0</v>
      </c>
      <c r="T901" s="27">
        <f t="shared" si="1542"/>
        <v>0</v>
      </c>
      <c r="U901" s="27">
        <f t="shared" si="1542"/>
        <v>0</v>
      </c>
      <c r="V901" s="27">
        <f t="shared" si="1542"/>
        <v>0</v>
      </c>
      <c r="W901" s="27">
        <f t="shared" si="1542"/>
        <v>0</v>
      </c>
      <c r="X901" s="27">
        <f t="shared" si="1542"/>
        <v>24118</v>
      </c>
      <c r="Y901" s="27">
        <f t="shared" si="1542"/>
        <v>0</v>
      </c>
      <c r="Z901" s="27">
        <f t="shared" si="1542"/>
        <v>0</v>
      </c>
      <c r="AA901" s="27">
        <f t="shared" si="1542"/>
        <v>0</v>
      </c>
      <c r="AB901" s="27">
        <f t="shared" si="1542"/>
        <v>0</v>
      </c>
      <c r="AC901" s="27">
        <f t="shared" si="1542"/>
        <v>0</v>
      </c>
      <c r="AD901" s="27">
        <f t="shared" si="1542"/>
        <v>24118</v>
      </c>
      <c r="AE901" s="27">
        <f t="shared" si="1542"/>
        <v>0</v>
      </c>
      <c r="AF901" s="27">
        <f t="shared" si="1543"/>
        <v>0</v>
      </c>
      <c r="AG901" s="27">
        <f t="shared" si="1543"/>
        <v>0</v>
      </c>
      <c r="AH901" s="27">
        <f t="shared" si="1543"/>
        <v>0</v>
      </c>
      <c r="AI901" s="27">
        <f t="shared" si="1543"/>
        <v>0</v>
      </c>
      <c r="AJ901" s="27">
        <f t="shared" si="1543"/>
        <v>24118</v>
      </c>
      <c r="AK901" s="27">
        <f t="shared" si="1543"/>
        <v>0</v>
      </c>
      <c r="AL901" s="27">
        <f t="shared" si="1543"/>
        <v>0</v>
      </c>
      <c r="AM901" s="27">
        <f t="shared" si="1543"/>
        <v>0</v>
      </c>
      <c r="AN901" s="27">
        <f t="shared" si="1543"/>
        <v>0</v>
      </c>
      <c r="AO901" s="27">
        <f t="shared" si="1543"/>
        <v>0</v>
      </c>
      <c r="AP901" s="27">
        <f t="shared" si="1543"/>
        <v>24118</v>
      </c>
      <c r="AQ901" s="27">
        <f t="shared" si="1543"/>
        <v>0</v>
      </c>
      <c r="AR901" s="27">
        <f t="shared" si="1544"/>
        <v>0</v>
      </c>
      <c r="AS901" s="27">
        <f t="shared" si="1544"/>
        <v>0</v>
      </c>
      <c r="AT901" s="27">
        <f t="shared" si="1544"/>
        <v>0</v>
      </c>
      <c r="AU901" s="27">
        <f t="shared" si="1544"/>
        <v>0</v>
      </c>
      <c r="AV901" s="27">
        <f t="shared" si="1544"/>
        <v>24118</v>
      </c>
      <c r="AW901" s="27">
        <f t="shared" si="1544"/>
        <v>0</v>
      </c>
    </row>
    <row r="902" spans="1:49" s="5" customFormat="1" ht="20.25">
      <c r="A902" s="33" t="s">
        <v>178</v>
      </c>
      <c r="B902" s="25" t="s">
        <v>61</v>
      </c>
      <c r="C902" s="25" t="s">
        <v>50</v>
      </c>
      <c r="D902" s="32" t="s">
        <v>283</v>
      </c>
      <c r="E902" s="25" t="s">
        <v>177</v>
      </c>
      <c r="F902" s="27">
        <f>21602+2516</f>
        <v>24118</v>
      </c>
      <c r="G902" s="27"/>
      <c r="H902" s="27"/>
      <c r="I902" s="27"/>
      <c r="J902" s="27"/>
      <c r="K902" s="27"/>
      <c r="L902" s="27">
        <f>F902+H902+I902+J902+K902</f>
        <v>24118</v>
      </c>
      <c r="M902" s="27">
        <f>G902+K902</f>
        <v>0</v>
      </c>
      <c r="N902" s="27"/>
      <c r="O902" s="27"/>
      <c r="P902" s="27"/>
      <c r="Q902" s="27"/>
      <c r="R902" s="27">
        <f>L902+N902+O902+P902+Q902</f>
        <v>24118</v>
      </c>
      <c r="S902" s="27">
        <f>M902+Q902</f>
        <v>0</v>
      </c>
      <c r="T902" s="27"/>
      <c r="U902" s="27"/>
      <c r="V902" s="27"/>
      <c r="W902" s="27"/>
      <c r="X902" s="27">
        <f>R902+T902+U902+V902+W902</f>
        <v>24118</v>
      </c>
      <c r="Y902" s="27">
        <f>S902+W902</f>
        <v>0</v>
      </c>
      <c r="Z902" s="27"/>
      <c r="AA902" s="27"/>
      <c r="AB902" s="27"/>
      <c r="AC902" s="27"/>
      <c r="AD902" s="27">
        <f>X902+Z902+AA902+AB902+AC902</f>
        <v>24118</v>
      </c>
      <c r="AE902" s="27">
        <f>Y902+AC902</f>
        <v>0</v>
      </c>
      <c r="AF902" s="27"/>
      <c r="AG902" s="27"/>
      <c r="AH902" s="27"/>
      <c r="AI902" s="27"/>
      <c r="AJ902" s="27">
        <f>AD902+AF902+AG902+AH902+AI902</f>
        <v>24118</v>
      </c>
      <c r="AK902" s="27">
        <f>AE902+AI902</f>
        <v>0</v>
      </c>
      <c r="AL902" s="27"/>
      <c r="AM902" s="27"/>
      <c r="AN902" s="27"/>
      <c r="AO902" s="27"/>
      <c r="AP902" s="27">
        <f>AJ902+AL902+AM902+AN902+AO902</f>
        <v>24118</v>
      </c>
      <c r="AQ902" s="27">
        <f>AK902+AO902</f>
        <v>0</v>
      </c>
      <c r="AR902" s="27"/>
      <c r="AS902" s="27"/>
      <c r="AT902" s="27"/>
      <c r="AU902" s="27"/>
      <c r="AV902" s="27">
        <f>AP902+AR902+AS902+AT902+AU902</f>
        <v>24118</v>
      </c>
      <c r="AW902" s="27">
        <f>AQ902+AU902</f>
        <v>0</v>
      </c>
    </row>
    <row r="903" spans="1:49" s="5" customFormat="1" ht="20.25">
      <c r="A903" s="33" t="s">
        <v>42</v>
      </c>
      <c r="B903" s="25" t="s">
        <v>61</v>
      </c>
      <c r="C903" s="25" t="s">
        <v>50</v>
      </c>
      <c r="D903" s="32" t="s">
        <v>284</v>
      </c>
      <c r="E903" s="25"/>
      <c r="F903" s="27">
        <f t="shared" ref="F903:U904" si="1545">F904</f>
        <v>101338</v>
      </c>
      <c r="G903" s="27">
        <f t="shared" si="1545"/>
        <v>0</v>
      </c>
      <c r="H903" s="27">
        <f t="shared" si="1545"/>
        <v>0</v>
      </c>
      <c r="I903" s="27">
        <f t="shared" si="1545"/>
        <v>0</v>
      </c>
      <c r="J903" s="27">
        <f t="shared" si="1545"/>
        <v>0</v>
      </c>
      <c r="K903" s="27">
        <f t="shared" si="1545"/>
        <v>0</v>
      </c>
      <c r="L903" s="27">
        <f t="shared" si="1545"/>
        <v>101338</v>
      </c>
      <c r="M903" s="27">
        <f t="shared" si="1545"/>
        <v>0</v>
      </c>
      <c r="N903" s="27">
        <f t="shared" si="1545"/>
        <v>0</v>
      </c>
      <c r="O903" s="27">
        <f t="shared" si="1545"/>
        <v>0</v>
      </c>
      <c r="P903" s="27">
        <f t="shared" si="1545"/>
        <v>0</v>
      </c>
      <c r="Q903" s="27">
        <f t="shared" si="1545"/>
        <v>0</v>
      </c>
      <c r="R903" s="27">
        <f t="shared" si="1545"/>
        <v>101338</v>
      </c>
      <c r="S903" s="27">
        <f t="shared" si="1545"/>
        <v>0</v>
      </c>
      <c r="T903" s="27">
        <f t="shared" si="1545"/>
        <v>0</v>
      </c>
      <c r="U903" s="27">
        <f t="shared" si="1545"/>
        <v>0</v>
      </c>
      <c r="V903" s="27">
        <f t="shared" ref="T903:AI904" si="1546">V904</f>
        <v>0</v>
      </c>
      <c r="W903" s="27">
        <f t="shared" si="1546"/>
        <v>0</v>
      </c>
      <c r="X903" s="27">
        <f t="shared" si="1546"/>
        <v>101338</v>
      </c>
      <c r="Y903" s="27">
        <f t="shared" si="1546"/>
        <v>0</v>
      </c>
      <c r="Z903" s="27">
        <f t="shared" si="1546"/>
        <v>0</v>
      </c>
      <c r="AA903" s="27">
        <f t="shared" si="1546"/>
        <v>0</v>
      </c>
      <c r="AB903" s="27">
        <f t="shared" si="1546"/>
        <v>0</v>
      </c>
      <c r="AC903" s="27">
        <f t="shared" si="1546"/>
        <v>0</v>
      </c>
      <c r="AD903" s="27">
        <f t="shared" si="1546"/>
        <v>101338</v>
      </c>
      <c r="AE903" s="27">
        <f t="shared" si="1546"/>
        <v>0</v>
      </c>
      <c r="AF903" s="27">
        <f t="shared" si="1546"/>
        <v>0</v>
      </c>
      <c r="AG903" s="27">
        <f t="shared" si="1546"/>
        <v>0</v>
      </c>
      <c r="AH903" s="27">
        <f t="shared" si="1546"/>
        <v>0</v>
      </c>
      <c r="AI903" s="27">
        <f t="shared" si="1546"/>
        <v>0</v>
      </c>
      <c r="AJ903" s="27">
        <f t="shared" ref="AF903:AU904" si="1547">AJ904</f>
        <v>101338</v>
      </c>
      <c r="AK903" s="27">
        <f t="shared" si="1547"/>
        <v>0</v>
      </c>
      <c r="AL903" s="27">
        <f t="shared" si="1547"/>
        <v>0</v>
      </c>
      <c r="AM903" s="27">
        <f t="shared" si="1547"/>
        <v>0</v>
      </c>
      <c r="AN903" s="27">
        <f t="shared" si="1547"/>
        <v>0</v>
      </c>
      <c r="AO903" s="27">
        <f t="shared" si="1547"/>
        <v>0</v>
      </c>
      <c r="AP903" s="27">
        <f t="shared" si="1547"/>
        <v>101338</v>
      </c>
      <c r="AQ903" s="27">
        <f t="shared" si="1547"/>
        <v>0</v>
      </c>
      <c r="AR903" s="27">
        <f t="shared" si="1547"/>
        <v>0</v>
      </c>
      <c r="AS903" s="27">
        <f t="shared" si="1547"/>
        <v>0</v>
      </c>
      <c r="AT903" s="27">
        <f t="shared" si="1547"/>
        <v>0</v>
      </c>
      <c r="AU903" s="27">
        <f t="shared" si="1547"/>
        <v>0</v>
      </c>
      <c r="AV903" s="27">
        <f t="shared" ref="AR903:AW904" si="1548">AV904</f>
        <v>101338</v>
      </c>
      <c r="AW903" s="27">
        <f t="shared" si="1548"/>
        <v>0</v>
      </c>
    </row>
    <row r="904" spans="1:49" s="5" customFormat="1" ht="34.5" customHeight="1">
      <c r="A904" s="73" t="s">
        <v>83</v>
      </c>
      <c r="B904" s="25" t="s">
        <v>61</v>
      </c>
      <c r="C904" s="25" t="s">
        <v>50</v>
      </c>
      <c r="D904" s="32" t="s">
        <v>284</v>
      </c>
      <c r="E904" s="25" t="s">
        <v>84</v>
      </c>
      <c r="F904" s="27">
        <f t="shared" si="1545"/>
        <v>101338</v>
      </c>
      <c r="G904" s="27">
        <f t="shared" si="1545"/>
        <v>0</v>
      </c>
      <c r="H904" s="27">
        <f t="shared" si="1545"/>
        <v>0</v>
      </c>
      <c r="I904" s="27">
        <f t="shared" si="1545"/>
        <v>0</v>
      </c>
      <c r="J904" s="27">
        <f t="shared" si="1545"/>
        <v>0</v>
      </c>
      <c r="K904" s="27">
        <f t="shared" si="1545"/>
        <v>0</v>
      </c>
      <c r="L904" s="27">
        <f t="shared" si="1545"/>
        <v>101338</v>
      </c>
      <c r="M904" s="27">
        <f t="shared" si="1545"/>
        <v>0</v>
      </c>
      <c r="N904" s="27">
        <f t="shared" si="1545"/>
        <v>0</v>
      </c>
      <c r="O904" s="27">
        <f t="shared" si="1545"/>
        <v>0</v>
      </c>
      <c r="P904" s="27">
        <f t="shared" si="1545"/>
        <v>0</v>
      </c>
      <c r="Q904" s="27">
        <f t="shared" si="1545"/>
        <v>0</v>
      </c>
      <c r="R904" s="27">
        <f t="shared" si="1545"/>
        <v>101338</v>
      </c>
      <c r="S904" s="27">
        <f t="shared" si="1545"/>
        <v>0</v>
      </c>
      <c r="T904" s="27">
        <f t="shared" si="1546"/>
        <v>0</v>
      </c>
      <c r="U904" s="27">
        <f t="shared" si="1546"/>
        <v>0</v>
      </c>
      <c r="V904" s="27">
        <f t="shared" si="1546"/>
        <v>0</v>
      </c>
      <c r="W904" s="27">
        <f t="shared" si="1546"/>
        <v>0</v>
      </c>
      <c r="X904" s="27">
        <f t="shared" si="1546"/>
        <v>101338</v>
      </c>
      <c r="Y904" s="27">
        <f t="shared" si="1546"/>
        <v>0</v>
      </c>
      <c r="Z904" s="27">
        <f t="shared" si="1546"/>
        <v>0</v>
      </c>
      <c r="AA904" s="27">
        <f t="shared" si="1546"/>
        <v>0</v>
      </c>
      <c r="AB904" s="27">
        <f t="shared" si="1546"/>
        <v>0</v>
      </c>
      <c r="AC904" s="27">
        <f t="shared" si="1546"/>
        <v>0</v>
      </c>
      <c r="AD904" s="27">
        <f t="shared" si="1546"/>
        <v>101338</v>
      </c>
      <c r="AE904" s="27">
        <f t="shared" si="1546"/>
        <v>0</v>
      </c>
      <c r="AF904" s="27">
        <f t="shared" si="1547"/>
        <v>0</v>
      </c>
      <c r="AG904" s="27">
        <f t="shared" si="1547"/>
        <v>0</v>
      </c>
      <c r="AH904" s="27">
        <f t="shared" si="1547"/>
        <v>0</v>
      </c>
      <c r="AI904" s="27">
        <f t="shared" si="1547"/>
        <v>0</v>
      </c>
      <c r="AJ904" s="27">
        <f t="shared" si="1547"/>
        <v>101338</v>
      </c>
      <c r="AK904" s="27">
        <f t="shared" si="1547"/>
        <v>0</v>
      </c>
      <c r="AL904" s="27">
        <f t="shared" si="1547"/>
        <v>0</v>
      </c>
      <c r="AM904" s="27">
        <f t="shared" si="1547"/>
        <v>0</v>
      </c>
      <c r="AN904" s="27">
        <f t="shared" si="1547"/>
        <v>0</v>
      </c>
      <c r="AO904" s="27">
        <f t="shared" si="1547"/>
        <v>0</v>
      </c>
      <c r="AP904" s="27">
        <f t="shared" si="1547"/>
        <v>101338</v>
      </c>
      <c r="AQ904" s="27">
        <f t="shared" si="1547"/>
        <v>0</v>
      </c>
      <c r="AR904" s="27">
        <f t="shared" si="1548"/>
        <v>0</v>
      </c>
      <c r="AS904" s="27">
        <f t="shared" si="1548"/>
        <v>0</v>
      </c>
      <c r="AT904" s="27">
        <f t="shared" si="1548"/>
        <v>0</v>
      </c>
      <c r="AU904" s="27">
        <f t="shared" si="1548"/>
        <v>0</v>
      </c>
      <c r="AV904" s="27">
        <f t="shared" si="1548"/>
        <v>101338</v>
      </c>
      <c r="AW904" s="27">
        <f t="shared" si="1548"/>
        <v>0</v>
      </c>
    </row>
    <row r="905" spans="1:49" s="5" customFormat="1" ht="20.25">
      <c r="A905" s="33" t="s">
        <v>178</v>
      </c>
      <c r="B905" s="25" t="s">
        <v>61</v>
      </c>
      <c r="C905" s="25" t="s">
        <v>50</v>
      </c>
      <c r="D905" s="32" t="s">
        <v>284</v>
      </c>
      <c r="E905" s="25" t="s">
        <v>177</v>
      </c>
      <c r="F905" s="27">
        <f>89916+11422</f>
        <v>101338</v>
      </c>
      <c r="G905" s="27"/>
      <c r="H905" s="27"/>
      <c r="I905" s="27"/>
      <c r="J905" s="27"/>
      <c r="K905" s="27"/>
      <c r="L905" s="27">
        <f>F905+H905+I905+J905+K905</f>
        <v>101338</v>
      </c>
      <c r="M905" s="27">
        <f>G905+K905</f>
        <v>0</v>
      </c>
      <c r="N905" s="27"/>
      <c r="O905" s="27"/>
      <c r="P905" s="27"/>
      <c r="Q905" s="27"/>
      <c r="R905" s="27">
        <f>L905+N905+O905+P905+Q905</f>
        <v>101338</v>
      </c>
      <c r="S905" s="27">
        <f>M905+Q905</f>
        <v>0</v>
      </c>
      <c r="T905" s="27"/>
      <c r="U905" s="27"/>
      <c r="V905" s="27"/>
      <c r="W905" s="27"/>
      <c r="X905" s="27">
        <f>R905+T905+U905+V905+W905</f>
        <v>101338</v>
      </c>
      <c r="Y905" s="27">
        <f>S905+W905</f>
        <v>0</v>
      </c>
      <c r="Z905" s="27"/>
      <c r="AA905" s="27"/>
      <c r="AB905" s="27"/>
      <c r="AC905" s="27"/>
      <c r="AD905" s="27">
        <f>X905+Z905+AA905+AB905+AC905</f>
        <v>101338</v>
      </c>
      <c r="AE905" s="27">
        <f>Y905+AC905</f>
        <v>0</v>
      </c>
      <c r="AF905" s="27"/>
      <c r="AG905" s="27"/>
      <c r="AH905" s="27"/>
      <c r="AI905" s="27"/>
      <c r="AJ905" s="27">
        <f>AD905+AF905+AG905+AH905+AI905</f>
        <v>101338</v>
      </c>
      <c r="AK905" s="27">
        <f>AE905+AI905</f>
        <v>0</v>
      </c>
      <c r="AL905" s="27"/>
      <c r="AM905" s="27"/>
      <c r="AN905" s="27"/>
      <c r="AO905" s="27"/>
      <c r="AP905" s="27">
        <f>AJ905+AL905+AM905+AN905+AO905</f>
        <v>101338</v>
      </c>
      <c r="AQ905" s="27">
        <f>AK905+AO905</f>
        <v>0</v>
      </c>
      <c r="AR905" s="27"/>
      <c r="AS905" s="27"/>
      <c r="AT905" s="27"/>
      <c r="AU905" s="27"/>
      <c r="AV905" s="27">
        <f>AP905+AR905+AS905+AT905+AU905</f>
        <v>101338</v>
      </c>
      <c r="AW905" s="27">
        <f>AQ905+AU905</f>
        <v>0</v>
      </c>
    </row>
    <row r="906" spans="1:49" s="5" customFormat="1" ht="33.75">
      <c r="A906" s="33" t="s">
        <v>93</v>
      </c>
      <c r="B906" s="25" t="s">
        <v>61</v>
      </c>
      <c r="C906" s="25" t="s">
        <v>50</v>
      </c>
      <c r="D906" s="32" t="s">
        <v>285</v>
      </c>
      <c r="E906" s="25"/>
      <c r="F906" s="27">
        <f t="shared" ref="F906:AW906" si="1549">F907</f>
        <v>122220</v>
      </c>
      <c r="G906" s="27">
        <f t="shared" si="1549"/>
        <v>0</v>
      </c>
      <c r="H906" s="27">
        <f t="shared" si="1549"/>
        <v>0</v>
      </c>
      <c r="I906" s="27">
        <f t="shared" si="1549"/>
        <v>0</v>
      </c>
      <c r="J906" s="27">
        <f t="shared" si="1549"/>
        <v>0</v>
      </c>
      <c r="K906" s="27">
        <f t="shared" si="1549"/>
        <v>0</v>
      </c>
      <c r="L906" s="27">
        <f t="shared" si="1549"/>
        <v>122220</v>
      </c>
      <c r="M906" s="27">
        <f t="shared" si="1549"/>
        <v>0</v>
      </c>
      <c r="N906" s="27">
        <f t="shared" si="1549"/>
        <v>0</v>
      </c>
      <c r="O906" s="27">
        <f t="shared" si="1549"/>
        <v>0</v>
      </c>
      <c r="P906" s="27">
        <f t="shared" si="1549"/>
        <v>0</v>
      </c>
      <c r="Q906" s="27">
        <f t="shared" si="1549"/>
        <v>0</v>
      </c>
      <c r="R906" s="27">
        <f t="shared" si="1549"/>
        <v>122220</v>
      </c>
      <c r="S906" s="27">
        <f t="shared" si="1549"/>
        <v>0</v>
      </c>
      <c r="T906" s="27">
        <f t="shared" si="1549"/>
        <v>0</v>
      </c>
      <c r="U906" s="27">
        <f t="shared" si="1549"/>
        <v>0</v>
      </c>
      <c r="V906" s="27">
        <f t="shared" si="1549"/>
        <v>0</v>
      </c>
      <c r="W906" s="27">
        <f t="shared" si="1549"/>
        <v>0</v>
      </c>
      <c r="X906" s="27">
        <f t="shared" si="1549"/>
        <v>122220</v>
      </c>
      <c r="Y906" s="27">
        <f t="shared" si="1549"/>
        <v>0</v>
      </c>
      <c r="Z906" s="27">
        <f t="shared" si="1549"/>
        <v>0</v>
      </c>
      <c r="AA906" s="27">
        <f t="shared" si="1549"/>
        <v>0</v>
      </c>
      <c r="AB906" s="27">
        <f t="shared" si="1549"/>
        <v>0</v>
      </c>
      <c r="AC906" s="27">
        <f t="shared" si="1549"/>
        <v>0</v>
      </c>
      <c r="AD906" s="27">
        <f t="shared" si="1549"/>
        <v>122220</v>
      </c>
      <c r="AE906" s="27">
        <f t="shared" si="1549"/>
        <v>0</v>
      </c>
      <c r="AF906" s="27">
        <f t="shared" si="1549"/>
        <v>0</v>
      </c>
      <c r="AG906" s="27">
        <f t="shared" si="1549"/>
        <v>0</v>
      </c>
      <c r="AH906" s="27">
        <f t="shared" si="1549"/>
        <v>0</v>
      </c>
      <c r="AI906" s="27">
        <f t="shared" si="1549"/>
        <v>0</v>
      </c>
      <c r="AJ906" s="27">
        <f t="shared" si="1549"/>
        <v>122220</v>
      </c>
      <c r="AK906" s="27">
        <f t="shared" si="1549"/>
        <v>0</v>
      </c>
      <c r="AL906" s="27">
        <f t="shared" si="1549"/>
        <v>0</v>
      </c>
      <c r="AM906" s="27">
        <f t="shared" si="1549"/>
        <v>0</v>
      </c>
      <c r="AN906" s="27">
        <f t="shared" si="1549"/>
        <v>0</v>
      </c>
      <c r="AO906" s="27">
        <f t="shared" si="1549"/>
        <v>0</v>
      </c>
      <c r="AP906" s="27">
        <f t="shared" si="1549"/>
        <v>122220</v>
      </c>
      <c r="AQ906" s="27">
        <f t="shared" si="1549"/>
        <v>0</v>
      </c>
      <c r="AR906" s="27">
        <f t="shared" si="1549"/>
        <v>0</v>
      </c>
      <c r="AS906" s="27">
        <f t="shared" si="1549"/>
        <v>0</v>
      </c>
      <c r="AT906" s="27">
        <f t="shared" si="1549"/>
        <v>0</v>
      </c>
      <c r="AU906" s="27">
        <f t="shared" si="1549"/>
        <v>0</v>
      </c>
      <c r="AV906" s="27">
        <f t="shared" si="1549"/>
        <v>122220</v>
      </c>
      <c r="AW906" s="27">
        <f t="shared" si="1549"/>
        <v>0</v>
      </c>
    </row>
    <row r="907" spans="1:49" s="5" customFormat="1" ht="33" customHeight="1">
      <c r="A907" s="73" t="s">
        <v>83</v>
      </c>
      <c r="B907" s="25" t="s">
        <v>61</v>
      </c>
      <c r="C907" s="25" t="s">
        <v>50</v>
      </c>
      <c r="D907" s="32" t="s">
        <v>285</v>
      </c>
      <c r="E907" s="25" t="s">
        <v>84</v>
      </c>
      <c r="F907" s="27">
        <f t="shared" ref="F907:G907" si="1550">F908+F909</f>
        <v>122220</v>
      </c>
      <c r="G907" s="27">
        <f t="shared" si="1550"/>
        <v>0</v>
      </c>
      <c r="H907" s="27">
        <f t="shared" ref="H907:M907" si="1551">H908+H909</f>
        <v>0</v>
      </c>
      <c r="I907" s="27">
        <f t="shared" si="1551"/>
        <v>0</v>
      </c>
      <c r="J907" s="27">
        <f t="shared" si="1551"/>
        <v>0</v>
      </c>
      <c r="K907" s="27">
        <f t="shared" si="1551"/>
        <v>0</v>
      </c>
      <c r="L907" s="27">
        <f t="shared" si="1551"/>
        <v>122220</v>
      </c>
      <c r="M907" s="27">
        <f t="shared" si="1551"/>
        <v>0</v>
      </c>
      <c r="N907" s="27">
        <f t="shared" ref="N907:S907" si="1552">N908+N909</f>
        <v>0</v>
      </c>
      <c r="O907" s="27">
        <f t="shared" si="1552"/>
        <v>0</v>
      </c>
      <c r="P907" s="27">
        <f t="shared" si="1552"/>
        <v>0</v>
      </c>
      <c r="Q907" s="27">
        <f t="shared" si="1552"/>
        <v>0</v>
      </c>
      <c r="R907" s="27">
        <f t="shared" si="1552"/>
        <v>122220</v>
      </c>
      <c r="S907" s="27">
        <f t="shared" si="1552"/>
        <v>0</v>
      </c>
      <c r="T907" s="27">
        <f t="shared" ref="T907:Y907" si="1553">T908+T909</f>
        <v>0</v>
      </c>
      <c r="U907" s="27">
        <f t="shared" si="1553"/>
        <v>0</v>
      </c>
      <c r="V907" s="27">
        <f t="shared" si="1553"/>
        <v>0</v>
      </c>
      <c r="W907" s="27">
        <f t="shared" si="1553"/>
        <v>0</v>
      </c>
      <c r="X907" s="27">
        <f t="shared" si="1553"/>
        <v>122220</v>
      </c>
      <c r="Y907" s="27">
        <f t="shared" si="1553"/>
        <v>0</v>
      </c>
      <c r="Z907" s="27">
        <f t="shared" ref="Z907:AE907" si="1554">Z908+Z909</f>
        <v>0</v>
      </c>
      <c r="AA907" s="27">
        <f t="shared" si="1554"/>
        <v>0</v>
      </c>
      <c r="AB907" s="27">
        <f t="shared" si="1554"/>
        <v>0</v>
      </c>
      <c r="AC907" s="27">
        <f t="shared" si="1554"/>
        <v>0</v>
      </c>
      <c r="AD907" s="27">
        <f t="shared" si="1554"/>
        <v>122220</v>
      </c>
      <c r="AE907" s="27">
        <f t="shared" si="1554"/>
        <v>0</v>
      </c>
      <c r="AF907" s="27">
        <f t="shared" ref="AF907:AK907" si="1555">AF908+AF909</f>
        <v>0</v>
      </c>
      <c r="AG907" s="27">
        <f t="shared" si="1555"/>
        <v>0</v>
      </c>
      <c r="AH907" s="27">
        <f t="shared" si="1555"/>
        <v>0</v>
      </c>
      <c r="AI907" s="27">
        <f t="shared" si="1555"/>
        <v>0</v>
      </c>
      <c r="AJ907" s="27">
        <f t="shared" si="1555"/>
        <v>122220</v>
      </c>
      <c r="AK907" s="27">
        <f t="shared" si="1555"/>
        <v>0</v>
      </c>
      <c r="AL907" s="27">
        <f t="shared" ref="AL907:AQ907" si="1556">AL908+AL909</f>
        <v>0</v>
      </c>
      <c r="AM907" s="27">
        <f t="shared" si="1556"/>
        <v>0</v>
      </c>
      <c r="AN907" s="27">
        <f t="shared" si="1556"/>
        <v>0</v>
      </c>
      <c r="AO907" s="27">
        <f t="shared" si="1556"/>
        <v>0</v>
      </c>
      <c r="AP907" s="27">
        <f t="shared" si="1556"/>
        <v>122220</v>
      </c>
      <c r="AQ907" s="27">
        <f t="shared" si="1556"/>
        <v>0</v>
      </c>
      <c r="AR907" s="27">
        <f t="shared" ref="AR907:AW907" si="1557">AR908+AR909</f>
        <v>0</v>
      </c>
      <c r="AS907" s="27">
        <f t="shared" si="1557"/>
        <v>0</v>
      </c>
      <c r="AT907" s="27">
        <f t="shared" si="1557"/>
        <v>0</v>
      </c>
      <c r="AU907" s="27">
        <f t="shared" si="1557"/>
        <v>0</v>
      </c>
      <c r="AV907" s="27">
        <f t="shared" si="1557"/>
        <v>122220</v>
      </c>
      <c r="AW907" s="27">
        <f t="shared" si="1557"/>
        <v>0</v>
      </c>
    </row>
    <row r="908" spans="1:49" s="5" customFormat="1" ht="20.25">
      <c r="A908" s="33" t="s">
        <v>178</v>
      </c>
      <c r="B908" s="25" t="s">
        <v>61</v>
      </c>
      <c r="C908" s="25" t="s">
        <v>50</v>
      </c>
      <c r="D908" s="32" t="s">
        <v>285</v>
      </c>
      <c r="E908" s="25" t="s">
        <v>177</v>
      </c>
      <c r="F908" s="27">
        <f>65396+11290</f>
        <v>76686</v>
      </c>
      <c r="G908" s="27"/>
      <c r="H908" s="27"/>
      <c r="I908" s="27"/>
      <c r="J908" s="27"/>
      <c r="K908" s="27"/>
      <c r="L908" s="27">
        <f>F908+H908+I908+J908+K908</f>
        <v>76686</v>
      </c>
      <c r="M908" s="27">
        <f>G908+K908</f>
        <v>0</v>
      </c>
      <c r="N908" s="27"/>
      <c r="O908" s="27"/>
      <c r="P908" s="27"/>
      <c r="Q908" s="27"/>
      <c r="R908" s="27">
        <f>L908+N908+O908+P908+Q908</f>
        <v>76686</v>
      </c>
      <c r="S908" s="27">
        <f>M908+Q908</f>
        <v>0</v>
      </c>
      <c r="T908" s="27"/>
      <c r="U908" s="27"/>
      <c r="V908" s="27"/>
      <c r="W908" s="27"/>
      <c r="X908" s="27">
        <f>R908+T908+U908+V908+W908</f>
        <v>76686</v>
      </c>
      <c r="Y908" s="27">
        <f>S908+W908</f>
        <v>0</v>
      </c>
      <c r="Z908" s="27"/>
      <c r="AA908" s="27"/>
      <c r="AB908" s="27"/>
      <c r="AC908" s="27"/>
      <c r="AD908" s="27">
        <f>X908+Z908+AA908+AB908+AC908</f>
        <v>76686</v>
      </c>
      <c r="AE908" s="27">
        <f>Y908+AC908</f>
        <v>0</v>
      </c>
      <c r="AF908" s="27"/>
      <c r="AG908" s="27"/>
      <c r="AH908" s="27"/>
      <c r="AI908" s="27"/>
      <c r="AJ908" s="27">
        <f>AD908+AF908+AG908+AH908+AI908</f>
        <v>76686</v>
      </c>
      <c r="AK908" s="27">
        <f>AE908+AI908</f>
        <v>0</v>
      </c>
      <c r="AL908" s="27"/>
      <c r="AM908" s="27"/>
      <c r="AN908" s="27"/>
      <c r="AO908" s="27"/>
      <c r="AP908" s="27">
        <f>AJ908+AL908+AM908+AN908+AO908</f>
        <v>76686</v>
      </c>
      <c r="AQ908" s="27">
        <f>AK908+AO908</f>
        <v>0</v>
      </c>
      <c r="AR908" s="27"/>
      <c r="AS908" s="27"/>
      <c r="AT908" s="27"/>
      <c r="AU908" s="27"/>
      <c r="AV908" s="27">
        <f>AP908+AR908+AS908+AT908+AU908</f>
        <v>76686</v>
      </c>
      <c r="AW908" s="27">
        <f>AQ908+AU908</f>
        <v>0</v>
      </c>
    </row>
    <row r="909" spans="1:49" s="5" customFormat="1" ht="20.25">
      <c r="A909" s="33" t="s">
        <v>189</v>
      </c>
      <c r="B909" s="25" t="s">
        <v>61</v>
      </c>
      <c r="C909" s="25" t="s">
        <v>50</v>
      </c>
      <c r="D909" s="32" t="s">
        <v>285</v>
      </c>
      <c r="E909" s="25" t="s">
        <v>188</v>
      </c>
      <c r="F909" s="27">
        <f>37274+8260</f>
        <v>45534</v>
      </c>
      <c r="G909" s="27"/>
      <c r="H909" s="27"/>
      <c r="I909" s="27"/>
      <c r="J909" s="27"/>
      <c r="K909" s="27"/>
      <c r="L909" s="27">
        <f>F909+H909+I909+J909+K909</f>
        <v>45534</v>
      </c>
      <c r="M909" s="27">
        <f>G909+K909</f>
        <v>0</v>
      </c>
      <c r="N909" s="27"/>
      <c r="O909" s="27"/>
      <c r="P909" s="27"/>
      <c r="Q909" s="27"/>
      <c r="R909" s="27">
        <f>L909+N909+O909+P909+Q909</f>
        <v>45534</v>
      </c>
      <c r="S909" s="27">
        <f>M909+Q909</f>
        <v>0</v>
      </c>
      <c r="T909" s="27"/>
      <c r="U909" s="27"/>
      <c r="V909" s="27"/>
      <c r="W909" s="27"/>
      <c r="X909" s="27">
        <f>R909+T909+U909+V909+W909</f>
        <v>45534</v>
      </c>
      <c r="Y909" s="27">
        <f>S909+W909</f>
        <v>0</v>
      </c>
      <c r="Z909" s="27"/>
      <c r="AA909" s="27"/>
      <c r="AB909" s="27"/>
      <c r="AC909" s="27"/>
      <c r="AD909" s="27">
        <f>X909+Z909+AA909+AB909+AC909</f>
        <v>45534</v>
      </c>
      <c r="AE909" s="27">
        <f>Y909+AC909</f>
        <v>0</v>
      </c>
      <c r="AF909" s="27"/>
      <c r="AG909" s="27"/>
      <c r="AH909" s="27"/>
      <c r="AI909" s="27"/>
      <c r="AJ909" s="27">
        <f>AD909+AF909+AG909+AH909+AI909</f>
        <v>45534</v>
      </c>
      <c r="AK909" s="27">
        <f>AE909+AI909</f>
        <v>0</v>
      </c>
      <c r="AL909" s="27"/>
      <c r="AM909" s="27"/>
      <c r="AN909" s="27"/>
      <c r="AO909" s="27"/>
      <c r="AP909" s="27">
        <f>AJ909+AL909+AM909+AN909+AO909</f>
        <v>45534</v>
      </c>
      <c r="AQ909" s="27">
        <f>AK909+AO909</f>
        <v>0</v>
      </c>
      <c r="AR909" s="27"/>
      <c r="AS909" s="27"/>
      <c r="AT909" s="27"/>
      <c r="AU909" s="27"/>
      <c r="AV909" s="27">
        <f>AP909+AR909+AS909+AT909+AU909</f>
        <v>45534</v>
      </c>
      <c r="AW909" s="27">
        <f>AQ909+AU909</f>
        <v>0</v>
      </c>
    </row>
    <row r="910" spans="1:49" s="5" customFormat="1" ht="19.5" customHeight="1">
      <c r="A910" s="73" t="s">
        <v>78</v>
      </c>
      <c r="B910" s="25" t="s">
        <v>61</v>
      </c>
      <c r="C910" s="25" t="s">
        <v>50</v>
      </c>
      <c r="D910" s="32" t="s">
        <v>278</v>
      </c>
      <c r="E910" s="25"/>
      <c r="F910" s="27">
        <f t="shared" ref="F910:G910" si="1558">F914+F917+F921+F924+F927+F911</f>
        <v>15030</v>
      </c>
      <c r="G910" s="27">
        <f t="shared" si="1558"/>
        <v>0</v>
      </c>
      <c r="H910" s="27">
        <f t="shared" ref="H910:M910" si="1559">H914+H917+H921+H924+H927+H911</f>
        <v>0</v>
      </c>
      <c r="I910" s="27">
        <f t="shared" si="1559"/>
        <v>0</v>
      </c>
      <c r="J910" s="27">
        <f t="shared" si="1559"/>
        <v>0</v>
      </c>
      <c r="K910" s="27">
        <f t="shared" si="1559"/>
        <v>0</v>
      </c>
      <c r="L910" s="27">
        <f t="shared" si="1559"/>
        <v>15030</v>
      </c>
      <c r="M910" s="27">
        <f t="shared" si="1559"/>
        <v>0</v>
      </c>
      <c r="N910" s="27">
        <f t="shared" ref="N910:S910" si="1560">N914+N917+N921+N924+N927+N911</f>
        <v>0</v>
      </c>
      <c r="O910" s="27">
        <f t="shared" si="1560"/>
        <v>0</v>
      </c>
      <c r="P910" s="27">
        <f t="shared" si="1560"/>
        <v>0</v>
      </c>
      <c r="Q910" s="27">
        <f t="shared" si="1560"/>
        <v>0</v>
      </c>
      <c r="R910" s="27">
        <f t="shared" si="1560"/>
        <v>15030</v>
      </c>
      <c r="S910" s="27">
        <f t="shared" si="1560"/>
        <v>0</v>
      </c>
      <c r="T910" s="27">
        <f t="shared" ref="T910:Y910" si="1561">T914+T917+T921+T924+T927+T911</f>
        <v>0</v>
      </c>
      <c r="U910" s="27">
        <f t="shared" si="1561"/>
        <v>0</v>
      </c>
      <c r="V910" s="27">
        <f t="shared" si="1561"/>
        <v>0</v>
      </c>
      <c r="W910" s="27">
        <f t="shared" si="1561"/>
        <v>0</v>
      </c>
      <c r="X910" s="27">
        <f t="shared" si="1561"/>
        <v>15030</v>
      </c>
      <c r="Y910" s="27">
        <f t="shared" si="1561"/>
        <v>0</v>
      </c>
      <c r="Z910" s="27">
        <f t="shared" ref="Z910:AE910" si="1562">Z914+Z917+Z921+Z924+Z927+Z911</f>
        <v>29711</v>
      </c>
      <c r="AA910" s="27">
        <f t="shared" si="1562"/>
        <v>-7980</v>
      </c>
      <c r="AB910" s="27">
        <f t="shared" si="1562"/>
        <v>0</v>
      </c>
      <c r="AC910" s="27">
        <f t="shared" si="1562"/>
        <v>0</v>
      </c>
      <c r="AD910" s="27">
        <f t="shared" si="1562"/>
        <v>36761</v>
      </c>
      <c r="AE910" s="27">
        <f t="shared" si="1562"/>
        <v>0</v>
      </c>
      <c r="AF910" s="27">
        <f t="shared" ref="AF910:AK910" si="1563">AF914+AF917+AF921+AF924+AF927+AF911</f>
        <v>0</v>
      </c>
      <c r="AG910" s="27">
        <f t="shared" si="1563"/>
        <v>0</v>
      </c>
      <c r="AH910" s="27">
        <f t="shared" si="1563"/>
        <v>0</v>
      </c>
      <c r="AI910" s="27">
        <f t="shared" si="1563"/>
        <v>0</v>
      </c>
      <c r="AJ910" s="27">
        <f t="shared" si="1563"/>
        <v>36761</v>
      </c>
      <c r="AK910" s="27">
        <f t="shared" si="1563"/>
        <v>0</v>
      </c>
      <c r="AL910" s="27">
        <f t="shared" ref="AL910:AQ910" si="1564">AL914+AL917+AL921+AL924+AL927+AL911</f>
        <v>0</v>
      </c>
      <c r="AM910" s="27">
        <f t="shared" si="1564"/>
        <v>0</v>
      </c>
      <c r="AN910" s="27">
        <f t="shared" si="1564"/>
        <v>0</v>
      </c>
      <c r="AO910" s="27">
        <f t="shared" si="1564"/>
        <v>0</v>
      </c>
      <c r="AP910" s="27">
        <f t="shared" si="1564"/>
        <v>36761</v>
      </c>
      <c r="AQ910" s="27">
        <f t="shared" si="1564"/>
        <v>0</v>
      </c>
      <c r="AR910" s="27">
        <f t="shared" ref="AR910:AW910" si="1565">AR914+AR917+AR921+AR924+AR927+AR911</f>
        <v>0</v>
      </c>
      <c r="AS910" s="27">
        <f t="shared" si="1565"/>
        <v>0</v>
      </c>
      <c r="AT910" s="27">
        <f t="shared" si="1565"/>
        <v>0</v>
      </c>
      <c r="AU910" s="27">
        <f t="shared" si="1565"/>
        <v>0</v>
      </c>
      <c r="AV910" s="27">
        <f t="shared" si="1565"/>
        <v>36761</v>
      </c>
      <c r="AW910" s="27">
        <f t="shared" si="1565"/>
        <v>0</v>
      </c>
    </row>
    <row r="911" spans="1:49" s="5" customFormat="1" ht="20.25">
      <c r="A911" s="67" t="s">
        <v>85</v>
      </c>
      <c r="B911" s="25" t="s">
        <v>61</v>
      </c>
      <c r="C911" s="25" t="s">
        <v>50</v>
      </c>
      <c r="D911" s="25" t="s">
        <v>505</v>
      </c>
      <c r="E911" s="25"/>
      <c r="F911" s="27">
        <f t="shared" ref="F911:U912" si="1566">F912</f>
        <v>7980</v>
      </c>
      <c r="G911" s="27">
        <f t="shared" si="1566"/>
        <v>0</v>
      </c>
      <c r="H911" s="27">
        <f t="shared" si="1566"/>
        <v>0</v>
      </c>
      <c r="I911" s="27">
        <f t="shared" si="1566"/>
        <v>0</v>
      </c>
      <c r="J911" s="27">
        <f t="shared" si="1566"/>
        <v>0</v>
      </c>
      <c r="K911" s="27">
        <f t="shared" si="1566"/>
        <v>0</v>
      </c>
      <c r="L911" s="27">
        <f t="shared" si="1566"/>
        <v>7980</v>
      </c>
      <c r="M911" s="27">
        <f t="shared" si="1566"/>
        <v>0</v>
      </c>
      <c r="N911" s="27">
        <f t="shared" si="1566"/>
        <v>0</v>
      </c>
      <c r="O911" s="27">
        <f t="shared" si="1566"/>
        <v>0</v>
      </c>
      <c r="P911" s="27">
        <f t="shared" si="1566"/>
        <v>0</v>
      </c>
      <c r="Q911" s="27">
        <f t="shared" si="1566"/>
        <v>0</v>
      </c>
      <c r="R911" s="27">
        <f t="shared" si="1566"/>
        <v>7980</v>
      </c>
      <c r="S911" s="27">
        <f t="shared" si="1566"/>
        <v>0</v>
      </c>
      <c r="T911" s="27">
        <f t="shared" si="1566"/>
        <v>0</v>
      </c>
      <c r="U911" s="27">
        <f t="shared" si="1566"/>
        <v>0</v>
      </c>
      <c r="V911" s="27">
        <f t="shared" ref="T911:AI912" si="1567">V912</f>
        <v>0</v>
      </c>
      <c r="W911" s="27">
        <f t="shared" si="1567"/>
        <v>0</v>
      </c>
      <c r="X911" s="27">
        <f t="shared" si="1567"/>
        <v>7980</v>
      </c>
      <c r="Y911" s="27">
        <f t="shared" si="1567"/>
        <v>0</v>
      </c>
      <c r="Z911" s="27">
        <f t="shared" si="1567"/>
        <v>29711</v>
      </c>
      <c r="AA911" s="27">
        <f t="shared" si="1567"/>
        <v>-7980</v>
      </c>
      <c r="AB911" s="27">
        <f t="shared" si="1567"/>
        <v>0</v>
      </c>
      <c r="AC911" s="27">
        <f t="shared" si="1567"/>
        <v>0</v>
      </c>
      <c r="AD911" s="27">
        <f t="shared" si="1567"/>
        <v>29711</v>
      </c>
      <c r="AE911" s="27">
        <f t="shared" si="1567"/>
        <v>0</v>
      </c>
      <c r="AF911" s="27">
        <f t="shared" si="1567"/>
        <v>0</v>
      </c>
      <c r="AG911" s="27">
        <f t="shared" si="1567"/>
        <v>0</v>
      </c>
      <c r="AH911" s="27">
        <f t="shared" si="1567"/>
        <v>0</v>
      </c>
      <c r="AI911" s="27">
        <f t="shared" si="1567"/>
        <v>0</v>
      </c>
      <c r="AJ911" s="27">
        <f t="shared" ref="AF911:AU912" si="1568">AJ912</f>
        <v>29711</v>
      </c>
      <c r="AK911" s="27">
        <f t="shared" si="1568"/>
        <v>0</v>
      </c>
      <c r="AL911" s="27">
        <f t="shared" si="1568"/>
        <v>0</v>
      </c>
      <c r="AM911" s="27">
        <f t="shared" si="1568"/>
        <v>0</v>
      </c>
      <c r="AN911" s="27">
        <f t="shared" si="1568"/>
        <v>0</v>
      </c>
      <c r="AO911" s="27">
        <f t="shared" si="1568"/>
        <v>0</v>
      </c>
      <c r="AP911" s="27">
        <f t="shared" si="1568"/>
        <v>29711</v>
      </c>
      <c r="AQ911" s="27">
        <f t="shared" si="1568"/>
        <v>0</v>
      </c>
      <c r="AR911" s="27">
        <f t="shared" si="1568"/>
        <v>0</v>
      </c>
      <c r="AS911" s="27">
        <f t="shared" si="1568"/>
        <v>0</v>
      </c>
      <c r="AT911" s="27">
        <f t="shared" si="1568"/>
        <v>0</v>
      </c>
      <c r="AU911" s="27">
        <f t="shared" si="1568"/>
        <v>0</v>
      </c>
      <c r="AV911" s="27">
        <f t="shared" ref="AR911:AW912" si="1569">AV912</f>
        <v>29711</v>
      </c>
      <c r="AW911" s="27">
        <f t="shared" si="1569"/>
        <v>0</v>
      </c>
    </row>
    <row r="912" spans="1:49" s="5" customFormat="1" ht="33.75">
      <c r="A912" s="33" t="s">
        <v>217</v>
      </c>
      <c r="B912" s="25" t="s">
        <v>61</v>
      </c>
      <c r="C912" s="25" t="s">
        <v>50</v>
      </c>
      <c r="D912" s="25" t="s">
        <v>505</v>
      </c>
      <c r="E912" s="25" t="s">
        <v>86</v>
      </c>
      <c r="F912" s="27">
        <f t="shared" si="1566"/>
        <v>7980</v>
      </c>
      <c r="G912" s="27">
        <f t="shared" si="1566"/>
        <v>0</v>
      </c>
      <c r="H912" s="27">
        <f t="shared" si="1566"/>
        <v>0</v>
      </c>
      <c r="I912" s="27">
        <f t="shared" si="1566"/>
        <v>0</v>
      </c>
      <c r="J912" s="27">
        <f t="shared" si="1566"/>
        <v>0</v>
      </c>
      <c r="K912" s="27">
        <f t="shared" si="1566"/>
        <v>0</v>
      </c>
      <c r="L912" s="27">
        <f t="shared" si="1566"/>
        <v>7980</v>
      </c>
      <c r="M912" s="27">
        <f t="shared" si="1566"/>
        <v>0</v>
      </c>
      <c r="N912" s="27">
        <f t="shared" si="1566"/>
        <v>0</v>
      </c>
      <c r="O912" s="27">
        <f t="shared" si="1566"/>
        <v>0</v>
      </c>
      <c r="P912" s="27">
        <f t="shared" si="1566"/>
        <v>0</v>
      </c>
      <c r="Q912" s="27">
        <f t="shared" si="1566"/>
        <v>0</v>
      </c>
      <c r="R912" s="27">
        <f t="shared" si="1566"/>
        <v>7980</v>
      </c>
      <c r="S912" s="27">
        <f t="shared" si="1566"/>
        <v>0</v>
      </c>
      <c r="T912" s="27">
        <f t="shared" si="1567"/>
        <v>0</v>
      </c>
      <c r="U912" s="27">
        <f t="shared" si="1567"/>
        <v>0</v>
      </c>
      <c r="V912" s="27">
        <f t="shared" si="1567"/>
        <v>0</v>
      </c>
      <c r="W912" s="27">
        <f t="shared" si="1567"/>
        <v>0</v>
      </c>
      <c r="X912" s="27">
        <f t="shared" si="1567"/>
        <v>7980</v>
      </c>
      <c r="Y912" s="27">
        <f t="shared" si="1567"/>
        <v>0</v>
      </c>
      <c r="Z912" s="27">
        <f t="shared" si="1567"/>
        <v>29711</v>
      </c>
      <c r="AA912" s="27">
        <f t="shared" si="1567"/>
        <v>-7980</v>
      </c>
      <c r="AB912" s="27">
        <f t="shared" si="1567"/>
        <v>0</v>
      </c>
      <c r="AC912" s="27">
        <f t="shared" si="1567"/>
        <v>0</v>
      </c>
      <c r="AD912" s="27">
        <f t="shared" si="1567"/>
        <v>29711</v>
      </c>
      <c r="AE912" s="27">
        <f t="shared" si="1567"/>
        <v>0</v>
      </c>
      <c r="AF912" s="27">
        <f t="shared" si="1568"/>
        <v>0</v>
      </c>
      <c r="AG912" s="27">
        <f t="shared" si="1568"/>
        <v>0</v>
      </c>
      <c r="AH912" s="27">
        <f t="shared" si="1568"/>
        <v>0</v>
      </c>
      <c r="AI912" s="27">
        <f t="shared" si="1568"/>
        <v>0</v>
      </c>
      <c r="AJ912" s="27">
        <f t="shared" si="1568"/>
        <v>29711</v>
      </c>
      <c r="AK912" s="27">
        <f t="shared" si="1568"/>
        <v>0</v>
      </c>
      <c r="AL912" s="27">
        <f t="shared" si="1568"/>
        <v>0</v>
      </c>
      <c r="AM912" s="27">
        <f t="shared" si="1568"/>
        <v>0</v>
      </c>
      <c r="AN912" s="27">
        <f t="shared" si="1568"/>
        <v>0</v>
      </c>
      <c r="AO912" s="27">
        <f t="shared" si="1568"/>
        <v>0</v>
      </c>
      <c r="AP912" s="27">
        <f t="shared" si="1568"/>
        <v>29711</v>
      </c>
      <c r="AQ912" s="27">
        <f t="shared" si="1568"/>
        <v>0</v>
      </c>
      <c r="AR912" s="27">
        <f t="shared" si="1569"/>
        <v>0</v>
      </c>
      <c r="AS912" s="27">
        <f t="shared" si="1569"/>
        <v>0</v>
      </c>
      <c r="AT912" s="27">
        <f t="shared" si="1569"/>
        <v>0</v>
      </c>
      <c r="AU912" s="27">
        <f t="shared" si="1569"/>
        <v>0</v>
      </c>
      <c r="AV912" s="27">
        <f t="shared" si="1569"/>
        <v>29711</v>
      </c>
      <c r="AW912" s="27">
        <f t="shared" si="1569"/>
        <v>0</v>
      </c>
    </row>
    <row r="913" spans="1:49" s="5" customFormat="1" ht="20.25" customHeight="1">
      <c r="A913" s="77" t="s">
        <v>85</v>
      </c>
      <c r="B913" s="25" t="s">
        <v>61</v>
      </c>
      <c r="C913" s="25" t="s">
        <v>50</v>
      </c>
      <c r="D913" s="25" t="s">
        <v>505</v>
      </c>
      <c r="E913" s="25" t="s">
        <v>195</v>
      </c>
      <c r="F913" s="27">
        <v>7980</v>
      </c>
      <c r="G913" s="27"/>
      <c r="H913" s="27"/>
      <c r="I913" s="27"/>
      <c r="J913" s="27"/>
      <c r="K913" s="27"/>
      <c r="L913" s="27">
        <f>F913+H913+I913+J913+K913</f>
        <v>7980</v>
      </c>
      <c r="M913" s="27">
        <f>G913+K913</f>
        <v>0</v>
      </c>
      <c r="N913" s="27"/>
      <c r="O913" s="27"/>
      <c r="P913" s="27"/>
      <c r="Q913" s="27"/>
      <c r="R913" s="27">
        <f>L913+N913+O913+P913+Q913</f>
        <v>7980</v>
      </c>
      <c r="S913" s="27">
        <f>M913+Q913</f>
        <v>0</v>
      </c>
      <c r="T913" s="27"/>
      <c r="U913" s="27"/>
      <c r="V913" s="27"/>
      <c r="W913" s="27"/>
      <c r="X913" s="27">
        <f>R913+T913+U913+V913+W913</f>
        <v>7980</v>
      </c>
      <c r="Y913" s="27">
        <f>S913+W913</f>
        <v>0</v>
      </c>
      <c r="Z913" s="27">
        <v>29711</v>
      </c>
      <c r="AA913" s="27">
        <v>-7980</v>
      </c>
      <c r="AB913" s="27"/>
      <c r="AC913" s="27"/>
      <c r="AD913" s="27">
        <f>X913+Z913+AA913+AB913+AC913</f>
        <v>29711</v>
      </c>
      <c r="AE913" s="27">
        <f>Y913+AC913</f>
        <v>0</v>
      </c>
      <c r="AF913" s="27"/>
      <c r="AG913" s="27"/>
      <c r="AH913" s="27"/>
      <c r="AI913" s="27"/>
      <c r="AJ913" s="27">
        <f>AD913+AF913+AG913+AH913+AI913</f>
        <v>29711</v>
      </c>
      <c r="AK913" s="27">
        <f>AE913+AI913</f>
        <v>0</v>
      </c>
      <c r="AL913" s="27"/>
      <c r="AM913" s="27"/>
      <c r="AN913" s="27"/>
      <c r="AO913" s="27"/>
      <c r="AP913" s="27">
        <f>AJ913+AL913+AM913+AN913+AO913</f>
        <v>29711</v>
      </c>
      <c r="AQ913" s="27">
        <f>AK913+AO913</f>
        <v>0</v>
      </c>
      <c r="AR913" s="27"/>
      <c r="AS913" s="27"/>
      <c r="AT913" s="27"/>
      <c r="AU913" s="27"/>
      <c r="AV913" s="27">
        <f>AP913+AR913+AS913+AT913+AU913</f>
        <v>29711</v>
      </c>
      <c r="AW913" s="27">
        <f>AQ913+AU913</f>
        <v>0</v>
      </c>
    </row>
    <row r="914" spans="1:49" s="5" customFormat="1" ht="20.25" customHeight="1">
      <c r="A914" s="77" t="s">
        <v>459</v>
      </c>
      <c r="B914" s="25" t="s">
        <v>61</v>
      </c>
      <c r="C914" s="25" t="s">
        <v>50</v>
      </c>
      <c r="D914" s="32" t="s">
        <v>460</v>
      </c>
      <c r="E914" s="25"/>
      <c r="F914" s="27">
        <f t="shared" ref="F914:U915" si="1570">F915</f>
        <v>12</v>
      </c>
      <c r="G914" s="27">
        <f t="shared" si="1570"/>
        <v>0</v>
      </c>
      <c r="H914" s="27">
        <f t="shared" si="1570"/>
        <v>0</v>
      </c>
      <c r="I914" s="27">
        <f t="shared" si="1570"/>
        <v>0</v>
      </c>
      <c r="J914" s="27">
        <f t="shared" si="1570"/>
        <v>0</v>
      </c>
      <c r="K914" s="27">
        <f t="shared" si="1570"/>
        <v>0</v>
      </c>
      <c r="L914" s="27">
        <f t="shared" si="1570"/>
        <v>12</v>
      </c>
      <c r="M914" s="27">
        <f t="shared" si="1570"/>
        <v>0</v>
      </c>
      <c r="N914" s="27">
        <f t="shared" si="1570"/>
        <v>0</v>
      </c>
      <c r="O914" s="27">
        <f t="shared" si="1570"/>
        <v>0</v>
      </c>
      <c r="P914" s="27">
        <f t="shared" si="1570"/>
        <v>0</v>
      </c>
      <c r="Q914" s="27">
        <f t="shared" si="1570"/>
        <v>0</v>
      </c>
      <c r="R914" s="27">
        <f t="shared" si="1570"/>
        <v>12</v>
      </c>
      <c r="S914" s="27">
        <f t="shared" si="1570"/>
        <v>0</v>
      </c>
      <c r="T914" s="27">
        <f t="shared" si="1570"/>
        <v>0</v>
      </c>
      <c r="U914" s="27">
        <f t="shared" si="1570"/>
        <v>0</v>
      </c>
      <c r="V914" s="27">
        <f t="shared" ref="T914:AI915" si="1571">V915</f>
        <v>0</v>
      </c>
      <c r="W914" s="27">
        <f t="shared" si="1571"/>
        <v>0</v>
      </c>
      <c r="X914" s="27">
        <f t="shared" si="1571"/>
        <v>12</v>
      </c>
      <c r="Y914" s="27">
        <f t="shared" si="1571"/>
        <v>0</v>
      </c>
      <c r="Z914" s="27">
        <f t="shared" si="1571"/>
        <v>0</v>
      </c>
      <c r="AA914" s="27">
        <f t="shared" si="1571"/>
        <v>0</v>
      </c>
      <c r="AB914" s="27">
        <f t="shared" si="1571"/>
        <v>0</v>
      </c>
      <c r="AC914" s="27">
        <f t="shared" si="1571"/>
        <v>0</v>
      </c>
      <c r="AD914" s="27">
        <f t="shared" si="1571"/>
        <v>12</v>
      </c>
      <c r="AE914" s="27">
        <f t="shared" si="1571"/>
        <v>0</v>
      </c>
      <c r="AF914" s="27">
        <f t="shared" si="1571"/>
        <v>0</v>
      </c>
      <c r="AG914" s="27">
        <f t="shared" si="1571"/>
        <v>0</v>
      </c>
      <c r="AH914" s="27">
        <f t="shared" si="1571"/>
        <v>0</v>
      </c>
      <c r="AI914" s="27">
        <f t="shared" si="1571"/>
        <v>0</v>
      </c>
      <c r="AJ914" s="27">
        <f t="shared" ref="AF914:AU915" si="1572">AJ915</f>
        <v>12</v>
      </c>
      <c r="AK914" s="27">
        <f t="shared" si="1572"/>
        <v>0</v>
      </c>
      <c r="AL914" s="27">
        <f t="shared" si="1572"/>
        <v>0</v>
      </c>
      <c r="AM914" s="27">
        <f t="shared" si="1572"/>
        <v>0</v>
      </c>
      <c r="AN914" s="27">
        <f t="shared" si="1572"/>
        <v>0</v>
      </c>
      <c r="AO914" s="27">
        <f t="shared" si="1572"/>
        <v>0</v>
      </c>
      <c r="AP914" s="27">
        <f t="shared" si="1572"/>
        <v>12</v>
      </c>
      <c r="AQ914" s="27">
        <f t="shared" si="1572"/>
        <v>0</v>
      </c>
      <c r="AR914" s="27">
        <f t="shared" si="1572"/>
        <v>0</v>
      </c>
      <c r="AS914" s="27">
        <f t="shared" si="1572"/>
        <v>0</v>
      </c>
      <c r="AT914" s="27">
        <f t="shared" si="1572"/>
        <v>0</v>
      </c>
      <c r="AU914" s="27">
        <f t="shared" si="1572"/>
        <v>0</v>
      </c>
      <c r="AV914" s="27">
        <f t="shared" ref="AR914:AW915" si="1573">AV915</f>
        <v>12</v>
      </c>
      <c r="AW914" s="27">
        <f t="shared" si="1573"/>
        <v>0</v>
      </c>
    </row>
    <row r="915" spans="1:49" s="5" customFormat="1" ht="37.5" customHeight="1">
      <c r="A915" s="73" t="s">
        <v>83</v>
      </c>
      <c r="B915" s="25" t="s">
        <v>61</v>
      </c>
      <c r="C915" s="25" t="s">
        <v>50</v>
      </c>
      <c r="D915" s="32" t="s">
        <v>460</v>
      </c>
      <c r="E915" s="25" t="s">
        <v>84</v>
      </c>
      <c r="F915" s="27">
        <f t="shared" si="1570"/>
        <v>12</v>
      </c>
      <c r="G915" s="27">
        <f t="shared" si="1570"/>
        <v>0</v>
      </c>
      <c r="H915" s="27">
        <f t="shared" si="1570"/>
        <v>0</v>
      </c>
      <c r="I915" s="27">
        <f t="shared" si="1570"/>
        <v>0</v>
      </c>
      <c r="J915" s="27">
        <f t="shared" si="1570"/>
        <v>0</v>
      </c>
      <c r="K915" s="27">
        <f t="shared" si="1570"/>
        <v>0</v>
      </c>
      <c r="L915" s="27">
        <f t="shared" si="1570"/>
        <v>12</v>
      </c>
      <c r="M915" s="27">
        <f t="shared" si="1570"/>
        <v>0</v>
      </c>
      <c r="N915" s="27">
        <f t="shared" si="1570"/>
        <v>0</v>
      </c>
      <c r="O915" s="27">
        <f t="shared" si="1570"/>
        <v>0</v>
      </c>
      <c r="P915" s="27">
        <f t="shared" si="1570"/>
        <v>0</v>
      </c>
      <c r="Q915" s="27">
        <f t="shared" si="1570"/>
        <v>0</v>
      </c>
      <c r="R915" s="27">
        <f t="shared" si="1570"/>
        <v>12</v>
      </c>
      <c r="S915" s="27">
        <f t="shared" si="1570"/>
        <v>0</v>
      </c>
      <c r="T915" s="27">
        <f t="shared" si="1571"/>
        <v>0</v>
      </c>
      <c r="U915" s="27">
        <f t="shared" si="1571"/>
        <v>0</v>
      </c>
      <c r="V915" s="27">
        <f t="shared" si="1571"/>
        <v>0</v>
      </c>
      <c r="W915" s="27">
        <f t="shared" si="1571"/>
        <v>0</v>
      </c>
      <c r="X915" s="27">
        <f t="shared" si="1571"/>
        <v>12</v>
      </c>
      <c r="Y915" s="27">
        <f t="shared" si="1571"/>
        <v>0</v>
      </c>
      <c r="Z915" s="27">
        <f t="shared" si="1571"/>
        <v>0</v>
      </c>
      <c r="AA915" s="27">
        <f t="shared" si="1571"/>
        <v>0</v>
      </c>
      <c r="AB915" s="27">
        <f t="shared" si="1571"/>
        <v>0</v>
      </c>
      <c r="AC915" s="27">
        <f t="shared" si="1571"/>
        <v>0</v>
      </c>
      <c r="AD915" s="27">
        <f t="shared" si="1571"/>
        <v>12</v>
      </c>
      <c r="AE915" s="27">
        <f t="shared" si="1571"/>
        <v>0</v>
      </c>
      <c r="AF915" s="27">
        <f t="shared" si="1572"/>
        <v>0</v>
      </c>
      <c r="AG915" s="27">
        <f t="shared" si="1572"/>
        <v>0</v>
      </c>
      <c r="AH915" s="27">
        <f t="shared" si="1572"/>
        <v>0</v>
      </c>
      <c r="AI915" s="27">
        <f t="shared" si="1572"/>
        <v>0</v>
      </c>
      <c r="AJ915" s="27">
        <f t="shared" si="1572"/>
        <v>12</v>
      </c>
      <c r="AK915" s="27">
        <f t="shared" si="1572"/>
        <v>0</v>
      </c>
      <c r="AL915" s="27">
        <f t="shared" si="1572"/>
        <v>0</v>
      </c>
      <c r="AM915" s="27">
        <f t="shared" si="1572"/>
        <v>0</v>
      </c>
      <c r="AN915" s="27">
        <f t="shared" si="1572"/>
        <v>0</v>
      </c>
      <c r="AO915" s="27">
        <f t="shared" si="1572"/>
        <v>0</v>
      </c>
      <c r="AP915" s="27">
        <f t="shared" si="1572"/>
        <v>12</v>
      </c>
      <c r="AQ915" s="27">
        <f t="shared" si="1572"/>
        <v>0</v>
      </c>
      <c r="AR915" s="27">
        <f t="shared" si="1573"/>
        <v>0</v>
      </c>
      <c r="AS915" s="27">
        <f t="shared" si="1573"/>
        <v>0</v>
      </c>
      <c r="AT915" s="27">
        <f t="shared" si="1573"/>
        <v>0</v>
      </c>
      <c r="AU915" s="27">
        <f t="shared" si="1573"/>
        <v>0</v>
      </c>
      <c r="AV915" s="27">
        <f t="shared" si="1573"/>
        <v>12</v>
      </c>
      <c r="AW915" s="27">
        <f t="shared" si="1573"/>
        <v>0</v>
      </c>
    </row>
    <row r="916" spans="1:49" s="5" customFormat="1" ht="20.25" customHeight="1">
      <c r="A916" s="33" t="s">
        <v>189</v>
      </c>
      <c r="B916" s="25" t="s">
        <v>61</v>
      </c>
      <c r="C916" s="25" t="s">
        <v>50</v>
      </c>
      <c r="D916" s="32" t="s">
        <v>460</v>
      </c>
      <c r="E916" s="25" t="s">
        <v>188</v>
      </c>
      <c r="F916" s="27">
        <v>12</v>
      </c>
      <c r="G916" s="27"/>
      <c r="H916" s="27"/>
      <c r="I916" s="27"/>
      <c r="J916" s="27"/>
      <c r="K916" s="27"/>
      <c r="L916" s="27">
        <f>F916+H916+I916+J916+K916</f>
        <v>12</v>
      </c>
      <c r="M916" s="27">
        <f>G916+K916</f>
        <v>0</v>
      </c>
      <c r="N916" s="27"/>
      <c r="O916" s="27"/>
      <c r="P916" s="27"/>
      <c r="Q916" s="27"/>
      <c r="R916" s="27">
        <f>L916+N916+O916+P916+Q916</f>
        <v>12</v>
      </c>
      <c r="S916" s="27">
        <f>M916+Q916</f>
        <v>0</v>
      </c>
      <c r="T916" s="27"/>
      <c r="U916" s="27"/>
      <c r="V916" s="27"/>
      <c r="W916" s="27"/>
      <c r="X916" s="27">
        <f>R916+T916+U916+V916+W916</f>
        <v>12</v>
      </c>
      <c r="Y916" s="27">
        <f>S916+W916</f>
        <v>0</v>
      </c>
      <c r="Z916" s="27"/>
      <c r="AA916" s="27"/>
      <c r="AB916" s="27"/>
      <c r="AC916" s="27"/>
      <c r="AD916" s="27">
        <f>X916+Z916+AA916+AB916+AC916</f>
        <v>12</v>
      </c>
      <c r="AE916" s="27">
        <f>Y916+AC916</f>
        <v>0</v>
      </c>
      <c r="AF916" s="27"/>
      <c r="AG916" s="27"/>
      <c r="AH916" s="27"/>
      <c r="AI916" s="27"/>
      <c r="AJ916" s="27">
        <f>AD916+AF916+AG916+AH916+AI916</f>
        <v>12</v>
      </c>
      <c r="AK916" s="27">
        <f>AE916+AI916</f>
        <v>0</v>
      </c>
      <c r="AL916" s="27"/>
      <c r="AM916" s="27"/>
      <c r="AN916" s="27"/>
      <c r="AO916" s="27"/>
      <c r="AP916" s="27">
        <f>AJ916+AL916+AM916+AN916+AO916</f>
        <v>12</v>
      </c>
      <c r="AQ916" s="27">
        <f>AK916+AO916</f>
        <v>0</v>
      </c>
      <c r="AR916" s="27"/>
      <c r="AS916" s="27"/>
      <c r="AT916" s="27"/>
      <c r="AU916" s="27"/>
      <c r="AV916" s="27">
        <f>AP916+AR916+AS916+AT916+AU916</f>
        <v>12</v>
      </c>
      <c r="AW916" s="27">
        <f>AQ916+AU916</f>
        <v>0</v>
      </c>
    </row>
    <row r="917" spans="1:49" s="5" customFormat="1" ht="20.25">
      <c r="A917" s="33" t="s">
        <v>94</v>
      </c>
      <c r="B917" s="25" t="s">
        <v>61</v>
      </c>
      <c r="C917" s="25" t="s">
        <v>50</v>
      </c>
      <c r="D917" s="32" t="s">
        <v>286</v>
      </c>
      <c r="E917" s="25"/>
      <c r="F917" s="27">
        <f t="shared" ref="F917:AW917" si="1574">F918</f>
        <v>5064</v>
      </c>
      <c r="G917" s="27">
        <f t="shared" si="1574"/>
        <v>0</v>
      </c>
      <c r="H917" s="27">
        <f t="shared" si="1574"/>
        <v>0</v>
      </c>
      <c r="I917" s="27">
        <f t="shared" si="1574"/>
        <v>0</v>
      </c>
      <c r="J917" s="27">
        <f t="shared" si="1574"/>
        <v>0</v>
      </c>
      <c r="K917" s="27">
        <f t="shared" si="1574"/>
        <v>0</v>
      </c>
      <c r="L917" s="27">
        <f t="shared" si="1574"/>
        <v>5064</v>
      </c>
      <c r="M917" s="27">
        <f t="shared" si="1574"/>
        <v>0</v>
      </c>
      <c r="N917" s="27">
        <f t="shared" si="1574"/>
        <v>0</v>
      </c>
      <c r="O917" s="27">
        <f t="shared" si="1574"/>
        <v>0</v>
      </c>
      <c r="P917" s="27">
        <f t="shared" si="1574"/>
        <v>0</v>
      </c>
      <c r="Q917" s="27">
        <f t="shared" si="1574"/>
        <v>0</v>
      </c>
      <c r="R917" s="27">
        <f t="shared" si="1574"/>
        <v>5064</v>
      </c>
      <c r="S917" s="27">
        <f t="shared" si="1574"/>
        <v>0</v>
      </c>
      <c r="T917" s="27">
        <f t="shared" si="1574"/>
        <v>0</v>
      </c>
      <c r="U917" s="27">
        <f t="shared" si="1574"/>
        <v>0</v>
      </c>
      <c r="V917" s="27">
        <f t="shared" si="1574"/>
        <v>0</v>
      </c>
      <c r="W917" s="27">
        <f t="shared" si="1574"/>
        <v>0</v>
      </c>
      <c r="X917" s="27">
        <f t="shared" si="1574"/>
        <v>5064</v>
      </c>
      <c r="Y917" s="27">
        <f t="shared" si="1574"/>
        <v>0</v>
      </c>
      <c r="Z917" s="27">
        <f t="shared" si="1574"/>
        <v>0</v>
      </c>
      <c r="AA917" s="27">
        <f t="shared" si="1574"/>
        <v>0</v>
      </c>
      <c r="AB917" s="27">
        <f t="shared" si="1574"/>
        <v>0</v>
      </c>
      <c r="AC917" s="27">
        <f t="shared" si="1574"/>
        <v>0</v>
      </c>
      <c r="AD917" s="27">
        <f t="shared" si="1574"/>
        <v>5064</v>
      </c>
      <c r="AE917" s="27">
        <f t="shared" si="1574"/>
        <v>0</v>
      </c>
      <c r="AF917" s="27">
        <f t="shared" si="1574"/>
        <v>0</v>
      </c>
      <c r="AG917" s="27">
        <f t="shared" si="1574"/>
        <v>0</v>
      </c>
      <c r="AH917" s="27">
        <f t="shared" si="1574"/>
        <v>0</v>
      </c>
      <c r="AI917" s="27">
        <f t="shared" si="1574"/>
        <v>0</v>
      </c>
      <c r="AJ917" s="27">
        <f t="shared" si="1574"/>
        <v>5064</v>
      </c>
      <c r="AK917" s="27">
        <f t="shared" si="1574"/>
        <v>0</v>
      </c>
      <c r="AL917" s="27">
        <f t="shared" si="1574"/>
        <v>0</v>
      </c>
      <c r="AM917" s="27">
        <f t="shared" si="1574"/>
        <v>0</v>
      </c>
      <c r="AN917" s="27">
        <f t="shared" si="1574"/>
        <v>0</v>
      </c>
      <c r="AO917" s="27">
        <f t="shared" si="1574"/>
        <v>0</v>
      </c>
      <c r="AP917" s="27">
        <f t="shared" si="1574"/>
        <v>5064</v>
      </c>
      <c r="AQ917" s="27">
        <f t="shared" si="1574"/>
        <v>0</v>
      </c>
      <c r="AR917" s="27">
        <f t="shared" si="1574"/>
        <v>0</v>
      </c>
      <c r="AS917" s="27">
        <f t="shared" si="1574"/>
        <v>0</v>
      </c>
      <c r="AT917" s="27">
        <f t="shared" si="1574"/>
        <v>0</v>
      </c>
      <c r="AU917" s="27">
        <f t="shared" si="1574"/>
        <v>0</v>
      </c>
      <c r="AV917" s="27">
        <f t="shared" si="1574"/>
        <v>5064</v>
      </c>
      <c r="AW917" s="27">
        <f t="shared" si="1574"/>
        <v>0</v>
      </c>
    </row>
    <row r="918" spans="1:49" s="5" customFormat="1" ht="39.75" customHeight="1">
      <c r="A918" s="73" t="s">
        <v>83</v>
      </c>
      <c r="B918" s="25" t="s">
        <v>61</v>
      </c>
      <c r="C918" s="25" t="s">
        <v>50</v>
      </c>
      <c r="D918" s="32" t="s">
        <v>286</v>
      </c>
      <c r="E918" s="25" t="s">
        <v>84</v>
      </c>
      <c r="F918" s="27">
        <f t="shared" ref="F918:G918" si="1575">F919+F920</f>
        <v>5064</v>
      </c>
      <c r="G918" s="27">
        <f t="shared" si="1575"/>
        <v>0</v>
      </c>
      <c r="H918" s="27">
        <f t="shared" ref="H918:M918" si="1576">H919+H920</f>
        <v>0</v>
      </c>
      <c r="I918" s="27">
        <f t="shared" si="1576"/>
        <v>0</v>
      </c>
      <c r="J918" s="27">
        <f t="shared" si="1576"/>
        <v>0</v>
      </c>
      <c r="K918" s="27">
        <f t="shared" si="1576"/>
        <v>0</v>
      </c>
      <c r="L918" s="27">
        <f t="shared" si="1576"/>
        <v>5064</v>
      </c>
      <c r="M918" s="27">
        <f t="shared" si="1576"/>
        <v>0</v>
      </c>
      <c r="N918" s="27">
        <f t="shared" ref="N918:S918" si="1577">N919+N920</f>
        <v>0</v>
      </c>
      <c r="O918" s="27">
        <f t="shared" si="1577"/>
        <v>0</v>
      </c>
      <c r="P918" s="27">
        <f t="shared" si="1577"/>
        <v>0</v>
      </c>
      <c r="Q918" s="27">
        <f t="shared" si="1577"/>
        <v>0</v>
      </c>
      <c r="R918" s="27">
        <f t="shared" si="1577"/>
        <v>5064</v>
      </c>
      <c r="S918" s="27">
        <f t="shared" si="1577"/>
        <v>0</v>
      </c>
      <c r="T918" s="27">
        <f t="shared" ref="T918:Y918" si="1578">T919+T920</f>
        <v>0</v>
      </c>
      <c r="U918" s="27">
        <f t="shared" si="1578"/>
        <v>0</v>
      </c>
      <c r="V918" s="27">
        <f t="shared" si="1578"/>
        <v>0</v>
      </c>
      <c r="W918" s="27">
        <f t="shared" si="1578"/>
        <v>0</v>
      </c>
      <c r="X918" s="27">
        <f t="shared" si="1578"/>
        <v>5064</v>
      </c>
      <c r="Y918" s="27">
        <f t="shared" si="1578"/>
        <v>0</v>
      </c>
      <c r="Z918" s="27">
        <f t="shared" ref="Z918:AE918" si="1579">Z919+Z920</f>
        <v>0</v>
      </c>
      <c r="AA918" s="27">
        <f t="shared" si="1579"/>
        <v>0</v>
      </c>
      <c r="AB918" s="27">
        <f t="shared" si="1579"/>
        <v>0</v>
      </c>
      <c r="AC918" s="27">
        <f t="shared" si="1579"/>
        <v>0</v>
      </c>
      <c r="AD918" s="27">
        <f t="shared" si="1579"/>
        <v>5064</v>
      </c>
      <c r="AE918" s="27">
        <f t="shared" si="1579"/>
        <v>0</v>
      </c>
      <c r="AF918" s="27">
        <f t="shared" ref="AF918:AK918" si="1580">AF919+AF920</f>
        <v>0</v>
      </c>
      <c r="AG918" s="27">
        <f t="shared" si="1580"/>
        <v>0</v>
      </c>
      <c r="AH918" s="27">
        <f t="shared" si="1580"/>
        <v>0</v>
      </c>
      <c r="AI918" s="27">
        <f t="shared" si="1580"/>
        <v>0</v>
      </c>
      <c r="AJ918" s="27">
        <f t="shared" si="1580"/>
        <v>5064</v>
      </c>
      <c r="AK918" s="27">
        <f t="shared" si="1580"/>
        <v>0</v>
      </c>
      <c r="AL918" s="27">
        <f t="shared" ref="AL918:AQ918" si="1581">AL919+AL920</f>
        <v>0</v>
      </c>
      <c r="AM918" s="27">
        <f t="shared" si="1581"/>
        <v>0</v>
      </c>
      <c r="AN918" s="27">
        <f t="shared" si="1581"/>
        <v>0</v>
      </c>
      <c r="AO918" s="27">
        <f t="shared" si="1581"/>
        <v>0</v>
      </c>
      <c r="AP918" s="27">
        <f t="shared" si="1581"/>
        <v>5064</v>
      </c>
      <c r="AQ918" s="27">
        <f t="shared" si="1581"/>
        <v>0</v>
      </c>
      <c r="AR918" s="27">
        <f t="shared" ref="AR918:AW918" si="1582">AR919+AR920</f>
        <v>0</v>
      </c>
      <c r="AS918" s="27">
        <f t="shared" si="1582"/>
        <v>0</v>
      </c>
      <c r="AT918" s="27">
        <f t="shared" si="1582"/>
        <v>0</v>
      </c>
      <c r="AU918" s="27">
        <f t="shared" si="1582"/>
        <v>0</v>
      </c>
      <c r="AV918" s="27">
        <f t="shared" si="1582"/>
        <v>5064</v>
      </c>
      <c r="AW918" s="27">
        <f t="shared" si="1582"/>
        <v>0</v>
      </c>
    </row>
    <row r="919" spans="1:49" s="5" customFormat="1" ht="20.25">
      <c r="A919" s="33" t="s">
        <v>178</v>
      </c>
      <c r="B919" s="25" t="s">
        <v>61</v>
      </c>
      <c r="C919" s="25" t="s">
        <v>50</v>
      </c>
      <c r="D919" s="32" t="s">
        <v>286</v>
      </c>
      <c r="E919" s="25" t="s">
        <v>177</v>
      </c>
      <c r="F919" s="27">
        <v>1232</v>
      </c>
      <c r="G919" s="27"/>
      <c r="H919" s="27"/>
      <c r="I919" s="27"/>
      <c r="J919" s="27"/>
      <c r="K919" s="27"/>
      <c r="L919" s="27">
        <f>F919+H919+I919+J919+K919</f>
        <v>1232</v>
      </c>
      <c r="M919" s="27">
        <f>G919+K919</f>
        <v>0</v>
      </c>
      <c r="N919" s="27"/>
      <c r="O919" s="27"/>
      <c r="P919" s="27"/>
      <c r="Q919" s="27"/>
      <c r="R919" s="27">
        <f>L919+N919+O919+P919+Q919</f>
        <v>1232</v>
      </c>
      <c r="S919" s="27">
        <f>M919+Q919</f>
        <v>0</v>
      </c>
      <c r="T919" s="27"/>
      <c r="U919" s="27"/>
      <c r="V919" s="27"/>
      <c r="W919" s="27"/>
      <c r="X919" s="27">
        <f>R919+T919+U919+V919+W919</f>
        <v>1232</v>
      </c>
      <c r="Y919" s="27">
        <f>S919+W919</f>
        <v>0</v>
      </c>
      <c r="Z919" s="27"/>
      <c r="AA919" s="27"/>
      <c r="AB919" s="27"/>
      <c r="AC919" s="27"/>
      <c r="AD919" s="27">
        <f>X919+Z919+AA919+AB919+AC919</f>
        <v>1232</v>
      </c>
      <c r="AE919" s="27">
        <f>Y919+AC919</f>
        <v>0</v>
      </c>
      <c r="AF919" s="27"/>
      <c r="AG919" s="27"/>
      <c r="AH919" s="27"/>
      <c r="AI919" s="27"/>
      <c r="AJ919" s="27">
        <f>AD919+AF919+AG919+AH919+AI919</f>
        <v>1232</v>
      </c>
      <c r="AK919" s="27">
        <f>AE919+AI919</f>
        <v>0</v>
      </c>
      <c r="AL919" s="27"/>
      <c r="AM919" s="27"/>
      <c r="AN919" s="27"/>
      <c r="AO919" s="27"/>
      <c r="AP919" s="27">
        <f>AJ919+AL919+AM919+AN919+AO919</f>
        <v>1232</v>
      </c>
      <c r="AQ919" s="27">
        <f>AK919+AO919</f>
        <v>0</v>
      </c>
      <c r="AR919" s="27"/>
      <c r="AS919" s="27"/>
      <c r="AT919" s="27"/>
      <c r="AU919" s="27"/>
      <c r="AV919" s="27">
        <f>AP919+AR919+AS919+AT919+AU919</f>
        <v>1232</v>
      </c>
      <c r="AW919" s="27">
        <f>AQ919+AU919</f>
        <v>0</v>
      </c>
    </row>
    <row r="920" spans="1:49" s="5" customFormat="1" ht="20.25">
      <c r="A920" s="33" t="s">
        <v>189</v>
      </c>
      <c r="B920" s="25" t="s">
        <v>61</v>
      </c>
      <c r="C920" s="25" t="s">
        <v>50</v>
      </c>
      <c r="D920" s="32" t="s">
        <v>286</v>
      </c>
      <c r="E920" s="25" t="s">
        <v>188</v>
      </c>
      <c r="F920" s="27">
        <v>3832</v>
      </c>
      <c r="G920" s="27"/>
      <c r="H920" s="27"/>
      <c r="I920" s="27"/>
      <c r="J920" s="27"/>
      <c r="K920" s="27"/>
      <c r="L920" s="27">
        <f>F920+H920+I920+J920+K920</f>
        <v>3832</v>
      </c>
      <c r="M920" s="27">
        <f>G920+K920</f>
        <v>0</v>
      </c>
      <c r="N920" s="27"/>
      <c r="O920" s="27"/>
      <c r="P920" s="27"/>
      <c r="Q920" s="27"/>
      <c r="R920" s="27">
        <f>L920+N920+O920+P920+Q920</f>
        <v>3832</v>
      </c>
      <c r="S920" s="27">
        <f>M920+Q920</f>
        <v>0</v>
      </c>
      <c r="T920" s="27"/>
      <c r="U920" s="27"/>
      <c r="V920" s="27"/>
      <c r="W920" s="27"/>
      <c r="X920" s="27">
        <f>R920+T920+U920+V920+W920</f>
        <v>3832</v>
      </c>
      <c r="Y920" s="27">
        <f>S920+W920</f>
        <v>0</v>
      </c>
      <c r="Z920" s="27"/>
      <c r="AA920" s="27"/>
      <c r="AB920" s="27"/>
      <c r="AC920" s="27"/>
      <c r="AD920" s="27">
        <f>X920+Z920+AA920+AB920+AC920</f>
        <v>3832</v>
      </c>
      <c r="AE920" s="27">
        <f>Y920+AC920</f>
        <v>0</v>
      </c>
      <c r="AF920" s="27"/>
      <c r="AG920" s="27"/>
      <c r="AH920" s="27"/>
      <c r="AI920" s="27"/>
      <c r="AJ920" s="27">
        <f>AD920+AF920+AG920+AH920+AI920</f>
        <v>3832</v>
      </c>
      <c r="AK920" s="27">
        <f>AE920+AI920</f>
        <v>0</v>
      </c>
      <c r="AL920" s="27"/>
      <c r="AM920" s="27"/>
      <c r="AN920" s="27"/>
      <c r="AO920" s="27"/>
      <c r="AP920" s="27">
        <f>AJ920+AL920+AM920+AN920+AO920</f>
        <v>3832</v>
      </c>
      <c r="AQ920" s="27">
        <f>AK920+AO920</f>
        <v>0</v>
      </c>
      <c r="AR920" s="27"/>
      <c r="AS920" s="27"/>
      <c r="AT920" s="27"/>
      <c r="AU920" s="27"/>
      <c r="AV920" s="27">
        <f>AP920+AR920+AS920+AT920+AU920</f>
        <v>3832</v>
      </c>
      <c r="AW920" s="27">
        <f>AQ920+AU920</f>
        <v>0</v>
      </c>
    </row>
    <row r="921" spans="1:49" s="5" customFormat="1" ht="20.25">
      <c r="A921" s="33" t="s">
        <v>92</v>
      </c>
      <c r="B921" s="25" t="s">
        <v>61</v>
      </c>
      <c r="C921" s="25" t="s">
        <v>50</v>
      </c>
      <c r="D921" s="32" t="s">
        <v>287</v>
      </c>
      <c r="E921" s="25"/>
      <c r="F921" s="27">
        <f t="shared" ref="F921:U922" si="1583">F922</f>
        <v>74</v>
      </c>
      <c r="G921" s="27">
        <f t="shared" si="1583"/>
        <v>0</v>
      </c>
      <c r="H921" s="27">
        <f t="shared" si="1583"/>
        <v>0</v>
      </c>
      <c r="I921" s="27">
        <f t="shared" si="1583"/>
        <v>0</v>
      </c>
      <c r="J921" s="27">
        <f t="shared" si="1583"/>
        <v>0</v>
      </c>
      <c r="K921" s="27">
        <f t="shared" si="1583"/>
        <v>0</v>
      </c>
      <c r="L921" s="27">
        <f t="shared" si="1583"/>
        <v>74</v>
      </c>
      <c r="M921" s="27">
        <f t="shared" si="1583"/>
        <v>0</v>
      </c>
      <c r="N921" s="27">
        <f t="shared" si="1583"/>
        <v>0</v>
      </c>
      <c r="O921" s="27">
        <f t="shared" si="1583"/>
        <v>0</v>
      </c>
      <c r="P921" s="27">
        <f t="shared" si="1583"/>
        <v>0</v>
      </c>
      <c r="Q921" s="27">
        <f t="shared" si="1583"/>
        <v>0</v>
      </c>
      <c r="R921" s="27">
        <f t="shared" si="1583"/>
        <v>74</v>
      </c>
      <c r="S921" s="27">
        <f t="shared" si="1583"/>
        <v>0</v>
      </c>
      <c r="T921" s="27">
        <f t="shared" si="1583"/>
        <v>0</v>
      </c>
      <c r="U921" s="27">
        <f t="shared" si="1583"/>
        <v>0</v>
      </c>
      <c r="V921" s="27">
        <f t="shared" ref="T921:AI922" si="1584">V922</f>
        <v>0</v>
      </c>
      <c r="W921" s="27">
        <f t="shared" si="1584"/>
        <v>0</v>
      </c>
      <c r="X921" s="27">
        <f t="shared" si="1584"/>
        <v>74</v>
      </c>
      <c r="Y921" s="27">
        <f t="shared" si="1584"/>
        <v>0</v>
      </c>
      <c r="Z921" s="27">
        <f t="shared" si="1584"/>
        <v>0</v>
      </c>
      <c r="AA921" s="27">
        <f t="shared" si="1584"/>
        <v>0</v>
      </c>
      <c r="AB921" s="27">
        <f t="shared" si="1584"/>
        <v>0</v>
      </c>
      <c r="AC921" s="27">
        <f t="shared" si="1584"/>
        <v>0</v>
      </c>
      <c r="AD921" s="27">
        <f t="shared" si="1584"/>
        <v>74</v>
      </c>
      <c r="AE921" s="27">
        <f t="shared" si="1584"/>
        <v>0</v>
      </c>
      <c r="AF921" s="27">
        <f t="shared" si="1584"/>
        <v>0</v>
      </c>
      <c r="AG921" s="27">
        <f t="shared" si="1584"/>
        <v>0</v>
      </c>
      <c r="AH921" s="27">
        <f t="shared" si="1584"/>
        <v>0</v>
      </c>
      <c r="AI921" s="27">
        <f t="shared" si="1584"/>
        <v>0</v>
      </c>
      <c r="AJ921" s="27">
        <f t="shared" ref="AF921:AU922" si="1585">AJ922</f>
        <v>74</v>
      </c>
      <c r="AK921" s="27">
        <f t="shared" si="1585"/>
        <v>0</v>
      </c>
      <c r="AL921" s="27">
        <f t="shared" si="1585"/>
        <v>0</v>
      </c>
      <c r="AM921" s="27">
        <f t="shared" si="1585"/>
        <v>0</v>
      </c>
      <c r="AN921" s="27">
        <f t="shared" si="1585"/>
        <v>0</v>
      </c>
      <c r="AO921" s="27">
        <f t="shared" si="1585"/>
        <v>0</v>
      </c>
      <c r="AP921" s="27">
        <f t="shared" si="1585"/>
        <v>74</v>
      </c>
      <c r="AQ921" s="27">
        <f t="shared" si="1585"/>
        <v>0</v>
      </c>
      <c r="AR921" s="27">
        <f t="shared" si="1585"/>
        <v>0</v>
      </c>
      <c r="AS921" s="27">
        <f t="shared" si="1585"/>
        <v>0</v>
      </c>
      <c r="AT921" s="27">
        <f t="shared" si="1585"/>
        <v>0</v>
      </c>
      <c r="AU921" s="27">
        <f t="shared" si="1585"/>
        <v>0</v>
      </c>
      <c r="AV921" s="27">
        <f t="shared" ref="AR921:AW922" si="1586">AV922</f>
        <v>74</v>
      </c>
      <c r="AW921" s="27">
        <f t="shared" si="1586"/>
        <v>0</v>
      </c>
    </row>
    <row r="922" spans="1:49" s="5" customFormat="1" ht="39" customHeight="1">
      <c r="A922" s="73" t="s">
        <v>83</v>
      </c>
      <c r="B922" s="25" t="s">
        <v>61</v>
      </c>
      <c r="C922" s="25" t="s">
        <v>50</v>
      </c>
      <c r="D922" s="32" t="s">
        <v>287</v>
      </c>
      <c r="E922" s="25" t="s">
        <v>84</v>
      </c>
      <c r="F922" s="27">
        <f t="shared" si="1583"/>
        <v>74</v>
      </c>
      <c r="G922" s="27">
        <f t="shared" si="1583"/>
        <v>0</v>
      </c>
      <c r="H922" s="27">
        <f t="shared" si="1583"/>
        <v>0</v>
      </c>
      <c r="I922" s="27">
        <f t="shared" si="1583"/>
        <v>0</v>
      </c>
      <c r="J922" s="27">
        <f t="shared" si="1583"/>
        <v>0</v>
      </c>
      <c r="K922" s="27">
        <f t="shared" si="1583"/>
        <v>0</v>
      </c>
      <c r="L922" s="27">
        <f t="shared" si="1583"/>
        <v>74</v>
      </c>
      <c r="M922" s="27">
        <f t="shared" si="1583"/>
        <v>0</v>
      </c>
      <c r="N922" s="27">
        <f t="shared" si="1583"/>
        <v>0</v>
      </c>
      <c r="O922" s="27">
        <f t="shared" si="1583"/>
        <v>0</v>
      </c>
      <c r="P922" s="27">
        <f t="shared" si="1583"/>
        <v>0</v>
      </c>
      <c r="Q922" s="27">
        <f t="shared" si="1583"/>
        <v>0</v>
      </c>
      <c r="R922" s="27">
        <f t="shared" si="1583"/>
        <v>74</v>
      </c>
      <c r="S922" s="27">
        <f t="shared" si="1583"/>
        <v>0</v>
      </c>
      <c r="T922" s="27">
        <f t="shared" si="1584"/>
        <v>0</v>
      </c>
      <c r="U922" s="27">
        <f t="shared" si="1584"/>
        <v>0</v>
      </c>
      <c r="V922" s="27">
        <f t="shared" si="1584"/>
        <v>0</v>
      </c>
      <c r="W922" s="27">
        <f t="shared" si="1584"/>
        <v>0</v>
      </c>
      <c r="X922" s="27">
        <f t="shared" si="1584"/>
        <v>74</v>
      </c>
      <c r="Y922" s="27">
        <f t="shared" si="1584"/>
        <v>0</v>
      </c>
      <c r="Z922" s="27">
        <f t="shared" si="1584"/>
        <v>0</v>
      </c>
      <c r="AA922" s="27">
        <f t="shared" si="1584"/>
        <v>0</v>
      </c>
      <c r="AB922" s="27">
        <f t="shared" si="1584"/>
        <v>0</v>
      </c>
      <c r="AC922" s="27">
        <f t="shared" si="1584"/>
        <v>0</v>
      </c>
      <c r="AD922" s="27">
        <f t="shared" si="1584"/>
        <v>74</v>
      </c>
      <c r="AE922" s="27">
        <f t="shared" si="1584"/>
        <v>0</v>
      </c>
      <c r="AF922" s="27">
        <f t="shared" si="1585"/>
        <v>0</v>
      </c>
      <c r="AG922" s="27">
        <f t="shared" si="1585"/>
        <v>0</v>
      </c>
      <c r="AH922" s="27">
        <f t="shared" si="1585"/>
        <v>0</v>
      </c>
      <c r="AI922" s="27">
        <f t="shared" si="1585"/>
        <v>0</v>
      </c>
      <c r="AJ922" s="27">
        <f t="shared" si="1585"/>
        <v>74</v>
      </c>
      <c r="AK922" s="27">
        <f t="shared" si="1585"/>
        <v>0</v>
      </c>
      <c r="AL922" s="27">
        <f t="shared" si="1585"/>
        <v>0</v>
      </c>
      <c r="AM922" s="27">
        <f t="shared" si="1585"/>
        <v>0</v>
      </c>
      <c r="AN922" s="27">
        <f t="shared" si="1585"/>
        <v>0</v>
      </c>
      <c r="AO922" s="27">
        <f t="shared" si="1585"/>
        <v>0</v>
      </c>
      <c r="AP922" s="27">
        <f t="shared" si="1585"/>
        <v>74</v>
      </c>
      <c r="AQ922" s="27">
        <f t="shared" si="1585"/>
        <v>0</v>
      </c>
      <c r="AR922" s="27">
        <f t="shared" si="1586"/>
        <v>0</v>
      </c>
      <c r="AS922" s="27">
        <f t="shared" si="1586"/>
        <v>0</v>
      </c>
      <c r="AT922" s="27">
        <f t="shared" si="1586"/>
        <v>0</v>
      </c>
      <c r="AU922" s="27">
        <f t="shared" si="1586"/>
        <v>0</v>
      </c>
      <c r="AV922" s="27">
        <f t="shared" si="1586"/>
        <v>74</v>
      </c>
      <c r="AW922" s="27">
        <f t="shared" si="1586"/>
        <v>0</v>
      </c>
    </row>
    <row r="923" spans="1:49" s="5" customFormat="1" ht="20.25">
      <c r="A923" s="33" t="s">
        <v>178</v>
      </c>
      <c r="B923" s="25" t="s">
        <v>61</v>
      </c>
      <c r="C923" s="25" t="s">
        <v>50</v>
      </c>
      <c r="D923" s="32" t="s">
        <v>287</v>
      </c>
      <c r="E923" s="25" t="s">
        <v>177</v>
      </c>
      <c r="F923" s="27">
        <v>74</v>
      </c>
      <c r="G923" s="27"/>
      <c r="H923" s="27"/>
      <c r="I923" s="27"/>
      <c r="J923" s="27"/>
      <c r="K923" s="27"/>
      <c r="L923" s="27">
        <f>F923+H923+I923+J923+K923</f>
        <v>74</v>
      </c>
      <c r="M923" s="27">
        <f>G923+K923</f>
        <v>0</v>
      </c>
      <c r="N923" s="27"/>
      <c r="O923" s="27"/>
      <c r="P923" s="27"/>
      <c r="Q923" s="27"/>
      <c r="R923" s="27">
        <f>L923+N923+O923+P923+Q923</f>
        <v>74</v>
      </c>
      <c r="S923" s="27">
        <f>M923+Q923</f>
        <v>0</v>
      </c>
      <c r="T923" s="27"/>
      <c r="U923" s="27"/>
      <c r="V923" s="27"/>
      <c r="W923" s="27"/>
      <c r="X923" s="27">
        <f>R923+T923+U923+V923+W923</f>
        <v>74</v>
      </c>
      <c r="Y923" s="27">
        <f>S923+W923</f>
        <v>0</v>
      </c>
      <c r="Z923" s="27"/>
      <c r="AA923" s="27"/>
      <c r="AB923" s="27"/>
      <c r="AC923" s="27"/>
      <c r="AD923" s="27">
        <f>X923+Z923+AA923+AB923+AC923</f>
        <v>74</v>
      </c>
      <c r="AE923" s="27">
        <f>Y923+AC923</f>
        <v>0</v>
      </c>
      <c r="AF923" s="27"/>
      <c r="AG923" s="27"/>
      <c r="AH923" s="27"/>
      <c r="AI923" s="27"/>
      <c r="AJ923" s="27">
        <f>AD923+AF923+AG923+AH923+AI923</f>
        <v>74</v>
      </c>
      <c r="AK923" s="27">
        <f>AE923+AI923</f>
        <v>0</v>
      </c>
      <c r="AL923" s="27"/>
      <c r="AM923" s="27"/>
      <c r="AN923" s="27"/>
      <c r="AO923" s="27"/>
      <c r="AP923" s="27">
        <f>AJ923+AL923+AM923+AN923+AO923</f>
        <v>74</v>
      </c>
      <c r="AQ923" s="27">
        <f>AK923+AO923</f>
        <v>0</v>
      </c>
      <c r="AR923" s="27"/>
      <c r="AS923" s="27"/>
      <c r="AT923" s="27"/>
      <c r="AU923" s="27"/>
      <c r="AV923" s="27">
        <f>AP923+AR923+AS923+AT923+AU923</f>
        <v>74</v>
      </c>
      <c r="AW923" s="27">
        <f>AQ923+AU923</f>
        <v>0</v>
      </c>
    </row>
    <row r="924" spans="1:49" s="5" customFormat="1" ht="20.25">
      <c r="A924" s="33" t="s">
        <v>42</v>
      </c>
      <c r="B924" s="25" t="s">
        <v>61</v>
      </c>
      <c r="C924" s="25" t="s">
        <v>50</v>
      </c>
      <c r="D924" s="32" t="s">
        <v>288</v>
      </c>
      <c r="E924" s="25"/>
      <c r="F924" s="27">
        <f t="shared" ref="F924:U925" si="1587">F925</f>
        <v>283</v>
      </c>
      <c r="G924" s="27">
        <f t="shared" si="1587"/>
        <v>0</v>
      </c>
      <c r="H924" s="27">
        <f t="shared" si="1587"/>
        <v>0</v>
      </c>
      <c r="I924" s="27">
        <f t="shared" si="1587"/>
        <v>0</v>
      </c>
      <c r="J924" s="27">
        <f t="shared" si="1587"/>
        <v>0</v>
      </c>
      <c r="K924" s="27">
        <f t="shared" si="1587"/>
        <v>0</v>
      </c>
      <c r="L924" s="27">
        <f t="shared" si="1587"/>
        <v>283</v>
      </c>
      <c r="M924" s="27">
        <f t="shared" si="1587"/>
        <v>0</v>
      </c>
      <c r="N924" s="27">
        <f t="shared" si="1587"/>
        <v>0</v>
      </c>
      <c r="O924" s="27">
        <f t="shared" si="1587"/>
        <v>0</v>
      </c>
      <c r="P924" s="27">
        <f t="shared" si="1587"/>
        <v>0</v>
      </c>
      <c r="Q924" s="27">
        <f t="shared" si="1587"/>
        <v>0</v>
      </c>
      <c r="R924" s="27">
        <f t="shared" si="1587"/>
        <v>283</v>
      </c>
      <c r="S924" s="27">
        <f t="shared" si="1587"/>
        <v>0</v>
      </c>
      <c r="T924" s="27">
        <f t="shared" si="1587"/>
        <v>0</v>
      </c>
      <c r="U924" s="27">
        <f t="shared" si="1587"/>
        <v>0</v>
      </c>
      <c r="V924" s="27">
        <f t="shared" ref="T924:AI925" si="1588">V925</f>
        <v>0</v>
      </c>
      <c r="W924" s="27">
        <f t="shared" si="1588"/>
        <v>0</v>
      </c>
      <c r="X924" s="27">
        <f t="shared" si="1588"/>
        <v>283</v>
      </c>
      <c r="Y924" s="27">
        <f t="shared" si="1588"/>
        <v>0</v>
      </c>
      <c r="Z924" s="27">
        <f t="shared" si="1588"/>
        <v>0</v>
      </c>
      <c r="AA924" s="27">
        <f t="shared" si="1588"/>
        <v>0</v>
      </c>
      <c r="AB924" s="27">
        <f t="shared" si="1588"/>
        <v>0</v>
      </c>
      <c r="AC924" s="27">
        <f t="shared" si="1588"/>
        <v>0</v>
      </c>
      <c r="AD924" s="27">
        <f t="shared" si="1588"/>
        <v>283</v>
      </c>
      <c r="AE924" s="27">
        <f t="shared" si="1588"/>
        <v>0</v>
      </c>
      <c r="AF924" s="27">
        <f t="shared" si="1588"/>
        <v>0</v>
      </c>
      <c r="AG924" s="27">
        <f t="shared" si="1588"/>
        <v>0</v>
      </c>
      <c r="AH924" s="27">
        <f t="shared" si="1588"/>
        <v>0</v>
      </c>
      <c r="AI924" s="27">
        <f t="shared" si="1588"/>
        <v>0</v>
      </c>
      <c r="AJ924" s="27">
        <f t="shared" ref="AF924:AU925" si="1589">AJ925</f>
        <v>283</v>
      </c>
      <c r="AK924" s="27">
        <f t="shared" si="1589"/>
        <v>0</v>
      </c>
      <c r="AL924" s="27">
        <f t="shared" si="1589"/>
        <v>0</v>
      </c>
      <c r="AM924" s="27">
        <f t="shared" si="1589"/>
        <v>0</v>
      </c>
      <c r="AN924" s="27">
        <f t="shared" si="1589"/>
        <v>0</v>
      </c>
      <c r="AO924" s="27">
        <f t="shared" si="1589"/>
        <v>0</v>
      </c>
      <c r="AP924" s="27">
        <f t="shared" si="1589"/>
        <v>283</v>
      </c>
      <c r="AQ924" s="27">
        <f t="shared" si="1589"/>
        <v>0</v>
      </c>
      <c r="AR924" s="27">
        <f t="shared" si="1589"/>
        <v>0</v>
      </c>
      <c r="AS924" s="27">
        <f t="shared" si="1589"/>
        <v>0</v>
      </c>
      <c r="AT924" s="27">
        <f t="shared" si="1589"/>
        <v>0</v>
      </c>
      <c r="AU924" s="27">
        <f t="shared" si="1589"/>
        <v>0</v>
      </c>
      <c r="AV924" s="27">
        <f t="shared" ref="AR924:AW925" si="1590">AV925</f>
        <v>283</v>
      </c>
      <c r="AW924" s="27">
        <f t="shared" si="1590"/>
        <v>0</v>
      </c>
    </row>
    <row r="925" spans="1:49" s="5" customFormat="1" ht="39.75" customHeight="1">
      <c r="A925" s="73" t="s">
        <v>83</v>
      </c>
      <c r="B925" s="25" t="s">
        <v>61</v>
      </c>
      <c r="C925" s="25" t="s">
        <v>50</v>
      </c>
      <c r="D925" s="32" t="s">
        <v>288</v>
      </c>
      <c r="E925" s="25" t="s">
        <v>84</v>
      </c>
      <c r="F925" s="27">
        <f t="shared" si="1587"/>
        <v>283</v>
      </c>
      <c r="G925" s="27">
        <f t="shared" si="1587"/>
        <v>0</v>
      </c>
      <c r="H925" s="27">
        <f t="shared" si="1587"/>
        <v>0</v>
      </c>
      <c r="I925" s="27">
        <f t="shared" si="1587"/>
        <v>0</v>
      </c>
      <c r="J925" s="27">
        <f t="shared" si="1587"/>
        <v>0</v>
      </c>
      <c r="K925" s="27">
        <f t="shared" si="1587"/>
        <v>0</v>
      </c>
      <c r="L925" s="27">
        <f t="shared" si="1587"/>
        <v>283</v>
      </c>
      <c r="M925" s="27">
        <f t="shared" si="1587"/>
        <v>0</v>
      </c>
      <c r="N925" s="27">
        <f t="shared" si="1587"/>
        <v>0</v>
      </c>
      <c r="O925" s="27">
        <f t="shared" si="1587"/>
        <v>0</v>
      </c>
      <c r="P925" s="27">
        <f t="shared" si="1587"/>
        <v>0</v>
      </c>
      <c r="Q925" s="27">
        <f t="shared" si="1587"/>
        <v>0</v>
      </c>
      <c r="R925" s="27">
        <f t="shared" si="1587"/>
        <v>283</v>
      </c>
      <c r="S925" s="27">
        <f t="shared" si="1587"/>
        <v>0</v>
      </c>
      <c r="T925" s="27">
        <f t="shared" si="1588"/>
        <v>0</v>
      </c>
      <c r="U925" s="27">
        <f t="shared" si="1588"/>
        <v>0</v>
      </c>
      <c r="V925" s="27">
        <f t="shared" si="1588"/>
        <v>0</v>
      </c>
      <c r="W925" s="27">
        <f t="shared" si="1588"/>
        <v>0</v>
      </c>
      <c r="X925" s="27">
        <f t="shared" si="1588"/>
        <v>283</v>
      </c>
      <c r="Y925" s="27">
        <f t="shared" si="1588"/>
        <v>0</v>
      </c>
      <c r="Z925" s="27">
        <f t="shared" si="1588"/>
        <v>0</v>
      </c>
      <c r="AA925" s="27">
        <f t="shared" si="1588"/>
        <v>0</v>
      </c>
      <c r="AB925" s="27">
        <f t="shared" si="1588"/>
        <v>0</v>
      </c>
      <c r="AC925" s="27">
        <f t="shared" si="1588"/>
        <v>0</v>
      </c>
      <c r="AD925" s="27">
        <f t="shared" si="1588"/>
        <v>283</v>
      </c>
      <c r="AE925" s="27">
        <f t="shared" si="1588"/>
        <v>0</v>
      </c>
      <c r="AF925" s="27">
        <f t="shared" si="1589"/>
        <v>0</v>
      </c>
      <c r="AG925" s="27">
        <f t="shared" si="1589"/>
        <v>0</v>
      </c>
      <c r="AH925" s="27">
        <f t="shared" si="1589"/>
        <v>0</v>
      </c>
      <c r="AI925" s="27">
        <f t="shared" si="1589"/>
        <v>0</v>
      </c>
      <c r="AJ925" s="27">
        <f t="shared" si="1589"/>
        <v>283</v>
      </c>
      <c r="AK925" s="27">
        <f t="shared" si="1589"/>
        <v>0</v>
      </c>
      <c r="AL925" s="27">
        <f t="shared" si="1589"/>
        <v>0</v>
      </c>
      <c r="AM925" s="27">
        <f t="shared" si="1589"/>
        <v>0</v>
      </c>
      <c r="AN925" s="27">
        <f t="shared" si="1589"/>
        <v>0</v>
      </c>
      <c r="AO925" s="27">
        <f t="shared" si="1589"/>
        <v>0</v>
      </c>
      <c r="AP925" s="27">
        <f t="shared" si="1589"/>
        <v>283</v>
      </c>
      <c r="AQ925" s="27">
        <f t="shared" si="1589"/>
        <v>0</v>
      </c>
      <c r="AR925" s="27">
        <f t="shared" si="1590"/>
        <v>0</v>
      </c>
      <c r="AS925" s="27">
        <f t="shared" si="1590"/>
        <v>0</v>
      </c>
      <c r="AT925" s="27">
        <f t="shared" si="1590"/>
        <v>0</v>
      </c>
      <c r="AU925" s="27">
        <f t="shared" si="1590"/>
        <v>0</v>
      </c>
      <c r="AV925" s="27">
        <f t="shared" si="1590"/>
        <v>283</v>
      </c>
      <c r="AW925" s="27">
        <f t="shared" si="1590"/>
        <v>0</v>
      </c>
    </row>
    <row r="926" spans="1:49" s="5" customFormat="1" ht="20.25">
      <c r="A926" s="33" t="s">
        <v>178</v>
      </c>
      <c r="B926" s="25" t="s">
        <v>61</v>
      </c>
      <c r="C926" s="25" t="s">
        <v>50</v>
      </c>
      <c r="D926" s="32" t="s">
        <v>288</v>
      </c>
      <c r="E926" s="25" t="s">
        <v>177</v>
      </c>
      <c r="F926" s="27">
        <v>283</v>
      </c>
      <c r="G926" s="27"/>
      <c r="H926" s="27"/>
      <c r="I926" s="27"/>
      <c r="J926" s="27"/>
      <c r="K926" s="27"/>
      <c r="L926" s="27">
        <f>F926+H926+I926+J926+K926</f>
        <v>283</v>
      </c>
      <c r="M926" s="27">
        <f>G926+K926</f>
        <v>0</v>
      </c>
      <c r="N926" s="27"/>
      <c r="O926" s="27"/>
      <c r="P926" s="27"/>
      <c r="Q926" s="27"/>
      <c r="R926" s="27">
        <f>L926+N926+O926+P926+Q926</f>
        <v>283</v>
      </c>
      <c r="S926" s="27">
        <f>M926+Q926</f>
        <v>0</v>
      </c>
      <c r="T926" s="27"/>
      <c r="U926" s="27"/>
      <c r="V926" s="27"/>
      <c r="W926" s="27"/>
      <c r="X926" s="27">
        <f>R926+T926+U926+V926+W926</f>
        <v>283</v>
      </c>
      <c r="Y926" s="27">
        <f>S926+W926</f>
        <v>0</v>
      </c>
      <c r="Z926" s="27"/>
      <c r="AA926" s="27"/>
      <c r="AB926" s="27"/>
      <c r="AC926" s="27"/>
      <c r="AD926" s="27">
        <f>X926+Z926+AA926+AB926+AC926</f>
        <v>283</v>
      </c>
      <c r="AE926" s="27">
        <f>Y926+AC926</f>
        <v>0</v>
      </c>
      <c r="AF926" s="27"/>
      <c r="AG926" s="27"/>
      <c r="AH926" s="27"/>
      <c r="AI926" s="27"/>
      <c r="AJ926" s="27">
        <f>AD926+AF926+AG926+AH926+AI926</f>
        <v>283</v>
      </c>
      <c r="AK926" s="27">
        <f>AE926+AI926</f>
        <v>0</v>
      </c>
      <c r="AL926" s="27"/>
      <c r="AM926" s="27"/>
      <c r="AN926" s="27"/>
      <c r="AO926" s="27"/>
      <c r="AP926" s="27">
        <f>AJ926+AL926+AM926+AN926+AO926</f>
        <v>283</v>
      </c>
      <c r="AQ926" s="27">
        <f>AK926+AO926</f>
        <v>0</v>
      </c>
      <c r="AR926" s="27"/>
      <c r="AS926" s="27"/>
      <c r="AT926" s="27"/>
      <c r="AU926" s="27"/>
      <c r="AV926" s="27">
        <f>AP926+AR926+AS926+AT926+AU926</f>
        <v>283</v>
      </c>
      <c r="AW926" s="27">
        <f>AQ926+AU926</f>
        <v>0</v>
      </c>
    </row>
    <row r="927" spans="1:49" s="5" customFormat="1" ht="33.75">
      <c r="A927" s="33" t="s">
        <v>93</v>
      </c>
      <c r="B927" s="25" t="s">
        <v>61</v>
      </c>
      <c r="C927" s="25" t="s">
        <v>50</v>
      </c>
      <c r="D927" s="32" t="s">
        <v>289</v>
      </c>
      <c r="E927" s="25"/>
      <c r="F927" s="27">
        <f t="shared" ref="F927:AW927" si="1591">F928</f>
        <v>1617</v>
      </c>
      <c r="G927" s="27">
        <f t="shared" si="1591"/>
        <v>0</v>
      </c>
      <c r="H927" s="27">
        <f t="shared" si="1591"/>
        <v>0</v>
      </c>
      <c r="I927" s="27">
        <f t="shared" si="1591"/>
        <v>0</v>
      </c>
      <c r="J927" s="27">
        <f t="shared" si="1591"/>
        <v>0</v>
      </c>
      <c r="K927" s="27">
        <f t="shared" si="1591"/>
        <v>0</v>
      </c>
      <c r="L927" s="27">
        <f t="shared" si="1591"/>
        <v>1617</v>
      </c>
      <c r="M927" s="27">
        <f t="shared" si="1591"/>
        <v>0</v>
      </c>
      <c r="N927" s="27">
        <f t="shared" si="1591"/>
        <v>0</v>
      </c>
      <c r="O927" s="27">
        <f t="shared" si="1591"/>
        <v>0</v>
      </c>
      <c r="P927" s="27">
        <f t="shared" si="1591"/>
        <v>0</v>
      </c>
      <c r="Q927" s="27">
        <f t="shared" si="1591"/>
        <v>0</v>
      </c>
      <c r="R927" s="27">
        <f t="shared" si="1591"/>
        <v>1617</v>
      </c>
      <c r="S927" s="27">
        <f t="shared" si="1591"/>
        <v>0</v>
      </c>
      <c r="T927" s="27">
        <f t="shared" si="1591"/>
        <v>0</v>
      </c>
      <c r="U927" s="27">
        <f t="shared" si="1591"/>
        <v>0</v>
      </c>
      <c r="V927" s="27">
        <f t="shared" si="1591"/>
        <v>0</v>
      </c>
      <c r="W927" s="27">
        <f t="shared" si="1591"/>
        <v>0</v>
      </c>
      <c r="X927" s="27">
        <f t="shared" si="1591"/>
        <v>1617</v>
      </c>
      <c r="Y927" s="27">
        <f t="shared" si="1591"/>
        <v>0</v>
      </c>
      <c r="Z927" s="27">
        <f t="shared" si="1591"/>
        <v>0</v>
      </c>
      <c r="AA927" s="27">
        <f t="shared" si="1591"/>
        <v>0</v>
      </c>
      <c r="AB927" s="27">
        <f t="shared" si="1591"/>
        <v>0</v>
      </c>
      <c r="AC927" s="27">
        <f t="shared" si="1591"/>
        <v>0</v>
      </c>
      <c r="AD927" s="27">
        <f t="shared" si="1591"/>
        <v>1617</v>
      </c>
      <c r="AE927" s="27">
        <f t="shared" si="1591"/>
        <v>0</v>
      </c>
      <c r="AF927" s="27">
        <f t="shared" si="1591"/>
        <v>0</v>
      </c>
      <c r="AG927" s="27">
        <f t="shared" si="1591"/>
        <v>0</v>
      </c>
      <c r="AH927" s="27">
        <f t="shared" si="1591"/>
        <v>0</v>
      </c>
      <c r="AI927" s="27">
        <f t="shared" si="1591"/>
        <v>0</v>
      </c>
      <c r="AJ927" s="27">
        <f t="shared" si="1591"/>
        <v>1617</v>
      </c>
      <c r="AK927" s="27">
        <f t="shared" si="1591"/>
        <v>0</v>
      </c>
      <c r="AL927" s="27">
        <f t="shared" si="1591"/>
        <v>0</v>
      </c>
      <c r="AM927" s="27">
        <f t="shared" si="1591"/>
        <v>0</v>
      </c>
      <c r="AN927" s="27">
        <f t="shared" si="1591"/>
        <v>0</v>
      </c>
      <c r="AO927" s="27">
        <f t="shared" si="1591"/>
        <v>0</v>
      </c>
      <c r="AP927" s="27">
        <f t="shared" si="1591"/>
        <v>1617</v>
      </c>
      <c r="AQ927" s="27">
        <f t="shared" si="1591"/>
        <v>0</v>
      </c>
      <c r="AR927" s="27">
        <f t="shared" si="1591"/>
        <v>0</v>
      </c>
      <c r="AS927" s="27">
        <f t="shared" si="1591"/>
        <v>0</v>
      </c>
      <c r="AT927" s="27">
        <f t="shared" si="1591"/>
        <v>0</v>
      </c>
      <c r="AU927" s="27">
        <f t="shared" si="1591"/>
        <v>0</v>
      </c>
      <c r="AV927" s="27">
        <f t="shared" si="1591"/>
        <v>1617</v>
      </c>
      <c r="AW927" s="27">
        <f t="shared" si="1591"/>
        <v>0</v>
      </c>
    </row>
    <row r="928" spans="1:49" s="5" customFormat="1" ht="38.25" customHeight="1">
      <c r="A928" s="73" t="s">
        <v>83</v>
      </c>
      <c r="B928" s="25" t="s">
        <v>61</v>
      </c>
      <c r="C928" s="25" t="s">
        <v>50</v>
      </c>
      <c r="D928" s="32" t="s">
        <v>289</v>
      </c>
      <c r="E928" s="25" t="s">
        <v>84</v>
      </c>
      <c r="F928" s="27">
        <f t="shared" ref="F928:G928" si="1592">F929+F930</f>
        <v>1617</v>
      </c>
      <c r="G928" s="27">
        <f t="shared" si="1592"/>
        <v>0</v>
      </c>
      <c r="H928" s="27">
        <f t="shared" ref="H928:M928" si="1593">H929+H930</f>
        <v>0</v>
      </c>
      <c r="I928" s="27">
        <f t="shared" si="1593"/>
        <v>0</v>
      </c>
      <c r="J928" s="27">
        <f t="shared" si="1593"/>
        <v>0</v>
      </c>
      <c r="K928" s="27">
        <f t="shared" si="1593"/>
        <v>0</v>
      </c>
      <c r="L928" s="27">
        <f t="shared" si="1593"/>
        <v>1617</v>
      </c>
      <c r="M928" s="27">
        <f t="shared" si="1593"/>
        <v>0</v>
      </c>
      <c r="N928" s="27">
        <f t="shared" ref="N928:S928" si="1594">N929+N930</f>
        <v>0</v>
      </c>
      <c r="O928" s="27">
        <f t="shared" si="1594"/>
        <v>0</v>
      </c>
      <c r="P928" s="27">
        <f t="shared" si="1594"/>
        <v>0</v>
      </c>
      <c r="Q928" s="27">
        <f t="shared" si="1594"/>
        <v>0</v>
      </c>
      <c r="R928" s="27">
        <f t="shared" si="1594"/>
        <v>1617</v>
      </c>
      <c r="S928" s="27">
        <f t="shared" si="1594"/>
        <v>0</v>
      </c>
      <c r="T928" s="27">
        <f t="shared" ref="T928:Y928" si="1595">T929+T930</f>
        <v>0</v>
      </c>
      <c r="U928" s="27">
        <f t="shared" si="1595"/>
        <v>0</v>
      </c>
      <c r="V928" s="27">
        <f t="shared" si="1595"/>
        <v>0</v>
      </c>
      <c r="W928" s="27">
        <f t="shared" si="1595"/>
        <v>0</v>
      </c>
      <c r="X928" s="27">
        <f t="shared" si="1595"/>
        <v>1617</v>
      </c>
      <c r="Y928" s="27">
        <f t="shared" si="1595"/>
        <v>0</v>
      </c>
      <c r="Z928" s="27">
        <f t="shared" ref="Z928:AE928" si="1596">Z929+Z930</f>
        <v>0</v>
      </c>
      <c r="AA928" s="27">
        <f t="shared" si="1596"/>
        <v>0</v>
      </c>
      <c r="AB928" s="27">
        <f t="shared" si="1596"/>
        <v>0</v>
      </c>
      <c r="AC928" s="27">
        <f t="shared" si="1596"/>
        <v>0</v>
      </c>
      <c r="AD928" s="27">
        <f t="shared" si="1596"/>
        <v>1617</v>
      </c>
      <c r="AE928" s="27">
        <f t="shared" si="1596"/>
        <v>0</v>
      </c>
      <c r="AF928" s="27">
        <f t="shared" ref="AF928:AK928" si="1597">AF929+AF930</f>
        <v>0</v>
      </c>
      <c r="AG928" s="27">
        <f t="shared" si="1597"/>
        <v>0</v>
      </c>
      <c r="AH928" s="27">
        <f t="shared" si="1597"/>
        <v>0</v>
      </c>
      <c r="AI928" s="27">
        <f t="shared" si="1597"/>
        <v>0</v>
      </c>
      <c r="AJ928" s="27">
        <f t="shared" si="1597"/>
        <v>1617</v>
      </c>
      <c r="AK928" s="27">
        <f t="shared" si="1597"/>
        <v>0</v>
      </c>
      <c r="AL928" s="27">
        <f t="shared" ref="AL928:AQ928" si="1598">AL929+AL930</f>
        <v>0</v>
      </c>
      <c r="AM928" s="27">
        <f t="shared" si="1598"/>
        <v>0</v>
      </c>
      <c r="AN928" s="27">
        <f t="shared" si="1598"/>
        <v>0</v>
      </c>
      <c r="AO928" s="27">
        <f t="shared" si="1598"/>
        <v>0</v>
      </c>
      <c r="AP928" s="27">
        <f t="shared" si="1598"/>
        <v>1617</v>
      </c>
      <c r="AQ928" s="27">
        <f t="shared" si="1598"/>
        <v>0</v>
      </c>
      <c r="AR928" s="27">
        <f t="shared" ref="AR928:AW928" si="1599">AR929+AR930</f>
        <v>0</v>
      </c>
      <c r="AS928" s="27">
        <f t="shared" si="1599"/>
        <v>0</v>
      </c>
      <c r="AT928" s="27">
        <f t="shared" si="1599"/>
        <v>0</v>
      </c>
      <c r="AU928" s="27">
        <f t="shared" si="1599"/>
        <v>0</v>
      </c>
      <c r="AV928" s="27">
        <f t="shared" si="1599"/>
        <v>1617</v>
      </c>
      <c r="AW928" s="27">
        <f t="shared" si="1599"/>
        <v>0</v>
      </c>
    </row>
    <row r="929" spans="1:49" s="5" customFormat="1" ht="20.25">
      <c r="A929" s="33" t="s">
        <v>178</v>
      </c>
      <c r="B929" s="25" t="s">
        <v>61</v>
      </c>
      <c r="C929" s="25" t="s">
        <v>50</v>
      </c>
      <c r="D929" s="32" t="s">
        <v>289</v>
      </c>
      <c r="E929" s="25" t="s">
        <v>177</v>
      </c>
      <c r="F929" s="27">
        <v>972</v>
      </c>
      <c r="G929" s="27"/>
      <c r="H929" s="27"/>
      <c r="I929" s="27"/>
      <c r="J929" s="27"/>
      <c r="K929" s="27"/>
      <c r="L929" s="27">
        <f>F929+H929+I929+J929+K929</f>
        <v>972</v>
      </c>
      <c r="M929" s="27">
        <f>G929+K929</f>
        <v>0</v>
      </c>
      <c r="N929" s="27"/>
      <c r="O929" s="27"/>
      <c r="P929" s="27"/>
      <c r="Q929" s="27"/>
      <c r="R929" s="27">
        <f>L929+N929+O929+P929+Q929</f>
        <v>972</v>
      </c>
      <c r="S929" s="27">
        <f>M929+Q929</f>
        <v>0</v>
      </c>
      <c r="T929" s="27"/>
      <c r="U929" s="27"/>
      <c r="V929" s="27"/>
      <c r="W929" s="27"/>
      <c r="X929" s="27">
        <f>R929+T929+U929+V929+W929</f>
        <v>972</v>
      </c>
      <c r="Y929" s="27">
        <f>S929+W929</f>
        <v>0</v>
      </c>
      <c r="Z929" s="27"/>
      <c r="AA929" s="27"/>
      <c r="AB929" s="27"/>
      <c r="AC929" s="27"/>
      <c r="AD929" s="27">
        <f>X929+Z929+AA929+AB929+AC929</f>
        <v>972</v>
      </c>
      <c r="AE929" s="27">
        <f>Y929+AC929</f>
        <v>0</v>
      </c>
      <c r="AF929" s="27"/>
      <c r="AG929" s="27"/>
      <c r="AH929" s="27"/>
      <c r="AI929" s="27"/>
      <c r="AJ929" s="27">
        <f>AD929+AF929+AG929+AH929+AI929</f>
        <v>972</v>
      </c>
      <c r="AK929" s="27">
        <f>AE929+AI929</f>
        <v>0</v>
      </c>
      <c r="AL929" s="27"/>
      <c r="AM929" s="27"/>
      <c r="AN929" s="27"/>
      <c r="AO929" s="27"/>
      <c r="AP929" s="27">
        <f>AJ929+AL929+AM929+AN929+AO929</f>
        <v>972</v>
      </c>
      <c r="AQ929" s="27">
        <f>AK929+AO929</f>
        <v>0</v>
      </c>
      <c r="AR929" s="27"/>
      <c r="AS929" s="27"/>
      <c r="AT929" s="27"/>
      <c r="AU929" s="27"/>
      <c r="AV929" s="27">
        <f>AP929+AR929+AS929+AT929+AU929</f>
        <v>972</v>
      </c>
      <c r="AW929" s="27">
        <f>AQ929+AU929</f>
        <v>0</v>
      </c>
    </row>
    <row r="930" spans="1:49" s="5" customFormat="1" ht="20.25">
      <c r="A930" s="33" t="s">
        <v>189</v>
      </c>
      <c r="B930" s="25" t="s">
        <v>61</v>
      </c>
      <c r="C930" s="25" t="s">
        <v>50</v>
      </c>
      <c r="D930" s="32" t="s">
        <v>289</v>
      </c>
      <c r="E930" s="25" t="s">
        <v>188</v>
      </c>
      <c r="F930" s="27">
        <v>645</v>
      </c>
      <c r="G930" s="27"/>
      <c r="H930" s="27"/>
      <c r="I930" s="27"/>
      <c r="J930" s="27"/>
      <c r="K930" s="27"/>
      <c r="L930" s="27">
        <f>F930+H930+I930+J930+K930</f>
        <v>645</v>
      </c>
      <c r="M930" s="27">
        <f>G930+K930</f>
        <v>0</v>
      </c>
      <c r="N930" s="27"/>
      <c r="O930" s="27"/>
      <c r="P930" s="27"/>
      <c r="Q930" s="27"/>
      <c r="R930" s="27">
        <f>L930+N930+O930+P930+Q930</f>
        <v>645</v>
      </c>
      <c r="S930" s="27">
        <f>M930+Q930</f>
        <v>0</v>
      </c>
      <c r="T930" s="27"/>
      <c r="U930" s="27"/>
      <c r="V930" s="27"/>
      <c r="W930" s="27"/>
      <c r="X930" s="27">
        <f>R930+T930+U930+V930+W930</f>
        <v>645</v>
      </c>
      <c r="Y930" s="27">
        <f>S930+W930</f>
        <v>0</v>
      </c>
      <c r="Z930" s="27"/>
      <c r="AA930" s="27"/>
      <c r="AB930" s="27"/>
      <c r="AC930" s="27"/>
      <c r="AD930" s="27">
        <f>X930+Z930+AA930+AB930+AC930</f>
        <v>645</v>
      </c>
      <c r="AE930" s="27">
        <f>Y930+AC930</f>
        <v>0</v>
      </c>
      <c r="AF930" s="27"/>
      <c r="AG930" s="27"/>
      <c r="AH930" s="27"/>
      <c r="AI930" s="27"/>
      <c r="AJ930" s="27">
        <f>AD930+AF930+AG930+AH930+AI930</f>
        <v>645</v>
      </c>
      <c r="AK930" s="27">
        <f>AE930+AI930</f>
        <v>0</v>
      </c>
      <c r="AL930" s="27"/>
      <c r="AM930" s="27"/>
      <c r="AN930" s="27"/>
      <c r="AO930" s="27"/>
      <c r="AP930" s="27">
        <f>AJ930+AL930+AM930+AN930+AO930</f>
        <v>645</v>
      </c>
      <c r="AQ930" s="27">
        <f>AK930+AO930</f>
        <v>0</v>
      </c>
      <c r="AR930" s="27"/>
      <c r="AS930" s="27"/>
      <c r="AT930" s="27"/>
      <c r="AU930" s="27"/>
      <c r="AV930" s="27">
        <f>AP930+AR930+AS930+AT930+AU930</f>
        <v>645</v>
      </c>
      <c r="AW930" s="27">
        <f>AQ930+AU930</f>
        <v>0</v>
      </c>
    </row>
    <row r="931" spans="1:49" s="5" customFormat="1" ht="66.75">
      <c r="A931" s="73" t="s">
        <v>210</v>
      </c>
      <c r="B931" s="25" t="s">
        <v>61</v>
      </c>
      <c r="C931" s="25" t="s">
        <v>50</v>
      </c>
      <c r="D931" s="42" t="s">
        <v>439</v>
      </c>
      <c r="E931" s="42"/>
      <c r="F931" s="27">
        <f t="shared" ref="F931:U933" si="1600">F932</f>
        <v>2000</v>
      </c>
      <c r="G931" s="27">
        <f t="shared" si="1600"/>
        <v>0</v>
      </c>
      <c r="H931" s="27">
        <f t="shared" si="1600"/>
        <v>0</v>
      </c>
      <c r="I931" s="27">
        <f t="shared" si="1600"/>
        <v>0</v>
      </c>
      <c r="J931" s="27">
        <f t="shared" si="1600"/>
        <v>0</v>
      </c>
      <c r="K931" s="27">
        <f t="shared" si="1600"/>
        <v>0</v>
      </c>
      <c r="L931" s="27">
        <f t="shared" si="1600"/>
        <v>2000</v>
      </c>
      <c r="M931" s="27">
        <f t="shared" si="1600"/>
        <v>0</v>
      </c>
      <c r="N931" s="27">
        <f t="shared" si="1600"/>
        <v>0</v>
      </c>
      <c r="O931" s="27">
        <f t="shared" si="1600"/>
        <v>0</v>
      </c>
      <c r="P931" s="27">
        <f t="shared" si="1600"/>
        <v>0</v>
      </c>
      <c r="Q931" s="27">
        <f t="shared" si="1600"/>
        <v>0</v>
      </c>
      <c r="R931" s="27">
        <f t="shared" si="1600"/>
        <v>2000</v>
      </c>
      <c r="S931" s="27">
        <f t="shared" si="1600"/>
        <v>0</v>
      </c>
      <c r="T931" s="27">
        <f t="shared" si="1600"/>
        <v>0</v>
      </c>
      <c r="U931" s="27">
        <f t="shared" si="1600"/>
        <v>0</v>
      </c>
      <c r="V931" s="27">
        <f t="shared" ref="T931:AI933" si="1601">V932</f>
        <v>0</v>
      </c>
      <c r="W931" s="27">
        <f t="shared" si="1601"/>
        <v>0</v>
      </c>
      <c r="X931" s="27">
        <f t="shared" si="1601"/>
        <v>2000</v>
      </c>
      <c r="Y931" s="27">
        <f t="shared" si="1601"/>
        <v>0</v>
      </c>
      <c r="Z931" s="27">
        <f t="shared" si="1601"/>
        <v>0</v>
      </c>
      <c r="AA931" s="27">
        <f t="shared" si="1601"/>
        <v>0</v>
      </c>
      <c r="AB931" s="27">
        <f t="shared" si="1601"/>
        <v>0</v>
      </c>
      <c r="AC931" s="27">
        <f t="shared" si="1601"/>
        <v>0</v>
      </c>
      <c r="AD931" s="27">
        <f t="shared" si="1601"/>
        <v>2000</v>
      </c>
      <c r="AE931" s="27">
        <f t="shared" si="1601"/>
        <v>0</v>
      </c>
      <c r="AF931" s="27">
        <f t="shared" si="1601"/>
        <v>0</v>
      </c>
      <c r="AG931" s="27">
        <f t="shared" si="1601"/>
        <v>0</v>
      </c>
      <c r="AH931" s="27">
        <f t="shared" si="1601"/>
        <v>0</v>
      </c>
      <c r="AI931" s="27">
        <f t="shared" si="1601"/>
        <v>0</v>
      </c>
      <c r="AJ931" s="27">
        <f t="shared" ref="AF931:AU933" si="1602">AJ932</f>
        <v>2000</v>
      </c>
      <c r="AK931" s="27">
        <f t="shared" si="1602"/>
        <v>0</v>
      </c>
      <c r="AL931" s="27">
        <f t="shared" si="1602"/>
        <v>0</v>
      </c>
      <c r="AM931" s="27">
        <f t="shared" si="1602"/>
        <v>0</v>
      </c>
      <c r="AN931" s="27">
        <f t="shared" si="1602"/>
        <v>0</v>
      </c>
      <c r="AO931" s="27">
        <f t="shared" si="1602"/>
        <v>0</v>
      </c>
      <c r="AP931" s="27">
        <f t="shared" si="1602"/>
        <v>2000</v>
      </c>
      <c r="AQ931" s="27">
        <f t="shared" si="1602"/>
        <v>0</v>
      </c>
      <c r="AR931" s="27">
        <f t="shared" si="1602"/>
        <v>0</v>
      </c>
      <c r="AS931" s="27">
        <f t="shared" si="1602"/>
        <v>0</v>
      </c>
      <c r="AT931" s="27">
        <f t="shared" si="1602"/>
        <v>0</v>
      </c>
      <c r="AU931" s="27">
        <f t="shared" si="1602"/>
        <v>0</v>
      </c>
      <c r="AV931" s="27">
        <f t="shared" ref="AR931:AW933" si="1603">AV932</f>
        <v>2000</v>
      </c>
      <c r="AW931" s="27">
        <f t="shared" si="1603"/>
        <v>0</v>
      </c>
    </row>
    <row r="932" spans="1:49" s="5" customFormat="1" ht="20.25">
      <c r="A932" s="73" t="s">
        <v>438</v>
      </c>
      <c r="B932" s="25" t="s">
        <v>61</v>
      </c>
      <c r="C932" s="25" t="s">
        <v>50</v>
      </c>
      <c r="D932" s="42" t="s">
        <v>440</v>
      </c>
      <c r="E932" s="42"/>
      <c r="F932" s="27">
        <f t="shared" si="1600"/>
        <v>2000</v>
      </c>
      <c r="G932" s="27">
        <f t="shared" si="1600"/>
        <v>0</v>
      </c>
      <c r="H932" s="27">
        <f t="shared" si="1600"/>
        <v>0</v>
      </c>
      <c r="I932" s="27">
        <f t="shared" si="1600"/>
        <v>0</v>
      </c>
      <c r="J932" s="27">
        <f t="shared" si="1600"/>
        <v>0</v>
      </c>
      <c r="K932" s="27">
        <f t="shared" si="1600"/>
        <v>0</v>
      </c>
      <c r="L932" s="27">
        <f t="shared" si="1600"/>
        <v>2000</v>
      </c>
      <c r="M932" s="27">
        <f t="shared" si="1600"/>
        <v>0</v>
      </c>
      <c r="N932" s="27">
        <f t="shared" si="1600"/>
        <v>0</v>
      </c>
      <c r="O932" s="27">
        <f t="shared" si="1600"/>
        <v>0</v>
      </c>
      <c r="P932" s="27">
        <f t="shared" si="1600"/>
        <v>0</v>
      </c>
      <c r="Q932" s="27">
        <f t="shared" si="1600"/>
        <v>0</v>
      </c>
      <c r="R932" s="27">
        <f t="shared" si="1600"/>
        <v>2000</v>
      </c>
      <c r="S932" s="27">
        <f t="shared" si="1600"/>
        <v>0</v>
      </c>
      <c r="T932" s="27">
        <f t="shared" si="1601"/>
        <v>0</v>
      </c>
      <c r="U932" s="27">
        <f t="shared" si="1601"/>
        <v>0</v>
      </c>
      <c r="V932" s="27">
        <f t="shared" si="1601"/>
        <v>0</v>
      </c>
      <c r="W932" s="27">
        <f t="shared" si="1601"/>
        <v>0</v>
      </c>
      <c r="X932" s="27">
        <f t="shared" si="1601"/>
        <v>2000</v>
      </c>
      <c r="Y932" s="27">
        <f t="shared" si="1601"/>
        <v>0</v>
      </c>
      <c r="Z932" s="27">
        <f t="shared" si="1601"/>
        <v>0</v>
      </c>
      <c r="AA932" s="27">
        <f t="shared" si="1601"/>
        <v>0</v>
      </c>
      <c r="AB932" s="27">
        <f t="shared" si="1601"/>
        <v>0</v>
      </c>
      <c r="AC932" s="27">
        <f t="shared" si="1601"/>
        <v>0</v>
      </c>
      <c r="AD932" s="27">
        <f t="shared" si="1601"/>
        <v>2000</v>
      </c>
      <c r="AE932" s="27">
        <f t="shared" si="1601"/>
        <v>0</v>
      </c>
      <c r="AF932" s="27">
        <f t="shared" si="1602"/>
        <v>0</v>
      </c>
      <c r="AG932" s="27">
        <f t="shared" si="1602"/>
        <v>0</v>
      </c>
      <c r="AH932" s="27">
        <f t="shared" si="1602"/>
        <v>0</v>
      </c>
      <c r="AI932" s="27">
        <f t="shared" si="1602"/>
        <v>0</v>
      </c>
      <c r="AJ932" s="27">
        <f t="shared" si="1602"/>
        <v>2000</v>
      </c>
      <c r="AK932" s="27">
        <f t="shared" si="1602"/>
        <v>0</v>
      </c>
      <c r="AL932" s="27">
        <f t="shared" si="1602"/>
        <v>0</v>
      </c>
      <c r="AM932" s="27">
        <f t="shared" si="1602"/>
        <v>0</v>
      </c>
      <c r="AN932" s="27">
        <f t="shared" si="1602"/>
        <v>0</v>
      </c>
      <c r="AO932" s="27">
        <f t="shared" si="1602"/>
        <v>0</v>
      </c>
      <c r="AP932" s="27">
        <f t="shared" si="1602"/>
        <v>2000</v>
      </c>
      <c r="AQ932" s="27">
        <f t="shared" si="1602"/>
        <v>0</v>
      </c>
      <c r="AR932" s="27">
        <f t="shared" si="1603"/>
        <v>0</v>
      </c>
      <c r="AS932" s="27">
        <f t="shared" si="1603"/>
        <v>0</v>
      </c>
      <c r="AT932" s="27">
        <f t="shared" si="1603"/>
        <v>0</v>
      </c>
      <c r="AU932" s="27">
        <f t="shared" si="1603"/>
        <v>0</v>
      </c>
      <c r="AV932" s="27">
        <f t="shared" si="1603"/>
        <v>2000</v>
      </c>
      <c r="AW932" s="27">
        <f t="shared" si="1603"/>
        <v>0</v>
      </c>
    </row>
    <row r="933" spans="1:49" s="5" customFormat="1" ht="20.25">
      <c r="A933" s="73" t="s">
        <v>99</v>
      </c>
      <c r="B933" s="25" t="s">
        <v>61</v>
      </c>
      <c r="C933" s="25" t="s">
        <v>50</v>
      </c>
      <c r="D933" s="42" t="s">
        <v>440</v>
      </c>
      <c r="E933" s="42" t="s">
        <v>100</v>
      </c>
      <c r="F933" s="27">
        <f t="shared" si="1600"/>
        <v>2000</v>
      </c>
      <c r="G933" s="27">
        <f t="shared" si="1600"/>
        <v>0</v>
      </c>
      <c r="H933" s="27">
        <f t="shared" si="1600"/>
        <v>0</v>
      </c>
      <c r="I933" s="27">
        <f t="shared" si="1600"/>
        <v>0</v>
      </c>
      <c r="J933" s="27">
        <f t="shared" si="1600"/>
        <v>0</v>
      </c>
      <c r="K933" s="27">
        <f t="shared" si="1600"/>
        <v>0</v>
      </c>
      <c r="L933" s="27">
        <f t="shared" si="1600"/>
        <v>2000</v>
      </c>
      <c r="M933" s="27">
        <f t="shared" si="1600"/>
        <v>0</v>
      </c>
      <c r="N933" s="27">
        <f t="shared" si="1600"/>
        <v>0</v>
      </c>
      <c r="O933" s="27">
        <f t="shared" si="1600"/>
        <v>0</v>
      </c>
      <c r="P933" s="27">
        <f t="shared" si="1600"/>
        <v>0</v>
      </c>
      <c r="Q933" s="27">
        <f t="shared" si="1600"/>
        <v>0</v>
      </c>
      <c r="R933" s="27">
        <f t="shared" si="1600"/>
        <v>2000</v>
      </c>
      <c r="S933" s="27">
        <f t="shared" si="1600"/>
        <v>0</v>
      </c>
      <c r="T933" s="27">
        <f t="shared" si="1601"/>
        <v>0</v>
      </c>
      <c r="U933" s="27">
        <f t="shared" si="1601"/>
        <v>0</v>
      </c>
      <c r="V933" s="27">
        <f t="shared" si="1601"/>
        <v>0</v>
      </c>
      <c r="W933" s="27">
        <f t="shared" si="1601"/>
        <v>0</v>
      </c>
      <c r="X933" s="27">
        <f t="shared" si="1601"/>
        <v>2000</v>
      </c>
      <c r="Y933" s="27">
        <f t="shared" si="1601"/>
        <v>0</v>
      </c>
      <c r="Z933" s="27">
        <f t="shared" si="1601"/>
        <v>0</v>
      </c>
      <c r="AA933" s="27">
        <f t="shared" si="1601"/>
        <v>0</v>
      </c>
      <c r="AB933" s="27">
        <f t="shared" si="1601"/>
        <v>0</v>
      </c>
      <c r="AC933" s="27">
        <f t="shared" si="1601"/>
        <v>0</v>
      </c>
      <c r="AD933" s="27">
        <f t="shared" si="1601"/>
        <v>2000</v>
      </c>
      <c r="AE933" s="27">
        <f t="shared" si="1601"/>
        <v>0</v>
      </c>
      <c r="AF933" s="27">
        <f t="shared" si="1602"/>
        <v>0</v>
      </c>
      <c r="AG933" s="27">
        <f t="shared" si="1602"/>
        <v>0</v>
      </c>
      <c r="AH933" s="27">
        <f t="shared" si="1602"/>
        <v>0</v>
      </c>
      <c r="AI933" s="27">
        <f t="shared" si="1602"/>
        <v>0</v>
      </c>
      <c r="AJ933" s="27">
        <f t="shared" si="1602"/>
        <v>2000</v>
      </c>
      <c r="AK933" s="27">
        <f t="shared" si="1602"/>
        <v>0</v>
      </c>
      <c r="AL933" s="27">
        <f t="shared" si="1602"/>
        <v>0</v>
      </c>
      <c r="AM933" s="27">
        <f t="shared" si="1602"/>
        <v>0</v>
      </c>
      <c r="AN933" s="27">
        <f t="shared" si="1602"/>
        <v>0</v>
      </c>
      <c r="AO933" s="27">
        <f t="shared" si="1602"/>
        <v>0</v>
      </c>
      <c r="AP933" s="27">
        <f t="shared" si="1602"/>
        <v>2000</v>
      </c>
      <c r="AQ933" s="27">
        <f t="shared" si="1602"/>
        <v>0</v>
      </c>
      <c r="AR933" s="27">
        <f t="shared" si="1603"/>
        <v>0</v>
      </c>
      <c r="AS933" s="27">
        <f t="shared" si="1603"/>
        <v>0</v>
      </c>
      <c r="AT933" s="27">
        <f t="shared" si="1603"/>
        <v>0</v>
      </c>
      <c r="AU933" s="27">
        <f t="shared" si="1603"/>
        <v>0</v>
      </c>
      <c r="AV933" s="27">
        <f t="shared" si="1603"/>
        <v>2000</v>
      </c>
      <c r="AW933" s="27">
        <f t="shared" si="1603"/>
        <v>0</v>
      </c>
    </row>
    <row r="934" spans="1:49" s="5" customFormat="1" ht="66.75">
      <c r="A934" s="33" t="s">
        <v>436</v>
      </c>
      <c r="B934" s="25" t="s">
        <v>61</v>
      </c>
      <c r="C934" s="25" t="s">
        <v>50</v>
      </c>
      <c r="D934" s="42" t="s">
        <v>440</v>
      </c>
      <c r="E934" s="42" t="s">
        <v>194</v>
      </c>
      <c r="F934" s="27">
        <v>2000</v>
      </c>
      <c r="G934" s="27"/>
      <c r="H934" s="27"/>
      <c r="I934" s="27"/>
      <c r="J934" s="27"/>
      <c r="K934" s="27"/>
      <c r="L934" s="27">
        <f>F934+H934+I934+J934+K934</f>
        <v>2000</v>
      </c>
      <c r="M934" s="27">
        <f>G934+K934</f>
        <v>0</v>
      </c>
      <c r="N934" s="27"/>
      <c r="O934" s="27"/>
      <c r="P934" s="27"/>
      <c r="Q934" s="27"/>
      <c r="R934" s="27">
        <f>L934+N934+O934+P934+Q934</f>
        <v>2000</v>
      </c>
      <c r="S934" s="27">
        <f>M934+Q934</f>
        <v>0</v>
      </c>
      <c r="T934" s="27"/>
      <c r="U934" s="27"/>
      <c r="V934" s="27"/>
      <c r="W934" s="27"/>
      <c r="X934" s="27">
        <f>R934+T934+U934+V934+W934</f>
        <v>2000</v>
      </c>
      <c r="Y934" s="27">
        <f>S934+W934</f>
        <v>0</v>
      </c>
      <c r="Z934" s="27"/>
      <c r="AA934" s="27"/>
      <c r="AB934" s="27"/>
      <c r="AC934" s="27"/>
      <c r="AD934" s="27">
        <f>X934+Z934+AA934+AB934+AC934</f>
        <v>2000</v>
      </c>
      <c r="AE934" s="27">
        <f>Y934+AC934</f>
        <v>0</v>
      </c>
      <c r="AF934" s="27"/>
      <c r="AG934" s="27"/>
      <c r="AH934" s="27"/>
      <c r="AI934" s="27"/>
      <c r="AJ934" s="27">
        <f>AD934+AF934+AG934+AH934+AI934</f>
        <v>2000</v>
      </c>
      <c r="AK934" s="27">
        <f>AE934+AI934</f>
        <v>0</v>
      </c>
      <c r="AL934" s="27"/>
      <c r="AM934" s="27"/>
      <c r="AN934" s="27"/>
      <c r="AO934" s="27"/>
      <c r="AP934" s="27">
        <f>AJ934+AL934+AM934+AN934+AO934</f>
        <v>2000</v>
      </c>
      <c r="AQ934" s="27">
        <f>AK934+AO934</f>
        <v>0</v>
      </c>
      <c r="AR934" s="27"/>
      <c r="AS934" s="27"/>
      <c r="AT934" s="27"/>
      <c r="AU934" s="27"/>
      <c r="AV934" s="27">
        <f>AP934+AR934+AS934+AT934+AU934</f>
        <v>2000</v>
      </c>
      <c r="AW934" s="27">
        <f>AQ934+AU934</f>
        <v>0</v>
      </c>
    </row>
    <row r="935" spans="1:49" s="5" customFormat="1" ht="33.75" hidden="1">
      <c r="A935" s="111" t="s">
        <v>152</v>
      </c>
      <c r="B935" s="97" t="s">
        <v>61</v>
      </c>
      <c r="C935" s="97" t="s">
        <v>50</v>
      </c>
      <c r="D935" s="110" t="s">
        <v>431</v>
      </c>
      <c r="E935" s="112"/>
      <c r="F935" s="95">
        <f t="shared" ref="F935:U936" si="1604">F936</f>
        <v>97532</v>
      </c>
      <c r="G935" s="95">
        <f t="shared" si="1604"/>
        <v>97532</v>
      </c>
      <c r="H935" s="95">
        <f t="shared" si="1604"/>
        <v>0</v>
      </c>
      <c r="I935" s="95">
        <f t="shared" si="1604"/>
        <v>0</v>
      </c>
      <c r="J935" s="95">
        <f t="shared" si="1604"/>
        <v>0</v>
      </c>
      <c r="K935" s="95">
        <f t="shared" si="1604"/>
        <v>0</v>
      </c>
      <c r="L935" s="95">
        <f t="shared" si="1604"/>
        <v>97532</v>
      </c>
      <c r="M935" s="95">
        <f t="shared" si="1604"/>
        <v>97532</v>
      </c>
      <c r="N935" s="95">
        <f t="shared" si="1604"/>
        <v>0</v>
      </c>
      <c r="O935" s="95">
        <f t="shared" si="1604"/>
        <v>0</v>
      </c>
      <c r="P935" s="95">
        <f t="shared" si="1604"/>
        <v>0</v>
      </c>
      <c r="Q935" s="95">
        <f t="shared" si="1604"/>
        <v>-97532</v>
      </c>
      <c r="R935" s="95">
        <f t="shared" si="1604"/>
        <v>0</v>
      </c>
      <c r="S935" s="95">
        <f t="shared" si="1604"/>
        <v>0</v>
      </c>
      <c r="T935" s="27">
        <f t="shared" si="1604"/>
        <v>0</v>
      </c>
      <c r="U935" s="27">
        <f t="shared" si="1604"/>
        <v>0</v>
      </c>
      <c r="V935" s="27">
        <f t="shared" ref="T935:AI936" si="1605">V936</f>
        <v>0</v>
      </c>
      <c r="W935" s="27">
        <f t="shared" si="1605"/>
        <v>0</v>
      </c>
      <c r="X935" s="27">
        <f t="shared" si="1605"/>
        <v>0</v>
      </c>
      <c r="Y935" s="27">
        <f t="shared" si="1605"/>
        <v>0</v>
      </c>
      <c r="Z935" s="27">
        <f t="shared" si="1605"/>
        <v>0</v>
      </c>
      <c r="AA935" s="27">
        <f t="shared" si="1605"/>
        <v>0</v>
      </c>
      <c r="AB935" s="27">
        <f t="shared" si="1605"/>
        <v>0</v>
      </c>
      <c r="AC935" s="27">
        <f t="shared" si="1605"/>
        <v>0</v>
      </c>
      <c r="AD935" s="95">
        <f t="shared" si="1605"/>
        <v>0</v>
      </c>
      <c r="AE935" s="95">
        <f t="shared" si="1605"/>
        <v>0</v>
      </c>
      <c r="AF935" s="27">
        <f t="shared" si="1605"/>
        <v>0</v>
      </c>
      <c r="AG935" s="27">
        <f t="shared" si="1605"/>
        <v>0</v>
      </c>
      <c r="AH935" s="27">
        <f t="shared" si="1605"/>
        <v>0</v>
      </c>
      <c r="AI935" s="27">
        <f t="shared" si="1605"/>
        <v>0</v>
      </c>
      <c r="AJ935" s="95">
        <f t="shared" ref="AF935:AU936" si="1606">AJ936</f>
        <v>0</v>
      </c>
      <c r="AK935" s="95">
        <f t="shared" si="1606"/>
        <v>0</v>
      </c>
      <c r="AL935" s="27">
        <f t="shared" si="1606"/>
        <v>0</v>
      </c>
      <c r="AM935" s="27">
        <f t="shared" si="1606"/>
        <v>0</v>
      </c>
      <c r="AN935" s="27">
        <f t="shared" si="1606"/>
        <v>0</v>
      </c>
      <c r="AO935" s="27">
        <f t="shared" si="1606"/>
        <v>0</v>
      </c>
      <c r="AP935" s="95">
        <f t="shared" si="1606"/>
        <v>0</v>
      </c>
      <c r="AQ935" s="95">
        <f t="shared" si="1606"/>
        <v>0</v>
      </c>
      <c r="AR935" s="27">
        <f t="shared" si="1606"/>
        <v>0</v>
      </c>
      <c r="AS935" s="27">
        <f t="shared" si="1606"/>
        <v>0</v>
      </c>
      <c r="AT935" s="27">
        <f t="shared" si="1606"/>
        <v>0</v>
      </c>
      <c r="AU935" s="27">
        <f t="shared" si="1606"/>
        <v>0</v>
      </c>
      <c r="AV935" s="95">
        <f t="shared" ref="AR935:AW936" si="1607">AV936</f>
        <v>0</v>
      </c>
      <c r="AW935" s="95">
        <f t="shared" si="1607"/>
        <v>0</v>
      </c>
    </row>
    <row r="936" spans="1:49" s="5" customFormat="1" ht="50.25" hidden="1">
      <c r="A936" s="111" t="s">
        <v>432</v>
      </c>
      <c r="B936" s="97" t="s">
        <v>61</v>
      </c>
      <c r="C936" s="97" t="s">
        <v>50</v>
      </c>
      <c r="D936" s="110" t="s">
        <v>448</v>
      </c>
      <c r="E936" s="112"/>
      <c r="F936" s="95">
        <f t="shared" si="1604"/>
        <v>97532</v>
      </c>
      <c r="G936" s="95">
        <f t="shared" si="1604"/>
        <v>97532</v>
      </c>
      <c r="H936" s="95">
        <f t="shared" si="1604"/>
        <v>0</v>
      </c>
      <c r="I936" s="95">
        <f t="shared" si="1604"/>
        <v>0</v>
      </c>
      <c r="J936" s="95">
        <f t="shared" si="1604"/>
        <v>0</v>
      </c>
      <c r="K936" s="95">
        <f t="shared" si="1604"/>
        <v>0</v>
      </c>
      <c r="L936" s="95">
        <f t="shared" si="1604"/>
        <v>97532</v>
      </c>
      <c r="M936" s="95">
        <f t="shared" si="1604"/>
        <v>97532</v>
      </c>
      <c r="N936" s="95">
        <f t="shared" si="1604"/>
        <v>0</v>
      </c>
      <c r="O936" s="95">
        <f t="shared" si="1604"/>
        <v>0</v>
      </c>
      <c r="P936" s="95">
        <f t="shared" si="1604"/>
        <v>0</v>
      </c>
      <c r="Q936" s="95">
        <f t="shared" si="1604"/>
        <v>-97532</v>
      </c>
      <c r="R936" s="95">
        <f t="shared" si="1604"/>
        <v>0</v>
      </c>
      <c r="S936" s="95">
        <f t="shared" si="1604"/>
        <v>0</v>
      </c>
      <c r="T936" s="27">
        <f t="shared" si="1605"/>
        <v>0</v>
      </c>
      <c r="U936" s="27">
        <f t="shared" si="1605"/>
        <v>0</v>
      </c>
      <c r="V936" s="27">
        <f t="shared" si="1605"/>
        <v>0</v>
      </c>
      <c r="W936" s="27">
        <f t="shared" si="1605"/>
        <v>0</v>
      </c>
      <c r="X936" s="27">
        <f t="shared" si="1605"/>
        <v>0</v>
      </c>
      <c r="Y936" s="27">
        <f t="shared" si="1605"/>
        <v>0</v>
      </c>
      <c r="Z936" s="27">
        <f t="shared" si="1605"/>
        <v>0</v>
      </c>
      <c r="AA936" s="27">
        <f t="shared" si="1605"/>
        <v>0</v>
      </c>
      <c r="AB936" s="27">
        <f t="shared" si="1605"/>
        <v>0</v>
      </c>
      <c r="AC936" s="27">
        <f t="shared" si="1605"/>
        <v>0</v>
      </c>
      <c r="AD936" s="95">
        <f t="shared" si="1605"/>
        <v>0</v>
      </c>
      <c r="AE936" s="95">
        <f t="shared" si="1605"/>
        <v>0</v>
      </c>
      <c r="AF936" s="27">
        <f t="shared" si="1606"/>
        <v>0</v>
      </c>
      <c r="AG936" s="27">
        <f t="shared" si="1606"/>
        <v>0</v>
      </c>
      <c r="AH936" s="27">
        <f t="shared" si="1606"/>
        <v>0</v>
      </c>
      <c r="AI936" s="27">
        <f t="shared" si="1606"/>
        <v>0</v>
      </c>
      <c r="AJ936" s="95">
        <f t="shared" si="1606"/>
        <v>0</v>
      </c>
      <c r="AK936" s="95">
        <f t="shared" si="1606"/>
        <v>0</v>
      </c>
      <c r="AL936" s="27">
        <f t="shared" si="1606"/>
        <v>0</v>
      </c>
      <c r="AM936" s="27">
        <f t="shared" si="1606"/>
        <v>0</v>
      </c>
      <c r="AN936" s="27">
        <f t="shared" si="1606"/>
        <v>0</v>
      </c>
      <c r="AO936" s="27">
        <f t="shared" si="1606"/>
        <v>0</v>
      </c>
      <c r="AP936" s="95">
        <f t="shared" si="1606"/>
        <v>0</v>
      </c>
      <c r="AQ936" s="95">
        <f t="shared" si="1606"/>
        <v>0</v>
      </c>
      <c r="AR936" s="27">
        <f t="shared" si="1607"/>
        <v>0</v>
      </c>
      <c r="AS936" s="27">
        <f t="shared" si="1607"/>
        <v>0</v>
      </c>
      <c r="AT936" s="27">
        <f t="shared" si="1607"/>
        <v>0</v>
      </c>
      <c r="AU936" s="27">
        <f t="shared" si="1607"/>
        <v>0</v>
      </c>
      <c r="AV936" s="95">
        <f t="shared" si="1607"/>
        <v>0</v>
      </c>
      <c r="AW936" s="95">
        <f t="shared" si="1607"/>
        <v>0</v>
      </c>
    </row>
    <row r="937" spans="1:49" s="5" customFormat="1" ht="39.75" hidden="1" customHeight="1">
      <c r="A937" s="111" t="s">
        <v>83</v>
      </c>
      <c r="B937" s="97" t="s">
        <v>61</v>
      </c>
      <c r="C937" s="97" t="s">
        <v>50</v>
      </c>
      <c r="D937" s="110" t="s">
        <v>448</v>
      </c>
      <c r="E937" s="97" t="s">
        <v>84</v>
      </c>
      <c r="F937" s="95">
        <f t="shared" ref="F937:G937" si="1608">F938+F939</f>
        <v>97532</v>
      </c>
      <c r="G937" s="95">
        <f t="shared" si="1608"/>
        <v>97532</v>
      </c>
      <c r="H937" s="95">
        <f t="shared" ref="H937:M937" si="1609">H938+H939</f>
        <v>0</v>
      </c>
      <c r="I937" s="95">
        <f t="shared" si="1609"/>
        <v>0</v>
      </c>
      <c r="J937" s="95">
        <f t="shared" si="1609"/>
        <v>0</v>
      </c>
      <c r="K937" s="95">
        <f t="shared" si="1609"/>
        <v>0</v>
      </c>
      <c r="L937" s="95">
        <f t="shared" si="1609"/>
        <v>97532</v>
      </c>
      <c r="M937" s="95">
        <f t="shared" si="1609"/>
        <v>97532</v>
      </c>
      <c r="N937" s="95">
        <f t="shared" ref="N937:S937" si="1610">N938+N939</f>
        <v>0</v>
      </c>
      <c r="O937" s="95">
        <f t="shared" si="1610"/>
        <v>0</v>
      </c>
      <c r="P937" s="95">
        <f t="shared" si="1610"/>
        <v>0</v>
      </c>
      <c r="Q937" s="95">
        <f t="shared" si="1610"/>
        <v>-97532</v>
      </c>
      <c r="R937" s="95">
        <f t="shared" si="1610"/>
        <v>0</v>
      </c>
      <c r="S937" s="95">
        <f t="shared" si="1610"/>
        <v>0</v>
      </c>
      <c r="T937" s="27">
        <f t="shared" ref="T937:Y937" si="1611">T938+T939</f>
        <v>0</v>
      </c>
      <c r="U937" s="27">
        <f t="shared" si="1611"/>
        <v>0</v>
      </c>
      <c r="V937" s="27">
        <f t="shared" si="1611"/>
        <v>0</v>
      </c>
      <c r="W937" s="27">
        <f t="shared" si="1611"/>
        <v>0</v>
      </c>
      <c r="X937" s="27">
        <f t="shared" si="1611"/>
        <v>0</v>
      </c>
      <c r="Y937" s="27">
        <f t="shared" si="1611"/>
        <v>0</v>
      </c>
      <c r="Z937" s="27">
        <f t="shared" ref="Z937:AE937" si="1612">Z938+Z939</f>
        <v>0</v>
      </c>
      <c r="AA937" s="27">
        <f t="shared" si="1612"/>
        <v>0</v>
      </c>
      <c r="AB937" s="27">
        <f t="shared" si="1612"/>
        <v>0</v>
      </c>
      <c r="AC937" s="27">
        <f t="shared" si="1612"/>
        <v>0</v>
      </c>
      <c r="AD937" s="95">
        <f t="shared" si="1612"/>
        <v>0</v>
      </c>
      <c r="AE937" s="95">
        <f t="shared" si="1612"/>
        <v>0</v>
      </c>
      <c r="AF937" s="27">
        <f t="shared" ref="AF937:AK937" si="1613">AF938+AF939</f>
        <v>0</v>
      </c>
      <c r="AG937" s="27">
        <f t="shared" si="1613"/>
        <v>0</v>
      </c>
      <c r="AH937" s="27">
        <f t="shared" si="1613"/>
        <v>0</v>
      </c>
      <c r="AI937" s="27">
        <f t="shared" si="1613"/>
        <v>0</v>
      </c>
      <c r="AJ937" s="95">
        <f t="shared" si="1613"/>
        <v>0</v>
      </c>
      <c r="AK937" s="95">
        <f t="shared" si="1613"/>
        <v>0</v>
      </c>
      <c r="AL937" s="27">
        <f t="shared" ref="AL937:AQ937" si="1614">AL938+AL939</f>
        <v>0</v>
      </c>
      <c r="AM937" s="27">
        <f t="shared" si="1614"/>
        <v>0</v>
      </c>
      <c r="AN937" s="27">
        <f t="shared" si="1614"/>
        <v>0</v>
      </c>
      <c r="AO937" s="27">
        <f t="shared" si="1614"/>
        <v>0</v>
      </c>
      <c r="AP937" s="95">
        <f t="shared" si="1614"/>
        <v>0</v>
      </c>
      <c r="AQ937" s="95">
        <f t="shared" si="1614"/>
        <v>0</v>
      </c>
      <c r="AR937" s="27">
        <f t="shared" ref="AR937:AW937" si="1615">AR938+AR939</f>
        <v>0</v>
      </c>
      <c r="AS937" s="27">
        <f t="shared" si="1615"/>
        <v>0</v>
      </c>
      <c r="AT937" s="27">
        <f t="shared" si="1615"/>
        <v>0</v>
      </c>
      <c r="AU937" s="27">
        <f t="shared" si="1615"/>
        <v>0</v>
      </c>
      <c r="AV937" s="95">
        <f t="shared" si="1615"/>
        <v>0</v>
      </c>
      <c r="AW937" s="95">
        <f t="shared" si="1615"/>
        <v>0</v>
      </c>
    </row>
    <row r="938" spans="1:49" s="5" customFormat="1" ht="20.25" hidden="1">
      <c r="A938" s="96" t="s">
        <v>178</v>
      </c>
      <c r="B938" s="97" t="s">
        <v>61</v>
      </c>
      <c r="C938" s="97" t="s">
        <v>50</v>
      </c>
      <c r="D938" s="110" t="s">
        <v>448</v>
      </c>
      <c r="E938" s="97" t="s">
        <v>177</v>
      </c>
      <c r="F938" s="95">
        <v>67841</v>
      </c>
      <c r="G938" s="95">
        <v>67841</v>
      </c>
      <c r="H938" s="95"/>
      <c r="I938" s="95"/>
      <c r="J938" s="95"/>
      <c r="K938" s="95"/>
      <c r="L938" s="95">
        <f>F938+H938+I938+J938+K938</f>
        <v>67841</v>
      </c>
      <c r="M938" s="95">
        <f>G938+K938</f>
        <v>67841</v>
      </c>
      <c r="N938" s="95"/>
      <c r="O938" s="95"/>
      <c r="P938" s="95"/>
      <c r="Q938" s="95">
        <v>-67841</v>
      </c>
      <c r="R938" s="95">
        <f>L938+N938+O938+P938+Q938</f>
        <v>0</v>
      </c>
      <c r="S938" s="95">
        <f>M938+Q938</f>
        <v>0</v>
      </c>
      <c r="T938" s="27"/>
      <c r="U938" s="27"/>
      <c r="V938" s="27"/>
      <c r="W938" s="27"/>
      <c r="X938" s="27">
        <f>R938+T938+U938+V938+W938</f>
        <v>0</v>
      </c>
      <c r="Y938" s="27">
        <f>S938+W938</f>
        <v>0</v>
      </c>
      <c r="Z938" s="27"/>
      <c r="AA938" s="27"/>
      <c r="AB938" s="27"/>
      <c r="AC938" s="27"/>
      <c r="AD938" s="95">
        <f>X938+Z938+AA938+AB938+AC938</f>
        <v>0</v>
      </c>
      <c r="AE938" s="95">
        <f>Y938+AC938</f>
        <v>0</v>
      </c>
      <c r="AF938" s="27"/>
      <c r="AG938" s="27"/>
      <c r="AH938" s="27"/>
      <c r="AI938" s="27"/>
      <c r="AJ938" s="95">
        <f>AD938+AF938+AG938+AH938+AI938</f>
        <v>0</v>
      </c>
      <c r="AK938" s="95">
        <f>AE938+AI938</f>
        <v>0</v>
      </c>
      <c r="AL938" s="27"/>
      <c r="AM938" s="27"/>
      <c r="AN938" s="27"/>
      <c r="AO938" s="27"/>
      <c r="AP938" s="95">
        <f>AJ938+AL938+AM938+AN938+AO938</f>
        <v>0</v>
      </c>
      <c r="AQ938" s="95">
        <f>AK938+AO938</f>
        <v>0</v>
      </c>
      <c r="AR938" s="27"/>
      <c r="AS938" s="27"/>
      <c r="AT938" s="27"/>
      <c r="AU938" s="27"/>
      <c r="AV938" s="95">
        <f>AP938+AR938+AS938+AT938+AU938</f>
        <v>0</v>
      </c>
      <c r="AW938" s="95">
        <f>AQ938+AU938</f>
        <v>0</v>
      </c>
    </row>
    <row r="939" spans="1:49" s="5" customFormat="1" ht="20.25" hidden="1">
      <c r="A939" s="96" t="s">
        <v>189</v>
      </c>
      <c r="B939" s="97" t="s">
        <v>61</v>
      </c>
      <c r="C939" s="97" t="s">
        <v>50</v>
      </c>
      <c r="D939" s="110" t="s">
        <v>448</v>
      </c>
      <c r="E939" s="97" t="s">
        <v>188</v>
      </c>
      <c r="F939" s="95">
        <v>29691</v>
      </c>
      <c r="G939" s="95">
        <v>29691</v>
      </c>
      <c r="H939" s="95"/>
      <c r="I939" s="95"/>
      <c r="J939" s="95"/>
      <c r="K939" s="95"/>
      <c r="L939" s="95">
        <f>F939+H939+I939+J939+K939</f>
        <v>29691</v>
      </c>
      <c r="M939" s="95">
        <f>G939+K939</f>
        <v>29691</v>
      </c>
      <c r="N939" s="95"/>
      <c r="O939" s="95"/>
      <c r="P939" s="95"/>
      <c r="Q939" s="95">
        <v>-29691</v>
      </c>
      <c r="R939" s="95">
        <f>L939+N939+O939+P939+Q939</f>
        <v>0</v>
      </c>
      <c r="S939" s="95">
        <f>M939+Q939</f>
        <v>0</v>
      </c>
      <c r="T939" s="27"/>
      <c r="U939" s="27"/>
      <c r="V939" s="27"/>
      <c r="W939" s="27"/>
      <c r="X939" s="27">
        <f>R939+T939+U939+V939+W939</f>
        <v>0</v>
      </c>
      <c r="Y939" s="27">
        <f>S939+W939</f>
        <v>0</v>
      </c>
      <c r="Z939" s="27"/>
      <c r="AA939" s="27"/>
      <c r="AB939" s="27"/>
      <c r="AC939" s="27"/>
      <c r="AD939" s="95">
        <f>X939+Z939+AA939+AB939+AC939</f>
        <v>0</v>
      </c>
      <c r="AE939" s="95">
        <f>Y939+AC939</f>
        <v>0</v>
      </c>
      <c r="AF939" s="27"/>
      <c r="AG939" s="27"/>
      <c r="AH939" s="27"/>
      <c r="AI939" s="27"/>
      <c r="AJ939" s="95">
        <f>AD939+AF939+AG939+AH939+AI939</f>
        <v>0</v>
      </c>
      <c r="AK939" s="95">
        <f>AE939+AI939</f>
        <v>0</v>
      </c>
      <c r="AL939" s="27"/>
      <c r="AM939" s="27"/>
      <c r="AN939" s="27"/>
      <c r="AO939" s="27"/>
      <c r="AP939" s="95">
        <f>AJ939+AL939+AM939+AN939+AO939</f>
        <v>0</v>
      </c>
      <c r="AQ939" s="95">
        <f>AK939+AO939</f>
        <v>0</v>
      </c>
      <c r="AR939" s="27"/>
      <c r="AS939" s="27"/>
      <c r="AT939" s="27"/>
      <c r="AU939" s="27"/>
      <c r="AV939" s="95">
        <f>AP939+AR939+AS939+AT939+AU939</f>
        <v>0</v>
      </c>
      <c r="AW939" s="95">
        <f>AQ939+AU939</f>
        <v>0</v>
      </c>
    </row>
    <row r="940" spans="1:49" s="5" customFormat="1" ht="20.25">
      <c r="A940" s="161" t="s">
        <v>716</v>
      </c>
      <c r="B940" s="128" t="s">
        <v>61</v>
      </c>
      <c r="C940" s="128" t="s">
        <v>50</v>
      </c>
      <c r="D940" s="166" t="s">
        <v>715</v>
      </c>
      <c r="E940" s="128"/>
      <c r="F940" s="130"/>
      <c r="G940" s="130"/>
      <c r="H940" s="130"/>
      <c r="I940" s="130"/>
      <c r="J940" s="130"/>
      <c r="K940" s="130"/>
      <c r="L940" s="130"/>
      <c r="M940" s="130"/>
      <c r="N940" s="130"/>
      <c r="O940" s="130"/>
      <c r="P940" s="130"/>
      <c r="Q940" s="130"/>
      <c r="R940" s="130"/>
      <c r="S940" s="130"/>
      <c r="T940" s="130"/>
      <c r="U940" s="130"/>
      <c r="V940" s="130"/>
      <c r="W940" s="130"/>
      <c r="X940" s="130"/>
      <c r="Y940" s="130"/>
      <c r="Z940" s="130"/>
      <c r="AA940" s="130"/>
      <c r="AB940" s="130"/>
      <c r="AC940" s="130"/>
      <c r="AD940" s="130"/>
      <c r="AE940" s="130"/>
      <c r="AF940" s="130"/>
      <c r="AG940" s="130"/>
      <c r="AH940" s="130"/>
      <c r="AI940" s="130"/>
      <c r="AJ940" s="130"/>
      <c r="AK940" s="130"/>
      <c r="AL940" s="130"/>
      <c r="AM940" s="130"/>
      <c r="AN940" s="130"/>
      <c r="AO940" s="130"/>
      <c r="AP940" s="130"/>
      <c r="AQ940" s="130"/>
      <c r="AR940" s="130">
        <f>AR941</f>
        <v>0</v>
      </c>
      <c r="AS940" s="130">
        <f t="shared" ref="AS940:AW941" si="1616">AS941</f>
        <v>0</v>
      </c>
      <c r="AT940" s="130">
        <f t="shared" si="1616"/>
        <v>0</v>
      </c>
      <c r="AU940" s="130">
        <f t="shared" si="1616"/>
        <v>150</v>
      </c>
      <c r="AV940" s="130">
        <f t="shared" si="1616"/>
        <v>150</v>
      </c>
      <c r="AW940" s="130">
        <f t="shared" si="1616"/>
        <v>150</v>
      </c>
    </row>
    <row r="941" spans="1:49" s="5" customFormat="1" ht="50.25">
      <c r="A941" s="170" t="s">
        <v>83</v>
      </c>
      <c r="B941" s="128" t="s">
        <v>61</v>
      </c>
      <c r="C941" s="128" t="s">
        <v>50</v>
      </c>
      <c r="D941" s="166" t="s">
        <v>715</v>
      </c>
      <c r="E941" s="128" t="s">
        <v>84</v>
      </c>
      <c r="F941" s="130"/>
      <c r="G941" s="130"/>
      <c r="H941" s="130"/>
      <c r="I941" s="130"/>
      <c r="J941" s="130"/>
      <c r="K941" s="130"/>
      <c r="L941" s="130"/>
      <c r="M941" s="130"/>
      <c r="N941" s="130"/>
      <c r="O941" s="130"/>
      <c r="P941" s="130"/>
      <c r="Q941" s="130"/>
      <c r="R941" s="130"/>
      <c r="S941" s="130"/>
      <c r="T941" s="130"/>
      <c r="U941" s="130"/>
      <c r="V941" s="130"/>
      <c r="W941" s="130"/>
      <c r="X941" s="130"/>
      <c r="Y941" s="130"/>
      <c r="Z941" s="130"/>
      <c r="AA941" s="130"/>
      <c r="AB941" s="130"/>
      <c r="AC941" s="130"/>
      <c r="AD941" s="130"/>
      <c r="AE941" s="130"/>
      <c r="AF941" s="130"/>
      <c r="AG941" s="130"/>
      <c r="AH941" s="130"/>
      <c r="AI941" s="130"/>
      <c r="AJ941" s="130"/>
      <c r="AK941" s="130"/>
      <c r="AL941" s="130"/>
      <c r="AM941" s="130"/>
      <c r="AN941" s="130"/>
      <c r="AO941" s="130"/>
      <c r="AP941" s="130"/>
      <c r="AQ941" s="130"/>
      <c r="AR941" s="130">
        <f>AR942</f>
        <v>0</v>
      </c>
      <c r="AS941" s="130">
        <f t="shared" si="1616"/>
        <v>0</v>
      </c>
      <c r="AT941" s="130">
        <f t="shared" si="1616"/>
        <v>0</v>
      </c>
      <c r="AU941" s="130">
        <f t="shared" si="1616"/>
        <v>150</v>
      </c>
      <c r="AV941" s="130">
        <f t="shared" si="1616"/>
        <v>150</v>
      </c>
      <c r="AW941" s="130">
        <f t="shared" si="1616"/>
        <v>150</v>
      </c>
    </row>
    <row r="942" spans="1:49" s="5" customFormat="1" ht="20.25">
      <c r="A942" s="161" t="s">
        <v>178</v>
      </c>
      <c r="B942" s="128" t="s">
        <v>61</v>
      </c>
      <c r="C942" s="128" t="s">
        <v>50</v>
      </c>
      <c r="D942" s="166" t="s">
        <v>715</v>
      </c>
      <c r="E942" s="128" t="s">
        <v>177</v>
      </c>
      <c r="F942" s="130"/>
      <c r="G942" s="130"/>
      <c r="H942" s="130"/>
      <c r="I942" s="130"/>
      <c r="J942" s="130"/>
      <c r="K942" s="130"/>
      <c r="L942" s="130"/>
      <c r="M942" s="130"/>
      <c r="N942" s="130"/>
      <c r="O942" s="130"/>
      <c r="P942" s="130"/>
      <c r="Q942" s="130"/>
      <c r="R942" s="130"/>
      <c r="S942" s="130"/>
      <c r="T942" s="130"/>
      <c r="U942" s="130"/>
      <c r="V942" s="130"/>
      <c r="W942" s="130"/>
      <c r="X942" s="130"/>
      <c r="Y942" s="130"/>
      <c r="Z942" s="130"/>
      <c r="AA942" s="130"/>
      <c r="AB942" s="130"/>
      <c r="AC942" s="130"/>
      <c r="AD942" s="130"/>
      <c r="AE942" s="130"/>
      <c r="AF942" s="130"/>
      <c r="AG942" s="130"/>
      <c r="AH942" s="130"/>
      <c r="AI942" s="130"/>
      <c r="AJ942" s="130"/>
      <c r="AK942" s="130"/>
      <c r="AL942" s="130"/>
      <c r="AM942" s="130"/>
      <c r="AN942" s="130"/>
      <c r="AO942" s="130"/>
      <c r="AP942" s="130"/>
      <c r="AQ942" s="130"/>
      <c r="AR942" s="130"/>
      <c r="AS942" s="130"/>
      <c r="AT942" s="130"/>
      <c r="AU942" s="130">
        <v>150</v>
      </c>
      <c r="AV942" s="130">
        <f>AP942+AR942+AS942+AT942+AU942</f>
        <v>150</v>
      </c>
      <c r="AW942" s="130">
        <f>AQ942+AU942</f>
        <v>150</v>
      </c>
    </row>
    <row r="943" spans="1:49" s="5" customFormat="1" ht="50.25">
      <c r="A943" s="161" t="s">
        <v>714</v>
      </c>
      <c r="B943" s="128" t="s">
        <v>61</v>
      </c>
      <c r="C943" s="128" t="s">
        <v>50</v>
      </c>
      <c r="D943" s="166" t="s">
        <v>713</v>
      </c>
      <c r="E943" s="128"/>
      <c r="F943" s="130"/>
      <c r="G943" s="130"/>
      <c r="H943" s="130"/>
      <c r="I943" s="130"/>
      <c r="J943" s="130"/>
      <c r="K943" s="130"/>
      <c r="L943" s="130"/>
      <c r="M943" s="130"/>
      <c r="N943" s="130"/>
      <c r="O943" s="130"/>
      <c r="P943" s="130"/>
      <c r="Q943" s="130"/>
      <c r="R943" s="130"/>
      <c r="S943" s="130"/>
      <c r="T943" s="130"/>
      <c r="U943" s="130"/>
      <c r="V943" s="130"/>
      <c r="W943" s="130"/>
      <c r="X943" s="130"/>
      <c r="Y943" s="130"/>
      <c r="Z943" s="130"/>
      <c r="AA943" s="130"/>
      <c r="AB943" s="130"/>
      <c r="AC943" s="130"/>
      <c r="AD943" s="130"/>
      <c r="AE943" s="130"/>
      <c r="AF943" s="130"/>
      <c r="AG943" s="130"/>
      <c r="AH943" s="130"/>
      <c r="AI943" s="130"/>
      <c r="AJ943" s="130"/>
      <c r="AK943" s="130"/>
      <c r="AL943" s="130"/>
      <c r="AM943" s="130"/>
      <c r="AN943" s="130"/>
      <c r="AO943" s="130"/>
      <c r="AP943" s="130"/>
      <c r="AQ943" s="130"/>
      <c r="AR943" s="130">
        <f>AR944</f>
        <v>0</v>
      </c>
      <c r="AS943" s="130">
        <f t="shared" ref="AS943:AW943" si="1617">AS944</f>
        <v>0</v>
      </c>
      <c r="AT943" s="130">
        <f t="shared" si="1617"/>
        <v>0</v>
      </c>
      <c r="AU943" s="130">
        <f t="shared" si="1617"/>
        <v>4000</v>
      </c>
      <c r="AV943" s="130">
        <f t="shared" si="1617"/>
        <v>4000</v>
      </c>
      <c r="AW943" s="130">
        <f t="shared" si="1617"/>
        <v>4000</v>
      </c>
    </row>
    <row r="944" spans="1:49" s="5" customFormat="1" ht="50.25">
      <c r="A944" s="170" t="s">
        <v>83</v>
      </c>
      <c r="B944" s="128" t="s">
        <v>61</v>
      </c>
      <c r="C944" s="128" t="s">
        <v>50</v>
      </c>
      <c r="D944" s="166" t="s">
        <v>713</v>
      </c>
      <c r="E944" s="128" t="s">
        <v>84</v>
      </c>
      <c r="F944" s="130"/>
      <c r="G944" s="130"/>
      <c r="H944" s="130"/>
      <c r="I944" s="130"/>
      <c r="J944" s="130"/>
      <c r="K944" s="130"/>
      <c r="L944" s="130"/>
      <c r="M944" s="130"/>
      <c r="N944" s="130"/>
      <c r="O944" s="130"/>
      <c r="P944" s="130"/>
      <c r="Q944" s="130"/>
      <c r="R944" s="130"/>
      <c r="S944" s="130"/>
      <c r="T944" s="130"/>
      <c r="U944" s="130"/>
      <c r="V944" s="130"/>
      <c r="W944" s="130"/>
      <c r="X944" s="130"/>
      <c r="Y944" s="130"/>
      <c r="Z944" s="130"/>
      <c r="AA944" s="130"/>
      <c r="AB944" s="130"/>
      <c r="AC944" s="130"/>
      <c r="AD944" s="130"/>
      <c r="AE944" s="130"/>
      <c r="AF944" s="130"/>
      <c r="AG944" s="130"/>
      <c r="AH944" s="130"/>
      <c r="AI944" s="130"/>
      <c r="AJ944" s="130"/>
      <c r="AK944" s="130"/>
      <c r="AL944" s="130"/>
      <c r="AM944" s="130"/>
      <c r="AN944" s="130"/>
      <c r="AO944" s="130"/>
      <c r="AP944" s="130"/>
      <c r="AQ944" s="130"/>
      <c r="AR944" s="130">
        <f>AR945+AR946</f>
        <v>0</v>
      </c>
      <c r="AS944" s="130">
        <f t="shared" ref="AS944:AW944" si="1618">AS945+AS946</f>
        <v>0</v>
      </c>
      <c r="AT944" s="130">
        <f t="shared" si="1618"/>
        <v>0</v>
      </c>
      <c r="AU944" s="130">
        <f t="shared" si="1618"/>
        <v>4000</v>
      </c>
      <c r="AV944" s="130">
        <f t="shared" si="1618"/>
        <v>4000</v>
      </c>
      <c r="AW944" s="130">
        <f t="shared" si="1618"/>
        <v>4000</v>
      </c>
    </row>
    <row r="945" spans="1:49" s="5" customFormat="1" ht="20.25">
      <c r="A945" s="161" t="s">
        <v>178</v>
      </c>
      <c r="B945" s="128" t="s">
        <v>61</v>
      </c>
      <c r="C945" s="128" t="s">
        <v>50</v>
      </c>
      <c r="D945" s="166" t="s">
        <v>713</v>
      </c>
      <c r="E945" s="128" t="s">
        <v>177</v>
      </c>
      <c r="F945" s="130"/>
      <c r="G945" s="130"/>
      <c r="H945" s="130"/>
      <c r="I945" s="130"/>
      <c r="J945" s="130"/>
      <c r="K945" s="130"/>
      <c r="L945" s="130"/>
      <c r="M945" s="130"/>
      <c r="N945" s="130"/>
      <c r="O945" s="130"/>
      <c r="P945" s="130"/>
      <c r="Q945" s="130"/>
      <c r="R945" s="130"/>
      <c r="S945" s="130"/>
      <c r="T945" s="130"/>
      <c r="U945" s="130"/>
      <c r="V945" s="130"/>
      <c r="W945" s="130"/>
      <c r="X945" s="130"/>
      <c r="Y945" s="130"/>
      <c r="Z945" s="130"/>
      <c r="AA945" s="130"/>
      <c r="AB945" s="130"/>
      <c r="AC945" s="130"/>
      <c r="AD945" s="130"/>
      <c r="AE945" s="130"/>
      <c r="AF945" s="130"/>
      <c r="AG945" s="130"/>
      <c r="AH945" s="130"/>
      <c r="AI945" s="130"/>
      <c r="AJ945" s="130"/>
      <c r="AK945" s="130"/>
      <c r="AL945" s="130"/>
      <c r="AM945" s="130"/>
      <c r="AN945" s="130"/>
      <c r="AO945" s="130"/>
      <c r="AP945" s="130"/>
      <c r="AQ945" s="130"/>
      <c r="AR945" s="130"/>
      <c r="AS945" s="130"/>
      <c r="AT945" s="130"/>
      <c r="AU945" s="130">
        <v>3000</v>
      </c>
      <c r="AV945" s="130">
        <f>AP945+AR945+AS945+AT945+AU945</f>
        <v>3000</v>
      </c>
      <c r="AW945" s="130">
        <f>AQ945+AU945</f>
        <v>3000</v>
      </c>
    </row>
    <row r="946" spans="1:49" s="5" customFormat="1" ht="20.25">
      <c r="A946" s="161" t="s">
        <v>189</v>
      </c>
      <c r="B946" s="128" t="s">
        <v>61</v>
      </c>
      <c r="C946" s="128" t="s">
        <v>50</v>
      </c>
      <c r="D946" s="166" t="s">
        <v>713</v>
      </c>
      <c r="E946" s="128" t="s">
        <v>188</v>
      </c>
      <c r="F946" s="130"/>
      <c r="G946" s="130"/>
      <c r="H946" s="130"/>
      <c r="I946" s="130"/>
      <c r="J946" s="130"/>
      <c r="K946" s="130"/>
      <c r="L946" s="130"/>
      <c r="M946" s="130"/>
      <c r="N946" s="130"/>
      <c r="O946" s="130"/>
      <c r="P946" s="130"/>
      <c r="Q946" s="130"/>
      <c r="R946" s="130"/>
      <c r="S946" s="130"/>
      <c r="T946" s="130"/>
      <c r="U946" s="130"/>
      <c r="V946" s="130"/>
      <c r="W946" s="130"/>
      <c r="X946" s="130"/>
      <c r="Y946" s="130"/>
      <c r="Z946" s="130"/>
      <c r="AA946" s="130"/>
      <c r="AB946" s="130"/>
      <c r="AC946" s="130"/>
      <c r="AD946" s="130"/>
      <c r="AE946" s="130"/>
      <c r="AF946" s="130"/>
      <c r="AG946" s="130"/>
      <c r="AH946" s="130"/>
      <c r="AI946" s="130"/>
      <c r="AJ946" s="130"/>
      <c r="AK946" s="130"/>
      <c r="AL946" s="130"/>
      <c r="AM946" s="130"/>
      <c r="AN946" s="130"/>
      <c r="AO946" s="130"/>
      <c r="AP946" s="130"/>
      <c r="AQ946" s="130"/>
      <c r="AR946" s="130"/>
      <c r="AS946" s="130"/>
      <c r="AT946" s="130"/>
      <c r="AU946" s="130">
        <v>1000</v>
      </c>
      <c r="AV946" s="130">
        <f>AP946+AR946+AS946+AT946+AU946</f>
        <v>1000</v>
      </c>
      <c r="AW946" s="130">
        <f>AQ946+AU946</f>
        <v>1000</v>
      </c>
    </row>
    <row r="947" spans="1:49" s="5" customFormat="1" ht="33.75">
      <c r="A947" s="56" t="s">
        <v>152</v>
      </c>
      <c r="B947" s="25" t="s">
        <v>61</v>
      </c>
      <c r="C947" s="25" t="s">
        <v>50</v>
      </c>
      <c r="D947" s="26" t="s">
        <v>642</v>
      </c>
      <c r="E947" s="122"/>
      <c r="F947" s="27"/>
      <c r="G947" s="27"/>
      <c r="H947" s="27"/>
      <c r="I947" s="27"/>
      <c r="J947" s="27"/>
      <c r="K947" s="27"/>
      <c r="L947" s="27"/>
      <c r="M947" s="27"/>
      <c r="N947" s="27">
        <f>N948</f>
        <v>0</v>
      </c>
      <c r="O947" s="27">
        <f t="shared" ref="O947:AD948" si="1619">O948</f>
        <v>0</v>
      </c>
      <c r="P947" s="27">
        <f t="shared" si="1619"/>
        <v>0</v>
      </c>
      <c r="Q947" s="27">
        <f t="shared" si="1619"/>
        <v>97532</v>
      </c>
      <c r="R947" s="27">
        <f t="shared" si="1619"/>
        <v>97532</v>
      </c>
      <c r="S947" s="27">
        <f t="shared" si="1619"/>
        <v>97532</v>
      </c>
      <c r="T947" s="27">
        <f>T948</f>
        <v>0</v>
      </c>
      <c r="U947" s="27">
        <f t="shared" si="1619"/>
        <v>0</v>
      </c>
      <c r="V947" s="27">
        <f t="shared" si="1619"/>
        <v>0</v>
      </c>
      <c r="W947" s="27">
        <f t="shared" si="1619"/>
        <v>0</v>
      </c>
      <c r="X947" s="27">
        <f t="shared" si="1619"/>
        <v>97532</v>
      </c>
      <c r="Y947" s="27">
        <f t="shared" si="1619"/>
        <v>97532</v>
      </c>
      <c r="Z947" s="27">
        <f>Z948</f>
        <v>0</v>
      </c>
      <c r="AA947" s="27">
        <f t="shared" si="1619"/>
        <v>0</v>
      </c>
      <c r="AB947" s="27">
        <f t="shared" si="1619"/>
        <v>0</v>
      </c>
      <c r="AC947" s="27">
        <f t="shared" si="1619"/>
        <v>0</v>
      </c>
      <c r="AD947" s="27">
        <f t="shared" si="1619"/>
        <v>97532</v>
      </c>
      <c r="AE947" s="27">
        <f t="shared" ref="AA947:AE948" si="1620">AE948</f>
        <v>97532</v>
      </c>
      <c r="AF947" s="27">
        <f>AF948</f>
        <v>0</v>
      </c>
      <c r="AG947" s="27">
        <f t="shared" ref="AG947:AV948" si="1621">AG948</f>
        <v>0</v>
      </c>
      <c r="AH947" s="27">
        <f t="shared" si="1621"/>
        <v>0</v>
      </c>
      <c r="AI947" s="27">
        <f t="shared" si="1621"/>
        <v>0</v>
      </c>
      <c r="AJ947" s="27">
        <f t="shared" si="1621"/>
        <v>97532</v>
      </c>
      <c r="AK947" s="27">
        <f t="shared" si="1621"/>
        <v>97532</v>
      </c>
      <c r="AL947" s="27">
        <f>AL948</f>
        <v>0</v>
      </c>
      <c r="AM947" s="27">
        <f t="shared" si="1621"/>
        <v>0</v>
      </c>
      <c r="AN947" s="27">
        <f t="shared" si="1621"/>
        <v>0</v>
      </c>
      <c r="AO947" s="27">
        <f t="shared" si="1621"/>
        <v>0</v>
      </c>
      <c r="AP947" s="27">
        <f t="shared" si="1621"/>
        <v>97532</v>
      </c>
      <c r="AQ947" s="27">
        <f t="shared" si="1621"/>
        <v>97532</v>
      </c>
      <c r="AR947" s="27">
        <f>AR948</f>
        <v>0</v>
      </c>
      <c r="AS947" s="27">
        <f t="shared" si="1621"/>
        <v>0</v>
      </c>
      <c r="AT947" s="27">
        <f t="shared" si="1621"/>
        <v>0</v>
      </c>
      <c r="AU947" s="27">
        <f t="shared" si="1621"/>
        <v>0</v>
      </c>
      <c r="AV947" s="27">
        <f t="shared" si="1621"/>
        <v>97532</v>
      </c>
      <c r="AW947" s="27">
        <f t="shared" ref="AS947:AW948" si="1622">AW948</f>
        <v>97532</v>
      </c>
    </row>
    <row r="948" spans="1:49" s="5" customFormat="1" ht="50.25">
      <c r="A948" s="56" t="s">
        <v>432</v>
      </c>
      <c r="B948" s="25" t="s">
        <v>61</v>
      </c>
      <c r="C948" s="25" t="s">
        <v>50</v>
      </c>
      <c r="D948" s="26" t="s">
        <v>643</v>
      </c>
      <c r="E948" s="122"/>
      <c r="F948" s="27"/>
      <c r="G948" s="27"/>
      <c r="H948" s="27"/>
      <c r="I948" s="27"/>
      <c r="J948" s="27"/>
      <c r="K948" s="27"/>
      <c r="L948" s="27"/>
      <c r="M948" s="27"/>
      <c r="N948" s="27">
        <f>N949</f>
        <v>0</v>
      </c>
      <c r="O948" s="27">
        <f t="shared" si="1619"/>
        <v>0</v>
      </c>
      <c r="P948" s="27">
        <f t="shared" si="1619"/>
        <v>0</v>
      </c>
      <c r="Q948" s="27">
        <f t="shared" si="1619"/>
        <v>97532</v>
      </c>
      <c r="R948" s="27">
        <f t="shared" si="1619"/>
        <v>97532</v>
      </c>
      <c r="S948" s="27">
        <f t="shared" si="1619"/>
        <v>97532</v>
      </c>
      <c r="T948" s="27">
        <f>T949</f>
        <v>0</v>
      </c>
      <c r="U948" s="27">
        <f t="shared" si="1619"/>
        <v>0</v>
      </c>
      <c r="V948" s="27">
        <f t="shared" si="1619"/>
        <v>0</v>
      </c>
      <c r="W948" s="27">
        <f t="shared" si="1619"/>
        <v>0</v>
      </c>
      <c r="X948" s="27">
        <f t="shared" si="1619"/>
        <v>97532</v>
      </c>
      <c r="Y948" s="27">
        <f t="shared" si="1619"/>
        <v>97532</v>
      </c>
      <c r="Z948" s="27">
        <f>Z949</f>
        <v>0</v>
      </c>
      <c r="AA948" s="27">
        <f t="shared" si="1620"/>
        <v>0</v>
      </c>
      <c r="AB948" s="27">
        <f t="shared" si="1620"/>
        <v>0</v>
      </c>
      <c r="AC948" s="27">
        <f t="shared" si="1620"/>
        <v>0</v>
      </c>
      <c r="AD948" s="27">
        <f t="shared" si="1620"/>
        <v>97532</v>
      </c>
      <c r="AE948" s="27">
        <f t="shared" si="1620"/>
        <v>97532</v>
      </c>
      <c r="AF948" s="27">
        <f>AF949</f>
        <v>0</v>
      </c>
      <c r="AG948" s="27">
        <f t="shared" si="1621"/>
        <v>0</v>
      </c>
      <c r="AH948" s="27">
        <f t="shared" si="1621"/>
        <v>0</v>
      </c>
      <c r="AI948" s="27">
        <f t="shared" si="1621"/>
        <v>0</v>
      </c>
      <c r="AJ948" s="27">
        <f t="shared" si="1621"/>
        <v>97532</v>
      </c>
      <c r="AK948" s="27">
        <f t="shared" si="1621"/>
        <v>97532</v>
      </c>
      <c r="AL948" s="27">
        <f>AL949</f>
        <v>0</v>
      </c>
      <c r="AM948" s="27">
        <f t="shared" si="1621"/>
        <v>0</v>
      </c>
      <c r="AN948" s="27">
        <f t="shared" si="1621"/>
        <v>0</v>
      </c>
      <c r="AO948" s="27">
        <f t="shared" si="1621"/>
        <v>0</v>
      </c>
      <c r="AP948" s="27">
        <f t="shared" si="1621"/>
        <v>97532</v>
      </c>
      <c r="AQ948" s="27">
        <f t="shared" si="1621"/>
        <v>97532</v>
      </c>
      <c r="AR948" s="27">
        <f>AR949</f>
        <v>0</v>
      </c>
      <c r="AS948" s="27">
        <f t="shared" si="1622"/>
        <v>0</v>
      </c>
      <c r="AT948" s="27">
        <f t="shared" si="1622"/>
        <v>0</v>
      </c>
      <c r="AU948" s="27">
        <f t="shared" si="1622"/>
        <v>0</v>
      </c>
      <c r="AV948" s="27">
        <f t="shared" si="1622"/>
        <v>97532</v>
      </c>
      <c r="AW948" s="27">
        <f t="shared" si="1622"/>
        <v>97532</v>
      </c>
    </row>
    <row r="949" spans="1:49" s="5" customFormat="1" ht="50.25">
      <c r="A949" s="56" t="s">
        <v>83</v>
      </c>
      <c r="B949" s="25" t="s">
        <v>61</v>
      </c>
      <c r="C949" s="25" t="s">
        <v>50</v>
      </c>
      <c r="D949" s="26" t="s">
        <v>643</v>
      </c>
      <c r="E949" s="25" t="s">
        <v>84</v>
      </c>
      <c r="F949" s="27"/>
      <c r="G949" s="27"/>
      <c r="H949" s="27"/>
      <c r="I949" s="27"/>
      <c r="J949" s="27"/>
      <c r="K949" s="27"/>
      <c r="L949" s="27"/>
      <c r="M949" s="27"/>
      <c r="N949" s="27">
        <f>N950+N951</f>
        <v>0</v>
      </c>
      <c r="O949" s="27">
        <f t="shared" ref="O949:S949" si="1623">O950+O951</f>
        <v>0</v>
      </c>
      <c r="P949" s="27">
        <f t="shared" si="1623"/>
        <v>0</v>
      </c>
      <c r="Q949" s="27">
        <f>Q950+Q951</f>
        <v>97532</v>
      </c>
      <c r="R949" s="27">
        <f t="shared" si="1623"/>
        <v>97532</v>
      </c>
      <c r="S949" s="27">
        <f t="shared" si="1623"/>
        <v>97532</v>
      </c>
      <c r="T949" s="27">
        <f>T950+T951</f>
        <v>0</v>
      </c>
      <c r="U949" s="27">
        <f t="shared" ref="U949:V949" si="1624">U950+U951</f>
        <v>0</v>
      </c>
      <c r="V949" s="27">
        <f t="shared" si="1624"/>
        <v>0</v>
      </c>
      <c r="W949" s="27">
        <f>W950+W951</f>
        <v>0</v>
      </c>
      <c r="X949" s="27">
        <f t="shared" ref="X949:Y949" si="1625">X950+X951</f>
        <v>97532</v>
      </c>
      <c r="Y949" s="27">
        <f t="shared" si="1625"/>
        <v>97532</v>
      </c>
      <c r="Z949" s="27">
        <f>Z950+Z951</f>
        <v>0</v>
      </c>
      <c r="AA949" s="27">
        <f t="shared" ref="AA949:AB949" si="1626">AA950+AA951</f>
        <v>0</v>
      </c>
      <c r="AB949" s="27">
        <f t="shared" si="1626"/>
        <v>0</v>
      </c>
      <c r="AC949" s="27">
        <f>AC950+AC951</f>
        <v>0</v>
      </c>
      <c r="AD949" s="27">
        <f t="shared" ref="AD949:AE949" si="1627">AD950+AD951</f>
        <v>97532</v>
      </c>
      <c r="AE949" s="27">
        <f t="shared" si="1627"/>
        <v>97532</v>
      </c>
      <c r="AF949" s="27">
        <f>AF950+AF951</f>
        <v>0</v>
      </c>
      <c r="AG949" s="27">
        <f t="shared" ref="AG949:AH949" si="1628">AG950+AG951</f>
        <v>0</v>
      </c>
      <c r="AH949" s="27">
        <f t="shared" si="1628"/>
        <v>0</v>
      </c>
      <c r="AI949" s="27">
        <f>AI950+AI951</f>
        <v>0</v>
      </c>
      <c r="AJ949" s="27">
        <f t="shared" ref="AJ949:AK949" si="1629">AJ950+AJ951</f>
        <v>97532</v>
      </c>
      <c r="AK949" s="27">
        <f t="shared" si="1629"/>
        <v>97532</v>
      </c>
      <c r="AL949" s="27">
        <f>AL950+AL951</f>
        <v>0</v>
      </c>
      <c r="AM949" s="27">
        <f t="shared" ref="AM949:AN949" si="1630">AM950+AM951</f>
        <v>0</v>
      </c>
      <c r="AN949" s="27">
        <f t="shared" si="1630"/>
        <v>0</v>
      </c>
      <c r="AO949" s="27">
        <f>AO950+AO951</f>
        <v>0</v>
      </c>
      <c r="AP949" s="27">
        <f t="shared" ref="AP949:AQ949" si="1631">AP950+AP951</f>
        <v>97532</v>
      </c>
      <c r="AQ949" s="27">
        <f t="shared" si="1631"/>
        <v>97532</v>
      </c>
      <c r="AR949" s="27">
        <f>AR950+AR951</f>
        <v>0</v>
      </c>
      <c r="AS949" s="27">
        <f t="shared" ref="AS949:AT949" si="1632">AS950+AS951</f>
        <v>0</v>
      </c>
      <c r="AT949" s="27">
        <f t="shared" si="1632"/>
        <v>0</v>
      </c>
      <c r="AU949" s="27">
        <f>AU950+AU951</f>
        <v>0</v>
      </c>
      <c r="AV949" s="27">
        <f t="shared" ref="AV949:AW949" si="1633">AV950+AV951</f>
        <v>97532</v>
      </c>
      <c r="AW949" s="27">
        <f t="shared" si="1633"/>
        <v>97532</v>
      </c>
    </row>
    <row r="950" spans="1:49" s="5" customFormat="1" ht="20.25">
      <c r="A950" s="33" t="s">
        <v>178</v>
      </c>
      <c r="B950" s="25" t="s">
        <v>61</v>
      </c>
      <c r="C950" s="25" t="s">
        <v>50</v>
      </c>
      <c r="D950" s="26" t="s">
        <v>643</v>
      </c>
      <c r="E950" s="25" t="s">
        <v>177</v>
      </c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>
        <v>67841</v>
      </c>
      <c r="R950" s="27">
        <f>L950+N950+O950+P950+Q950</f>
        <v>67841</v>
      </c>
      <c r="S950" s="27">
        <f>M950+Q950</f>
        <v>67841</v>
      </c>
      <c r="T950" s="27"/>
      <c r="U950" s="27"/>
      <c r="V950" s="27"/>
      <c r="W950" s="27"/>
      <c r="X950" s="27">
        <f>R950+T950+U950+V950+W950</f>
        <v>67841</v>
      </c>
      <c r="Y950" s="27">
        <f>S950+W950</f>
        <v>67841</v>
      </c>
      <c r="Z950" s="27"/>
      <c r="AA950" s="27"/>
      <c r="AB950" s="27"/>
      <c r="AC950" s="27"/>
      <c r="AD950" s="27">
        <f>X950+Z950+AA950+AB950+AC950</f>
        <v>67841</v>
      </c>
      <c r="AE950" s="27">
        <f>Y950+AC950</f>
        <v>67841</v>
      </c>
      <c r="AF950" s="27"/>
      <c r="AG950" s="27"/>
      <c r="AH950" s="27"/>
      <c r="AI950" s="27"/>
      <c r="AJ950" s="27">
        <f>AD950+AF950+AG950+AH950+AI950</f>
        <v>67841</v>
      </c>
      <c r="AK950" s="27">
        <f>AE950+AI950</f>
        <v>67841</v>
      </c>
      <c r="AL950" s="27"/>
      <c r="AM950" s="27"/>
      <c r="AN950" s="27"/>
      <c r="AO950" s="27"/>
      <c r="AP950" s="27">
        <f>AJ950+AL950+AM950+AN950+AO950</f>
        <v>67841</v>
      </c>
      <c r="AQ950" s="27">
        <f>AK950+AO950</f>
        <v>67841</v>
      </c>
      <c r="AR950" s="27"/>
      <c r="AS950" s="27"/>
      <c r="AT950" s="27"/>
      <c r="AU950" s="27"/>
      <c r="AV950" s="27">
        <f>AP950+AR950+AS950+AT950+AU950</f>
        <v>67841</v>
      </c>
      <c r="AW950" s="27">
        <f>AQ950+AU950</f>
        <v>67841</v>
      </c>
    </row>
    <row r="951" spans="1:49" s="5" customFormat="1" ht="20.25">
      <c r="A951" s="33" t="s">
        <v>189</v>
      </c>
      <c r="B951" s="25" t="s">
        <v>61</v>
      </c>
      <c r="C951" s="25" t="s">
        <v>50</v>
      </c>
      <c r="D951" s="26" t="s">
        <v>643</v>
      </c>
      <c r="E951" s="25" t="s">
        <v>188</v>
      </c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>
        <v>29691</v>
      </c>
      <c r="R951" s="27">
        <f>L951+N951+O951+P951+Q951</f>
        <v>29691</v>
      </c>
      <c r="S951" s="27">
        <f>M951+Q951</f>
        <v>29691</v>
      </c>
      <c r="T951" s="27"/>
      <c r="U951" s="27"/>
      <c r="V951" s="27"/>
      <c r="W951" s="27"/>
      <c r="X951" s="27">
        <f>R951+T951+U951+V951+W951</f>
        <v>29691</v>
      </c>
      <c r="Y951" s="27">
        <f>S951+W951</f>
        <v>29691</v>
      </c>
      <c r="Z951" s="27"/>
      <c r="AA951" s="27"/>
      <c r="AB951" s="27"/>
      <c r="AC951" s="27"/>
      <c r="AD951" s="27">
        <f>X951+Z951+AA951+AB951+AC951</f>
        <v>29691</v>
      </c>
      <c r="AE951" s="27">
        <f>Y951+AC951</f>
        <v>29691</v>
      </c>
      <c r="AF951" s="27"/>
      <c r="AG951" s="27"/>
      <c r="AH951" s="27"/>
      <c r="AI951" s="27"/>
      <c r="AJ951" s="27">
        <f>AD951+AF951+AG951+AH951+AI951</f>
        <v>29691</v>
      </c>
      <c r="AK951" s="27">
        <f>AE951+AI951</f>
        <v>29691</v>
      </c>
      <c r="AL951" s="27"/>
      <c r="AM951" s="27"/>
      <c r="AN951" s="27"/>
      <c r="AO951" s="27"/>
      <c r="AP951" s="27">
        <f>AJ951+AL951+AM951+AN951+AO951</f>
        <v>29691</v>
      </c>
      <c r="AQ951" s="27">
        <f>AK951+AO951</f>
        <v>29691</v>
      </c>
      <c r="AR951" s="27"/>
      <c r="AS951" s="27"/>
      <c r="AT951" s="27"/>
      <c r="AU951" s="27"/>
      <c r="AV951" s="27">
        <f>AP951+AR951+AS951+AT951+AU951</f>
        <v>29691</v>
      </c>
      <c r="AW951" s="27">
        <f>AQ951+AU951</f>
        <v>29691</v>
      </c>
    </row>
    <row r="952" spans="1:49" s="5" customFormat="1" ht="50.25">
      <c r="A952" s="161" t="s">
        <v>719</v>
      </c>
      <c r="B952" s="128" t="s">
        <v>61</v>
      </c>
      <c r="C952" s="128" t="s">
        <v>50</v>
      </c>
      <c r="D952" s="166" t="s">
        <v>695</v>
      </c>
      <c r="E952" s="128"/>
      <c r="F952" s="130"/>
      <c r="G952" s="130"/>
      <c r="H952" s="130"/>
      <c r="I952" s="130"/>
      <c r="J952" s="130"/>
      <c r="K952" s="130"/>
      <c r="L952" s="130"/>
      <c r="M952" s="130"/>
      <c r="N952" s="130"/>
      <c r="O952" s="130"/>
      <c r="P952" s="130"/>
      <c r="Q952" s="130"/>
      <c r="R952" s="130"/>
      <c r="S952" s="130"/>
      <c r="T952" s="130"/>
      <c r="U952" s="130"/>
      <c r="V952" s="130"/>
      <c r="W952" s="130"/>
      <c r="X952" s="130"/>
      <c r="Y952" s="130"/>
      <c r="Z952" s="130"/>
      <c r="AA952" s="130"/>
      <c r="AB952" s="130"/>
      <c r="AC952" s="130"/>
      <c r="AD952" s="130"/>
      <c r="AE952" s="130"/>
      <c r="AF952" s="130">
        <f>AF953</f>
        <v>1970</v>
      </c>
      <c r="AG952" s="130">
        <f t="shared" ref="AG952:AV953" si="1634">AG953</f>
        <v>0</v>
      </c>
      <c r="AH952" s="130">
        <f t="shared" si="1634"/>
        <v>0</v>
      </c>
      <c r="AI952" s="130">
        <f t="shared" si="1634"/>
        <v>0</v>
      </c>
      <c r="AJ952" s="130">
        <f t="shared" si="1634"/>
        <v>1970</v>
      </c>
      <c r="AK952" s="130">
        <f t="shared" si="1634"/>
        <v>0</v>
      </c>
      <c r="AL952" s="130">
        <f>AL953</f>
        <v>0</v>
      </c>
      <c r="AM952" s="130">
        <f t="shared" si="1634"/>
        <v>0</v>
      </c>
      <c r="AN952" s="130">
        <f t="shared" si="1634"/>
        <v>0</v>
      </c>
      <c r="AO952" s="130">
        <f t="shared" si="1634"/>
        <v>0</v>
      </c>
      <c r="AP952" s="130">
        <f t="shared" si="1634"/>
        <v>1970</v>
      </c>
      <c r="AQ952" s="130">
        <f t="shared" si="1634"/>
        <v>0</v>
      </c>
      <c r="AR952" s="130">
        <f>AR953</f>
        <v>288</v>
      </c>
      <c r="AS952" s="130">
        <f t="shared" si="1634"/>
        <v>0</v>
      </c>
      <c r="AT952" s="130">
        <f t="shared" si="1634"/>
        <v>0</v>
      </c>
      <c r="AU952" s="130">
        <f t="shared" si="1634"/>
        <v>42884</v>
      </c>
      <c r="AV952" s="130">
        <f t="shared" si="1634"/>
        <v>45142</v>
      </c>
      <c r="AW952" s="130">
        <f t="shared" ref="AW952" si="1635">AW953</f>
        <v>42884</v>
      </c>
    </row>
    <row r="953" spans="1:49" s="5" customFormat="1" ht="39" customHeight="1">
      <c r="A953" s="161" t="s">
        <v>83</v>
      </c>
      <c r="B953" s="128" t="s">
        <v>61</v>
      </c>
      <c r="C953" s="128" t="s">
        <v>50</v>
      </c>
      <c r="D953" s="166" t="s">
        <v>695</v>
      </c>
      <c r="E953" s="128">
        <v>600</v>
      </c>
      <c r="F953" s="130"/>
      <c r="G953" s="130"/>
      <c r="H953" s="130"/>
      <c r="I953" s="130"/>
      <c r="J953" s="130"/>
      <c r="K953" s="130"/>
      <c r="L953" s="130"/>
      <c r="M953" s="130"/>
      <c r="N953" s="130"/>
      <c r="O953" s="130"/>
      <c r="P953" s="130"/>
      <c r="Q953" s="130"/>
      <c r="R953" s="130"/>
      <c r="S953" s="130"/>
      <c r="T953" s="130"/>
      <c r="U953" s="130"/>
      <c r="V953" s="130"/>
      <c r="W953" s="130"/>
      <c r="X953" s="130"/>
      <c r="Y953" s="130"/>
      <c r="Z953" s="130"/>
      <c r="AA953" s="130"/>
      <c r="AB953" s="130"/>
      <c r="AC953" s="130"/>
      <c r="AD953" s="130"/>
      <c r="AE953" s="130"/>
      <c r="AF953" s="130">
        <f>AF954</f>
        <v>1970</v>
      </c>
      <c r="AG953" s="130">
        <f t="shared" si="1634"/>
        <v>0</v>
      </c>
      <c r="AH953" s="130">
        <f t="shared" si="1634"/>
        <v>0</v>
      </c>
      <c r="AI953" s="130">
        <f t="shared" si="1634"/>
        <v>0</v>
      </c>
      <c r="AJ953" s="130">
        <f t="shared" si="1634"/>
        <v>1970</v>
      </c>
      <c r="AK953" s="130">
        <f t="shared" si="1634"/>
        <v>0</v>
      </c>
      <c r="AL953" s="130">
        <f>AL954</f>
        <v>0</v>
      </c>
      <c r="AM953" s="130">
        <f t="shared" si="1634"/>
        <v>0</v>
      </c>
      <c r="AN953" s="130">
        <f t="shared" si="1634"/>
        <v>0</v>
      </c>
      <c r="AO953" s="130">
        <f t="shared" si="1634"/>
        <v>0</v>
      </c>
      <c r="AP953" s="130">
        <f t="shared" si="1634"/>
        <v>1970</v>
      </c>
      <c r="AQ953" s="130">
        <f t="shared" si="1634"/>
        <v>0</v>
      </c>
      <c r="AR953" s="130">
        <f>AR954+AR955</f>
        <v>288</v>
      </c>
      <c r="AS953" s="130">
        <f t="shared" ref="AS953:AW953" si="1636">AS954+AS955</f>
        <v>0</v>
      </c>
      <c r="AT953" s="130">
        <f t="shared" si="1636"/>
        <v>0</v>
      </c>
      <c r="AU953" s="130">
        <f t="shared" si="1636"/>
        <v>42884</v>
      </c>
      <c r="AV953" s="130">
        <f t="shared" si="1636"/>
        <v>45142</v>
      </c>
      <c r="AW953" s="130">
        <f t="shared" si="1636"/>
        <v>42884</v>
      </c>
    </row>
    <row r="954" spans="1:49" s="5" customFormat="1" ht="20.25">
      <c r="A954" s="161" t="s">
        <v>178</v>
      </c>
      <c r="B954" s="128" t="s">
        <v>61</v>
      </c>
      <c r="C954" s="128" t="s">
        <v>50</v>
      </c>
      <c r="D954" s="166" t="s">
        <v>695</v>
      </c>
      <c r="E954" s="128">
        <v>610</v>
      </c>
      <c r="F954" s="130"/>
      <c r="G954" s="130"/>
      <c r="H954" s="130"/>
      <c r="I954" s="130"/>
      <c r="J954" s="130"/>
      <c r="K954" s="130"/>
      <c r="L954" s="130"/>
      <c r="M954" s="130"/>
      <c r="N954" s="130"/>
      <c r="O954" s="130"/>
      <c r="P954" s="130"/>
      <c r="Q954" s="130"/>
      <c r="R954" s="130"/>
      <c r="S954" s="130"/>
      <c r="T954" s="130"/>
      <c r="U954" s="130"/>
      <c r="V954" s="130"/>
      <c r="W954" s="130"/>
      <c r="X954" s="130"/>
      <c r="Y954" s="130"/>
      <c r="Z954" s="130"/>
      <c r="AA954" s="130"/>
      <c r="AB954" s="130"/>
      <c r="AC954" s="130"/>
      <c r="AD954" s="130"/>
      <c r="AE954" s="130"/>
      <c r="AF954" s="130">
        <v>1970</v>
      </c>
      <c r="AG954" s="130"/>
      <c r="AH954" s="130"/>
      <c r="AI954" s="130"/>
      <c r="AJ954" s="130">
        <f>AD954+AF954+AG954+AH954+AI954</f>
        <v>1970</v>
      </c>
      <c r="AK954" s="130">
        <f>AE954+AI954</f>
        <v>0</v>
      </c>
      <c r="AL954" s="130"/>
      <c r="AM954" s="130"/>
      <c r="AN954" s="130"/>
      <c r="AO954" s="130"/>
      <c r="AP954" s="130">
        <f>AJ954+AL954+AM954+AN954+AO954</f>
        <v>1970</v>
      </c>
      <c r="AQ954" s="130">
        <f>AK954+AO954</f>
        <v>0</v>
      </c>
      <c r="AR954" s="130"/>
      <c r="AS954" s="130">
        <v>-270</v>
      </c>
      <c r="AT954" s="130"/>
      <c r="AU954" s="130">
        <v>32296</v>
      </c>
      <c r="AV954" s="130">
        <f>AP954+AR954+AS954+AT954+AU954</f>
        <v>33996</v>
      </c>
      <c r="AW954" s="130">
        <f>AQ954+AU954</f>
        <v>32296</v>
      </c>
    </row>
    <row r="955" spans="1:49" s="5" customFormat="1" ht="20.25">
      <c r="A955" s="161" t="s">
        <v>189</v>
      </c>
      <c r="B955" s="128" t="s">
        <v>61</v>
      </c>
      <c r="C955" s="128" t="s">
        <v>50</v>
      </c>
      <c r="D955" s="166" t="s">
        <v>695</v>
      </c>
      <c r="E955" s="128" t="s">
        <v>188</v>
      </c>
      <c r="F955" s="130"/>
      <c r="G955" s="130"/>
      <c r="H955" s="130"/>
      <c r="I955" s="130"/>
      <c r="J955" s="130"/>
      <c r="K955" s="130"/>
      <c r="L955" s="130"/>
      <c r="M955" s="130"/>
      <c r="N955" s="130"/>
      <c r="O955" s="130"/>
      <c r="P955" s="130"/>
      <c r="Q955" s="130"/>
      <c r="R955" s="130"/>
      <c r="S955" s="130"/>
      <c r="T955" s="130"/>
      <c r="U955" s="130"/>
      <c r="V955" s="130"/>
      <c r="W955" s="130"/>
      <c r="X955" s="130"/>
      <c r="Y955" s="130"/>
      <c r="Z955" s="130"/>
      <c r="AA955" s="130"/>
      <c r="AB955" s="130"/>
      <c r="AC955" s="130"/>
      <c r="AD955" s="130"/>
      <c r="AE955" s="130"/>
      <c r="AF955" s="130"/>
      <c r="AG955" s="130"/>
      <c r="AH955" s="130"/>
      <c r="AI955" s="130"/>
      <c r="AJ955" s="130"/>
      <c r="AK955" s="130"/>
      <c r="AL955" s="130"/>
      <c r="AM955" s="130"/>
      <c r="AN955" s="130"/>
      <c r="AO955" s="130"/>
      <c r="AP955" s="130"/>
      <c r="AQ955" s="130"/>
      <c r="AR955" s="130">
        <v>288</v>
      </c>
      <c r="AS955" s="130">
        <v>270</v>
      </c>
      <c r="AT955" s="130"/>
      <c r="AU955" s="130">
        <v>10588</v>
      </c>
      <c r="AV955" s="130">
        <f>AP955+AR955+AS955+AT955+AU955</f>
        <v>11146</v>
      </c>
      <c r="AW955" s="130">
        <f>AQ955+AU955</f>
        <v>10588</v>
      </c>
    </row>
    <row r="956" spans="1:49" s="5" customFormat="1" ht="93" customHeight="1">
      <c r="A956" s="33" t="s">
        <v>166</v>
      </c>
      <c r="B956" s="25" t="s">
        <v>61</v>
      </c>
      <c r="C956" s="25" t="s">
        <v>50</v>
      </c>
      <c r="D956" s="25" t="s">
        <v>266</v>
      </c>
      <c r="E956" s="25"/>
      <c r="F956" s="28">
        <f>F957</f>
        <v>317</v>
      </c>
      <c r="G956" s="28">
        <f>G957</f>
        <v>0</v>
      </c>
      <c r="H956" s="28">
        <f t="shared" ref="H956:W957" si="1637">H957</f>
        <v>0</v>
      </c>
      <c r="I956" s="28">
        <f t="shared" si="1637"/>
        <v>0</v>
      </c>
      <c r="J956" s="28">
        <f t="shared" si="1637"/>
        <v>0</v>
      </c>
      <c r="K956" s="28">
        <f t="shared" si="1637"/>
        <v>0</v>
      </c>
      <c r="L956" s="28">
        <f t="shared" si="1637"/>
        <v>317</v>
      </c>
      <c r="M956" s="28">
        <f t="shared" si="1637"/>
        <v>0</v>
      </c>
      <c r="N956" s="28">
        <f t="shared" si="1637"/>
        <v>0</v>
      </c>
      <c r="O956" s="28">
        <f t="shared" si="1637"/>
        <v>0</v>
      </c>
      <c r="P956" s="28">
        <f t="shared" si="1637"/>
        <v>0</v>
      </c>
      <c r="Q956" s="28">
        <f t="shared" si="1637"/>
        <v>0</v>
      </c>
      <c r="R956" s="28">
        <f t="shared" si="1637"/>
        <v>317</v>
      </c>
      <c r="S956" s="28">
        <f t="shared" si="1637"/>
        <v>0</v>
      </c>
      <c r="T956" s="28">
        <f t="shared" si="1637"/>
        <v>0</v>
      </c>
      <c r="U956" s="28">
        <f t="shared" si="1637"/>
        <v>0</v>
      </c>
      <c r="V956" s="28">
        <f t="shared" si="1637"/>
        <v>0</v>
      </c>
      <c r="W956" s="28">
        <f t="shared" si="1637"/>
        <v>0</v>
      </c>
      <c r="X956" s="28">
        <f t="shared" ref="T956:AI957" si="1638">X957</f>
        <v>317</v>
      </c>
      <c r="Y956" s="28">
        <f t="shared" si="1638"/>
        <v>0</v>
      </c>
      <c r="Z956" s="28">
        <f t="shared" si="1638"/>
        <v>0</v>
      </c>
      <c r="AA956" s="28">
        <f t="shared" si="1638"/>
        <v>0</v>
      </c>
      <c r="AB956" s="28">
        <f t="shared" si="1638"/>
        <v>0</v>
      </c>
      <c r="AC956" s="28">
        <f t="shared" si="1638"/>
        <v>0</v>
      </c>
      <c r="AD956" s="28">
        <f t="shared" si="1638"/>
        <v>317</v>
      </c>
      <c r="AE956" s="28">
        <f t="shared" si="1638"/>
        <v>0</v>
      </c>
      <c r="AF956" s="28">
        <f t="shared" si="1638"/>
        <v>0</v>
      </c>
      <c r="AG956" s="28">
        <f t="shared" si="1638"/>
        <v>0</v>
      </c>
      <c r="AH956" s="28">
        <f t="shared" si="1638"/>
        <v>0</v>
      </c>
      <c r="AI956" s="28">
        <f t="shared" si="1638"/>
        <v>0</v>
      </c>
      <c r="AJ956" s="28">
        <f t="shared" ref="AF956:AU957" si="1639">AJ957</f>
        <v>317</v>
      </c>
      <c r="AK956" s="28">
        <f t="shared" si="1639"/>
        <v>0</v>
      </c>
      <c r="AL956" s="28">
        <f t="shared" si="1639"/>
        <v>0</v>
      </c>
      <c r="AM956" s="28">
        <f t="shared" si="1639"/>
        <v>0</v>
      </c>
      <c r="AN956" s="28">
        <f t="shared" si="1639"/>
        <v>0</v>
      </c>
      <c r="AO956" s="28">
        <f t="shared" si="1639"/>
        <v>0</v>
      </c>
      <c r="AP956" s="28">
        <f t="shared" si="1639"/>
        <v>317</v>
      </c>
      <c r="AQ956" s="28">
        <f t="shared" si="1639"/>
        <v>0</v>
      </c>
      <c r="AR956" s="28">
        <f t="shared" si="1639"/>
        <v>0</v>
      </c>
      <c r="AS956" s="28">
        <f t="shared" si="1639"/>
        <v>0</v>
      </c>
      <c r="AT956" s="28">
        <f t="shared" si="1639"/>
        <v>0</v>
      </c>
      <c r="AU956" s="28">
        <f t="shared" si="1639"/>
        <v>0</v>
      </c>
      <c r="AV956" s="28">
        <f t="shared" ref="AR956:AW957" si="1640">AV957</f>
        <v>317</v>
      </c>
      <c r="AW956" s="28">
        <f t="shared" si="1640"/>
        <v>0</v>
      </c>
    </row>
    <row r="957" spans="1:49" s="5" customFormat="1" ht="22.5" customHeight="1">
      <c r="A957" s="33" t="s">
        <v>78</v>
      </c>
      <c r="B957" s="25" t="s">
        <v>61</v>
      </c>
      <c r="C957" s="25" t="s">
        <v>50</v>
      </c>
      <c r="D957" s="25" t="s">
        <v>267</v>
      </c>
      <c r="E957" s="25"/>
      <c r="F957" s="28">
        <f>F958</f>
        <v>317</v>
      </c>
      <c r="G957" s="28">
        <f>G958</f>
        <v>0</v>
      </c>
      <c r="H957" s="28">
        <f t="shared" si="1637"/>
        <v>0</v>
      </c>
      <c r="I957" s="28">
        <f t="shared" si="1637"/>
        <v>0</v>
      </c>
      <c r="J957" s="28">
        <f t="shared" si="1637"/>
        <v>0</v>
      </c>
      <c r="K957" s="28">
        <f t="shared" si="1637"/>
        <v>0</v>
      </c>
      <c r="L957" s="28">
        <f t="shared" si="1637"/>
        <v>317</v>
      </c>
      <c r="M957" s="28">
        <f t="shared" si="1637"/>
        <v>0</v>
      </c>
      <c r="N957" s="28">
        <f t="shared" si="1637"/>
        <v>0</v>
      </c>
      <c r="O957" s="28">
        <f t="shared" si="1637"/>
        <v>0</v>
      </c>
      <c r="P957" s="28">
        <f t="shared" si="1637"/>
        <v>0</v>
      </c>
      <c r="Q957" s="28">
        <f t="shared" si="1637"/>
        <v>0</v>
      </c>
      <c r="R957" s="28">
        <f t="shared" si="1637"/>
        <v>317</v>
      </c>
      <c r="S957" s="28">
        <f t="shared" si="1637"/>
        <v>0</v>
      </c>
      <c r="T957" s="28">
        <f t="shared" si="1638"/>
        <v>0</v>
      </c>
      <c r="U957" s="28">
        <f t="shared" si="1638"/>
        <v>0</v>
      </c>
      <c r="V957" s="28">
        <f t="shared" si="1638"/>
        <v>0</v>
      </c>
      <c r="W957" s="28">
        <f t="shared" si="1638"/>
        <v>0</v>
      </c>
      <c r="X957" s="28">
        <f t="shared" si="1638"/>
        <v>317</v>
      </c>
      <c r="Y957" s="28">
        <f t="shared" si="1638"/>
        <v>0</v>
      </c>
      <c r="Z957" s="28">
        <f t="shared" si="1638"/>
        <v>0</v>
      </c>
      <c r="AA957" s="28">
        <f t="shared" si="1638"/>
        <v>0</v>
      </c>
      <c r="AB957" s="28">
        <f t="shared" si="1638"/>
        <v>0</v>
      </c>
      <c r="AC957" s="28">
        <f t="shared" si="1638"/>
        <v>0</v>
      </c>
      <c r="AD957" s="28">
        <f t="shared" si="1638"/>
        <v>317</v>
      </c>
      <c r="AE957" s="28">
        <f t="shared" si="1638"/>
        <v>0</v>
      </c>
      <c r="AF957" s="28">
        <f t="shared" si="1639"/>
        <v>0</v>
      </c>
      <c r="AG957" s="28">
        <f t="shared" si="1639"/>
        <v>0</v>
      </c>
      <c r="AH957" s="28">
        <f t="shared" si="1639"/>
        <v>0</v>
      </c>
      <c r="AI957" s="28">
        <f t="shared" si="1639"/>
        <v>0</v>
      </c>
      <c r="AJ957" s="28">
        <f t="shared" si="1639"/>
        <v>317</v>
      </c>
      <c r="AK957" s="28">
        <f t="shared" si="1639"/>
        <v>0</v>
      </c>
      <c r="AL957" s="28">
        <f t="shared" si="1639"/>
        <v>0</v>
      </c>
      <c r="AM957" s="28">
        <f t="shared" si="1639"/>
        <v>0</v>
      </c>
      <c r="AN957" s="28">
        <f t="shared" si="1639"/>
        <v>0</v>
      </c>
      <c r="AO957" s="28">
        <f t="shared" si="1639"/>
        <v>0</v>
      </c>
      <c r="AP957" s="28">
        <f t="shared" si="1639"/>
        <v>317</v>
      </c>
      <c r="AQ957" s="28">
        <f t="shared" si="1639"/>
        <v>0</v>
      </c>
      <c r="AR957" s="28">
        <f t="shared" si="1640"/>
        <v>0</v>
      </c>
      <c r="AS957" s="28">
        <f t="shared" si="1640"/>
        <v>0</v>
      </c>
      <c r="AT957" s="28">
        <f t="shared" si="1640"/>
        <v>0</v>
      </c>
      <c r="AU957" s="28">
        <f t="shared" si="1640"/>
        <v>0</v>
      </c>
      <c r="AV957" s="28">
        <f t="shared" si="1640"/>
        <v>317</v>
      </c>
      <c r="AW957" s="28">
        <f t="shared" si="1640"/>
        <v>0</v>
      </c>
    </row>
    <row r="958" spans="1:49" s="5" customFormat="1" ht="37.5" customHeight="1">
      <c r="A958" s="33" t="s">
        <v>93</v>
      </c>
      <c r="B958" s="25" t="s">
        <v>61</v>
      </c>
      <c r="C958" s="25" t="s">
        <v>50</v>
      </c>
      <c r="D958" s="25" t="s">
        <v>462</v>
      </c>
      <c r="E958" s="25"/>
      <c r="F958" s="27">
        <f t="shared" ref="F958:AW958" si="1641">F959</f>
        <v>317</v>
      </c>
      <c r="G958" s="27">
        <f t="shared" si="1641"/>
        <v>0</v>
      </c>
      <c r="H958" s="27">
        <f t="shared" si="1641"/>
        <v>0</v>
      </c>
      <c r="I958" s="27">
        <f t="shared" si="1641"/>
        <v>0</v>
      </c>
      <c r="J958" s="27">
        <f t="shared" si="1641"/>
        <v>0</v>
      </c>
      <c r="K958" s="27">
        <f t="shared" si="1641"/>
        <v>0</v>
      </c>
      <c r="L958" s="27">
        <f t="shared" si="1641"/>
        <v>317</v>
      </c>
      <c r="M958" s="27">
        <f t="shared" si="1641"/>
        <v>0</v>
      </c>
      <c r="N958" s="27">
        <f t="shared" si="1641"/>
        <v>0</v>
      </c>
      <c r="O958" s="27">
        <f t="shared" si="1641"/>
        <v>0</v>
      </c>
      <c r="P958" s="27">
        <f t="shared" si="1641"/>
        <v>0</v>
      </c>
      <c r="Q958" s="27">
        <f t="shared" si="1641"/>
        <v>0</v>
      </c>
      <c r="R958" s="27">
        <f t="shared" si="1641"/>
        <v>317</v>
      </c>
      <c r="S958" s="27">
        <f t="shared" si="1641"/>
        <v>0</v>
      </c>
      <c r="T958" s="27">
        <f t="shared" si="1641"/>
        <v>0</v>
      </c>
      <c r="U958" s="27">
        <f t="shared" si="1641"/>
        <v>0</v>
      </c>
      <c r="V958" s="27">
        <f t="shared" si="1641"/>
        <v>0</v>
      </c>
      <c r="W958" s="27">
        <f t="shared" si="1641"/>
        <v>0</v>
      </c>
      <c r="X958" s="27">
        <f t="shared" si="1641"/>
        <v>317</v>
      </c>
      <c r="Y958" s="27">
        <f t="shared" si="1641"/>
        <v>0</v>
      </c>
      <c r="Z958" s="27">
        <f t="shared" si="1641"/>
        <v>0</v>
      </c>
      <c r="AA958" s="27">
        <f t="shared" si="1641"/>
        <v>0</v>
      </c>
      <c r="AB958" s="27">
        <f t="shared" si="1641"/>
        <v>0</v>
      </c>
      <c r="AC958" s="27">
        <f t="shared" si="1641"/>
        <v>0</v>
      </c>
      <c r="AD958" s="27">
        <f t="shared" si="1641"/>
        <v>317</v>
      </c>
      <c r="AE958" s="27">
        <f t="shared" si="1641"/>
        <v>0</v>
      </c>
      <c r="AF958" s="27">
        <f t="shared" si="1641"/>
        <v>0</v>
      </c>
      <c r="AG958" s="27">
        <f t="shared" si="1641"/>
        <v>0</v>
      </c>
      <c r="AH958" s="27">
        <f t="shared" si="1641"/>
        <v>0</v>
      </c>
      <c r="AI958" s="27">
        <f t="shared" si="1641"/>
        <v>0</v>
      </c>
      <c r="AJ958" s="27">
        <f t="shared" si="1641"/>
        <v>317</v>
      </c>
      <c r="AK958" s="27">
        <f t="shared" si="1641"/>
        <v>0</v>
      </c>
      <c r="AL958" s="27">
        <f t="shared" si="1641"/>
        <v>0</v>
      </c>
      <c r="AM958" s="27">
        <f t="shared" si="1641"/>
        <v>0</v>
      </c>
      <c r="AN958" s="27">
        <f t="shared" si="1641"/>
        <v>0</v>
      </c>
      <c r="AO958" s="27">
        <f t="shared" si="1641"/>
        <v>0</v>
      </c>
      <c r="AP958" s="27">
        <f t="shared" si="1641"/>
        <v>317</v>
      </c>
      <c r="AQ958" s="27">
        <f t="shared" si="1641"/>
        <v>0</v>
      </c>
      <c r="AR958" s="27">
        <f t="shared" si="1641"/>
        <v>0</v>
      </c>
      <c r="AS958" s="27">
        <f t="shared" si="1641"/>
        <v>0</v>
      </c>
      <c r="AT958" s="27">
        <f t="shared" si="1641"/>
        <v>0</v>
      </c>
      <c r="AU958" s="27">
        <f t="shared" si="1641"/>
        <v>0</v>
      </c>
      <c r="AV958" s="27">
        <f t="shared" si="1641"/>
        <v>317</v>
      </c>
      <c r="AW958" s="27">
        <f t="shared" si="1641"/>
        <v>0</v>
      </c>
    </row>
    <row r="959" spans="1:49" s="5" customFormat="1" ht="39.75" customHeight="1">
      <c r="A959" s="33" t="s">
        <v>83</v>
      </c>
      <c r="B959" s="25" t="s">
        <v>61</v>
      </c>
      <c r="C959" s="25" t="s">
        <v>50</v>
      </c>
      <c r="D959" s="25" t="s">
        <v>462</v>
      </c>
      <c r="E959" s="25" t="s">
        <v>84</v>
      </c>
      <c r="F959" s="28">
        <f t="shared" ref="F959:G959" si="1642">F960+F961</f>
        <v>317</v>
      </c>
      <c r="G959" s="28">
        <f t="shared" si="1642"/>
        <v>0</v>
      </c>
      <c r="H959" s="28">
        <f t="shared" ref="H959:M959" si="1643">H960+H961</f>
        <v>0</v>
      </c>
      <c r="I959" s="28">
        <f t="shared" si="1643"/>
        <v>0</v>
      </c>
      <c r="J959" s="28">
        <f t="shared" si="1643"/>
        <v>0</v>
      </c>
      <c r="K959" s="28">
        <f t="shared" si="1643"/>
        <v>0</v>
      </c>
      <c r="L959" s="28">
        <f t="shared" si="1643"/>
        <v>317</v>
      </c>
      <c r="M959" s="28">
        <f t="shared" si="1643"/>
        <v>0</v>
      </c>
      <c r="N959" s="28">
        <f t="shared" ref="N959:S959" si="1644">N960+N961</f>
        <v>0</v>
      </c>
      <c r="O959" s="28">
        <f t="shared" si="1644"/>
        <v>0</v>
      </c>
      <c r="P959" s="28">
        <f t="shared" si="1644"/>
        <v>0</v>
      </c>
      <c r="Q959" s="28">
        <f t="shared" si="1644"/>
        <v>0</v>
      </c>
      <c r="R959" s="28">
        <f t="shared" si="1644"/>
        <v>317</v>
      </c>
      <c r="S959" s="28">
        <f t="shared" si="1644"/>
        <v>0</v>
      </c>
      <c r="T959" s="28">
        <f t="shared" ref="T959:Y959" si="1645">T960+T961</f>
        <v>0</v>
      </c>
      <c r="U959" s="28">
        <f t="shared" si="1645"/>
        <v>0</v>
      </c>
      <c r="V959" s="28">
        <f t="shared" si="1645"/>
        <v>0</v>
      </c>
      <c r="W959" s="28">
        <f t="shared" si="1645"/>
        <v>0</v>
      </c>
      <c r="X959" s="28">
        <f t="shared" si="1645"/>
        <v>317</v>
      </c>
      <c r="Y959" s="28">
        <f t="shared" si="1645"/>
        <v>0</v>
      </c>
      <c r="Z959" s="28">
        <f t="shared" ref="Z959:AE959" si="1646">Z960+Z961</f>
        <v>0</v>
      </c>
      <c r="AA959" s="28">
        <f t="shared" si="1646"/>
        <v>0</v>
      </c>
      <c r="AB959" s="28">
        <f t="shared" si="1646"/>
        <v>0</v>
      </c>
      <c r="AC959" s="28">
        <f t="shared" si="1646"/>
        <v>0</v>
      </c>
      <c r="AD959" s="28">
        <f t="shared" si="1646"/>
        <v>317</v>
      </c>
      <c r="AE959" s="28">
        <f t="shared" si="1646"/>
        <v>0</v>
      </c>
      <c r="AF959" s="28">
        <f t="shared" ref="AF959:AK959" si="1647">AF960+AF961</f>
        <v>0</v>
      </c>
      <c r="AG959" s="28">
        <f t="shared" si="1647"/>
        <v>0</v>
      </c>
      <c r="AH959" s="28">
        <f t="shared" si="1647"/>
        <v>0</v>
      </c>
      <c r="AI959" s="28">
        <f t="shared" si="1647"/>
        <v>0</v>
      </c>
      <c r="AJ959" s="28">
        <f t="shared" si="1647"/>
        <v>317</v>
      </c>
      <c r="AK959" s="28">
        <f t="shared" si="1647"/>
        <v>0</v>
      </c>
      <c r="AL959" s="28">
        <f t="shared" ref="AL959:AQ959" si="1648">AL960+AL961</f>
        <v>0</v>
      </c>
      <c r="AM959" s="28">
        <f t="shared" si="1648"/>
        <v>0</v>
      </c>
      <c r="AN959" s="28">
        <f t="shared" si="1648"/>
        <v>0</v>
      </c>
      <c r="AO959" s="28">
        <f t="shared" si="1648"/>
        <v>0</v>
      </c>
      <c r="AP959" s="28">
        <f t="shared" si="1648"/>
        <v>317</v>
      </c>
      <c r="AQ959" s="28">
        <f t="shared" si="1648"/>
        <v>0</v>
      </c>
      <c r="AR959" s="28">
        <f>AR960+AR961</f>
        <v>0</v>
      </c>
      <c r="AS959" s="28">
        <f t="shared" ref="AS959:AW959" si="1649">AS960+AS961</f>
        <v>0</v>
      </c>
      <c r="AT959" s="28">
        <f t="shared" si="1649"/>
        <v>0</v>
      </c>
      <c r="AU959" s="28">
        <f t="shared" si="1649"/>
        <v>0</v>
      </c>
      <c r="AV959" s="28">
        <f t="shared" si="1649"/>
        <v>317</v>
      </c>
      <c r="AW959" s="28">
        <f t="shared" si="1649"/>
        <v>0</v>
      </c>
    </row>
    <row r="960" spans="1:49" s="5" customFormat="1" ht="20.25" customHeight="1">
      <c r="A960" s="33" t="s">
        <v>178</v>
      </c>
      <c r="B960" s="25" t="s">
        <v>61</v>
      </c>
      <c r="C960" s="25" t="s">
        <v>50</v>
      </c>
      <c r="D960" s="25" t="s">
        <v>462</v>
      </c>
      <c r="E960" s="28">
        <v>610</v>
      </c>
      <c r="F960" s="28">
        <v>167</v>
      </c>
      <c r="G960" s="27"/>
      <c r="H960" s="28"/>
      <c r="I960" s="27"/>
      <c r="J960" s="28"/>
      <c r="K960" s="27"/>
      <c r="L960" s="27">
        <f>F960+H960+I960+J960+K960</f>
        <v>167</v>
      </c>
      <c r="M960" s="27">
        <f>G960+K960</f>
        <v>0</v>
      </c>
      <c r="N960" s="28"/>
      <c r="O960" s="27"/>
      <c r="P960" s="28"/>
      <c r="Q960" s="27"/>
      <c r="R960" s="27">
        <f>L960+N960+O960+P960+Q960</f>
        <v>167</v>
      </c>
      <c r="S960" s="27">
        <f>M960+Q960</f>
        <v>0</v>
      </c>
      <c r="T960" s="28"/>
      <c r="U960" s="27"/>
      <c r="V960" s="28"/>
      <c r="W960" s="27"/>
      <c r="X960" s="27">
        <f>R960+T960+U960+V960+W960</f>
        <v>167</v>
      </c>
      <c r="Y960" s="27">
        <f>S960+W960</f>
        <v>0</v>
      </c>
      <c r="Z960" s="28"/>
      <c r="AA960" s="27"/>
      <c r="AB960" s="28"/>
      <c r="AC960" s="27"/>
      <c r="AD960" s="27">
        <f>X960+Z960+AA960+AB960+AC960</f>
        <v>167</v>
      </c>
      <c r="AE960" s="27">
        <f>Y960+AC960</f>
        <v>0</v>
      </c>
      <c r="AF960" s="28"/>
      <c r="AG960" s="27"/>
      <c r="AH960" s="28"/>
      <c r="AI960" s="27"/>
      <c r="AJ960" s="27">
        <f>AD960+AF960+AG960+AH960+AI960</f>
        <v>167</v>
      </c>
      <c r="AK960" s="27">
        <f>AE960+AI960</f>
        <v>0</v>
      </c>
      <c r="AL960" s="28"/>
      <c r="AM960" s="27"/>
      <c r="AN960" s="28"/>
      <c r="AO960" s="27"/>
      <c r="AP960" s="27">
        <f>AJ960+AL960+AM960+AN960+AO960</f>
        <v>167</v>
      </c>
      <c r="AQ960" s="27">
        <f>AK960+AO960</f>
        <v>0</v>
      </c>
      <c r="AR960" s="28"/>
      <c r="AS960" s="27"/>
      <c r="AT960" s="28"/>
      <c r="AU960" s="27"/>
      <c r="AV960" s="27">
        <f>AP960+AR960+AS960+AT960+AU960</f>
        <v>167</v>
      </c>
      <c r="AW960" s="27">
        <f>AQ960+AU960</f>
        <v>0</v>
      </c>
    </row>
    <row r="961" spans="1:49" s="5" customFormat="1" ht="22.5" customHeight="1">
      <c r="A961" s="33" t="s">
        <v>189</v>
      </c>
      <c r="B961" s="25" t="s">
        <v>61</v>
      </c>
      <c r="C961" s="25" t="s">
        <v>50</v>
      </c>
      <c r="D961" s="25" t="s">
        <v>462</v>
      </c>
      <c r="E961" s="28">
        <v>620</v>
      </c>
      <c r="F961" s="28">
        <v>150</v>
      </c>
      <c r="G961" s="27"/>
      <c r="H961" s="28"/>
      <c r="I961" s="27"/>
      <c r="J961" s="28"/>
      <c r="K961" s="27"/>
      <c r="L961" s="27">
        <f>F961+H961+I961+J961+K961</f>
        <v>150</v>
      </c>
      <c r="M961" s="27">
        <f>G961+K961</f>
        <v>0</v>
      </c>
      <c r="N961" s="28"/>
      <c r="O961" s="27"/>
      <c r="P961" s="28"/>
      <c r="Q961" s="27"/>
      <c r="R961" s="27">
        <f>L961+N961+O961+P961+Q961</f>
        <v>150</v>
      </c>
      <c r="S961" s="27">
        <f>M961+Q961</f>
        <v>0</v>
      </c>
      <c r="T961" s="28"/>
      <c r="U961" s="27"/>
      <c r="V961" s="28"/>
      <c r="W961" s="27"/>
      <c r="X961" s="27">
        <f>R961+T961+U961+V961+W961</f>
        <v>150</v>
      </c>
      <c r="Y961" s="27">
        <f>S961+W961</f>
        <v>0</v>
      </c>
      <c r="Z961" s="28"/>
      <c r="AA961" s="27"/>
      <c r="AB961" s="28"/>
      <c r="AC961" s="27"/>
      <c r="AD961" s="27">
        <f>X961+Z961+AA961+AB961+AC961</f>
        <v>150</v>
      </c>
      <c r="AE961" s="27">
        <f>Y961+AC961</f>
        <v>0</v>
      </c>
      <c r="AF961" s="28"/>
      <c r="AG961" s="27"/>
      <c r="AH961" s="28"/>
      <c r="AI961" s="27"/>
      <c r="AJ961" s="27">
        <f>AD961+AF961+AG961+AH961+AI961</f>
        <v>150</v>
      </c>
      <c r="AK961" s="27">
        <f>AE961+AI961</f>
        <v>0</v>
      </c>
      <c r="AL961" s="28"/>
      <c r="AM961" s="27"/>
      <c r="AN961" s="28"/>
      <c r="AO961" s="27"/>
      <c r="AP961" s="27">
        <f>AJ961+AL961+AM961+AN961+AO961</f>
        <v>150</v>
      </c>
      <c r="AQ961" s="27">
        <f>AK961+AO961</f>
        <v>0</v>
      </c>
      <c r="AR961" s="28"/>
      <c r="AS961" s="27"/>
      <c r="AT961" s="28"/>
      <c r="AU961" s="27"/>
      <c r="AV961" s="27">
        <f>AP961+AR961+AS961+AT961+AU961</f>
        <v>150</v>
      </c>
      <c r="AW961" s="27">
        <f>AQ961+AU961</f>
        <v>0</v>
      </c>
    </row>
    <row r="962" spans="1:49" s="5" customFormat="1" ht="99.75">
      <c r="A962" s="33" t="s">
        <v>206</v>
      </c>
      <c r="B962" s="25" t="s">
        <v>61</v>
      </c>
      <c r="C962" s="25" t="s">
        <v>50</v>
      </c>
      <c r="D962" s="42" t="s">
        <v>292</v>
      </c>
      <c r="E962" s="54"/>
      <c r="F962" s="27">
        <f t="shared" ref="F962:U968" si="1650">F963</f>
        <v>2676</v>
      </c>
      <c r="G962" s="27">
        <f t="shared" si="1650"/>
        <v>0</v>
      </c>
      <c r="H962" s="27">
        <f t="shared" si="1650"/>
        <v>0</v>
      </c>
      <c r="I962" s="27">
        <f t="shared" si="1650"/>
        <v>0</v>
      </c>
      <c r="J962" s="27">
        <f t="shared" si="1650"/>
        <v>0</v>
      </c>
      <c r="K962" s="27">
        <f t="shared" si="1650"/>
        <v>0</v>
      </c>
      <c r="L962" s="27">
        <f t="shared" si="1650"/>
        <v>2676</v>
      </c>
      <c r="M962" s="27">
        <f t="shared" si="1650"/>
        <v>0</v>
      </c>
      <c r="N962" s="27">
        <f t="shared" si="1650"/>
        <v>0</v>
      </c>
      <c r="O962" s="27">
        <f t="shared" si="1650"/>
        <v>0</v>
      </c>
      <c r="P962" s="27">
        <f t="shared" si="1650"/>
        <v>0</v>
      </c>
      <c r="Q962" s="27">
        <f t="shared" si="1650"/>
        <v>0</v>
      </c>
      <c r="R962" s="27">
        <f t="shared" si="1650"/>
        <v>2676</v>
      </c>
      <c r="S962" s="27">
        <f t="shared" si="1650"/>
        <v>0</v>
      </c>
      <c r="T962" s="27">
        <f t="shared" si="1650"/>
        <v>0</v>
      </c>
      <c r="U962" s="27">
        <f t="shared" si="1650"/>
        <v>0</v>
      </c>
      <c r="V962" s="27">
        <f t="shared" ref="T962:AI968" si="1651">V963</f>
        <v>0</v>
      </c>
      <c r="W962" s="27">
        <f t="shared" si="1651"/>
        <v>0</v>
      </c>
      <c r="X962" s="27">
        <f t="shared" si="1651"/>
        <v>2676</v>
      </c>
      <c r="Y962" s="27">
        <f t="shared" si="1651"/>
        <v>0</v>
      </c>
      <c r="Z962" s="27">
        <f t="shared" si="1651"/>
        <v>0</v>
      </c>
      <c r="AA962" s="27">
        <f t="shared" si="1651"/>
        <v>0</v>
      </c>
      <c r="AB962" s="27">
        <f t="shared" si="1651"/>
        <v>0</v>
      </c>
      <c r="AC962" s="27">
        <f t="shared" si="1651"/>
        <v>0</v>
      </c>
      <c r="AD962" s="27">
        <f t="shared" si="1651"/>
        <v>2676</v>
      </c>
      <c r="AE962" s="27">
        <f t="shared" si="1651"/>
        <v>0</v>
      </c>
      <c r="AF962" s="27">
        <f t="shared" si="1651"/>
        <v>0</v>
      </c>
      <c r="AG962" s="27">
        <f t="shared" si="1651"/>
        <v>0</v>
      </c>
      <c r="AH962" s="27">
        <f t="shared" si="1651"/>
        <v>0</v>
      </c>
      <c r="AI962" s="27">
        <f t="shared" si="1651"/>
        <v>0</v>
      </c>
      <c r="AJ962" s="27">
        <f t="shared" ref="AF962:AU968" si="1652">AJ963</f>
        <v>2676</v>
      </c>
      <c r="AK962" s="27">
        <f t="shared" si="1652"/>
        <v>0</v>
      </c>
      <c r="AL962" s="27">
        <f t="shared" si="1652"/>
        <v>0</v>
      </c>
      <c r="AM962" s="27">
        <f t="shared" si="1652"/>
        <v>0</v>
      </c>
      <c r="AN962" s="27">
        <f t="shared" si="1652"/>
        <v>0</v>
      </c>
      <c r="AO962" s="27">
        <f t="shared" si="1652"/>
        <v>0</v>
      </c>
      <c r="AP962" s="27">
        <f t="shared" si="1652"/>
        <v>2676</v>
      </c>
      <c r="AQ962" s="27">
        <f t="shared" si="1652"/>
        <v>0</v>
      </c>
      <c r="AR962" s="27">
        <f t="shared" si="1652"/>
        <v>0</v>
      </c>
      <c r="AS962" s="27">
        <f t="shared" si="1652"/>
        <v>0</v>
      </c>
      <c r="AT962" s="27">
        <f t="shared" si="1652"/>
        <v>0</v>
      </c>
      <c r="AU962" s="27">
        <f t="shared" si="1652"/>
        <v>0</v>
      </c>
      <c r="AV962" s="27">
        <f t="shared" ref="AR962:AW968" si="1653">AV963</f>
        <v>2676</v>
      </c>
      <c r="AW962" s="27">
        <f t="shared" si="1653"/>
        <v>0</v>
      </c>
    </row>
    <row r="963" spans="1:49" s="5" customFormat="1" ht="21" customHeight="1">
      <c r="A963" s="33" t="s">
        <v>78</v>
      </c>
      <c r="B963" s="25" t="s">
        <v>61</v>
      </c>
      <c r="C963" s="25" t="s">
        <v>50</v>
      </c>
      <c r="D963" s="42" t="s">
        <v>293</v>
      </c>
      <c r="E963" s="54"/>
      <c r="F963" s="27">
        <f>F964+F967+F970</f>
        <v>2676</v>
      </c>
      <c r="G963" s="27">
        <f>G964+G967+G970</f>
        <v>0</v>
      </c>
      <c r="H963" s="27">
        <f t="shared" ref="H963:M963" si="1654">H964+H967+H970</f>
        <v>0</v>
      </c>
      <c r="I963" s="27">
        <f t="shared" si="1654"/>
        <v>0</v>
      </c>
      <c r="J963" s="27">
        <f t="shared" si="1654"/>
        <v>0</v>
      </c>
      <c r="K963" s="27">
        <f t="shared" si="1654"/>
        <v>0</v>
      </c>
      <c r="L963" s="27">
        <f t="shared" si="1654"/>
        <v>2676</v>
      </c>
      <c r="M963" s="27">
        <f t="shared" si="1654"/>
        <v>0</v>
      </c>
      <c r="N963" s="27">
        <f t="shared" ref="N963:S963" si="1655">N964+N967+N970</f>
        <v>0</v>
      </c>
      <c r="O963" s="27">
        <f t="shared" si="1655"/>
        <v>0</v>
      </c>
      <c r="P963" s="27">
        <f t="shared" si="1655"/>
        <v>0</v>
      </c>
      <c r="Q963" s="27">
        <f t="shared" si="1655"/>
        <v>0</v>
      </c>
      <c r="R963" s="27">
        <f t="shared" si="1655"/>
        <v>2676</v>
      </c>
      <c r="S963" s="27">
        <f t="shared" si="1655"/>
        <v>0</v>
      </c>
      <c r="T963" s="27">
        <f t="shared" ref="T963:Y963" si="1656">T964+T967+T970</f>
        <v>0</v>
      </c>
      <c r="U963" s="27">
        <f t="shared" si="1656"/>
        <v>0</v>
      </c>
      <c r="V963" s="27">
        <f t="shared" si="1656"/>
        <v>0</v>
      </c>
      <c r="W963" s="27">
        <f t="shared" si="1656"/>
        <v>0</v>
      </c>
      <c r="X963" s="27">
        <f t="shared" si="1656"/>
        <v>2676</v>
      </c>
      <c r="Y963" s="27">
        <f t="shared" si="1656"/>
        <v>0</v>
      </c>
      <c r="Z963" s="27">
        <f t="shared" ref="Z963:AE963" si="1657">Z964+Z967+Z970</f>
        <v>0</v>
      </c>
      <c r="AA963" s="27">
        <f t="shared" si="1657"/>
        <v>0</v>
      </c>
      <c r="AB963" s="27">
        <f t="shared" si="1657"/>
        <v>0</v>
      </c>
      <c r="AC963" s="27">
        <f t="shared" si="1657"/>
        <v>0</v>
      </c>
      <c r="AD963" s="27">
        <f t="shared" si="1657"/>
        <v>2676</v>
      </c>
      <c r="AE963" s="27">
        <f t="shared" si="1657"/>
        <v>0</v>
      </c>
      <c r="AF963" s="27">
        <f t="shared" ref="AF963:AK963" si="1658">AF964+AF967+AF970</f>
        <v>0</v>
      </c>
      <c r="AG963" s="27">
        <f t="shared" si="1658"/>
        <v>0</v>
      </c>
      <c r="AH963" s="27">
        <f t="shared" si="1658"/>
        <v>0</v>
      </c>
      <c r="AI963" s="27">
        <f t="shared" si="1658"/>
        <v>0</v>
      </c>
      <c r="AJ963" s="27">
        <f t="shared" si="1658"/>
        <v>2676</v>
      </c>
      <c r="AK963" s="27">
        <f t="shared" si="1658"/>
        <v>0</v>
      </c>
      <c r="AL963" s="27">
        <f t="shared" ref="AL963:AQ963" si="1659">AL964+AL967+AL970</f>
        <v>0</v>
      </c>
      <c r="AM963" s="27">
        <f t="shared" si="1659"/>
        <v>0</v>
      </c>
      <c r="AN963" s="27">
        <f t="shared" si="1659"/>
        <v>0</v>
      </c>
      <c r="AO963" s="27">
        <f t="shared" si="1659"/>
        <v>0</v>
      </c>
      <c r="AP963" s="27">
        <f t="shared" si="1659"/>
        <v>2676</v>
      </c>
      <c r="AQ963" s="27">
        <f t="shared" si="1659"/>
        <v>0</v>
      </c>
      <c r="AR963" s="27">
        <f t="shared" ref="AR963:AW963" si="1660">AR964+AR967+AR970</f>
        <v>0</v>
      </c>
      <c r="AS963" s="27">
        <f t="shared" si="1660"/>
        <v>0</v>
      </c>
      <c r="AT963" s="27">
        <f t="shared" si="1660"/>
        <v>0</v>
      </c>
      <c r="AU963" s="27">
        <f t="shared" si="1660"/>
        <v>0</v>
      </c>
      <c r="AV963" s="27">
        <f t="shared" si="1660"/>
        <v>2676</v>
      </c>
      <c r="AW963" s="27">
        <f t="shared" si="1660"/>
        <v>0</v>
      </c>
    </row>
    <row r="964" spans="1:49" s="5" customFormat="1" ht="17.25" customHeight="1">
      <c r="A964" s="33" t="s">
        <v>92</v>
      </c>
      <c r="B964" s="25" t="s">
        <v>61</v>
      </c>
      <c r="C964" s="25" t="s">
        <v>50</v>
      </c>
      <c r="D964" s="25" t="s">
        <v>552</v>
      </c>
      <c r="E964" s="25"/>
      <c r="F964" s="28">
        <f t="shared" ref="F964:U965" si="1661">F965</f>
        <v>70</v>
      </c>
      <c r="G964" s="28">
        <f t="shared" si="1661"/>
        <v>0</v>
      </c>
      <c r="H964" s="28">
        <f t="shared" si="1661"/>
        <v>0</v>
      </c>
      <c r="I964" s="28">
        <f t="shared" si="1661"/>
        <v>0</v>
      </c>
      <c r="J964" s="28">
        <f t="shared" si="1661"/>
        <v>0</v>
      </c>
      <c r="K964" s="28">
        <f t="shared" si="1661"/>
        <v>0</v>
      </c>
      <c r="L964" s="28">
        <f t="shared" si="1661"/>
        <v>70</v>
      </c>
      <c r="M964" s="28">
        <f t="shared" si="1661"/>
        <v>0</v>
      </c>
      <c r="N964" s="28">
        <f t="shared" si="1661"/>
        <v>0</v>
      </c>
      <c r="O964" s="28">
        <f t="shared" si="1661"/>
        <v>0</v>
      </c>
      <c r="P964" s="28">
        <f t="shared" si="1661"/>
        <v>0</v>
      </c>
      <c r="Q964" s="28">
        <f t="shared" si="1661"/>
        <v>0</v>
      </c>
      <c r="R964" s="28">
        <f t="shared" si="1661"/>
        <v>70</v>
      </c>
      <c r="S964" s="28">
        <f t="shared" si="1661"/>
        <v>0</v>
      </c>
      <c r="T964" s="28">
        <f t="shared" si="1661"/>
        <v>0</v>
      </c>
      <c r="U964" s="28">
        <f t="shared" si="1661"/>
        <v>0</v>
      </c>
      <c r="V964" s="28">
        <f t="shared" ref="T964:AI965" si="1662">V965</f>
        <v>0</v>
      </c>
      <c r="W964" s="28">
        <f t="shared" si="1662"/>
        <v>0</v>
      </c>
      <c r="X964" s="28">
        <f t="shared" si="1662"/>
        <v>70</v>
      </c>
      <c r="Y964" s="28">
        <f t="shared" si="1662"/>
        <v>0</v>
      </c>
      <c r="Z964" s="28">
        <f t="shared" si="1662"/>
        <v>0</v>
      </c>
      <c r="AA964" s="28">
        <f t="shared" si="1662"/>
        <v>0</v>
      </c>
      <c r="AB964" s="28">
        <f t="shared" si="1662"/>
        <v>0</v>
      </c>
      <c r="AC964" s="28">
        <f t="shared" si="1662"/>
        <v>0</v>
      </c>
      <c r="AD964" s="28">
        <f t="shared" si="1662"/>
        <v>70</v>
      </c>
      <c r="AE964" s="28">
        <f t="shared" si="1662"/>
        <v>0</v>
      </c>
      <c r="AF964" s="28">
        <f t="shared" si="1662"/>
        <v>0</v>
      </c>
      <c r="AG964" s="28">
        <f t="shared" si="1662"/>
        <v>0</v>
      </c>
      <c r="AH964" s="28">
        <f t="shared" si="1662"/>
        <v>0</v>
      </c>
      <c r="AI964" s="28">
        <f t="shared" si="1662"/>
        <v>0</v>
      </c>
      <c r="AJ964" s="28">
        <f t="shared" ref="AF964:AU965" si="1663">AJ965</f>
        <v>70</v>
      </c>
      <c r="AK964" s="28">
        <f t="shared" si="1663"/>
        <v>0</v>
      </c>
      <c r="AL964" s="28">
        <f t="shared" si="1663"/>
        <v>0</v>
      </c>
      <c r="AM964" s="28">
        <f t="shared" si="1663"/>
        <v>0</v>
      </c>
      <c r="AN964" s="28">
        <f t="shared" si="1663"/>
        <v>0</v>
      </c>
      <c r="AO964" s="28">
        <f t="shared" si="1663"/>
        <v>0</v>
      </c>
      <c r="AP964" s="28">
        <f t="shared" si="1663"/>
        <v>70</v>
      </c>
      <c r="AQ964" s="28">
        <f t="shared" si="1663"/>
        <v>0</v>
      </c>
      <c r="AR964" s="28">
        <f t="shared" si="1663"/>
        <v>0</v>
      </c>
      <c r="AS964" s="28">
        <f t="shared" si="1663"/>
        <v>0</v>
      </c>
      <c r="AT964" s="28">
        <f t="shared" si="1663"/>
        <v>0</v>
      </c>
      <c r="AU964" s="28">
        <f t="shared" si="1663"/>
        <v>0</v>
      </c>
      <c r="AV964" s="28">
        <f t="shared" ref="AR964:AW965" si="1664">AV965</f>
        <v>70</v>
      </c>
      <c r="AW964" s="28">
        <f t="shared" si="1664"/>
        <v>0</v>
      </c>
    </row>
    <row r="965" spans="1:49" s="5" customFormat="1" ht="39" customHeight="1">
      <c r="A965" s="33" t="s">
        <v>83</v>
      </c>
      <c r="B965" s="25" t="s">
        <v>61</v>
      </c>
      <c r="C965" s="25" t="s">
        <v>50</v>
      </c>
      <c r="D965" s="25" t="s">
        <v>552</v>
      </c>
      <c r="E965" s="25" t="s">
        <v>84</v>
      </c>
      <c r="F965" s="28">
        <f t="shared" si="1661"/>
        <v>70</v>
      </c>
      <c r="G965" s="28">
        <f t="shared" si="1661"/>
        <v>0</v>
      </c>
      <c r="H965" s="28">
        <f t="shared" si="1661"/>
        <v>0</v>
      </c>
      <c r="I965" s="28">
        <f t="shared" si="1661"/>
        <v>0</v>
      </c>
      <c r="J965" s="28">
        <f t="shared" si="1661"/>
        <v>0</v>
      </c>
      <c r="K965" s="28">
        <f t="shared" si="1661"/>
        <v>0</v>
      </c>
      <c r="L965" s="28">
        <f t="shared" si="1661"/>
        <v>70</v>
      </c>
      <c r="M965" s="28">
        <f t="shared" si="1661"/>
        <v>0</v>
      </c>
      <c r="N965" s="28">
        <f t="shared" si="1661"/>
        <v>0</v>
      </c>
      <c r="O965" s="28">
        <f t="shared" si="1661"/>
        <v>0</v>
      </c>
      <c r="P965" s="28">
        <f t="shared" si="1661"/>
        <v>0</v>
      </c>
      <c r="Q965" s="28">
        <f t="shared" si="1661"/>
        <v>0</v>
      </c>
      <c r="R965" s="28">
        <f t="shared" si="1661"/>
        <v>70</v>
      </c>
      <c r="S965" s="28">
        <f t="shared" si="1661"/>
        <v>0</v>
      </c>
      <c r="T965" s="28">
        <f t="shared" si="1662"/>
        <v>0</v>
      </c>
      <c r="U965" s="28">
        <f t="shared" si="1662"/>
        <v>0</v>
      </c>
      <c r="V965" s="28">
        <f t="shared" si="1662"/>
        <v>0</v>
      </c>
      <c r="W965" s="28">
        <f t="shared" si="1662"/>
        <v>0</v>
      </c>
      <c r="X965" s="28">
        <f t="shared" si="1662"/>
        <v>70</v>
      </c>
      <c r="Y965" s="28">
        <f t="shared" si="1662"/>
        <v>0</v>
      </c>
      <c r="Z965" s="28">
        <f t="shared" si="1662"/>
        <v>0</v>
      </c>
      <c r="AA965" s="28">
        <f t="shared" si="1662"/>
        <v>0</v>
      </c>
      <c r="AB965" s="28">
        <f t="shared" si="1662"/>
        <v>0</v>
      </c>
      <c r="AC965" s="28">
        <f t="shared" si="1662"/>
        <v>0</v>
      </c>
      <c r="AD965" s="28">
        <f t="shared" si="1662"/>
        <v>70</v>
      </c>
      <c r="AE965" s="28">
        <f t="shared" si="1662"/>
        <v>0</v>
      </c>
      <c r="AF965" s="28">
        <f t="shared" si="1663"/>
        <v>0</v>
      </c>
      <c r="AG965" s="28">
        <f t="shared" si="1663"/>
        <v>0</v>
      </c>
      <c r="AH965" s="28">
        <f t="shared" si="1663"/>
        <v>0</v>
      </c>
      <c r="AI965" s="28">
        <f t="shared" si="1663"/>
        <v>0</v>
      </c>
      <c r="AJ965" s="28">
        <f t="shared" si="1663"/>
        <v>70</v>
      </c>
      <c r="AK965" s="28">
        <f t="shared" si="1663"/>
        <v>0</v>
      </c>
      <c r="AL965" s="28">
        <f t="shared" si="1663"/>
        <v>0</v>
      </c>
      <c r="AM965" s="28">
        <f t="shared" si="1663"/>
        <v>0</v>
      </c>
      <c r="AN965" s="28">
        <f t="shared" si="1663"/>
        <v>0</v>
      </c>
      <c r="AO965" s="28">
        <f t="shared" si="1663"/>
        <v>0</v>
      </c>
      <c r="AP965" s="28">
        <f t="shared" si="1663"/>
        <v>70</v>
      </c>
      <c r="AQ965" s="28">
        <f t="shared" si="1663"/>
        <v>0</v>
      </c>
      <c r="AR965" s="28">
        <f t="shared" si="1664"/>
        <v>0</v>
      </c>
      <c r="AS965" s="28">
        <f t="shared" si="1664"/>
        <v>0</v>
      </c>
      <c r="AT965" s="28">
        <f t="shared" si="1664"/>
        <v>0</v>
      </c>
      <c r="AU965" s="28">
        <f t="shared" si="1664"/>
        <v>0</v>
      </c>
      <c r="AV965" s="28">
        <f t="shared" si="1664"/>
        <v>70</v>
      </c>
      <c r="AW965" s="28">
        <f t="shared" si="1664"/>
        <v>0</v>
      </c>
    </row>
    <row r="966" spans="1:49" s="5" customFormat="1" ht="19.5" customHeight="1">
      <c r="A966" s="33" t="s">
        <v>178</v>
      </c>
      <c r="B966" s="25" t="s">
        <v>61</v>
      </c>
      <c r="C966" s="25" t="s">
        <v>50</v>
      </c>
      <c r="D966" s="25" t="s">
        <v>552</v>
      </c>
      <c r="E966" s="28">
        <v>610</v>
      </c>
      <c r="F966" s="28">
        <v>70</v>
      </c>
      <c r="G966" s="28"/>
      <c r="H966" s="28"/>
      <c r="I966" s="28"/>
      <c r="J966" s="28"/>
      <c r="K966" s="28"/>
      <c r="L966" s="27">
        <f>F966+H966+I966+J966+K966</f>
        <v>70</v>
      </c>
      <c r="M966" s="27">
        <f>G966+K966</f>
        <v>0</v>
      </c>
      <c r="N966" s="28"/>
      <c r="O966" s="28"/>
      <c r="P966" s="28"/>
      <c r="Q966" s="28"/>
      <c r="R966" s="27">
        <f>L966+N966+O966+P966+Q966</f>
        <v>70</v>
      </c>
      <c r="S966" s="27">
        <f>M966+Q966</f>
        <v>0</v>
      </c>
      <c r="T966" s="28"/>
      <c r="U966" s="28"/>
      <c r="V966" s="28"/>
      <c r="W966" s="28"/>
      <c r="X966" s="27">
        <f>R966+T966+U966+V966+W966</f>
        <v>70</v>
      </c>
      <c r="Y966" s="27">
        <f>S966+W966</f>
        <v>0</v>
      </c>
      <c r="Z966" s="28"/>
      <c r="AA966" s="28"/>
      <c r="AB966" s="28"/>
      <c r="AC966" s="28"/>
      <c r="AD966" s="27">
        <f>X966+Z966+AA966+AB966+AC966</f>
        <v>70</v>
      </c>
      <c r="AE966" s="27">
        <f>Y966+AC966</f>
        <v>0</v>
      </c>
      <c r="AF966" s="28"/>
      <c r="AG966" s="28"/>
      <c r="AH966" s="28"/>
      <c r="AI966" s="28"/>
      <c r="AJ966" s="27">
        <f>AD966+AF966+AG966+AH966+AI966</f>
        <v>70</v>
      </c>
      <c r="AK966" s="27">
        <f>AE966+AI966</f>
        <v>0</v>
      </c>
      <c r="AL966" s="28"/>
      <c r="AM966" s="28"/>
      <c r="AN966" s="28"/>
      <c r="AO966" s="28"/>
      <c r="AP966" s="27">
        <f>AJ966+AL966+AM966+AN966+AO966</f>
        <v>70</v>
      </c>
      <c r="AQ966" s="27">
        <f>AK966+AO966</f>
        <v>0</v>
      </c>
      <c r="AR966" s="28"/>
      <c r="AS966" s="28"/>
      <c r="AT966" s="28"/>
      <c r="AU966" s="28"/>
      <c r="AV966" s="27">
        <f>AP966+AR966+AS966+AT966+AU966</f>
        <v>70</v>
      </c>
      <c r="AW966" s="27">
        <f>AQ966+AU966</f>
        <v>0</v>
      </c>
    </row>
    <row r="967" spans="1:49" s="5" customFormat="1" ht="20.25">
      <c r="A967" s="67" t="s">
        <v>42</v>
      </c>
      <c r="B967" s="25" t="s">
        <v>61</v>
      </c>
      <c r="C967" s="25" t="s">
        <v>50</v>
      </c>
      <c r="D967" s="42" t="s">
        <v>512</v>
      </c>
      <c r="E967" s="54"/>
      <c r="F967" s="27">
        <f t="shared" si="1650"/>
        <v>934</v>
      </c>
      <c r="G967" s="27">
        <f t="shared" si="1650"/>
        <v>0</v>
      </c>
      <c r="H967" s="27">
        <f t="shared" si="1650"/>
        <v>0</v>
      </c>
      <c r="I967" s="27">
        <f t="shared" si="1650"/>
        <v>0</v>
      </c>
      <c r="J967" s="27">
        <f t="shared" si="1650"/>
        <v>0</v>
      </c>
      <c r="K967" s="27">
        <f t="shared" si="1650"/>
        <v>0</v>
      </c>
      <c r="L967" s="27">
        <f t="shared" si="1650"/>
        <v>934</v>
      </c>
      <c r="M967" s="27">
        <f t="shared" si="1650"/>
        <v>0</v>
      </c>
      <c r="N967" s="27">
        <f t="shared" si="1650"/>
        <v>0</v>
      </c>
      <c r="O967" s="27">
        <f t="shared" si="1650"/>
        <v>0</v>
      </c>
      <c r="P967" s="27">
        <f t="shared" si="1650"/>
        <v>0</v>
      </c>
      <c r="Q967" s="27">
        <f t="shared" si="1650"/>
        <v>0</v>
      </c>
      <c r="R967" s="27">
        <f t="shared" si="1650"/>
        <v>934</v>
      </c>
      <c r="S967" s="27">
        <f t="shared" si="1650"/>
        <v>0</v>
      </c>
      <c r="T967" s="27">
        <f t="shared" si="1651"/>
        <v>0</v>
      </c>
      <c r="U967" s="27">
        <f t="shared" si="1651"/>
        <v>0</v>
      </c>
      <c r="V967" s="27">
        <f t="shared" si="1651"/>
        <v>0</v>
      </c>
      <c r="W967" s="27">
        <f t="shared" si="1651"/>
        <v>0</v>
      </c>
      <c r="X967" s="27">
        <f t="shared" si="1651"/>
        <v>934</v>
      </c>
      <c r="Y967" s="27">
        <f t="shared" si="1651"/>
        <v>0</v>
      </c>
      <c r="Z967" s="27">
        <f t="shared" si="1651"/>
        <v>0</v>
      </c>
      <c r="AA967" s="27">
        <f t="shared" si="1651"/>
        <v>0</v>
      </c>
      <c r="AB967" s="27">
        <f t="shared" si="1651"/>
        <v>0</v>
      </c>
      <c r="AC967" s="27">
        <f t="shared" si="1651"/>
        <v>0</v>
      </c>
      <c r="AD967" s="27">
        <f t="shared" si="1651"/>
        <v>934</v>
      </c>
      <c r="AE967" s="27">
        <f t="shared" si="1651"/>
        <v>0</v>
      </c>
      <c r="AF967" s="27">
        <f t="shared" si="1652"/>
        <v>0</v>
      </c>
      <c r="AG967" s="27">
        <f t="shared" si="1652"/>
        <v>0</v>
      </c>
      <c r="AH967" s="27">
        <f t="shared" si="1652"/>
        <v>0</v>
      </c>
      <c r="AI967" s="27">
        <f t="shared" si="1652"/>
        <v>0</v>
      </c>
      <c r="AJ967" s="27">
        <f t="shared" si="1652"/>
        <v>934</v>
      </c>
      <c r="AK967" s="27">
        <f t="shared" si="1652"/>
        <v>0</v>
      </c>
      <c r="AL967" s="27">
        <f t="shared" si="1652"/>
        <v>0</v>
      </c>
      <c r="AM967" s="27">
        <f t="shared" si="1652"/>
        <v>0</v>
      </c>
      <c r="AN967" s="27">
        <f t="shared" si="1652"/>
        <v>0</v>
      </c>
      <c r="AO967" s="27">
        <f t="shared" si="1652"/>
        <v>0</v>
      </c>
      <c r="AP967" s="27">
        <f t="shared" si="1652"/>
        <v>934</v>
      </c>
      <c r="AQ967" s="27">
        <f t="shared" si="1652"/>
        <v>0</v>
      </c>
      <c r="AR967" s="27">
        <f t="shared" si="1653"/>
        <v>0</v>
      </c>
      <c r="AS967" s="27">
        <f t="shared" si="1653"/>
        <v>0</v>
      </c>
      <c r="AT967" s="27">
        <f t="shared" si="1653"/>
        <v>0</v>
      </c>
      <c r="AU967" s="27">
        <f t="shared" si="1653"/>
        <v>0</v>
      </c>
      <c r="AV967" s="27">
        <f t="shared" si="1653"/>
        <v>934</v>
      </c>
      <c r="AW967" s="27">
        <f t="shared" si="1653"/>
        <v>0</v>
      </c>
    </row>
    <row r="968" spans="1:49" s="5" customFormat="1" ht="38.25" customHeight="1">
      <c r="A968" s="56" t="s">
        <v>83</v>
      </c>
      <c r="B968" s="25" t="s">
        <v>61</v>
      </c>
      <c r="C968" s="25" t="s">
        <v>50</v>
      </c>
      <c r="D968" s="42" t="s">
        <v>512</v>
      </c>
      <c r="E968" s="54">
        <v>600</v>
      </c>
      <c r="F968" s="27">
        <f t="shared" si="1650"/>
        <v>934</v>
      </c>
      <c r="G968" s="27">
        <f t="shared" si="1650"/>
        <v>0</v>
      </c>
      <c r="H968" s="27">
        <f t="shared" si="1650"/>
        <v>0</v>
      </c>
      <c r="I968" s="27">
        <f t="shared" si="1650"/>
        <v>0</v>
      </c>
      <c r="J968" s="27">
        <f t="shared" si="1650"/>
        <v>0</v>
      </c>
      <c r="K968" s="27">
        <f t="shared" si="1650"/>
        <v>0</v>
      </c>
      <c r="L968" s="27">
        <f t="shared" si="1650"/>
        <v>934</v>
      </c>
      <c r="M968" s="27">
        <f t="shared" si="1650"/>
        <v>0</v>
      </c>
      <c r="N968" s="27">
        <f t="shared" si="1650"/>
        <v>0</v>
      </c>
      <c r="O968" s="27">
        <f t="shared" si="1650"/>
        <v>0</v>
      </c>
      <c r="P968" s="27">
        <f t="shared" si="1650"/>
        <v>0</v>
      </c>
      <c r="Q968" s="27">
        <f t="shared" si="1650"/>
        <v>0</v>
      </c>
      <c r="R968" s="27">
        <f t="shared" si="1650"/>
        <v>934</v>
      </c>
      <c r="S968" s="27">
        <f t="shared" si="1650"/>
        <v>0</v>
      </c>
      <c r="T968" s="27">
        <f t="shared" si="1651"/>
        <v>0</v>
      </c>
      <c r="U968" s="27">
        <f t="shared" si="1651"/>
        <v>0</v>
      </c>
      <c r="V968" s="27">
        <f t="shared" si="1651"/>
        <v>0</v>
      </c>
      <c r="W968" s="27">
        <f t="shared" si="1651"/>
        <v>0</v>
      </c>
      <c r="X968" s="27">
        <f t="shared" si="1651"/>
        <v>934</v>
      </c>
      <c r="Y968" s="27">
        <f t="shared" si="1651"/>
        <v>0</v>
      </c>
      <c r="Z968" s="27">
        <f t="shared" si="1651"/>
        <v>0</v>
      </c>
      <c r="AA968" s="27">
        <f t="shared" si="1651"/>
        <v>0</v>
      </c>
      <c r="AB968" s="27">
        <f t="shared" si="1651"/>
        <v>0</v>
      </c>
      <c r="AC968" s="27">
        <f t="shared" si="1651"/>
        <v>0</v>
      </c>
      <c r="AD968" s="27">
        <f t="shared" si="1651"/>
        <v>934</v>
      </c>
      <c r="AE968" s="27">
        <f t="shared" si="1651"/>
        <v>0</v>
      </c>
      <c r="AF968" s="27">
        <f t="shared" si="1652"/>
        <v>0</v>
      </c>
      <c r="AG968" s="27">
        <f t="shared" si="1652"/>
        <v>0</v>
      </c>
      <c r="AH968" s="27">
        <f t="shared" si="1652"/>
        <v>0</v>
      </c>
      <c r="AI968" s="27">
        <f t="shared" si="1652"/>
        <v>0</v>
      </c>
      <c r="AJ968" s="27">
        <f t="shared" si="1652"/>
        <v>934</v>
      </c>
      <c r="AK968" s="27">
        <f t="shared" si="1652"/>
        <v>0</v>
      </c>
      <c r="AL968" s="27">
        <f t="shared" si="1652"/>
        <v>0</v>
      </c>
      <c r="AM968" s="27">
        <f t="shared" si="1652"/>
        <v>0</v>
      </c>
      <c r="AN968" s="27">
        <f t="shared" si="1652"/>
        <v>0</v>
      </c>
      <c r="AO968" s="27">
        <f t="shared" si="1652"/>
        <v>0</v>
      </c>
      <c r="AP968" s="27">
        <f t="shared" si="1652"/>
        <v>934</v>
      </c>
      <c r="AQ968" s="27">
        <f t="shared" si="1652"/>
        <v>0</v>
      </c>
      <c r="AR968" s="27">
        <f t="shared" si="1653"/>
        <v>0</v>
      </c>
      <c r="AS968" s="27">
        <f t="shared" si="1653"/>
        <v>0</v>
      </c>
      <c r="AT968" s="27">
        <f t="shared" si="1653"/>
        <v>0</v>
      </c>
      <c r="AU968" s="27">
        <f t="shared" si="1653"/>
        <v>0</v>
      </c>
      <c r="AV968" s="27">
        <f t="shared" si="1653"/>
        <v>934</v>
      </c>
      <c r="AW968" s="27">
        <f t="shared" si="1653"/>
        <v>0</v>
      </c>
    </row>
    <row r="969" spans="1:49" s="5" customFormat="1" ht="20.25">
      <c r="A969" s="33" t="s">
        <v>178</v>
      </c>
      <c r="B969" s="25" t="s">
        <v>61</v>
      </c>
      <c r="C969" s="25" t="s">
        <v>50</v>
      </c>
      <c r="D969" s="42" t="s">
        <v>512</v>
      </c>
      <c r="E969" s="54">
        <v>610</v>
      </c>
      <c r="F969" s="27">
        <v>934</v>
      </c>
      <c r="G969" s="27"/>
      <c r="H969" s="27"/>
      <c r="I969" s="27"/>
      <c r="J969" s="27"/>
      <c r="K969" s="27"/>
      <c r="L969" s="27">
        <f>F969+H969+I969+J969+K969</f>
        <v>934</v>
      </c>
      <c r="M969" s="27">
        <f>G969+K969</f>
        <v>0</v>
      </c>
      <c r="N969" s="27"/>
      <c r="O969" s="27"/>
      <c r="P969" s="27"/>
      <c r="Q969" s="27"/>
      <c r="R969" s="27">
        <f>L969+N969+O969+P969+Q969</f>
        <v>934</v>
      </c>
      <c r="S969" s="27">
        <f>M969+Q969</f>
        <v>0</v>
      </c>
      <c r="T969" s="27"/>
      <c r="U969" s="27"/>
      <c r="V969" s="27"/>
      <c r="W969" s="27"/>
      <c r="X969" s="27">
        <f>R969+T969+U969+V969+W969</f>
        <v>934</v>
      </c>
      <c r="Y969" s="27">
        <f>S969+W969</f>
        <v>0</v>
      </c>
      <c r="Z969" s="27"/>
      <c r="AA969" s="27"/>
      <c r="AB969" s="27"/>
      <c r="AC969" s="27"/>
      <c r="AD969" s="27">
        <f>X969+Z969+AA969+AB969+AC969</f>
        <v>934</v>
      </c>
      <c r="AE969" s="27">
        <f>Y969+AC969</f>
        <v>0</v>
      </c>
      <c r="AF969" s="27"/>
      <c r="AG969" s="27"/>
      <c r="AH969" s="27"/>
      <c r="AI969" s="27"/>
      <c r="AJ969" s="27">
        <f>AD969+AF969+AG969+AH969+AI969</f>
        <v>934</v>
      </c>
      <c r="AK969" s="27">
        <f>AE969+AI969</f>
        <v>0</v>
      </c>
      <c r="AL969" s="27"/>
      <c r="AM969" s="27"/>
      <c r="AN969" s="27"/>
      <c r="AO969" s="27"/>
      <c r="AP969" s="27">
        <f>AJ969+AL969+AM969+AN969+AO969</f>
        <v>934</v>
      </c>
      <c r="AQ969" s="27">
        <f>AK969+AO969</f>
        <v>0</v>
      </c>
      <c r="AR969" s="27"/>
      <c r="AS969" s="27"/>
      <c r="AT969" s="27"/>
      <c r="AU969" s="27"/>
      <c r="AV969" s="27">
        <f>AP969+AR969+AS969+AT969+AU969</f>
        <v>934</v>
      </c>
      <c r="AW969" s="27">
        <f>AQ969+AU969</f>
        <v>0</v>
      </c>
    </row>
    <row r="970" spans="1:49" s="5" customFormat="1" ht="33.75">
      <c r="A970" s="33" t="s">
        <v>93</v>
      </c>
      <c r="B970" s="25" t="s">
        <v>61</v>
      </c>
      <c r="C970" s="25" t="s">
        <v>50</v>
      </c>
      <c r="D970" s="25" t="s">
        <v>553</v>
      </c>
      <c r="E970" s="25"/>
      <c r="F970" s="27">
        <f>F971</f>
        <v>1672</v>
      </c>
      <c r="G970" s="27">
        <f>G971</f>
        <v>0</v>
      </c>
      <c r="H970" s="27">
        <f t="shared" ref="H970:AW970" si="1665">H971</f>
        <v>0</v>
      </c>
      <c r="I970" s="27">
        <f t="shared" si="1665"/>
        <v>0</v>
      </c>
      <c r="J970" s="27">
        <f t="shared" si="1665"/>
        <v>0</v>
      </c>
      <c r="K970" s="27">
        <f t="shared" si="1665"/>
        <v>0</v>
      </c>
      <c r="L970" s="27">
        <f t="shared" si="1665"/>
        <v>1672</v>
      </c>
      <c r="M970" s="27">
        <f t="shared" si="1665"/>
        <v>0</v>
      </c>
      <c r="N970" s="27">
        <f t="shared" si="1665"/>
        <v>0</v>
      </c>
      <c r="O970" s="27">
        <f t="shared" si="1665"/>
        <v>0</v>
      </c>
      <c r="P970" s="27">
        <f t="shared" si="1665"/>
        <v>0</v>
      </c>
      <c r="Q970" s="27">
        <f t="shared" si="1665"/>
        <v>0</v>
      </c>
      <c r="R970" s="27">
        <f t="shared" si="1665"/>
        <v>1672</v>
      </c>
      <c r="S970" s="27">
        <f t="shared" si="1665"/>
        <v>0</v>
      </c>
      <c r="T970" s="27">
        <f t="shared" si="1665"/>
        <v>0</v>
      </c>
      <c r="U970" s="27">
        <f t="shared" si="1665"/>
        <v>0</v>
      </c>
      <c r="V970" s="27">
        <f t="shared" si="1665"/>
        <v>0</v>
      </c>
      <c r="W970" s="27">
        <f t="shared" si="1665"/>
        <v>0</v>
      </c>
      <c r="X970" s="27">
        <f t="shared" si="1665"/>
        <v>1672</v>
      </c>
      <c r="Y970" s="27">
        <f t="shared" si="1665"/>
        <v>0</v>
      </c>
      <c r="Z970" s="27">
        <f t="shared" si="1665"/>
        <v>0</v>
      </c>
      <c r="AA970" s="27">
        <f t="shared" si="1665"/>
        <v>0</v>
      </c>
      <c r="AB970" s="27">
        <f t="shared" si="1665"/>
        <v>0</v>
      </c>
      <c r="AC970" s="27">
        <f t="shared" si="1665"/>
        <v>0</v>
      </c>
      <c r="AD970" s="27">
        <f t="shared" si="1665"/>
        <v>1672</v>
      </c>
      <c r="AE970" s="27">
        <f t="shared" si="1665"/>
        <v>0</v>
      </c>
      <c r="AF970" s="27">
        <f t="shared" si="1665"/>
        <v>0</v>
      </c>
      <c r="AG970" s="27">
        <f t="shared" si="1665"/>
        <v>0</v>
      </c>
      <c r="AH970" s="27">
        <f t="shared" si="1665"/>
        <v>0</v>
      </c>
      <c r="AI970" s="27">
        <f t="shared" si="1665"/>
        <v>0</v>
      </c>
      <c r="AJ970" s="27">
        <f t="shared" si="1665"/>
        <v>1672</v>
      </c>
      <c r="AK970" s="27">
        <f t="shared" si="1665"/>
        <v>0</v>
      </c>
      <c r="AL970" s="27">
        <f t="shared" si="1665"/>
        <v>0</v>
      </c>
      <c r="AM970" s="27">
        <f t="shared" si="1665"/>
        <v>0</v>
      </c>
      <c r="AN970" s="27">
        <f t="shared" si="1665"/>
        <v>0</v>
      </c>
      <c r="AO970" s="27">
        <f t="shared" si="1665"/>
        <v>0</v>
      </c>
      <c r="AP970" s="27">
        <f t="shared" si="1665"/>
        <v>1672</v>
      </c>
      <c r="AQ970" s="27">
        <f t="shared" si="1665"/>
        <v>0</v>
      </c>
      <c r="AR970" s="27">
        <f t="shared" si="1665"/>
        <v>0</v>
      </c>
      <c r="AS970" s="27">
        <f t="shared" si="1665"/>
        <v>0</v>
      </c>
      <c r="AT970" s="27">
        <f t="shared" si="1665"/>
        <v>0</v>
      </c>
      <c r="AU970" s="27">
        <f t="shared" si="1665"/>
        <v>0</v>
      </c>
      <c r="AV970" s="27">
        <f t="shared" si="1665"/>
        <v>1672</v>
      </c>
      <c r="AW970" s="27">
        <f t="shared" si="1665"/>
        <v>0</v>
      </c>
    </row>
    <row r="971" spans="1:49" s="5" customFormat="1" ht="39.75" customHeight="1">
      <c r="A971" s="33" t="s">
        <v>83</v>
      </c>
      <c r="B971" s="25" t="s">
        <v>61</v>
      </c>
      <c r="C971" s="25" t="s">
        <v>50</v>
      </c>
      <c r="D971" s="25" t="s">
        <v>553</v>
      </c>
      <c r="E971" s="25" t="s">
        <v>84</v>
      </c>
      <c r="F971" s="28">
        <f>F972+F973</f>
        <v>1672</v>
      </c>
      <c r="G971" s="28">
        <f>G972+G973</f>
        <v>0</v>
      </c>
      <c r="H971" s="28">
        <f t="shared" ref="H971:M971" si="1666">H972+H973</f>
        <v>0</v>
      </c>
      <c r="I971" s="28">
        <f t="shared" si="1666"/>
        <v>0</v>
      </c>
      <c r="J971" s="28">
        <f t="shared" si="1666"/>
        <v>0</v>
      </c>
      <c r="K971" s="28">
        <f t="shared" si="1666"/>
        <v>0</v>
      </c>
      <c r="L971" s="28">
        <f t="shared" si="1666"/>
        <v>1672</v>
      </c>
      <c r="M971" s="28">
        <f t="shared" si="1666"/>
        <v>0</v>
      </c>
      <c r="N971" s="28">
        <f t="shared" ref="N971:S971" si="1667">N972+N973</f>
        <v>0</v>
      </c>
      <c r="O971" s="28">
        <f t="shared" si="1667"/>
        <v>0</v>
      </c>
      <c r="P971" s="28">
        <f t="shared" si="1667"/>
        <v>0</v>
      </c>
      <c r="Q971" s="28">
        <f t="shared" si="1667"/>
        <v>0</v>
      </c>
      <c r="R971" s="28">
        <f t="shared" si="1667"/>
        <v>1672</v>
      </c>
      <c r="S971" s="28">
        <f t="shared" si="1667"/>
        <v>0</v>
      </c>
      <c r="T971" s="28">
        <f t="shared" ref="T971:Y971" si="1668">T972+T973</f>
        <v>0</v>
      </c>
      <c r="U971" s="28">
        <f t="shared" si="1668"/>
        <v>0</v>
      </c>
      <c r="V971" s="28">
        <f t="shared" si="1668"/>
        <v>0</v>
      </c>
      <c r="W971" s="28">
        <f t="shared" si="1668"/>
        <v>0</v>
      </c>
      <c r="X971" s="28">
        <f t="shared" si="1668"/>
        <v>1672</v>
      </c>
      <c r="Y971" s="28">
        <f t="shared" si="1668"/>
        <v>0</v>
      </c>
      <c r="Z971" s="28">
        <f t="shared" ref="Z971:AE971" si="1669">Z972+Z973</f>
        <v>0</v>
      </c>
      <c r="AA971" s="28">
        <f t="shared" si="1669"/>
        <v>0</v>
      </c>
      <c r="AB971" s="28">
        <f t="shared" si="1669"/>
        <v>0</v>
      </c>
      <c r="AC971" s="28">
        <f t="shared" si="1669"/>
        <v>0</v>
      </c>
      <c r="AD971" s="28">
        <f t="shared" si="1669"/>
        <v>1672</v>
      </c>
      <c r="AE971" s="28">
        <f t="shared" si="1669"/>
        <v>0</v>
      </c>
      <c r="AF971" s="28">
        <f t="shared" ref="AF971:AK971" si="1670">AF972+AF973</f>
        <v>0</v>
      </c>
      <c r="AG971" s="28">
        <f t="shared" si="1670"/>
        <v>0</v>
      </c>
      <c r="AH971" s="28">
        <f t="shared" si="1670"/>
        <v>0</v>
      </c>
      <c r="AI971" s="28">
        <f t="shared" si="1670"/>
        <v>0</v>
      </c>
      <c r="AJ971" s="28">
        <f t="shared" si="1670"/>
        <v>1672</v>
      </c>
      <c r="AK971" s="28">
        <f t="shared" si="1670"/>
        <v>0</v>
      </c>
      <c r="AL971" s="28">
        <f t="shared" ref="AL971:AQ971" si="1671">AL972+AL973</f>
        <v>0</v>
      </c>
      <c r="AM971" s="28">
        <f t="shared" si="1671"/>
        <v>0</v>
      </c>
      <c r="AN971" s="28">
        <f t="shared" si="1671"/>
        <v>0</v>
      </c>
      <c r="AO971" s="28">
        <f t="shared" si="1671"/>
        <v>0</v>
      </c>
      <c r="AP971" s="28">
        <f t="shared" si="1671"/>
        <v>1672</v>
      </c>
      <c r="AQ971" s="28">
        <f t="shared" si="1671"/>
        <v>0</v>
      </c>
      <c r="AR971" s="28">
        <f t="shared" ref="AR971:AW971" si="1672">AR972+AR973</f>
        <v>0</v>
      </c>
      <c r="AS971" s="28">
        <f t="shared" si="1672"/>
        <v>0</v>
      </c>
      <c r="AT971" s="28">
        <f t="shared" si="1672"/>
        <v>0</v>
      </c>
      <c r="AU971" s="28">
        <f t="shared" si="1672"/>
        <v>0</v>
      </c>
      <c r="AV971" s="28">
        <f t="shared" si="1672"/>
        <v>1672</v>
      </c>
      <c r="AW971" s="28">
        <f t="shared" si="1672"/>
        <v>0</v>
      </c>
    </row>
    <row r="972" spans="1:49" s="5" customFormat="1" ht="20.25">
      <c r="A972" s="33" t="s">
        <v>178</v>
      </c>
      <c r="B972" s="25" t="s">
        <v>61</v>
      </c>
      <c r="C972" s="25" t="s">
        <v>50</v>
      </c>
      <c r="D972" s="25" t="s">
        <v>553</v>
      </c>
      <c r="E972" s="28">
        <v>610</v>
      </c>
      <c r="F972" s="28">
        <v>1546</v>
      </c>
      <c r="G972" s="28"/>
      <c r="H972" s="28"/>
      <c r="I972" s="28"/>
      <c r="J972" s="28"/>
      <c r="K972" s="28"/>
      <c r="L972" s="27">
        <f>F972+H972+I972+J972+K972</f>
        <v>1546</v>
      </c>
      <c r="M972" s="27">
        <f>G972+K972</f>
        <v>0</v>
      </c>
      <c r="N972" s="28"/>
      <c r="O972" s="28"/>
      <c r="P972" s="28"/>
      <c r="Q972" s="28"/>
      <c r="R972" s="27">
        <f>L972+N972+O972+P972+Q972</f>
        <v>1546</v>
      </c>
      <c r="S972" s="27">
        <f>M972+Q972</f>
        <v>0</v>
      </c>
      <c r="T972" s="28"/>
      <c r="U972" s="28"/>
      <c r="V972" s="28"/>
      <c r="W972" s="28"/>
      <c r="X972" s="27">
        <f>R972+T972+U972+V972+W972</f>
        <v>1546</v>
      </c>
      <c r="Y972" s="27">
        <f>S972+W972</f>
        <v>0</v>
      </c>
      <c r="Z972" s="28"/>
      <c r="AA972" s="28"/>
      <c r="AB972" s="28"/>
      <c r="AC972" s="28"/>
      <c r="AD972" s="27">
        <f>X972+Z972+AA972+AB972+AC972</f>
        <v>1546</v>
      </c>
      <c r="AE972" s="27">
        <f>Y972+AC972</f>
        <v>0</v>
      </c>
      <c r="AF972" s="28"/>
      <c r="AG972" s="28"/>
      <c r="AH972" s="28"/>
      <c r="AI972" s="28"/>
      <c r="AJ972" s="27">
        <f>AD972+AF972+AG972+AH972+AI972</f>
        <v>1546</v>
      </c>
      <c r="AK972" s="27">
        <f>AE972+AI972</f>
        <v>0</v>
      </c>
      <c r="AL972" s="28"/>
      <c r="AM972" s="28"/>
      <c r="AN972" s="28"/>
      <c r="AO972" s="28"/>
      <c r="AP972" s="27">
        <f>AJ972+AL972+AM972+AN972+AO972</f>
        <v>1546</v>
      </c>
      <c r="AQ972" s="27">
        <f>AK972+AO972</f>
        <v>0</v>
      </c>
      <c r="AR972" s="28"/>
      <c r="AS972" s="28"/>
      <c r="AT972" s="28"/>
      <c r="AU972" s="28"/>
      <c r="AV972" s="27">
        <f>AP972+AR972+AS972+AT972+AU972</f>
        <v>1546</v>
      </c>
      <c r="AW972" s="27">
        <f>AQ972+AU972</f>
        <v>0</v>
      </c>
    </row>
    <row r="973" spans="1:49" s="5" customFormat="1" ht="20.25">
      <c r="A973" s="33" t="s">
        <v>189</v>
      </c>
      <c r="B973" s="25" t="s">
        <v>61</v>
      </c>
      <c r="C973" s="25" t="s">
        <v>50</v>
      </c>
      <c r="D973" s="25" t="s">
        <v>553</v>
      </c>
      <c r="E973" s="28">
        <v>620</v>
      </c>
      <c r="F973" s="28">
        <v>126</v>
      </c>
      <c r="G973" s="27"/>
      <c r="H973" s="28"/>
      <c r="I973" s="27"/>
      <c r="J973" s="28"/>
      <c r="K973" s="27"/>
      <c r="L973" s="27">
        <f>F973+H973+I973+J973+K973</f>
        <v>126</v>
      </c>
      <c r="M973" s="27">
        <f>G973+K973</f>
        <v>0</v>
      </c>
      <c r="N973" s="28"/>
      <c r="O973" s="27"/>
      <c r="P973" s="28"/>
      <c r="Q973" s="27"/>
      <c r="R973" s="27">
        <f>L973+N973+O973+P973+Q973</f>
        <v>126</v>
      </c>
      <c r="S973" s="27">
        <f>M973+Q973</f>
        <v>0</v>
      </c>
      <c r="T973" s="28"/>
      <c r="U973" s="27"/>
      <c r="V973" s="28"/>
      <c r="W973" s="27"/>
      <c r="X973" s="27">
        <f>R973+T973+U973+V973+W973</f>
        <v>126</v>
      </c>
      <c r="Y973" s="27">
        <f>S973+W973</f>
        <v>0</v>
      </c>
      <c r="Z973" s="28"/>
      <c r="AA973" s="27"/>
      <c r="AB973" s="28"/>
      <c r="AC973" s="27"/>
      <c r="AD973" s="27">
        <f>X973+Z973+AA973+AB973+AC973</f>
        <v>126</v>
      </c>
      <c r="AE973" s="27">
        <f>Y973+AC973</f>
        <v>0</v>
      </c>
      <c r="AF973" s="28"/>
      <c r="AG973" s="27"/>
      <c r="AH973" s="28"/>
      <c r="AI973" s="27"/>
      <c r="AJ973" s="27">
        <f>AD973+AF973+AG973+AH973+AI973</f>
        <v>126</v>
      </c>
      <c r="AK973" s="27">
        <f>AE973+AI973</f>
        <v>0</v>
      </c>
      <c r="AL973" s="28"/>
      <c r="AM973" s="27"/>
      <c r="AN973" s="28"/>
      <c r="AO973" s="27"/>
      <c r="AP973" s="27">
        <f>AJ973+AL973+AM973+AN973+AO973</f>
        <v>126</v>
      </c>
      <c r="AQ973" s="27">
        <f>AK973+AO973</f>
        <v>0</v>
      </c>
      <c r="AR973" s="28"/>
      <c r="AS973" s="27"/>
      <c r="AT973" s="28"/>
      <c r="AU973" s="27"/>
      <c r="AV973" s="27">
        <f>AP973+AR973+AS973+AT973+AU973</f>
        <v>126</v>
      </c>
      <c r="AW973" s="27">
        <f>AQ973+AU973</f>
        <v>0</v>
      </c>
    </row>
    <row r="974" spans="1:49" s="5" customFormat="1" ht="20.25">
      <c r="A974" s="33"/>
      <c r="B974" s="25"/>
      <c r="C974" s="25"/>
      <c r="D974" s="32"/>
      <c r="E974" s="25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  <c r="AD974" s="58"/>
      <c r="AE974" s="58"/>
      <c r="AF974" s="58"/>
      <c r="AG974" s="58"/>
      <c r="AH974" s="58"/>
      <c r="AI974" s="58"/>
      <c r="AJ974" s="58"/>
      <c r="AK974" s="58"/>
      <c r="AL974" s="58"/>
      <c r="AM974" s="58"/>
      <c r="AN974" s="58"/>
      <c r="AO974" s="58"/>
      <c r="AP974" s="58"/>
      <c r="AQ974" s="58"/>
      <c r="AR974" s="58"/>
      <c r="AS974" s="58"/>
      <c r="AT974" s="58"/>
      <c r="AU974" s="58"/>
      <c r="AV974" s="58"/>
      <c r="AW974" s="58"/>
    </row>
    <row r="975" spans="1:49" s="9" customFormat="1" ht="37.5">
      <c r="A975" s="71" t="s">
        <v>5</v>
      </c>
      <c r="B975" s="22" t="s">
        <v>61</v>
      </c>
      <c r="C975" s="22" t="s">
        <v>55</v>
      </c>
      <c r="D975" s="29"/>
      <c r="E975" s="22"/>
      <c r="F975" s="24">
        <f t="shared" ref="F975:U979" si="1673">F976</f>
        <v>74</v>
      </c>
      <c r="G975" s="24">
        <f t="shared" si="1673"/>
        <v>0</v>
      </c>
      <c r="H975" s="24">
        <f t="shared" si="1673"/>
        <v>0</v>
      </c>
      <c r="I975" s="24">
        <f t="shared" si="1673"/>
        <v>0</v>
      </c>
      <c r="J975" s="24">
        <f t="shared" si="1673"/>
        <v>0</v>
      </c>
      <c r="K975" s="24">
        <f t="shared" si="1673"/>
        <v>0</v>
      </c>
      <c r="L975" s="24">
        <f t="shared" si="1673"/>
        <v>74</v>
      </c>
      <c r="M975" s="24">
        <f t="shared" si="1673"/>
        <v>0</v>
      </c>
      <c r="N975" s="24">
        <f t="shared" si="1673"/>
        <v>0</v>
      </c>
      <c r="O975" s="24">
        <f t="shared" si="1673"/>
        <v>0</v>
      </c>
      <c r="P975" s="24">
        <f t="shared" si="1673"/>
        <v>0</v>
      </c>
      <c r="Q975" s="24">
        <f t="shared" si="1673"/>
        <v>0</v>
      </c>
      <c r="R975" s="24">
        <f t="shared" si="1673"/>
        <v>74</v>
      </c>
      <c r="S975" s="24">
        <f t="shared" si="1673"/>
        <v>0</v>
      </c>
      <c r="T975" s="24">
        <f t="shared" si="1673"/>
        <v>0</v>
      </c>
      <c r="U975" s="24">
        <f t="shared" si="1673"/>
        <v>0</v>
      </c>
      <c r="V975" s="24">
        <f t="shared" ref="T975:AI979" si="1674">V976</f>
        <v>0</v>
      </c>
      <c r="W975" s="24">
        <f t="shared" si="1674"/>
        <v>0</v>
      </c>
      <c r="X975" s="24">
        <f t="shared" si="1674"/>
        <v>74</v>
      </c>
      <c r="Y975" s="24">
        <f t="shared" si="1674"/>
        <v>0</v>
      </c>
      <c r="Z975" s="133">
        <f t="shared" si="1674"/>
        <v>498</v>
      </c>
      <c r="AA975" s="24">
        <f t="shared" si="1674"/>
        <v>0</v>
      </c>
      <c r="AB975" s="24">
        <f t="shared" si="1674"/>
        <v>0</v>
      </c>
      <c r="AC975" s="24">
        <f t="shared" si="1674"/>
        <v>0</v>
      </c>
      <c r="AD975" s="24">
        <f t="shared" si="1674"/>
        <v>572</v>
      </c>
      <c r="AE975" s="24">
        <f t="shared" si="1674"/>
        <v>0</v>
      </c>
      <c r="AF975" s="24">
        <f t="shared" si="1674"/>
        <v>0</v>
      </c>
      <c r="AG975" s="24">
        <f t="shared" si="1674"/>
        <v>0</v>
      </c>
      <c r="AH975" s="24">
        <f t="shared" si="1674"/>
        <v>0</v>
      </c>
      <c r="AI975" s="24">
        <f t="shared" si="1674"/>
        <v>0</v>
      </c>
      <c r="AJ975" s="24">
        <f t="shared" ref="AF975:AU979" si="1675">AJ976</f>
        <v>572</v>
      </c>
      <c r="AK975" s="24">
        <f t="shared" si="1675"/>
        <v>0</v>
      </c>
      <c r="AL975" s="24">
        <f t="shared" si="1675"/>
        <v>0</v>
      </c>
      <c r="AM975" s="24">
        <f t="shared" si="1675"/>
        <v>0</v>
      </c>
      <c r="AN975" s="24">
        <f t="shared" si="1675"/>
        <v>0</v>
      </c>
      <c r="AO975" s="24">
        <f t="shared" si="1675"/>
        <v>0</v>
      </c>
      <c r="AP975" s="24">
        <f t="shared" si="1675"/>
        <v>572</v>
      </c>
      <c r="AQ975" s="24">
        <f t="shared" si="1675"/>
        <v>0</v>
      </c>
      <c r="AR975" s="24">
        <f t="shared" si="1675"/>
        <v>0</v>
      </c>
      <c r="AS975" s="24">
        <f t="shared" si="1675"/>
        <v>0</v>
      </c>
      <c r="AT975" s="24">
        <f t="shared" si="1675"/>
        <v>0</v>
      </c>
      <c r="AU975" s="24">
        <f t="shared" si="1675"/>
        <v>0</v>
      </c>
      <c r="AV975" s="24">
        <f t="shared" ref="AR975:AW979" si="1676">AV976</f>
        <v>572</v>
      </c>
      <c r="AW975" s="24">
        <f t="shared" si="1676"/>
        <v>0</v>
      </c>
    </row>
    <row r="976" spans="1:49" s="9" customFormat="1" ht="34.5">
      <c r="A976" s="73" t="s">
        <v>151</v>
      </c>
      <c r="B976" s="25" t="s">
        <v>61</v>
      </c>
      <c r="C976" s="25" t="s">
        <v>55</v>
      </c>
      <c r="D976" s="32" t="s">
        <v>290</v>
      </c>
      <c r="E976" s="25"/>
      <c r="F976" s="27">
        <f t="shared" si="1673"/>
        <v>74</v>
      </c>
      <c r="G976" s="27">
        <f t="shared" si="1673"/>
        <v>0</v>
      </c>
      <c r="H976" s="27">
        <f t="shared" si="1673"/>
        <v>0</v>
      </c>
      <c r="I976" s="27">
        <f t="shared" si="1673"/>
        <v>0</v>
      </c>
      <c r="J976" s="27">
        <f t="shared" si="1673"/>
        <v>0</v>
      </c>
      <c r="K976" s="27">
        <f t="shared" si="1673"/>
        <v>0</v>
      </c>
      <c r="L976" s="27">
        <f t="shared" si="1673"/>
        <v>74</v>
      </c>
      <c r="M976" s="27">
        <f t="shared" si="1673"/>
        <v>0</v>
      </c>
      <c r="N976" s="27">
        <f t="shared" si="1673"/>
        <v>0</v>
      </c>
      <c r="O976" s="27">
        <f t="shared" si="1673"/>
        <v>0</v>
      </c>
      <c r="P976" s="27">
        <f t="shared" si="1673"/>
        <v>0</v>
      </c>
      <c r="Q976" s="27">
        <f t="shared" si="1673"/>
        <v>0</v>
      </c>
      <c r="R976" s="27">
        <f t="shared" si="1673"/>
        <v>74</v>
      </c>
      <c r="S976" s="27">
        <f t="shared" si="1673"/>
        <v>0</v>
      </c>
      <c r="T976" s="27">
        <f t="shared" si="1674"/>
        <v>0</v>
      </c>
      <c r="U976" s="27">
        <f t="shared" si="1674"/>
        <v>0</v>
      </c>
      <c r="V976" s="27">
        <f t="shared" si="1674"/>
        <v>0</v>
      </c>
      <c r="W976" s="27">
        <f t="shared" si="1674"/>
        <v>0</v>
      </c>
      <c r="X976" s="27">
        <f t="shared" si="1674"/>
        <v>74</v>
      </c>
      <c r="Y976" s="27">
        <f t="shared" si="1674"/>
        <v>0</v>
      </c>
      <c r="Z976" s="131">
        <f t="shared" si="1674"/>
        <v>498</v>
      </c>
      <c r="AA976" s="27">
        <f t="shared" si="1674"/>
        <v>0</v>
      </c>
      <c r="AB976" s="27">
        <f t="shared" si="1674"/>
        <v>0</v>
      </c>
      <c r="AC976" s="27">
        <f t="shared" si="1674"/>
        <v>0</v>
      </c>
      <c r="AD976" s="27">
        <f t="shared" si="1674"/>
        <v>572</v>
      </c>
      <c r="AE976" s="27">
        <f t="shared" si="1674"/>
        <v>0</v>
      </c>
      <c r="AF976" s="27">
        <f t="shared" si="1675"/>
        <v>0</v>
      </c>
      <c r="AG976" s="27">
        <f t="shared" si="1675"/>
        <v>0</v>
      </c>
      <c r="AH976" s="27">
        <f t="shared" si="1675"/>
        <v>0</v>
      </c>
      <c r="AI976" s="27">
        <f t="shared" si="1675"/>
        <v>0</v>
      </c>
      <c r="AJ976" s="27">
        <f t="shared" si="1675"/>
        <v>572</v>
      </c>
      <c r="AK976" s="27">
        <f t="shared" si="1675"/>
        <v>0</v>
      </c>
      <c r="AL976" s="27">
        <f t="shared" si="1675"/>
        <v>0</v>
      </c>
      <c r="AM976" s="27">
        <f t="shared" si="1675"/>
        <v>0</v>
      </c>
      <c r="AN976" s="27">
        <f t="shared" si="1675"/>
        <v>0</v>
      </c>
      <c r="AO976" s="27">
        <f t="shared" si="1675"/>
        <v>0</v>
      </c>
      <c r="AP976" s="27">
        <f t="shared" si="1675"/>
        <v>572</v>
      </c>
      <c r="AQ976" s="27">
        <f t="shared" si="1675"/>
        <v>0</v>
      </c>
      <c r="AR976" s="27">
        <f t="shared" si="1676"/>
        <v>0</v>
      </c>
      <c r="AS976" s="27">
        <f t="shared" si="1676"/>
        <v>0</v>
      </c>
      <c r="AT976" s="27">
        <f t="shared" si="1676"/>
        <v>0</v>
      </c>
      <c r="AU976" s="27">
        <f t="shared" si="1676"/>
        <v>0</v>
      </c>
      <c r="AV976" s="27">
        <f t="shared" si="1676"/>
        <v>572</v>
      </c>
      <c r="AW976" s="27">
        <f t="shared" si="1676"/>
        <v>0</v>
      </c>
    </row>
    <row r="977" spans="1:49" s="9" customFormat="1" ht="18" customHeight="1">
      <c r="A977" s="73" t="s">
        <v>78</v>
      </c>
      <c r="B977" s="25" t="s">
        <v>61</v>
      </c>
      <c r="C977" s="25" t="s">
        <v>55</v>
      </c>
      <c r="D977" s="32" t="s">
        <v>278</v>
      </c>
      <c r="E977" s="25"/>
      <c r="F977" s="27">
        <f t="shared" si="1673"/>
        <v>74</v>
      </c>
      <c r="G977" s="27">
        <f t="shared" si="1673"/>
        <v>0</v>
      </c>
      <c r="H977" s="27">
        <f t="shared" si="1673"/>
        <v>0</v>
      </c>
      <c r="I977" s="27">
        <f t="shared" si="1673"/>
        <v>0</v>
      </c>
      <c r="J977" s="27">
        <f t="shared" si="1673"/>
        <v>0</v>
      </c>
      <c r="K977" s="27">
        <f t="shared" si="1673"/>
        <v>0</v>
      </c>
      <c r="L977" s="27">
        <f t="shared" si="1673"/>
        <v>74</v>
      </c>
      <c r="M977" s="27">
        <f t="shared" si="1673"/>
        <v>0</v>
      </c>
      <c r="N977" s="27">
        <f t="shared" si="1673"/>
        <v>0</v>
      </c>
      <c r="O977" s="27">
        <f t="shared" si="1673"/>
        <v>0</v>
      </c>
      <c r="P977" s="27">
        <f t="shared" si="1673"/>
        <v>0</v>
      </c>
      <c r="Q977" s="27">
        <f t="shared" si="1673"/>
        <v>0</v>
      </c>
      <c r="R977" s="27">
        <f t="shared" si="1673"/>
        <v>74</v>
      </c>
      <c r="S977" s="27">
        <f t="shared" si="1673"/>
        <v>0</v>
      </c>
      <c r="T977" s="27">
        <f t="shared" si="1674"/>
        <v>0</v>
      </c>
      <c r="U977" s="27">
        <f t="shared" si="1674"/>
        <v>0</v>
      </c>
      <c r="V977" s="27">
        <f t="shared" si="1674"/>
        <v>0</v>
      </c>
      <c r="W977" s="27">
        <f t="shared" si="1674"/>
        <v>0</v>
      </c>
      <c r="X977" s="27">
        <f t="shared" si="1674"/>
        <v>74</v>
      </c>
      <c r="Y977" s="27">
        <f t="shared" si="1674"/>
        <v>0</v>
      </c>
      <c r="Z977" s="131">
        <f t="shared" si="1674"/>
        <v>498</v>
      </c>
      <c r="AA977" s="27">
        <f t="shared" si="1674"/>
        <v>0</v>
      </c>
      <c r="AB977" s="27">
        <f t="shared" si="1674"/>
        <v>0</v>
      </c>
      <c r="AC977" s="27">
        <f t="shared" si="1674"/>
        <v>0</v>
      </c>
      <c r="AD977" s="27">
        <f t="shared" si="1674"/>
        <v>572</v>
      </c>
      <c r="AE977" s="27">
        <f t="shared" si="1674"/>
        <v>0</v>
      </c>
      <c r="AF977" s="27">
        <f t="shared" si="1675"/>
        <v>0</v>
      </c>
      <c r="AG977" s="27">
        <f t="shared" si="1675"/>
        <v>0</v>
      </c>
      <c r="AH977" s="27">
        <f t="shared" si="1675"/>
        <v>0</v>
      </c>
      <c r="AI977" s="27">
        <f t="shared" si="1675"/>
        <v>0</v>
      </c>
      <c r="AJ977" s="27">
        <f t="shared" si="1675"/>
        <v>572</v>
      </c>
      <c r="AK977" s="27">
        <f t="shared" si="1675"/>
        <v>0</v>
      </c>
      <c r="AL977" s="27">
        <f t="shared" si="1675"/>
        <v>0</v>
      </c>
      <c r="AM977" s="27">
        <f t="shared" si="1675"/>
        <v>0</v>
      </c>
      <c r="AN977" s="27">
        <f t="shared" si="1675"/>
        <v>0</v>
      </c>
      <c r="AO977" s="27">
        <f t="shared" si="1675"/>
        <v>0</v>
      </c>
      <c r="AP977" s="27">
        <f t="shared" si="1675"/>
        <v>572</v>
      </c>
      <c r="AQ977" s="27">
        <f t="shared" si="1675"/>
        <v>0</v>
      </c>
      <c r="AR977" s="27">
        <f t="shared" si="1676"/>
        <v>0</v>
      </c>
      <c r="AS977" s="27">
        <f t="shared" si="1676"/>
        <v>0</v>
      </c>
      <c r="AT977" s="27">
        <f t="shared" si="1676"/>
        <v>0</v>
      </c>
      <c r="AU977" s="27">
        <f t="shared" si="1676"/>
        <v>0</v>
      </c>
      <c r="AV977" s="27">
        <f t="shared" si="1676"/>
        <v>572</v>
      </c>
      <c r="AW977" s="27">
        <f t="shared" si="1676"/>
        <v>0</v>
      </c>
    </row>
    <row r="978" spans="1:49" s="9" customFormat="1" ht="33.75" customHeight="1">
      <c r="A978" s="33" t="s">
        <v>95</v>
      </c>
      <c r="B978" s="25" t="s">
        <v>61</v>
      </c>
      <c r="C978" s="25" t="s">
        <v>55</v>
      </c>
      <c r="D978" s="32" t="s">
        <v>291</v>
      </c>
      <c r="E978" s="25"/>
      <c r="F978" s="27">
        <f t="shared" si="1673"/>
        <v>74</v>
      </c>
      <c r="G978" s="27">
        <f t="shared" si="1673"/>
        <v>0</v>
      </c>
      <c r="H978" s="27">
        <f t="shared" si="1673"/>
        <v>0</v>
      </c>
      <c r="I978" s="27">
        <f t="shared" si="1673"/>
        <v>0</v>
      </c>
      <c r="J978" s="27">
        <f t="shared" si="1673"/>
        <v>0</v>
      </c>
      <c r="K978" s="27">
        <f t="shared" si="1673"/>
        <v>0</v>
      </c>
      <c r="L978" s="27">
        <f t="shared" si="1673"/>
        <v>74</v>
      </c>
      <c r="M978" s="27">
        <f t="shared" si="1673"/>
        <v>0</v>
      </c>
      <c r="N978" s="27">
        <f t="shared" si="1673"/>
        <v>0</v>
      </c>
      <c r="O978" s="27">
        <f t="shared" si="1673"/>
        <v>0</v>
      </c>
      <c r="P978" s="27">
        <f t="shared" si="1673"/>
        <v>0</v>
      </c>
      <c r="Q978" s="27">
        <f t="shared" si="1673"/>
        <v>0</v>
      </c>
      <c r="R978" s="27">
        <f t="shared" si="1673"/>
        <v>74</v>
      </c>
      <c r="S978" s="27">
        <f t="shared" si="1673"/>
        <v>0</v>
      </c>
      <c r="T978" s="27">
        <f t="shared" si="1674"/>
        <v>0</v>
      </c>
      <c r="U978" s="27">
        <f t="shared" si="1674"/>
        <v>0</v>
      </c>
      <c r="V978" s="27">
        <f t="shared" si="1674"/>
        <v>0</v>
      </c>
      <c r="W978" s="27">
        <f t="shared" si="1674"/>
        <v>0</v>
      </c>
      <c r="X978" s="27">
        <f t="shared" si="1674"/>
        <v>74</v>
      </c>
      <c r="Y978" s="27">
        <f t="shared" si="1674"/>
        <v>0</v>
      </c>
      <c r="Z978" s="131">
        <f t="shared" si="1674"/>
        <v>498</v>
      </c>
      <c r="AA978" s="27">
        <f t="shared" si="1674"/>
        <v>0</v>
      </c>
      <c r="AB978" s="27">
        <f t="shared" si="1674"/>
        <v>0</v>
      </c>
      <c r="AC978" s="27">
        <f t="shared" si="1674"/>
        <v>0</v>
      </c>
      <c r="AD978" s="27">
        <f t="shared" si="1674"/>
        <v>572</v>
      </c>
      <c r="AE978" s="27">
        <f t="shared" si="1674"/>
        <v>0</v>
      </c>
      <c r="AF978" s="27">
        <f t="shared" si="1675"/>
        <v>0</v>
      </c>
      <c r="AG978" s="27">
        <f t="shared" si="1675"/>
        <v>0</v>
      </c>
      <c r="AH978" s="27">
        <f t="shared" si="1675"/>
        <v>0</v>
      </c>
      <c r="AI978" s="27">
        <f t="shared" si="1675"/>
        <v>0</v>
      </c>
      <c r="AJ978" s="27">
        <f t="shared" si="1675"/>
        <v>572</v>
      </c>
      <c r="AK978" s="27">
        <f t="shared" si="1675"/>
        <v>0</v>
      </c>
      <c r="AL978" s="27">
        <f t="shared" si="1675"/>
        <v>0</v>
      </c>
      <c r="AM978" s="27">
        <f t="shared" si="1675"/>
        <v>0</v>
      </c>
      <c r="AN978" s="27">
        <f t="shared" si="1675"/>
        <v>0</v>
      </c>
      <c r="AO978" s="27">
        <f t="shared" si="1675"/>
        <v>0</v>
      </c>
      <c r="AP978" s="27">
        <f t="shared" si="1675"/>
        <v>572</v>
      </c>
      <c r="AQ978" s="27">
        <f t="shared" si="1675"/>
        <v>0</v>
      </c>
      <c r="AR978" s="27">
        <f t="shared" si="1676"/>
        <v>0</v>
      </c>
      <c r="AS978" s="27">
        <f t="shared" si="1676"/>
        <v>0</v>
      </c>
      <c r="AT978" s="27">
        <f t="shared" si="1676"/>
        <v>0</v>
      </c>
      <c r="AU978" s="27">
        <f t="shared" si="1676"/>
        <v>0</v>
      </c>
      <c r="AV978" s="27">
        <f t="shared" si="1676"/>
        <v>572</v>
      </c>
      <c r="AW978" s="27">
        <f t="shared" si="1676"/>
        <v>0</v>
      </c>
    </row>
    <row r="979" spans="1:49" s="9" customFormat="1" ht="33">
      <c r="A979" s="33" t="s">
        <v>437</v>
      </c>
      <c r="B979" s="25" t="s">
        <v>61</v>
      </c>
      <c r="C979" s="25" t="s">
        <v>55</v>
      </c>
      <c r="D979" s="32" t="s">
        <v>291</v>
      </c>
      <c r="E979" s="25" t="s">
        <v>80</v>
      </c>
      <c r="F979" s="27">
        <f t="shared" si="1673"/>
        <v>74</v>
      </c>
      <c r="G979" s="27">
        <f t="shared" si="1673"/>
        <v>0</v>
      </c>
      <c r="H979" s="27">
        <f t="shared" si="1673"/>
        <v>0</v>
      </c>
      <c r="I979" s="27">
        <f t="shared" si="1673"/>
        <v>0</v>
      </c>
      <c r="J979" s="27">
        <f t="shared" si="1673"/>
        <v>0</v>
      </c>
      <c r="K979" s="27">
        <f t="shared" si="1673"/>
        <v>0</v>
      </c>
      <c r="L979" s="27">
        <f t="shared" si="1673"/>
        <v>74</v>
      </c>
      <c r="M979" s="27">
        <f t="shared" si="1673"/>
        <v>0</v>
      </c>
      <c r="N979" s="27">
        <f t="shared" si="1673"/>
        <v>0</v>
      </c>
      <c r="O979" s="27">
        <f t="shared" si="1673"/>
        <v>0</v>
      </c>
      <c r="P979" s="27">
        <f t="shared" si="1673"/>
        <v>0</v>
      </c>
      <c r="Q979" s="27">
        <f t="shared" si="1673"/>
        <v>0</v>
      </c>
      <c r="R979" s="27">
        <f t="shared" si="1673"/>
        <v>74</v>
      </c>
      <c r="S979" s="27">
        <f t="shared" si="1673"/>
        <v>0</v>
      </c>
      <c r="T979" s="27">
        <f t="shared" si="1674"/>
        <v>0</v>
      </c>
      <c r="U979" s="27">
        <f t="shared" si="1674"/>
        <v>0</v>
      </c>
      <c r="V979" s="27">
        <f t="shared" si="1674"/>
        <v>0</v>
      </c>
      <c r="W979" s="27">
        <f t="shared" si="1674"/>
        <v>0</v>
      </c>
      <c r="X979" s="27">
        <f t="shared" si="1674"/>
        <v>74</v>
      </c>
      <c r="Y979" s="27">
        <f t="shared" si="1674"/>
        <v>0</v>
      </c>
      <c r="Z979" s="131">
        <f t="shared" si="1674"/>
        <v>498</v>
      </c>
      <c r="AA979" s="27">
        <f t="shared" si="1674"/>
        <v>0</v>
      </c>
      <c r="AB979" s="27">
        <f t="shared" si="1674"/>
        <v>0</v>
      </c>
      <c r="AC979" s="27">
        <f t="shared" si="1674"/>
        <v>0</v>
      </c>
      <c r="AD979" s="27">
        <f t="shared" si="1674"/>
        <v>572</v>
      </c>
      <c r="AE979" s="27">
        <f t="shared" si="1674"/>
        <v>0</v>
      </c>
      <c r="AF979" s="27">
        <f t="shared" si="1675"/>
        <v>0</v>
      </c>
      <c r="AG979" s="27">
        <f t="shared" si="1675"/>
        <v>0</v>
      </c>
      <c r="AH979" s="27">
        <f t="shared" si="1675"/>
        <v>0</v>
      </c>
      <c r="AI979" s="27">
        <f t="shared" si="1675"/>
        <v>0</v>
      </c>
      <c r="AJ979" s="27">
        <f t="shared" si="1675"/>
        <v>572</v>
      </c>
      <c r="AK979" s="27">
        <f t="shared" si="1675"/>
        <v>0</v>
      </c>
      <c r="AL979" s="27">
        <f t="shared" si="1675"/>
        <v>0</v>
      </c>
      <c r="AM979" s="27">
        <f t="shared" si="1675"/>
        <v>0</v>
      </c>
      <c r="AN979" s="27">
        <f t="shared" si="1675"/>
        <v>0</v>
      </c>
      <c r="AO979" s="27">
        <f t="shared" si="1675"/>
        <v>0</v>
      </c>
      <c r="AP979" s="27">
        <f t="shared" si="1675"/>
        <v>572</v>
      </c>
      <c r="AQ979" s="27">
        <f t="shared" si="1675"/>
        <v>0</v>
      </c>
      <c r="AR979" s="27">
        <f t="shared" si="1676"/>
        <v>0</v>
      </c>
      <c r="AS979" s="27">
        <f t="shared" si="1676"/>
        <v>0</v>
      </c>
      <c r="AT979" s="27">
        <f t="shared" si="1676"/>
        <v>0</v>
      </c>
      <c r="AU979" s="27">
        <f t="shared" si="1676"/>
        <v>0</v>
      </c>
      <c r="AV979" s="27">
        <f t="shared" si="1676"/>
        <v>572</v>
      </c>
      <c r="AW979" s="27">
        <f t="shared" si="1676"/>
        <v>0</v>
      </c>
    </row>
    <row r="980" spans="1:49" s="9" customFormat="1" ht="33.75" customHeight="1">
      <c r="A980" s="72" t="s">
        <v>170</v>
      </c>
      <c r="B980" s="25" t="s">
        <v>61</v>
      </c>
      <c r="C980" s="25" t="s">
        <v>55</v>
      </c>
      <c r="D980" s="32" t="s">
        <v>291</v>
      </c>
      <c r="E980" s="25" t="s">
        <v>169</v>
      </c>
      <c r="F980" s="27">
        <v>74</v>
      </c>
      <c r="G980" s="27"/>
      <c r="H980" s="27"/>
      <c r="I980" s="27"/>
      <c r="J980" s="27"/>
      <c r="K980" s="27"/>
      <c r="L980" s="27">
        <f>F980+H980+I980+J980+K980</f>
        <v>74</v>
      </c>
      <c r="M980" s="27">
        <f>G980+K980</f>
        <v>0</v>
      </c>
      <c r="N980" s="27"/>
      <c r="O980" s="27"/>
      <c r="P980" s="27"/>
      <c r="Q980" s="27"/>
      <c r="R980" s="27">
        <f>L980+N980+O980+P980+Q980</f>
        <v>74</v>
      </c>
      <c r="S980" s="27">
        <f>M980+Q980</f>
        <v>0</v>
      </c>
      <c r="T980" s="27"/>
      <c r="U980" s="27"/>
      <c r="V980" s="27"/>
      <c r="W980" s="27"/>
      <c r="X980" s="27">
        <f>R980+T980+U980+V980+W980</f>
        <v>74</v>
      </c>
      <c r="Y980" s="27">
        <f>S980+W980</f>
        <v>0</v>
      </c>
      <c r="Z980" s="131">
        <v>498</v>
      </c>
      <c r="AA980" s="27"/>
      <c r="AB980" s="27"/>
      <c r="AC980" s="27"/>
      <c r="AD980" s="27">
        <f>X980+Z980+AA980+AB980+AC980</f>
        <v>572</v>
      </c>
      <c r="AE980" s="27">
        <f>Y980+AC980</f>
        <v>0</v>
      </c>
      <c r="AF980" s="27"/>
      <c r="AG980" s="27"/>
      <c r="AH980" s="27"/>
      <c r="AI980" s="27"/>
      <c r="AJ980" s="27">
        <f>AD980+AF980+AG980+AH980+AI980</f>
        <v>572</v>
      </c>
      <c r="AK980" s="27">
        <f>AE980+AI980</f>
        <v>0</v>
      </c>
      <c r="AL980" s="27"/>
      <c r="AM980" s="27"/>
      <c r="AN980" s="27"/>
      <c r="AO980" s="27"/>
      <c r="AP980" s="27">
        <f>AJ980+AL980+AM980+AN980+AO980</f>
        <v>572</v>
      </c>
      <c r="AQ980" s="27">
        <f>AK980+AO980</f>
        <v>0</v>
      </c>
      <c r="AR980" s="27"/>
      <c r="AS980" s="27"/>
      <c r="AT980" s="27"/>
      <c r="AU980" s="27"/>
      <c r="AV980" s="27">
        <f>AP980+AR980+AS980+AT980+AU980</f>
        <v>572</v>
      </c>
      <c r="AW980" s="27">
        <f>AQ980+AU980</f>
        <v>0</v>
      </c>
    </row>
    <row r="981" spans="1:49" s="9" customFormat="1" ht="16.5">
      <c r="A981" s="72"/>
      <c r="B981" s="25"/>
      <c r="C981" s="25"/>
      <c r="D981" s="32"/>
      <c r="E981" s="25"/>
      <c r="F981" s="60"/>
      <c r="G981" s="60"/>
      <c r="H981" s="60"/>
      <c r="I981" s="60"/>
      <c r="J981" s="60"/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  <c r="AD981" s="60"/>
      <c r="AE981" s="60"/>
      <c r="AF981" s="60"/>
      <c r="AG981" s="60"/>
      <c r="AH981" s="60"/>
      <c r="AI981" s="60"/>
      <c r="AJ981" s="60"/>
      <c r="AK981" s="60"/>
      <c r="AL981" s="60"/>
      <c r="AM981" s="60"/>
      <c r="AN981" s="60"/>
      <c r="AO981" s="60"/>
      <c r="AP981" s="60"/>
      <c r="AQ981" s="60"/>
      <c r="AR981" s="60"/>
      <c r="AS981" s="60"/>
      <c r="AT981" s="60"/>
      <c r="AU981" s="60"/>
      <c r="AV981" s="60"/>
      <c r="AW981" s="60"/>
    </row>
    <row r="982" spans="1:49" s="5" customFormat="1" ht="20.25">
      <c r="A982" s="74" t="s">
        <v>43</v>
      </c>
      <c r="B982" s="19" t="s">
        <v>44</v>
      </c>
      <c r="C982" s="19"/>
      <c r="D982" s="20"/>
      <c r="E982" s="19"/>
      <c r="F982" s="37">
        <f>F984+F994+F1138</f>
        <v>228387</v>
      </c>
      <c r="G982" s="37">
        <f>G984+G994+G1138</f>
        <v>0</v>
      </c>
      <c r="H982" s="37">
        <f t="shared" ref="H982:AQ982" si="1677">H984+H994+H1138+H1127</f>
        <v>0</v>
      </c>
      <c r="I982" s="37">
        <f t="shared" si="1677"/>
        <v>0</v>
      </c>
      <c r="J982" s="37">
        <f t="shared" si="1677"/>
        <v>0</v>
      </c>
      <c r="K982" s="37">
        <f t="shared" si="1677"/>
        <v>18068</v>
      </c>
      <c r="L982" s="37">
        <f t="shared" si="1677"/>
        <v>246455</v>
      </c>
      <c r="M982" s="37">
        <f t="shared" si="1677"/>
        <v>18068</v>
      </c>
      <c r="N982" s="37">
        <f t="shared" si="1677"/>
        <v>9581</v>
      </c>
      <c r="O982" s="37">
        <f t="shared" si="1677"/>
        <v>-2955</v>
      </c>
      <c r="P982" s="37">
        <f t="shared" si="1677"/>
        <v>0</v>
      </c>
      <c r="Q982" s="37">
        <f t="shared" si="1677"/>
        <v>0</v>
      </c>
      <c r="R982" s="37">
        <f t="shared" si="1677"/>
        <v>253081</v>
      </c>
      <c r="S982" s="37">
        <f t="shared" si="1677"/>
        <v>18068</v>
      </c>
      <c r="T982" s="37">
        <f t="shared" si="1677"/>
        <v>0</v>
      </c>
      <c r="U982" s="37">
        <f t="shared" si="1677"/>
        <v>0</v>
      </c>
      <c r="V982" s="37">
        <f t="shared" si="1677"/>
        <v>0</v>
      </c>
      <c r="W982" s="37">
        <f t="shared" si="1677"/>
        <v>0</v>
      </c>
      <c r="X982" s="37">
        <f t="shared" si="1677"/>
        <v>253081</v>
      </c>
      <c r="Y982" s="37">
        <f t="shared" si="1677"/>
        <v>18068</v>
      </c>
      <c r="Z982" s="37">
        <f t="shared" si="1677"/>
        <v>1021</v>
      </c>
      <c r="AA982" s="37">
        <f t="shared" si="1677"/>
        <v>0</v>
      </c>
      <c r="AB982" s="37">
        <f t="shared" si="1677"/>
        <v>0</v>
      </c>
      <c r="AC982" s="37">
        <f t="shared" si="1677"/>
        <v>173835</v>
      </c>
      <c r="AD982" s="37">
        <f t="shared" si="1677"/>
        <v>427937</v>
      </c>
      <c r="AE982" s="37">
        <f t="shared" si="1677"/>
        <v>191903</v>
      </c>
      <c r="AF982" s="37">
        <f t="shared" si="1677"/>
        <v>0</v>
      </c>
      <c r="AG982" s="37">
        <f t="shared" si="1677"/>
        <v>0</v>
      </c>
      <c r="AH982" s="37">
        <f t="shared" si="1677"/>
        <v>0</v>
      </c>
      <c r="AI982" s="37">
        <f t="shared" si="1677"/>
        <v>7418</v>
      </c>
      <c r="AJ982" s="37">
        <f t="shared" si="1677"/>
        <v>435355</v>
      </c>
      <c r="AK982" s="37">
        <f t="shared" si="1677"/>
        <v>199321</v>
      </c>
      <c r="AL982" s="37">
        <f t="shared" si="1677"/>
        <v>0</v>
      </c>
      <c r="AM982" s="37">
        <f t="shared" si="1677"/>
        <v>0</v>
      </c>
      <c r="AN982" s="37">
        <f t="shared" si="1677"/>
        <v>0</v>
      </c>
      <c r="AO982" s="37">
        <f t="shared" si="1677"/>
        <v>0</v>
      </c>
      <c r="AP982" s="37">
        <f t="shared" si="1677"/>
        <v>435355</v>
      </c>
      <c r="AQ982" s="37">
        <f t="shared" si="1677"/>
        <v>199321</v>
      </c>
      <c r="AR982" s="37">
        <f t="shared" ref="AR982:AW982" si="1678">AR984+AR994+AR1138+AR1127</f>
        <v>0</v>
      </c>
      <c r="AS982" s="37">
        <f t="shared" si="1678"/>
        <v>0</v>
      </c>
      <c r="AT982" s="37">
        <f t="shared" si="1678"/>
        <v>0</v>
      </c>
      <c r="AU982" s="37">
        <f t="shared" si="1678"/>
        <v>0</v>
      </c>
      <c r="AV982" s="37">
        <f t="shared" si="1678"/>
        <v>435355</v>
      </c>
      <c r="AW982" s="37">
        <f t="shared" si="1678"/>
        <v>199321</v>
      </c>
    </row>
    <row r="983" spans="1:49" s="5" customFormat="1" ht="12.75" customHeight="1">
      <c r="A983" s="74"/>
      <c r="B983" s="19"/>
      <c r="C983" s="19"/>
      <c r="D983" s="20"/>
      <c r="E983" s="19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  <c r="AD983" s="58"/>
      <c r="AE983" s="58"/>
      <c r="AF983" s="58"/>
      <c r="AG983" s="58"/>
      <c r="AH983" s="58"/>
      <c r="AI983" s="58"/>
      <c r="AJ983" s="58"/>
      <c r="AK983" s="58"/>
      <c r="AL983" s="58"/>
      <c r="AM983" s="58"/>
      <c r="AN983" s="58"/>
      <c r="AO983" s="58"/>
      <c r="AP983" s="58"/>
      <c r="AQ983" s="58"/>
      <c r="AR983" s="58"/>
      <c r="AS983" s="58"/>
      <c r="AT983" s="58"/>
      <c r="AU983" s="58"/>
      <c r="AV983" s="58"/>
      <c r="AW983" s="58"/>
    </row>
    <row r="984" spans="1:49" s="5" customFormat="1" ht="20.25">
      <c r="A984" s="71" t="s">
        <v>66</v>
      </c>
      <c r="B984" s="22" t="s">
        <v>11</v>
      </c>
      <c r="C984" s="22" t="s">
        <v>50</v>
      </c>
      <c r="D984" s="20"/>
      <c r="E984" s="19"/>
      <c r="F984" s="45">
        <f t="shared" ref="F984:U990" si="1679">F985</f>
        <v>41423</v>
      </c>
      <c r="G984" s="45">
        <f t="shared" si="1679"/>
        <v>0</v>
      </c>
      <c r="H984" s="45">
        <f t="shared" si="1679"/>
        <v>0</v>
      </c>
      <c r="I984" s="45">
        <f t="shared" si="1679"/>
        <v>0</v>
      </c>
      <c r="J984" s="45">
        <f t="shared" si="1679"/>
        <v>0</v>
      </c>
      <c r="K984" s="45">
        <f t="shared" si="1679"/>
        <v>0</v>
      </c>
      <c r="L984" s="45">
        <f t="shared" si="1679"/>
        <v>41423</v>
      </c>
      <c r="M984" s="45">
        <f t="shared" si="1679"/>
        <v>0</v>
      </c>
      <c r="N984" s="45">
        <f t="shared" si="1679"/>
        <v>0</v>
      </c>
      <c r="O984" s="45">
        <f t="shared" si="1679"/>
        <v>0</v>
      </c>
      <c r="P984" s="45">
        <f t="shared" si="1679"/>
        <v>0</v>
      </c>
      <c r="Q984" s="45">
        <f t="shared" si="1679"/>
        <v>0</v>
      </c>
      <c r="R984" s="45">
        <f t="shared" si="1679"/>
        <v>41423</v>
      </c>
      <c r="S984" s="45">
        <f t="shared" si="1679"/>
        <v>0</v>
      </c>
      <c r="T984" s="45">
        <f t="shared" si="1679"/>
        <v>0</v>
      </c>
      <c r="U984" s="45">
        <f t="shared" si="1679"/>
        <v>0</v>
      </c>
      <c r="V984" s="45">
        <f t="shared" ref="T984:AI990" si="1680">V985</f>
        <v>0</v>
      </c>
      <c r="W984" s="45">
        <f t="shared" si="1680"/>
        <v>0</v>
      </c>
      <c r="X984" s="45">
        <f t="shared" si="1680"/>
        <v>41423</v>
      </c>
      <c r="Y984" s="45">
        <f t="shared" si="1680"/>
        <v>0</v>
      </c>
      <c r="Z984" s="45">
        <f t="shared" si="1680"/>
        <v>1021</v>
      </c>
      <c r="AA984" s="45">
        <f t="shared" si="1680"/>
        <v>0</v>
      </c>
      <c r="AB984" s="45">
        <f t="shared" si="1680"/>
        <v>0</v>
      </c>
      <c r="AC984" s="45">
        <f t="shared" si="1680"/>
        <v>0</v>
      </c>
      <c r="AD984" s="45">
        <f t="shared" si="1680"/>
        <v>42444</v>
      </c>
      <c r="AE984" s="45">
        <f t="shared" si="1680"/>
        <v>0</v>
      </c>
      <c r="AF984" s="45">
        <f t="shared" si="1680"/>
        <v>0</v>
      </c>
      <c r="AG984" s="45">
        <f t="shared" si="1680"/>
        <v>0</v>
      </c>
      <c r="AH984" s="45">
        <f t="shared" si="1680"/>
        <v>0</v>
      </c>
      <c r="AI984" s="45">
        <f t="shared" si="1680"/>
        <v>0</v>
      </c>
      <c r="AJ984" s="45">
        <f t="shared" ref="AF984:AU990" si="1681">AJ985</f>
        <v>42444</v>
      </c>
      <c r="AK984" s="45">
        <f t="shared" si="1681"/>
        <v>0</v>
      </c>
      <c r="AL984" s="45">
        <f t="shared" si="1681"/>
        <v>0</v>
      </c>
      <c r="AM984" s="45">
        <f t="shared" si="1681"/>
        <v>0</v>
      </c>
      <c r="AN984" s="45">
        <f t="shared" si="1681"/>
        <v>0</v>
      </c>
      <c r="AO984" s="45">
        <f t="shared" si="1681"/>
        <v>0</v>
      </c>
      <c r="AP984" s="45">
        <f t="shared" si="1681"/>
        <v>42444</v>
      </c>
      <c r="AQ984" s="45">
        <f t="shared" si="1681"/>
        <v>0</v>
      </c>
      <c r="AR984" s="45">
        <f t="shared" si="1681"/>
        <v>0</v>
      </c>
      <c r="AS984" s="45">
        <f t="shared" si="1681"/>
        <v>0</v>
      </c>
      <c r="AT984" s="45">
        <f t="shared" si="1681"/>
        <v>0</v>
      </c>
      <c r="AU984" s="45">
        <f t="shared" si="1681"/>
        <v>0</v>
      </c>
      <c r="AV984" s="45">
        <f t="shared" ref="AR984:AW990" si="1682">AV985</f>
        <v>42444</v>
      </c>
      <c r="AW984" s="45">
        <f t="shared" si="1682"/>
        <v>0</v>
      </c>
    </row>
    <row r="985" spans="1:49" s="5" customFormat="1" ht="51">
      <c r="A985" s="33" t="s">
        <v>461</v>
      </c>
      <c r="B985" s="36" t="s">
        <v>11</v>
      </c>
      <c r="C985" s="36" t="s">
        <v>50</v>
      </c>
      <c r="D985" s="36" t="s">
        <v>241</v>
      </c>
      <c r="E985" s="36"/>
      <c r="F985" s="63">
        <f>F986</f>
        <v>41423</v>
      </c>
      <c r="G985" s="63">
        <f>G986</f>
        <v>0</v>
      </c>
      <c r="H985" s="63">
        <f t="shared" si="1679"/>
        <v>0</v>
      </c>
      <c r="I985" s="63">
        <f t="shared" si="1679"/>
        <v>0</v>
      </c>
      <c r="J985" s="63">
        <f t="shared" si="1679"/>
        <v>0</v>
      </c>
      <c r="K985" s="63">
        <f t="shared" si="1679"/>
        <v>0</v>
      </c>
      <c r="L985" s="63">
        <f t="shared" si="1679"/>
        <v>41423</v>
      </c>
      <c r="M985" s="63">
        <f t="shared" si="1679"/>
        <v>0</v>
      </c>
      <c r="N985" s="63">
        <f t="shared" si="1679"/>
        <v>0</v>
      </c>
      <c r="O985" s="63">
        <f t="shared" si="1679"/>
        <v>0</v>
      </c>
      <c r="P985" s="63">
        <f t="shared" si="1679"/>
        <v>0</v>
      </c>
      <c r="Q985" s="63">
        <f t="shared" si="1679"/>
        <v>0</v>
      </c>
      <c r="R985" s="63">
        <f t="shared" si="1679"/>
        <v>41423</v>
      </c>
      <c r="S985" s="63">
        <f t="shared" si="1679"/>
        <v>0</v>
      </c>
      <c r="T985" s="63">
        <f t="shared" si="1680"/>
        <v>0</v>
      </c>
      <c r="U985" s="63">
        <f t="shared" si="1680"/>
        <v>0</v>
      </c>
      <c r="V985" s="63">
        <f t="shared" si="1680"/>
        <v>0</v>
      </c>
      <c r="W985" s="63">
        <f t="shared" si="1680"/>
        <v>0</v>
      </c>
      <c r="X985" s="63">
        <f t="shared" si="1680"/>
        <v>41423</v>
      </c>
      <c r="Y985" s="63">
        <f t="shared" si="1680"/>
        <v>0</v>
      </c>
      <c r="Z985" s="63">
        <f t="shared" si="1680"/>
        <v>1021</v>
      </c>
      <c r="AA985" s="63">
        <f t="shared" si="1680"/>
        <v>0</v>
      </c>
      <c r="AB985" s="63">
        <f t="shared" si="1680"/>
        <v>0</v>
      </c>
      <c r="AC985" s="63">
        <f t="shared" si="1680"/>
        <v>0</v>
      </c>
      <c r="AD985" s="63">
        <f t="shared" si="1680"/>
        <v>42444</v>
      </c>
      <c r="AE985" s="63">
        <f t="shared" si="1680"/>
        <v>0</v>
      </c>
      <c r="AF985" s="63">
        <f t="shared" si="1681"/>
        <v>0</v>
      </c>
      <c r="AG985" s="63">
        <f t="shared" si="1681"/>
        <v>0</v>
      </c>
      <c r="AH985" s="63">
        <f t="shared" si="1681"/>
        <v>0</v>
      </c>
      <c r="AI985" s="63">
        <f t="shared" si="1681"/>
        <v>0</v>
      </c>
      <c r="AJ985" s="63">
        <f t="shared" si="1681"/>
        <v>42444</v>
      </c>
      <c r="AK985" s="63">
        <f t="shared" si="1681"/>
        <v>0</v>
      </c>
      <c r="AL985" s="63">
        <f t="shared" si="1681"/>
        <v>0</v>
      </c>
      <c r="AM985" s="63">
        <f t="shared" si="1681"/>
        <v>0</v>
      </c>
      <c r="AN985" s="63">
        <f t="shared" si="1681"/>
        <v>0</v>
      </c>
      <c r="AO985" s="63">
        <f t="shared" si="1681"/>
        <v>0</v>
      </c>
      <c r="AP985" s="63">
        <f t="shared" si="1681"/>
        <v>42444</v>
      </c>
      <c r="AQ985" s="63">
        <f t="shared" si="1681"/>
        <v>0</v>
      </c>
      <c r="AR985" s="63">
        <f t="shared" si="1682"/>
        <v>0</v>
      </c>
      <c r="AS985" s="63">
        <f t="shared" si="1682"/>
        <v>0</v>
      </c>
      <c r="AT985" s="63">
        <f t="shared" si="1682"/>
        <v>0</v>
      </c>
      <c r="AU985" s="63">
        <f t="shared" si="1682"/>
        <v>0</v>
      </c>
      <c r="AV985" s="63">
        <f t="shared" si="1682"/>
        <v>42444</v>
      </c>
      <c r="AW985" s="63">
        <f t="shared" si="1682"/>
        <v>0</v>
      </c>
    </row>
    <row r="986" spans="1:49" s="5" customFormat="1" ht="38.25" customHeight="1">
      <c r="A986" s="73" t="s">
        <v>67</v>
      </c>
      <c r="B986" s="36" t="s">
        <v>11</v>
      </c>
      <c r="C986" s="36" t="s">
        <v>50</v>
      </c>
      <c r="D986" s="36" t="s">
        <v>563</v>
      </c>
      <c r="E986" s="36"/>
      <c r="F986" s="63">
        <f t="shared" si="1679"/>
        <v>41423</v>
      </c>
      <c r="G986" s="63">
        <f t="shared" si="1679"/>
        <v>0</v>
      </c>
      <c r="H986" s="63">
        <f t="shared" si="1679"/>
        <v>0</v>
      </c>
      <c r="I986" s="63">
        <f t="shared" si="1679"/>
        <v>0</v>
      </c>
      <c r="J986" s="63">
        <f t="shared" si="1679"/>
        <v>0</v>
      </c>
      <c r="K986" s="63">
        <f t="shared" si="1679"/>
        <v>0</v>
      </c>
      <c r="L986" s="63">
        <f t="shared" si="1679"/>
        <v>41423</v>
      </c>
      <c r="M986" s="63">
        <f t="shared" si="1679"/>
        <v>0</v>
      </c>
      <c r="N986" s="63">
        <f>N987</f>
        <v>0</v>
      </c>
      <c r="O986" s="63">
        <f t="shared" si="1679"/>
        <v>0</v>
      </c>
      <c r="P986" s="63">
        <f t="shared" si="1679"/>
        <v>0</v>
      </c>
      <c r="Q986" s="63">
        <f t="shared" si="1679"/>
        <v>0</v>
      </c>
      <c r="R986" s="63">
        <f t="shared" si="1679"/>
        <v>41423</v>
      </c>
      <c r="S986" s="63">
        <f t="shared" si="1679"/>
        <v>0</v>
      </c>
      <c r="T986" s="63">
        <f>T987</f>
        <v>0</v>
      </c>
      <c r="U986" s="63">
        <f t="shared" si="1680"/>
        <v>0</v>
      </c>
      <c r="V986" s="63">
        <f t="shared" si="1680"/>
        <v>0</v>
      </c>
      <c r="W986" s="63">
        <f t="shared" si="1680"/>
        <v>0</v>
      </c>
      <c r="X986" s="63">
        <f t="shared" si="1680"/>
        <v>41423</v>
      </c>
      <c r="Y986" s="63">
        <f t="shared" si="1680"/>
        <v>0</v>
      </c>
      <c r="Z986" s="63">
        <f>Z987</f>
        <v>1021</v>
      </c>
      <c r="AA986" s="63">
        <f t="shared" si="1680"/>
        <v>0</v>
      </c>
      <c r="AB986" s="63">
        <f t="shared" si="1680"/>
        <v>0</v>
      </c>
      <c r="AC986" s="63">
        <f t="shared" si="1680"/>
        <v>0</v>
      </c>
      <c r="AD986" s="63">
        <f t="shared" si="1680"/>
        <v>42444</v>
      </c>
      <c r="AE986" s="63">
        <f t="shared" si="1680"/>
        <v>0</v>
      </c>
      <c r="AF986" s="63">
        <f>AF987</f>
        <v>0</v>
      </c>
      <c r="AG986" s="63">
        <f t="shared" si="1681"/>
        <v>0</v>
      </c>
      <c r="AH986" s="63">
        <f t="shared" si="1681"/>
        <v>0</v>
      </c>
      <c r="AI986" s="63">
        <f t="shared" si="1681"/>
        <v>0</v>
      </c>
      <c r="AJ986" s="63">
        <f t="shared" si="1681"/>
        <v>42444</v>
      </c>
      <c r="AK986" s="63">
        <f t="shared" si="1681"/>
        <v>0</v>
      </c>
      <c r="AL986" s="63">
        <f>AL987</f>
        <v>0</v>
      </c>
      <c r="AM986" s="63">
        <f t="shared" si="1681"/>
        <v>0</v>
      </c>
      <c r="AN986" s="63">
        <f t="shared" si="1681"/>
        <v>0</v>
      </c>
      <c r="AO986" s="63">
        <f t="shared" si="1681"/>
        <v>0</v>
      </c>
      <c r="AP986" s="63">
        <f t="shared" si="1681"/>
        <v>42444</v>
      </c>
      <c r="AQ986" s="63">
        <f t="shared" si="1681"/>
        <v>0</v>
      </c>
      <c r="AR986" s="63">
        <f>AR987</f>
        <v>0</v>
      </c>
      <c r="AS986" s="63">
        <f t="shared" si="1682"/>
        <v>0</v>
      </c>
      <c r="AT986" s="63">
        <f t="shared" si="1682"/>
        <v>0</v>
      </c>
      <c r="AU986" s="63">
        <f t="shared" si="1682"/>
        <v>0</v>
      </c>
      <c r="AV986" s="63">
        <f t="shared" si="1682"/>
        <v>42444</v>
      </c>
      <c r="AW986" s="63">
        <f t="shared" si="1682"/>
        <v>0</v>
      </c>
    </row>
    <row r="987" spans="1:49" s="5" customFormat="1" ht="215.25">
      <c r="A987" s="73" t="s">
        <v>667</v>
      </c>
      <c r="B987" s="36" t="s">
        <v>11</v>
      </c>
      <c r="C987" s="36" t="s">
        <v>50</v>
      </c>
      <c r="D987" s="36" t="s">
        <v>564</v>
      </c>
      <c r="E987" s="36"/>
      <c r="F987" s="63">
        <f t="shared" ref="F987:M987" si="1683">F990</f>
        <v>41423</v>
      </c>
      <c r="G987" s="63">
        <f t="shared" si="1683"/>
        <v>0</v>
      </c>
      <c r="H987" s="63">
        <f t="shared" si="1683"/>
        <v>0</v>
      </c>
      <c r="I987" s="63">
        <f t="shared" si="1683"/>
        <v>0</v>
      </c>
      <c r="J987" s="63">
        <f t="shared" si="1683"/>
        <v>0</v>
      </c>
      <c r="K987" s="63">
        <f t="shared" si="1683"/>
        <v>0</v>
      </c>
      <c r="L987" s="63">
        <f t="shared" si="1683"/>
        <v>41423</v>
      </c>
      <c r="M987" s="63">
        <f t="shared" si="1683"/>
        <v>0</v>
      </c>
      <c r="N987" s="63">
        <f>N990+N988</f>
        <v>0</v>
      </c>
      <c r="O987" s="63">
        <f t="shared" ref="O987:S987" si="1684">O990+O988</f>
        <v>0</v>
      </c>
      <c r="P987" s="63">
        <f t="shared" si="1684"/>
        <v>0</v>
      </c>
      <c r="Q987" s="63">
        <f t="shared" si="1684"/>
        <v>0</v>
      </c>
      <c r="R987" s="63">
        <f t="shared" si="1684"/>
        <v>41423</v>
      </c>
      <c r="S987" s="63">
        <f t="shared" si="1684"/>
        <v>0</v>
      </c>
      <c r="T987" s="63">
        <f>T990+T988</f>
        <v>0</v>
      </c>
      <c r="U987" s="63">
        <f t="shared" ref="U987:Y987" si="1685">U990+U988</f>
        <v>0</v>
      </c>
      <c r="V987" s="63">
        <f t="shared" si="1685"/>
        <v>0</v>
      </c>
      <c r="W987" s="63">
        <f t="shared" si="1685"/>
        <v>0</v>
      </c>
      <c r="X987" s="63">
        <f t="shared" si="1685"/>
        <v>41423</v>
      </c>
      <c r="Y987" s="63">
        <f t="shared" si="1685"/>
        <v>0</v>
      </c>
      <c r="Z987" s="63">
        <f>Z990+Z988</f>
        <v>1021</v>
      </c>
      <c r="AA987" s="63">
        <f t="shared" ref="AA987:AE987" si="1686">AA990+AA988</f>
        <v>0</v>
      </c>
      <c r="AB987" s="63">
        <f t="shared" si="1686"/>
        <v>0</v>
      </c>
      <c r="AC987" s="63">
        <f t="shared" si="1686"/>
        <v>0</v>
      </c>
      <c r="AD987" s="63">
        <f t="shared" si="1686"/>
        <v>42444</v>
      </c>
      <c r="AE987" s="63">
        <f t="shared" si="1686"/>
        <v>0</v>
      </c>
      <c r="AF987" s="63">
        <f>AF990+AF988</f>
        <v>0</v>
      </c>
      <c r="AG987" s="63">
        <f t="shared" ref="AG987:AK987" si="1687">AG990+AG988</f>
        <v>0</v>
      </c>
      <c r="AH987" s="63">
        <f t="shared" si="1687"/>
        <v>0</v>
      </c>
      <c r="AI987" s="63">
        <f t="shared" si="1687"/>
        <v>0</v>
      </c>
      <c r="AJ987" s="63">
        <f t="shared" si="1687"/>
        <v>42444</v>
      </c>
      <c r="AK987" s="63">
        <f t="shared" si="1687"/>
        <v>0</v>
      </c>
      <c r="AL987" s="63">
        <f>AL990+AL988</f>
        <v>0</v>
      </c>
      <c r="AM987" s="63">
        <f t="shared" ref="AM987:AQ987" si="1688">AM990+AM988</f>
        <v>0</v>
      </c>
      <c r="AN987" s="63">
        <f t="shared" si="1688"/>
        <v>0</v>
      </c>
      <c r="AO987" s="63">
        <f t="shared" si="1688"/>
        <v>0</v>
      </c>
      <c r="AP987" s="63">
        <f t="shared" si="1688"/>
        <v>42444</v>
      </c>
      <c r="AQ987" s="63">
        <f t="shared" si="1688"/>
        <v>0</v>
      </c>
      <c r="AR987" s="63">
        <f>AR990+AR988</f>
        <v>0</v>
      </c>
      <c r="AS987" s="63">
        <f t="shared" ref="AS987:AW987" si="1689">AS990+AS988</f>
        <v>0</v>
      </c>
      <c r="AT987" s="63">
        <f t="shared" si="1689"/>
        <v>0</v>
      </c>
      <c r="AU987" s="63">
        <f t="shared" si="1689"/>
        <v>0</v>
      </c>
      <c r="AV987" s="63">
        <f t="shared" si="1689"/>
        <v>42444</v>
      </c>
      <c r="AW987" s="63">
        <f t="shared" si="1689"/>
        <v>0</v>
      </c>
    </row>
    <row r="988" spans="1:49" s="5" customFormat="1" ht="33.75">
      <c r="A988" s="33" t="s">
        <v>437</v>
      </c>
      <c r="B988" s="36" t="s">
        <v>11</v>
      </c>
      <c r="C988" s="36" t="s">
        <v>50</v>
      </c>
      <c r="D988" s="36" t="s">
        <v>564</v>
      </c>
      <c r="E988" s="36" t="s">
        <v>80</v>
      </c>
      <c r="F988" s="63"/>
      <c r="G988" s="63"/>
      <c r="H988" s="63"/>
      <c r="I988" s="63"/>
      <c r="J988" s="63"/>
      <c r="K988" s="63"/>
      <c r="L988" s="63"/>
      <c r="M988" s="63"/>
      <c r="N988" s="63">
        <f>N989</f>
        <v>0</v>
      </c>
      <c r="O988" s="63">
        <f t="shared" ref="O988:AW988" si="1690">O989</f>
        <v>166</v>
      </c>
      <c r="P988" s="63">
        <f t="shared" si="1690"/>
        <v>0</v>
      </c>
      <c r="Q988" s="63">
        <f t="shared" si="1690"/>
        <v>0</v>
      </c>
      <c r="R988" s="63">
        <f t="shared" si="1690"/>
        <v>166</v>
      </c>
      <c r="S988" s="63">
        <f t="shared" si="1690"/>
        <v>0</v>
      </c>
      <c r="T988" s="63">
        <f>T989</f>
        <v>0</v>
      </c>
      <c r="U988" s="63">
        <f t="shared" si="1690"/>
        <v>0</v>
      </c>
      <c r="V988" s="63">
        <f t="shared" si="1690"/>
        <v>0</v>
      </c>
      <c r="W988" s="63">
        <f t="shared" si="1690"/>
        <v>0</v>
      </c>
      <c r="X988" s="63">
        <f t="shared" si="1690"/>
        <v>166</v>
      </c>
      <c r="Y988" s="63">
        <f t="shared" si="1690"/>
        <v>0</v>
      </c>
      <c r="Z988" s="63">
        <f>Z989</f>
        <v>0</v>
      </c>
      <c r="AA988" s="63">
        <f t="shared" si="1690"/>
        <v>0</v>
      </c>
      <c r="AB988" s="63">
        <f t="shared" si="1690"/>
        <v>0</v>
      </c>
      <c r="AC988" s="63">
        <f t="shared" si="1690"/>
        <v>0</v>
      </c>
      <c r="AD988" s="63">
        <f t="shared" si="1690"/>
        <v>166</v>
      </c>
      <c r="AE988" s="63">
        <f t="shared" si="1690"/>
        <v>0</v>
      </c>
      <c r="AF988" s="63">
        <f>AF989</f>
        <v>0</v>
      </c>
      <c r="AG988" s="63">
        <f t="shared" si="1690"/>
        <v>0</v>
      </c>
      <c r="AH988" s="63">
        <f t="shared" si="1690"/>
        <v>0</v>
      </c>
      <c r="AI988" s="63">
        <f t="shared" si="1690"/>
        <v>0</v>
      </c>
      <c r="AJ988" s="63">
        <f t="shared" si="1690"/>
        <v>166</v>
      </c>
      <c r="AK988" s="63">
        <f t="shared" si="1690"/>
        <v>0</v>
      </c>
      <c r="AL988" s="63">
        <f>AL989</f>
        <v>0</v>
      </c>
      <c r="AM988" s="63">
        <f t="shared" si="1690"/>
        <v>0</v>
      </c>
      <c r="AN988" s="63">
        <f t="shared" si="1690"/>
        <v>0</v>
      </c>
      <c r="AO988" s="63">
        <f t="shared" si="1690"/>
        <v>0</v>
      </c>
      <c r="AP988" s="63">
        <f t="shared" si="1690"/>
        <v>166</v>
      </c>
      <c r="AQ988" s="63">
        <f t="shared" si="1690"/>
        <v>0</v>
      </c>
      <c r="AR988" s="63">
        <f>AR989</f>
        <v>0</v>
      </c>
      <c r="AS988" s="63">
        <f t="shared" si="1690"/>
        <v>0</v>
      </c>
      <c r="AT988" s="63">
        <f t="shared" si="1690"/>
        <v>0</v>
      </c>
      <c r="AU988" s="63">
        <f t="shared" si="1690"/>
        <v>0</v>
      </c>
      <c r="AV988" s="63">
        <f t="shared" si="1690"/>
        <v>166</v>
      </c>
      <c r="AW988" s="63">
        <f t="shared" si="1690"/>
        <v>0</v>
      </c>
    </row>
    <row r="989" spans="1:49" s="5" customFormat="1" ht="37.5" customHeight="1">
      <c r="A989" s="72" t="s">
        <v>170</v>
      </c>
      <c r="B989" s="36" t="s">
        <v>11</v>
      </c>
      <c r="C989" s="36" t="s">
        <v>50</v>
      </c>
      <c r="D989" s="36" t="s">
        <v>564</v>
      </c>
      <c r="E989" s="36" t="s">
        <v>169</v>
      </c>
      <c r="F989" s="63"/>
      <c r="G989" s="63"/>
      <c r="H989" s="63"/>
      <c r="I989" s="63"/>
      <c r="J989" s="63"/>
      <c r="K989" s="63"/>
      <c r="L989" s="63"/>
      <c r="M989" s="63"/>
      <c r="N989" s="63"/>
      <c r="O989" s="63">
        <v>166</v>
      </c>
      <c r="P989" s="63"/>
      <c r="Q989" s="63"/>
      <c r="R989" s="27">
        <f>L989+N989+O989+P989+Q989</f>
        <v>166</v>
      </c>
      <c r="S989" s="27">
        <f>M989+Q989</f>
        <v>0</v>
      </c>
      <c r="T989" s="63"/>
      <c r="U989" s="63"/>
      <c r="V989" s="63"/>
      <c r="W989" s="63"/>
      <c r="X989" s="27">
        <f>R989+T989+U989+V989+W989</f>
        <v>166</v>
      </c>
      <c r="Y989" s="27">
        <f>S989+W989</f>
        <v>0</v>
      </c>
      <c r="Z989" s="63"/>
      <c r="AA989" s="63"/>
      <c r="AB989" s="63"/>
      <c r="AC989" s="63"/>
      <c r="AD989" s="27">
        <f>X989+Z989+AA989+AB989+AC989</f>
        <v>166</v>
      </c>
      <c r="AE989" s="27">
        <f>Y989+AC989</f>
        <v>0</v>
      </c>
      <c r="AF989" s="63"/>
      <c r="AG989" s="63"/>
      <c r="AH989" s="63"/>
      <c r="AI989" s="63"/>
      <c r="AJ989" s="27">
        <f>AD989+AF989+AG989+AH989+AI989</f>
        <v>166</v>
      </c>
      <c r="AK989" s="27">
        <f>AE989+AI989</f>
        <v>0</v>
      </c>
      <c r="AL989" s="63"/>
      <c r="AM989" s="63"/>
      <c r="AN989" s="63"/>
      <c r="AO989" s="63"/>
      <c r="AP989" s="27">
        <f>AJ989+AL989+AM989+AN989+AO989</f>
        <v>166</v>
      </c>
      <c r="AQ989" s="27">
        <f>AK989+AO989</f>
        <v>0</v>
      </c>
      <c r="AR989" s="63"/>
      <c r="AS989" s="63"/>
      <c r="AT989" s="63"/>
      <c r="AU989" s="63"/>
      <c r="AV989" s="27">
        <f>AP989+AR989+AS989+AT989+AU989</f>
        <v>166</v>
      </c>
      <c r="AW989" s="27">
        <f>AQ989+AU989</f>
        <v>0</v>
      </c>
    </row>
    <row r="990" spans="1:49" s="5" customFormat="1" ht="24" customHeight="1">
      <c r="A990" s="77" t="s">
        <v>102</v>
      </c>
      <c r="B990" s="36" t="s">
        <v>11</v>
      </c>
      <c r="C990" s="36" t="s">
        <v>50</v>
      </c>
      <c r="D990" s="36" t="s">
        <v>564</v>
      </c>
      <c r="E990" s="36" t="s">
        <v>91</v>
      </c>
      <c r="F990" s="63">
        <f t="shared" si="1679"/>
        <v>41423</v>
      </c>
      <c r="G990" s="63">
        <f t="shared" si="1679"/>
        <v>0</v>
      </c>
      <c r="H990" s="63">
        <f t="shared" si="1679"/>
        <v>0</v>
      </c>
      <c r="I990" s="63">
        <f t="shared" si="1679"/>
        <v>0</v>
      </c>
      <c r="J990" s="63">
        <f t="shared" si="1679"/>
        <v>0</v>
      </c>
      <c r="K990" s="63">
        <f t="shared" si="1679"/>
        <v>0</v>
      </c>
      <c r="L990" s="63">
        <f t="shared" si="1679"/>
        <v>41423</v>
      </c>
      <c r="M990" s="63">
        <f t="shared" si="1679"/>
        <v>0</v>
      </c>
      <c r="N990" s="63">
        <f t="shared" si="1679"/>
        <v>0</v>
      </c>
      <c r="O990" s="63">
        <f t="shared" si="1679"/>
        <v>-166</v>
      </c>
      <c r="P990" s="63">
        <f t="shared" si="1679"/>
        <v>0</v>
      </c>
      <c r="Q990" s="63">
        <f t="shared" si="1679"/>
        <v>0</v>
      </c>
      <c r="R990" s="63">
        <f t="shared" si="1679"/>
        <v>41257</v>
      </c>
      <c r="S990" s="63">
        <f t="shared" si="1679"/>
        <v>0</v>
      </c>
      <c r="T990" s="63">
        <f t="shared" si="1680"/>
        <v>0</v>
      </c>
      <c r="U990" s="63">
        <f t="shared" si="1680"/>
        <v>0</v>
      </c>
      <c r="V990" s="63">
        <f t="shared" si="1680"/>
        <v>0</v>
      </c>
      <c r="W990" s="63">
        <f t="shared" si="1680"/>
        <v>0</v>
      </c>
      <c r="X990" s="63">
        <f t="shared" si="1680"/>
        <v>41257</v>
      </c>
      <c r="Y990" s="63">
        <f t="shared" si="1680"/>
        <v>0</v>
      </c>
      <c r="Z990" s="134">
        <f t="shared" si="1680"/>
        <v>1021</v>
      </c>
      <c r="AA990" s="63">
        <f t="shared" si="1680"/>
        <v>0</v>
      </c>
      <c r="AB990" s="63">
        <f t="shared" si="1680"/>
        <v>0</v>
      </c>
      <c r="AC990" s="63">
        <f t="shared" si="1680"/>
        <v>0</v>
      </c>
      <c r="AD990" s="63">
        <f t="shared" si="1680"/>
        <v>42278</v>
      </c>
      <c r="AE990" s="63">
        <f t="shared" si="1680"/>
        <v>0</v>
      </c>
      <c r="AF990" s="63">
        <f t="shared" si="1681"/>
        <v>0</v>
      </c>
      <c r="AG990" s="63">
        <f t="shared" si="1681"/>
        <v>0</v>
      </c>
      <c r="AH990" s="63">
        <f t="shared" si="1681"/>
        <v>0</v>
      </c>
      <c r="AI990" s="63">
        <f t="shared" si="1681"/>
        <v>0</v>
      </c>
      <c r="AJ990" s="63">
        <f t="shared" si="1681"/>
        <v>42278</v>
      </c>
      <c r="AK990" s="63">
        <f t="shared" si="1681"/>
        <v>0</v>
      </c>
      <c r="AL990" s="63">
        <f t="shared" si="1681"/>
        <v>0</v>
      </c>
      <c r="AM990" s="63">
        <f t="shared" si="1681"/>
        <v>0</v>
      </c>
      <c r="AN990" s="63">
        <f t="shared" si="1681"/>
        <v>0</v>
      </c>
      <c r="AO990" s="63">
        <f t="shared" si="1681"/>
        <v>0</v>
      </c>
      <c r="AP990" s="63">
        <f t="shared" si="1681"/>
        <v>42278</v>
      </c>
      <c r="AQ990" s="63">
        <f t="shared" si="1681"/>
        <v>0</v>
      </c>
      <c r="AR990" s="63">
        <f t="shared" si="1682"/>
        <v>0</v>
      </c>
      <c r="AS990" s="63">
        <f t="shared" si="1682"/>
        <v>0</v>
      </c>
      <c r="AT990" s="63">
        <f t="shared" si="1682"/>
        <v>0</v>
      </c>
      <c r="AU990" s="63">
        <f t="shared" si="1682"/>
        <v>0</v>
      </c>
      <c r="AV990" s="63">
        <f t="shared" si="1682"/>
        <v>42278</v>
      </c>
      <c r="AW990" s="63">
        <f t="shared" si="1682"/>
        <v>0</v>
      </c>
    </row>
    <row r="991" spans="1:49" s="5" customFormat="1" ht="36" customHeight="1">
      <c r="A991" s="33" t="s">
        <v>373</v>
      </c>
      <c r="B991" s="36" t="s">
        <v>11</v>
      </c>
      <c r="C991" s="36" t="s">
        <v>50</v>
      </c>
      <c r="D991" s="36" t="s">
        <v>564</v>
      </c>
      <c r="E991" s="36" t="s">
        <v>190</v>
      </c>
      <c r="F991" s="27">
        <v>41423</v>
      </c>
      <c r="G991" s="27"/>
      <c r="H991" s="27"/>
      <c r="I991" s="27"/>
      <c r="J991" s="27"/>
      <c r="K991" s="27"/>
      <c r="L991" s="27">
        <f>F991+H991+I991+J991+K991</f>
        <v>41423</v>
      </c>
      <c r="M991" s="27">
        <f>G991+K991</f>
        <v>0</v>
      </c>
      <c r="N991" s="27"/>
      <c r="O991" s="27">
        <v>-166</v>
      </c>
      <c r="P991" s="27"/>
      <c r="Q991" s="27"/>
      <c r="R991" s="27">
        <f>L991+N991+O991+P991+Q991</f>
        <v>41257</v>
      </c>
      <c r="S991" s="27">
        <f>M991+Q991</f>
        <v>0</v>
      </c>
      <c r="T991" s="27"/>
      <c r="U991" s="27"/>
      <c r="V991" s="27"/>
      <c r="W991" s="27"/>
      <c r="X991" s="27">
        <f>R991+T991+U991+V991+W991</f>
        <v>41257</v>
      </c>
      <c r="Y991" s="27">
        <f>S991+W991</f>
        <v>0</v>
      </c>
      <c r="Z991" s="131">
        <v>1021</v>
      </c>
      <c r="AA991" s="27"/>
      <c r="AB991" s="27"/>
      <c r="AC991" s="27"/>
      <c r="AD991" s="27">
        <f>X991+Z991+AA991+AB991+AC991</f>
        <v>42278</v>
      </c>
      <c r="AE991" s="27">
        <f>Y991+AC991</f>
        <v>0</v>
      </c>
      <c r="AF991" s="27"/>
      <c r="AG991" s="27"/>
      <c r="AH991" s="27"/>
      <c r="AI991" s="27"/>
      <c r="AJ991" s="27">
        <f>AD991+AF991+AG991+AH991+AI991</f>
        <v>42278</v>
      </c>
      <c r="AK991" s="27">
        <f>AE991+AI991</f>
        <v>0</v>
      </c>
      <c r="AL991" s="27"/>
      <c r="AM991" s="27"/>
      <c r="AN991" s="27"/>
      <c r="AO991" s="27"/>
      <c r="AP991" s="27">
        <f>AJ991+AL991+AM991+AN991+AO991</f>
        <v>42278</v>
      </c>
      <c r="AQ991" s="27">
        <f>AK991+AO991</f>
        <v>0</v>
      </c>
      <c r="AR991" s="27"/>
      <c r="AS991" s="27"/>
      <c r="AT991" s="27"/>
      <c r="AU991" s="27"/>
      <c r="AV991" s="27">
        <f>AP991+AR991+AS991+AT991+AU991</f>
        <v>42278</v>
      </c>
      <c r="AW991" s="27">
        <f>AQ991+AU991</f>
        <v>0</v>
      </c>
    </row>
    <row r="992" spans="1:49" s="5" customFormat="1" ht="20.25" hidden="1">
      <c r="A992" s="33"/>
      <c r="B992" s="36"/>
      <c r="C992" s="36"/>
      <c r="D992" s="36"/>
      <c r="E992" s="36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27"/>
      <c r="AH992" s="27"/>
      <c r="AI992" s="27"/>
      <c r="AJ992" s="27"/>
      <c r="AK992" s="27"/>
      <c r="AL992" s="27"/>
      <c r="AM992" s="27"/>
      <c r="AN992" s="27"/>
      <c r="AO992" s="27"/>
      <c r="AP992" s="27"/>
      <c r="AQ992" s="27"/>
      <c r="AR992" s="27"/>
      <c r="AS992" s="27"/>
      <c r="AT992" s="27"/>
      <c r="AU992" s="27"/>
      <c r="AV992" s="27"/>
      <c r="AW992" s="27"/>
    </row>
    <row r="993" spans="1:49" s="7" customFormat="1" ht="18.75">
      <c r="A993" s="71"/>
      <c r="B993" s="22"/>
      <c r="C993" s="22"/>
      <c r="D993" s="23"/>
      <c r="E993" s="22"/>
      <c r="F993" s="59"/>
      <c r="G993" s="59"/>
      <c r="H993" s="59"/>
      <c r="I993" s="59"/>
      <c r="J993" s="59"/>
      <c r="K993" s="59"/>
      <c r="L993" s="59"/>
      <c r="M993" s="59"/>
      <c r="N993" s="59"/>
      <c r="O993" s="59"/>
      <c r="P993" s="59"/>
      <c r="Q993" s="59"/>
      <c r="R993" s="59"/>
      <c r="S993" s="59"/>
      <c r="T993" s="59"/>
      <c r="U993" s="59"/>
      <c r="V993" s="59"/>
      <c r="W993" s="59"/>
      <c r="X993" s="59"/>
      <c r="Y993" s="59"/>
      <c r="Z993" s="59"/>
      <c r="AA993" s="59"/>
      <c r="AB993" s="59"/>
      <c r="AC993" s="59"/>
      <c r="AD993" s="59"/>
      <c r="AE993" s="59"/>
      <c r="AF993" s="59"/>
      <c r="AG993" s="59"/>
      <c r="AH993" s="59"/>
      <c r="AI993" s="59"/>
      <c r="AJ993" s="59"/>
      <c r="AK993" s="59"/>
      <c r="AL993" s="59"/>
      <c r="AM993" s="59"/>
      <c r="AN993" s="59"/>
      <c r="AO993" s="59"/>
      <c r="AP993" s="59"/>
      <c r="AQ993" s="59"/>
      <c r="AR993" s="59"/>
      <c r="AS993" s="59"/>
      <c r="AT993" s="59"/>
      <c r="AU993" s="59"/>
      <c r="AV993" s="59"/>
      <c r="AW993" s="59"/>
    </row>
    <row r="994" spans="1:49" s="7" customFormat="1" ht="18.75">
      <c r="A994" s="71" t="s">
        <v>45</v>
      </c>
      <c r="B994" s="22" t="s">
        <v>11</v>
      </c>
      <c r="C994" s="22" t="s">
        <v>53</v>
      </c>
      <c r="D994" s="29"/>
      <c r="E994" s="22"/>
      <c r="F994" s="30">
        <f>F1099+F995</f>
        <v>91375</v>
      </c>
      <c r="G994" s="30">
        <f>G1099+G995</f>
        <v>0</v>
      </c>
      <c r="H994" s="30">
        <f t="shared" ref="H994:M994" si="1691">H1099+H995</f>
        <v>0</v>
      </c>
      <c r="I994" s="30">
        <f t="shared" si="1691"/>
        <v>0</v>
      </c>
      <c r="J994" s="30">
        <f t="shared" si="1691"/>
        <v>0</v>
      </c>
      <c r="K994" s="30">
        <f t="shared" si="1691"/>
        <v>0</v>
      </c>
      <c r="L994" s="30">
        <f t="shared" si="1691"/>
        <v>91375</v>
      </c>
      <c r="M994" s="30">
        <f t="shared" si="1691"/>
        <v>0</v>
      </c>
      <c r="N994" s="30">
        <f t="shared" ref="N994:S994" si="1692">N1099+N995</f>
        <v>2955</v>
      </c>
      <c r="O994" s="30">
        <f t="shared" si="1692"/>
        <v>0</v>
      </c>
      <c r="P994" s="30">
        <f t="shared" si="1692"/>
        <v>0</v>
      </c>
      <c r="Q994" s="30">
        <f t="shared" si="1692"/>
        <v>0</v>
      </c>
      <c r="R994" s="30">
        <f t="shared" si="1692"/>
        <v>94330</v>
      </c>
      <c r="S994" s="30">
        <f t="shared" si="1692"/>
        <v>0</v>
      </c>
      <c r="T994" s="30">
        <f t="shared" ref="T994:Y994" si="1693">T1099+T995</f>
        <v>0</v>
      </c>
      <c r="U994" s="30">
        <f t="shared" si="1693"/>
        <v>0</v>
      </c>
      <c r="V994" s="30">
        <f t="shared" si="1693"/>
        <v>0</v>
      </c>
      <c r="W994" s="30">
        <f t="shared" si="1693"/>
        <v>0</v>
      </c>
      <c r="X994" s="30">
        <f t="shared" si="1693"/>
        <v>94330</v>
      </c>
      <c r="Y994" s="30">
        <f t="shared" si="1693"/>
        <v>0</v>
      </c>
      <c r="Z994" s="30">
        <f>Z1099+Z995+Z1113</f>
        <v>0</v>
      </c>
      <c r="AA994" s="30">
        <f t="shared" ref="AA994:AE994" si="1694">AA1099+AA995+AA1113</f>
        <v>0</v>
      </c>
      <c r="AB994" s="30">
        <f t="shared" si="1694"/>
        <v>0</v>
      </c>
      <c r="AC994" s="30">
        <f t="shared" si="1694"/>
        <v>105240</v>
      </c>
      <c r="AD994" s="30">
        <f t="shared" si="1694"/>
        <v>199570</v>
      </c>
      <c r="AE994" s="30">
        <f t="shared" si="1694"/>
        <v>105240</v>
      </c>
      <c r="AF994" s="30">
        <f>AF1099+AF995+AF1113</f>
        <v>0</v>
      </c>
      <c r="AG994" s="30">
        <f t="shared" ref="AG994:AK994" si="1695">AG1099+AG995+AG1113</f>
        <v>1629</v>
      </c>
      <c r="AH994" s="30">
        <f t="shared" si="1695"/>
        <v>0</v>
      </c>
      <c r="AI994" s="30">
        <f t="shared" si="1695"/>
        <v>7418</v>
      </c>
      <c r="AJ994" s="30">
        <f t="shared" si="1695"/>
        <v>208617</v>
      </c>
      <c r="AK994" s="30">
        <f t="shared" si="1695"/>
        <v>112658</v>
      </c>
      <c r="AL994" s="30">
        <f>AL1099+AL995+AL1113</f>
        <v>0</v>
      </c>
      <c r="AM994" s="30">
        <f t="shared" ref="AM994:AQ994" si="1696">AM1099+AM995+AM1113</f>
        <v>-71</v>
      </c>
      <c r="AN994" s="30">
        <f t="shared" si="1696"/>
        <v>0</v>
      </c>
      <c r="AO994" s="30">
        <f t="shared" si="1696"/>
        <v>0</v>
      </c>
      <c r="AP994" s="30">
        <f t="shared" si="1696"/>
        <v>208546</v>
      </c>
      <c r="AQ994" s="30">
        <f t="shared" si="1696"/>
        <v>112658</v>
      </c>
      <c r="AR994" s="30">
        <f>AR1099+AR995+AR1113</f>
        <v>0</v>
      </c>
      <c r="AS994" s="30">
        <f t="shared" ref="AS994:AW994" si="1697">AS1099+AS995+AS1113</f>
        <v>0</v>
      </c>
      <c r="AT994" s="30">
        <f t="shared" si="1697"/>
        <v>0</v>
      </c>
      <c r="AU994" s="30">
        <f t="shared" si="1697"/>
        <v>0</v>
      </c>
      <c r="AV994" s="30">
        <f t="shared" si="1697"/>
        <v>208546</v>
      </c>
      <c r="AW994" s="30">
        <f t="shared" si="1697"/>
        <v>112658</v>
      </c>
    </row>
    <row r="995" spans="1:49" s="7" customFormat="1" ht="70.5" customHeight="1">
      <c r="A995" s="72" t="s">
        <v>479</v>
      </c>
      <c r="B995" s="36" t="s">
        <v>11</v>
      </c>
      <c r="C995" s="36" t="s">
        <v>53</v>
      </c>
      <c r="D995" s="36" t="s">
        <v>326</v>
      </c>
      <c r="E995" s="36"/>
      <c r="F995" s="27">
        <f>F996</f>
        <v>57440</v>
      </c>
      <c r="G995" s="27">
        <f>G996</f>
        <v>0</v>
      </c>
      <c r="H995" s="27">
        <f t="shared" ref="H995:AE995" si="1698">H996</f>
        <v>0</v>
      </c>
      <c r="I995" s="27">
        <f t="shared" si="1698"/>
        <v>0</v>
      </c>
      <c r="J995" s="27">
        <f t="shared" si="1698"/>
        <v>0</v>
      </c>
      <c r="K995" s="27">
        <f t="shared" si="1698"/>
        <v>0</v>
      </c>
      <c r="L995" s="27">
        <f t="shared" si="1698"/>
        <v>57440</v>
      </c>
      <c r="M995" s="27">
        <f t="shared" si="1698"/>
        <v>0</v>
      </c>
      <c r="N995" s="27">
        <f t="shared" si="1698"/>
        <v>2955</v>
      </c>
      <c r="O995" s="27">
        <f t="shared" si="1698"/>
        <v>0</v>
      </c>
      <c r="P995" s="27">
        <f t="shared" si="1698"/>
        <v>0</v>
      </c>
      <c r="Q995" s="27">
        <f t="shared" si="1698"/>
        <v>0</v>
      </c>
      <c r="R995" s="27">
        <f t="shared" si="1698"/>
        <v>60395</v>
      </c>
      <c r="S995" s="27">
        <f t="shared" si="1698"/>
        <v>0</v>
      </c>
      <c r="T995" s="27">
        <f t="shared" si="1698"/>
        <v>0</v>
      </c>
      <c r="U995" s="27">
        <f t="shared" si="1698"/>
        <v>0</v>
      </c>
      <c r="V995" s="27">
        <f t="shared" si="1698"/>
        <v>0</v>
      </c>
      <c r="W995" s="27">
        <f t="shared" si="1698"/>
        <v>0</v>
      </c>
      <c r="X995" s="27">
        <f t="shared" si="1698"/>
        <v>60395</v>
      </c>
      <c r="Y995" s="27">
        <f t="shared" si="1698"/>
        <v>0</v>
      </c>
      <c r="Z995" s="27">
        <f t="shared" si="1698"/>
        <v>0</v>
      </c>
      <c r="AA995" s="27">
        <f t="shared" si="1698"/>
        <v>0</v>
      </c>
      <c r="AB995" s="27">
        <f t="shared" si="1698"/>
        <v>0</v>
      </c>
      <c r="AC995" s="27">
        <f t="shared" si="1698"/>
        <v>0</v>
      </c>
      <c r="AD995" s="27">
        <f t="shared" si="1698"/>
        <v>60395</v>
      </c>
      <c r="AE995" s="27">
        <f t="shared" si="1698"/>
        <v>0</v>
      </c>
      <c r="AF995" s="27">
        <f>AF996+AF1096</f>
        <v>0</v>
      </c>
      <c r="AG995" s="27">
        <f t="shared" ref="AG995:AK995" si="1699">AG996+AG1096</f>
        <v>1629</v>
      </c>
      <c r="AH995" s="27">
        <f t="shared" si="1699"/>
        <v>0</v>
      </c>
      <c r="AI995" s="27">
        <f t="shared" si="1699"/>
        <v>7418</v>
      </c>
      <c r="AJ995" s="27">
        <f t="shared" si="1699"/>
        <v>69442</v>
      </c>
      <c r="AK995" s="27">
        <f t="shared" si="1699"/>
        <v>7418</v>
      </c>
      <c r="AL995" s="27">
        <f>AL996+AL1096</f>
        <v>0</v>
      </c>
      <c r="AM995" s="27">
        <f t="shared" ref="AM995:AQ995" si="1700">AM996+AM1096</f>
        <v>-71</v>
      </c>
      <c r="AN995" s="27">
        <f t="shared" si="1700"/>
        <v>0</v>
      </c>
      <c r="AO995" s="27">
        <f t="shared" si="1700"/>
        <v>0</v>
      </c>
      <c r="AP995" s="27">
        <f t="shared" si="1700"/>
        <v>69371</v>
      </c>
      <c r="AQ995" s="27">
        <f t="shared" si="1700"/>
        <v>7418</v>
      </c>
      <c r="AR995" s="27">
        <f>AR996+AR1096</f>
        <v>0</v>
      </c>
      <c r="AS995" s="27">
        <f t="shared" ref="AS995:AW995" si="1701">AS996+AS1096</f>
        <v>0</v>
      </c>
      <c r="AT995" s="27">
        <f t="shared" si="1701"/>
        <v>0</v>
      </c>
      <c r="AU995" s="27">
        <f t="shared" si="1701"/>
        <v>0</v>
      </c>
      <c r="AV995" s="27">
        <f t="shared" si="1701"/>
        <v>69371</v>
      </c>
      <c r="AW995" s="27">
        <f t="shared" si="1701"/>
        <v>7418</v>
      </c>
    </row>
    <row r="996" spans="1:49" s="7" customFormat="1" ht="18.75">
      <c r="A996" s="73" t="s">
        <v>119</v>
      </c>
      <c r="B996" s="36" t="s">
        <v>11</v>
      </c>
      <c r="C996" s="36" t="s">
        <v>53</v>
      </c>
      <c r="D996" s="36" t="s">
        <v>336</v>
      </c>
      <c r="E996" s="36"/>
      <c r="F996" s="27">
        <f>F997+F1000+F1003+F1006+F1009+F1012+F1015+F1018+F1021+F1024+F1027+F1030+F1033+F1036+F1039+F1042+F1045+F1051+F1054+F1057+F1060+F1066+F1069+F1072+F1048+F1063+F1075+F1078+F1081+F1084+F1087+F1090</f>
        <v>57440</v>
      </c>
      <c r="G996" s="27">
        <f>G997+G1000+G1003+G1006+G1009+G1012+G1015+G1018+G1021+G1024+G1027+G1030+G1033+G1036+G1039+G1042+G1045+G1051+G1054+G1057+G1060+G1066+G1069+G1072+G1048+G1063</f>
        <v>0</v>
      </c>
      <c r="H996" s="27">
        <f t="shared" ref="H996" si="1702">H997+H1000+H1003+H1006+H1009+H1012+H1015+H1018+H1021+H1024+H1027+H1030+H1033+H1036+H1039+H1042+H1045+H1051+H1054+H1057+H1060+H1066+H1069+H1072+H1048+H1063+H1075+H1078+H1081+H1084+H1087+H1090</f>
        <v>0</v>
      </c>
      <c r="I996" s="27">
        <f t="shared" ref="I996" si="1703">I997+I1000+I1003+I1006+I1009+I1012+I1015+I1018+I1021+I1024+I1027+I1030+I1033+I1036+I1039+I1042+I1045+I1051+I1054+I1057+I1060+I1066+I1069+I1072+I1048+I1063</f>
        <v>0</v>
      </c>
      <c r="J996" s="27">
        <f t="shared" ref="J996" si="1704">J997+J1000+J1003+J1006+J1009+J1012+J1015+J1018+J1021+J1024+J1027+J1030+J1033+J1036+J1039+J1042+J1045+J1051+J1054+J1057+J1060+J1066+J1069+J1072+J1048+J1063+J1075+J1078+J1081+J1084+J1087+J1090</f>
        <v>0</v>
      </c>
      <c r="K996" s="27">
        <f t="shared" ref="K996" si="1705">K997+K1000+K1003+K1006+K1009+K1012+K1015+K1018+K1021+K1024+K1027+K1030+K1033+K1036+K1039+K1042+K1045+K1051+K1054+K1057+K1060+K1066+K1069+K1072+K1048+K1063</f>
        <v>0</v>
      </c>
      <c r="L996" s="27">
        <f t="shared" ref="L996" si="1706">L997+L1000+L1003+L1006+L1009+L1012+L1015+L1018+L1021+L1024+L1027+L1030+L1033+L1036+L1039+L1042+L1045+L1051+L1054+L1057+L1060+L1066+L1069+L1072+L1048+L1063+L1075+L1078+L1081+L1084+L1087+L1090</f>
        <v>57440</v>
      </c>
      <c r="M996" s="27">
        <f t="shared" ref="M996" si="1707">M997+M1000+M1003+M1006+M1009+M1012+M1015+M1018+M1021+M1024+M1027+M1030+M1033+M1036+M1039+M1042+M1045+M1051+M1054+M1057+M1060+M1066+M1069+M1072+M1048+M1063</f>
        <v>0</v>
      </c>
      <c r="N996" s="27">
        <f>N997+N1000+N1003+N1006+N1009+N1012+N1015+N1018+N1021+N1024+N1027+N1030+N1033+N1036+N1039+N1042+N1045+N1051+N1054+N1057+N1060+N1066+N1069+N1072+N1048+N1063+N1075+N1078+N1081+N1084+N1087+N1090+N1093</f>
        <v>2955</v>
      </c>
      <c r="O996" s="27">
        <f t="shared" ref="O996:S996" si="1708">O997+O1000+O1003+O1006+O1009+O1012+O1015+O1018+O1021+O1024+O1027+O1030+O1033+O1036+O1039+O1042+O1045+O1051+O1054+O1057+O1060+O1066+O1069+O1072+O1048+O1063+O1075+O1078+O1081+O1084+O1087+O1090+O1093</f>
        <v>0</v>
      </c>
      <c r="P996" s="27">
        <f t="shared" si="1708"/>
        <v>0</v>
      </c>
      <c r="Q996" s="27">
        <f t="shared" si="1708"/>
        <v>0</v>
      </c>
      <c r="R996" s="27">
        <f t="shared" si="1708"/>
        <v>60395</v>
      </c>
      <c r="S996" s="27">
        <f t="shared" si="1708"/>
        <v>0</v>
      </c>
      <c r="T996" s="27">
        <f>T997+T1000+T1003+T1006+T1009+T1012+T1015+T1018+T1021+T1024+T1027+T1030+T1033+T1036+T1039+T1042+T1045+T1051+T1054+T1057+T1060+T1066+T1069+T1072+T1048+T1063+T1075+T1078+T1081+T1084+T1087+T1090+T1093</f>
        <v>0</v>
      </c>
      <c r="U996" s="27">
        <f t="shared" ref="U996:Y996" si="1709">U997+U1000+U1003+U1006+U1009+U1012+U1015+U1018+U1021+U1024+U1027+U1030+U1033+U1036+U1039+U1042+U1045+U1051+U1054+U1057+U1060+U1066+U1069+U1072+U1048+U1063+U1075+U1078+U1081+U1084+U1087+U1090+U1093</f>
        <v>0</v>
      </c>
      <c r="V996" s="27">
        <f t="shared" si="1709"/>
        <v>0</v>
      </c>
      <c r="W996" s="27">
        <f t="shared" si="1709"/>
        <v>0</v>
      </c>
      <c r="X996" s="27">
        <f t="shared" si="1709"/>
        <v>60395</v>
      </c>
      <c r="Y996" s="27">
        <f t="shared" si="1709"/>
        <v>0</v>
      </c>
      <c r="Z996" s="27">
        <f>Z997+Z1000+Z1003+Z1006+Z1009+Z1012+Z1015+Z1018+Z1021+Z1024+Z1027+Z1030+Z1033+Z1036+Z1039+Z1042+Z1045+Z1051+Z1054+Z1057+Z1060+Z1066+Z1069+Z1072+Z1048+Z1063+Z1075+Z1078+Z1081+Z1084+Z1087+Z1090+Z1093</f>
        <v>0</v>
      </c>
      <c r="AA996" s="27">
        <f t="shared" ref="AA996:AE996" si="1710">AA997+AA1000+AA1003+AA1006+AA1009+AA1012+AA1015+AA1018+AA1021+AA1024+AA1027+AA1030+AA1033+AA1036+AA1039+AA1042+AA1045+AA1051+AA1054+AA1057+AA1060+AA1066+AA1069+AA1072+AA1048+AA1063+AA1075+AA1078+AA1081+AA1084+AA1087+AA1090+AA1093</f>
        <v>0</v>
      </c>
      <c r="AB996" s="27">
        <f t="shared" si="1710"/>
        <v>0</v>
      </c>
      <c r="AC996" s="27">
        <f t="shared" si="1710"/>
        <v>0</v>
      </c>
      <c r="AD996" s="27">
        <f t="shared" si="1710"/>
        <v>60395</v>
      </c>
      <c r="AE996" s="27">
        <f t="shared" si="1710"/>
        <v>0</v>
      </c>
      <c r="AF996" s="27">
        <f>AF997+AF1000+AF1003+AF1006+AF1009+AF1012+AF1015+AF1018+AF1021+AF1024+AF1027+AF1030+AF1033+AF1036+AF1039+AF1042+AF1045+AF1051+AF1054+AF1057+AF1060+AF1066+AF1069+AF1072+AF1048+AF1063+AF1075+AF1078+AF1081+AF1084+AF1087+AF1090+AF1093</f>
        <v>0</v>
      </c>
      <c r="AG996" s="27">
        <f t="shared" ref="AG996:AK996" si="1711">AG997+AG1000+AG1003+AG1006+AG1009+AG1012+AG1015+AG1018+AG1021+AG1024+AG1027+AG1030+AG1033+AG1036+AG1039+AG1042+AG1045+AG1051+AG1054+AG1057+AG1060+AG1066+AG1069+AG1072+AG1048+AG1063+AG1075+AG1078+AG1081+AG1084+AG1087+AG1090+AG1093</f>
        <v>-220</v>
      </c>
      <c r="AH996" s="27">
        <f t="shared" si="1711"/>
        <v>0</v>
      </c>
      <c r="AI996" s="27">
        <f t="shared" si="1711"/>
        <v>0</v>
      </c>
      <c r="AJ996" s="27">
        <f t="shared" si="1711"/>
        <v>60175</v>
      </c>
      <c r="AK996" s="27">
        <f t="shared" si="1711"/>
        <v>0</v>
      </c>
      <c r="AL996" s="27">
        <f>AL997+AL1000+AL1003+AL1006+AL1009+AL1012+AL1015+AL1018+AL1021+AL1024+AL1027+AL1030+AL1033+AL1036+AL1039+AL1042+AL1045+AL1051+AL1054+AL1057+AL1060+AL1066+AL1069+AL1072+AL1048+AL1063+AL1075+AL1078+AL1081+AL1084+AL1087+AL1090+AL1093</f>
        <v>0</v>
      </c>
      <c r="AM996" s="27">
        <f t="shared" ref="AM996:AQ996" si="1712">AM997+AM1000+AM1003+AM1006+AM1009+AM1012+AM1015+AM1018+AM1021+AM1024+AM1027+AM1030+AM1033+AM1036+AM1039+AM1042+AM1045+AM1051+AM1054+AM1057+AM1060+AM1066+AM1069+AM1072+AM1048+AM1063+AM1075+AM1078+AM1081+AM1084+AM1087+AM1090+AM1093</f>
        <v>-71</v>
      </c>
      <c r="AN996" s="27">
        <f t="shared" si="1712"/>
        <v>0</v>
      </c>
      <c r="AO996" s="27">
        <f t="shared" si="1712"/>
        <v>0</v>
      </c>
      <c r="AP996" s="27">
        <f t="shared" si="1712"/>
        <v>60104</v>
      </c>
      <c r="AQ996" s="27">
        <f t="shared" si="1712"/>
        <v>0</v>
      </c>
      <c r="AR996" s="27">
        <f>AR997+AR1000+AR1003+AR1006+AR1009+AR1012+AR1015+AR1018+AR1021+AR1024+AR1027+AR1030+AR1033+AR1036+AR1039+AR1042+AR1045+AR1051+AR1054+AR1057+AR1060+AR1066+AR1069+AR1072+AR1048+AR1063+AR1075+AR1078+AR1081+AR1084+AR1087+AR1090+AR1093</f>
        <v>0</v>
      </c>
      <c r="AS996" s="27">
        <f t="shared" ref="AS996:AW996" si="1713">AS997+AS1000+AS1003+AS1006+AS1009+AS1012+AS1015+AS1018+AS1021+AS1024+AS1027+AS1030+AS1033+AS1036+AS1039+AS1042+AS1045+AS1051+AS1054+AS1057+AS1060+AS1066+AS1069+AS1072+AS1048+AS1063+AS1075+AS1078+AS1081+AS1084+AS1087+AS1090+AS1093</f>
        <v>0</v>
      </c>
      <c r="AT996" s="27">
        <f t="shared" si="1713"/>
        <v>0</v>
      </c>
      <c r="AU996" s="27">
        <f t="shared" si="1713"/>
        <v>0</v>
      </c>
      <c r="AV996" s="27">
        <f t="shared" si="1713"/>
        <v>60104</v>
      </c>
      <c r="AW996" s="27">
        <f t="shared" si="1713"/>
        <v>0</v>
      </c>
    </row>
    <row r="997" spans="1:49" s="7" customFormat="1" ht="33.75">
      <c r="A997" s="79" t="s">
        <v>338</v>
      </c>
      <c r="B997" s="36" t="s">
        <v>11</v>
      </c>
      <c r="C997" s="36" t="s">
        <v>53</v>
      </c>
      <c r="D997" s="36" t="s">
        <v>337</v>
      </c>
      <c r="E997" s="36"/>
      <c r="F997" s="27">
        <f t="shared" ref="F997:U998" si="1714">F998</f>
        <v>900</v>
      </c>
      <c r="G997" s="27">
        <f t="shared" si="1714"/>
        <v>0</v>
      </c>
      <c r="H997" s="27">
        <f t="shared" si="1714"/>
        <v>0</v>
      </c>
      <c r="I997" s="27">
        <f t="shared" si="1714"/>
        <v>0</v>
      </c>
      <c r="J997" s="27">
        <f t="shared" si="1714"/>
        <v>0</v>
      </c>
      <c r="K997" s="27">
        <f t="shared" si="1714"/>
        <v>0</v>
      </c>
      <c r="L997" s="27">
        <f t="shared" si="1714"/>
        <v>900</v>
      </c>
      <c r="M997" s="27">
        <f t="shared" si="1714"/>
        <v>0</v>
      </c>
      <c r="N997" s="27">
        <f t="shared" si="1714"/>
        <v>0</v>
      </c>
      <c r="O997" s="27">
        <f t="shared" si="1714"/>
        <v>0</v>
      </c>
      <c r="P997" s="27">
        <f t="shared" si="1714"/>
        <v>0</v>
      </c>
      <c r="Q997" s="27">
        <f t="shared" si="1714"/>
        <v>0</v>
      </c>
      <c r="R997" s="27">
        <f t="shared" si="1714"/>
        <v>900</v>
      </c>
      <c r="S997" s="27">
        <f t="shared" si="1714"/>
        <v>0</v>
      </c>
      <c r="T997" s="27">
        <f t="shared" si="1714"/>
        <v>0</v>
      </c>
      <c r="U997" s="27">
        <f t="shared" si="1714"/>
        <v>0</v>
      </c>
      <c r="V997" s="27">
        <f t="shared" ref="T997:AI998" si="1715">V998</f>
        <v>0</v>
      </c>
      <c r="W997" s="27">
        <f t="shared" si="1715"/>
        <v>0</v>
      </c>
      <c r="X997" s="27">
        <f t="shared" si="1715"/>
        <v>900</v>
      </c>
      <c r="Y997" s="27">
        <f t="shared" si="1715"/>
        <v>0</v>
      </c>
      <c r="Z997" s="27">
        <f t="shared" si="1715"/>
        <v>0</v>
      </c>
      <c r="AA997" s="27">
        <f t="shared" si="1715"/>
        <v>0</v>
      </c>
      <c r="AB997" s="27">
        <f t="shared" si="1715"/>
        <v>0</v>
      </c>
      <c r="AC997" s="27">
        <f t="shared" si="1715"/>
        <v>0</v>
      </c>
      <c r="AD997" s="27">
        <f t="shared" si="1715"/>
        <v>900</v>
      </c>
      <c r="AE997" s="27">
        <f t="shared" si="1715"/>
        <v>0</v>
      </c>
      <c r="AF997" s="27">
        <f t="shared" si="1715"/>
        <v>0</v>
      </c>
      <c r="AG997" s="27">
        <f t="shared" si="1715"/>
        <v>0</v>
      </c>
      <c r="AH997" s="27">
        <f t="shared" si="1715"/>
        <v>0</v>
      </c>
      <c r="AI997" s="27">
        <f t="shared" si="1715"/>
        <v>0</v>
      </c>
      <c r="AJ997" s="27">
        <f t="shared" ref="AF997:AU998" si="1716">AJ998</f>
        <v>900</v>
      </c>
      <c r="AK997" s="27">
        <f t="shared" si="1716"/>
        <v>0</v>
      </c>
      <c r="AL997" s="27">
        <f t="shared" si="1716"/>
        <v>0</v>
      </c>
      <c r="AM997" s="27">
        <f t="shared" si="1716"/>
        <v>0</v>
      </c>
      <c r="AN997" s="27">
        <f t="shared" si="1716"/>
        <v>0</v>
      </c>
      <c r="AO997" s="27">
        <f t="shared" si="1716"/>
        <v>0</v>
      </c>
      <c r="AP997" s="27">
        <f t="shared" si="1716"/>
        <v>900</v>
      </c>
      <c r="AQ997" s="27">
        <f t="shared" si="1716"/>
        <v>0</v>
      </c>
      <c r="AR997" s="27">
        <f t="shared" si="1716"/>
        <v>0</v>
      </c>
      <c r="AS997" s="27">
        <f t="shared" si="1716"/>
        <v>0</v>
      </c>
      <c r="AT997" s="27">
        <f t="shared" si="1716"/>
        <v>0</v>
      </c>
      <c r="AU997" s="27">
        <f t="shared" si="1716"/>
        <v>0</v>
      </c>
      <c r="AV997" s="27">
        <f t="shared" ref="AR997:AW998" si="1717">AV998</f>
        <v>900</v>
      </c>
      <c r="AW997" s="27">
        <f t="shared" si="1717"/>
        <v>0</v>
      </c>
    </row>
    <row r="998" spans="1:49" s="7" customFormat="1" ht="22.5" customHeight="1">
      <c r="A998" s="77" t="s">
        <v>102</v>
      </c>
      <c r="B998" s="36" t="s">
        <v>11</v>
      </c>
      <c r="C998" s="36" t="s">
        <v>53</v>
      </c>
      <c r="D998" s="36" t="s">
        <v>337</v>
      </c>
      <c r="E998" s="36" t="s">
        <v>91</v>
      </c>
      <c r="F998" s="27">
        <f t="shared" si="1714"/>
        <v>900</v>
      </c>
      <c r="G998" s="27">
        <f t="shared" si="1714"/>
        <v>0</v>
      </c>
      <c r="H998" s="27">
        <f t="shared" si="1714"/>
        <v>0</v>
      </c>
      <c r="I998" s="27">
        <f t="shared" si="1714"/>
        <v>0</v>
      </c>
      <c r="J998" s="27">
        <f t="shared" si="1714"/>
        <v>0</v>
      </c>
      <c r="K998" s="27">
        <f t="shared" si="1714"/>
        <v>0</v>
      </c>
      <c r="L998" s="27">
        <f t="shared" si="1714"/>
        <v>900</v>
      </c>
      <c r="M998" s="27">
        <f t="shared" si="1714"/>
        <v>0</v>
      </c>
      <c r="N998" s="27">
        <f t="shared" si="1714"/>
        <v>0</v>
      </c>
      <c r="O998" s="27">
        <f t="shared" si="1714"/>
        <v>0</v>
      </c>
      <c r="P998" s="27">
        <f t="shared" si="1714"/>
        <v>0</v>
      </c>
      <c r="Q998" s="27">
        <f t="shared" si="1714"/>
        <v>0</v>
      </c>
      <c r="R998" s="27">
        <f t="shared" si="1714"/>
        <v>900</v>
      </c>
      <c r="S998" s="27">
        <f t="shared" si="1714"/>
        <v>0</v>
      </c>
      <c r="T998" s="27">
        <f t="shared" si="1715"/>
        <v>0</v>
      </c>
      <c r="U998" s="27">
        <f t="shared" si="1715"/>
        <v>0</v>
      </c>
      <c r="V998" s="27">
        <f t="shared" si="1715"/>
        <v>0</v>
      </c>
      <c r="W998" s="27">
        <f t="shared" si="1715"/>
        <v>0</v>
      </c>
      <c r="X998" s="27">
        <f t="shared" si="1715"/>
        <v>900</v>
      </c>
      <c r="Y998" s="27">
        <f t="shared" si="1715"/>
        <v>0</v>
      </c>
      <c r="Z998" s="27">
        <f t="shared" si="1715"/>
        <v>0</v>
      </c>
      <c r="AA998" s="27">
        <f t="shared" si="1715"/>
        <v>0</v>
      </c>
      <c r="AB998" s="27">
        <f t="shared" si="1715"/>
        <v>0</v>
      </c>
      <c r="AC998" s="27">
        <f t="shared" si="1715"/>
        <v>0</v>
      </c>
      <c r="AD998" s="27">
        <f t="shared" si="1715"/>
        <v>900</v>
      </c>
      <c r="AE998" s="27">
        <f t="shared" si="1715"/>
        <v>0</v>
      </c>
      <c r="AF998" s="27">
        <f t="shared" si="1716"/>
        <v>0</v>
      </c>
      <c r="AG998" s="27">
        <f t="shared" si="1716"/>
        <v>0</v>
      </c>
      <c r="AH998" s="27">
        <f t="shared" si="1716"/>
        <v>0</v>
      </c>
      <c r="AI998" s="27">
        <f t="shared" si="1716"/>
        <v>0</v>
      </c>
      <c r="AJ998" s="27">
        <f t="shared" si="1716"/>
        <v>900</v>
      </c>
      <c r="AK998" s="27">
        <f t="shared" si="1716"/>
        <v>0</v>
      </c>
      <c r="AL998" s="27">
        <f t="shared" si="1716"/>
        <v>0</v>
      </c>
      <c r="AM998" s="27">
        <f t="shared" si="1716"/>
        <v>0</v>
      </c>
      <c r="AN998" s="27">
        <f t="shared" si="1716"/>
        <v>0</v>
      </c>
      <c r="AO998" s="27">
        <f t="shared" si="1716"/>
        <v>0</v>
      </c>
      <c r="AP998" s="27">
        <f t="shared" si="1716"/>
        <v>900</v>
      </c>
      <c r="AQ998" s="27">
        <f t="shared" si="1716"/>
        <v>0</v>
      </c>
      <c r="AR998" s="27">
        <f t="shared" si="1717"/>
        <v>0</v>
      </c>
      <c r="AS998" s="27">
        <f t="shared" si="1717"/>
        <v>0</v>
      </c>
      <c r="AT998" s="27">
        <f t="shared" si="1717"/>
        <v>0</v>
      </c>
      <c r="AU998" s="27">
        <f t="shared" si="1717"/>
        <v>0</v>
      </c>
      <c r="AV998" s="27">
        <f t="shared" si="1717"/>
        <v>900</v>
      </c>
      <c r="AW998" s="27">
        <f t="shared" si="1717"/>
        <v>0</v>
      </c>
    </row>
    <row r="999" spans="1:49" s="7" customFormat="1" ht="33.75">
      <c r="A999" s="33" t="s">
        <v>198</v>
      </c>
      <c r="B999" s="36" t="s">
        <v>11</v>
      </c>
      <c r="C999" s="36" t="s">
        <v>53</v>
      </c>
      <c r="D999" s="36" t="s">
        <v>337</v>
      </c>
      <c r="E999" s="36" t="s">
        <v>197</v>
      </c>
      <c r="F999" s="27">
        <v>900</v>
      </c>
      <c r="G999" s="27"/>
      <c r="H999" s="27"/>
      <c r="I999" s="27"/>
      <c r="J999" s="27"/>
      <c r="K999" s="27"/>
      <c r="L999" s="27">
        <f>F999+H999+I999+J999+K999</f>
        <v>900</v>
      </c>
      <c r="M999" s="27">
        <f>G999+K999</f>
        <v>0</v>
      </c>
      <c r="N999" s="27"/>
      <c r="O999" s="27"/>
      <c r="P999" s="27"/>
      <c r="Q999" s="27"/>
      <c r="R999" s="27">
        <f>L999+N999+O999+P999+Q999</f>
        <v>900</v>
      </c>
      <c r="S999" s="27">
        <f>M999+Q999</f>
        <v>0</v>
      </c>
      <c r="T999" s="27"/>
      <c r="U999" s="27"/>
      <c r="V999" s="27"/>
      <c r="W999" s="27"/>
      <c r="X999" s="27">
        <f>R999+T999+U999+V999+W999</f>
        <v>900</v>
      </c>
      <c r="Y999" s="27">
        <f>S999+W999</f>
        <v>0</v>
      </c>
      <c r="Z999" s="27"/>
      <c r="AA999" s="27"/>
      <c r="AB999" s="27"/>
      <c r="AC999" s="27"/>
      <c r="AD999" s="27">
        <f>X999+Z999+AA999+AB999+AC999</f>
        <v>900</v>
      </c>
      <c r="AE999" s="27">
        <f>Y999+AC999</f>
        <v>0</v>
      </c>
      <c r="AF999" s="27"/>
      <c r="AG999" s="27"/>
      <c r="AH999" s="27"/>
      <c r="AI999" s="27"/>
      <c r="AJ999" s="27">
        <f>AD999+AF999+AG999+AH999+AI999</f>
        <v>900</v>
      </c>
      <c r="AK999" s="27">
        <f>AE999+AI999</f>
        <v>0</v>
      </c>
      <c r="AL999" s="27"/>
      <c r="AM999" s="27"/>
      <c r="AN999" s="27"/>
      <c r="AO999" s="27"/>
      <c r="AP999" s="27">
        <f>AJ999+AL999+AM999+AN999+AO999</f>
        <v>900</v>
      </c>
      <c r="AQ999" s="27">
        <f>AK999+AO999</f>
        <v>0</v>
      </c>
      <c r="AR999" s="27"/>
      <c r="AS999" s="27"/>
      <c r="AT999" s="27"/>
      <c r="AU999" s="27"/>
      <c r="AV999" s="27">
        <f>AP999+AR999+AS999+AT999+AU999</f>
        <v>900</v>
      </c>
      <c r="AW999" s="27">
        <f>AQ999+AU999</f>
        <v>0</v>
      </c>
    </row>
    <row r="1000" spans="1:49" s="7" customFormat="1" ht="68.25" customHeight="1">
      <c r="A1000" s="33" t="s">
        <v>225</v>
      </c>
      <c r="B1000" s="36" t="s">
        <v>11</v>
      </c>
      <c r="C1000" s="36" t="s">
        <v>53</v>
      </c>
      <c r="D1000" s="36" t="s">
        <v>339</v>
      </c>
      <c r="E1000" s="36"/>
      <c r="F1000" s="27">
        <f t="shared" ref="F1000:U1001" si="1718">F1001</f>
        <v>1068</v>
      </c>
      <c r="G1000" s="27">
        <f t="shared" si="1718"/>
        <v>0</v>
      </c>
      <c r="H1000" s="27">
        <f t="shared" si="1718"/>
        <v>0</v>
      </c>
      <c r="I1000" s="27">
        <f t="shared" si="1718"/>
        <v>0</v>
      </c>
      <c r="J1000" s="27">
        <f t="shared" si="1718"/>
        <v>0</v>
      </c>
      <c r="K1000" s="27">
        <f t="shared" si="1718"/>
        <v>0</v>
      </c>
      <c r="L1000" s="27">
        <f t="shared" si="1718"/>
        <v>1068</v>
      </c>
      <c r="M1000" s="27">
        <f t="shared" si="1718"/>
        <v>0</v>
      </c>
      <c r="N1000" s="27">
        <f t="shared" si="1718"/>
        <v>0</v>
      </c>
      <c r="O1000" s="27">
        <f t="shared" si="1718"/>
        <v>0</v>
      </c>
      <c r="P1000" s="27">
        <f t="shared" si="1718"/>
        <v>0</v>
      </c>
      <c r="Q1000" s="27">
        <f t="shared" si="1718"/>
        <v>0</v>
      </c>
      <c r="R1000" s="27">
        <f t="shared" si="1718"/>
        <v>1068</v>
      </c>
      <c r="S1000" s="27">
        <f t="shared" si="1718"/>
        <v>0</v>
      </c>
      <c r="T1000" s="27">
        <f t="shared" si="1718"/>
        <v>0</v>
      </c>
      <c r="U1000" s="27">
        <f t="shared" si="1718"/>
        <v>0</v>
      </c>
      <c r="V1000" s="27">
        <f t="shared" ref="T1000:AI1001" si="1719">V1001</f>
        <v>0</v>
      </c>
      <c r="W1000" s="27">
        <f t="shared" si="1719"/>
        <v>0</v>
      </c>
      <c r="X1000" s="27">
        <f t="shared" si="1719"/>
        <v>1068</v>
      </c>
      <c r="Y1000" s="27">
        <f t="shared" si="1719"/>
        <v>0</v>
      </c>
      <c r="Z1000" s="27">
        <f t="shared" si="1719"/>
        <v>0</v>
      </c>
      <c r="AA1000" s="27">
        <f t="shared" si="1719"/>
        <v>0</v>
      </c>
      <c r="AB1000" s="27">
        <f t="shared" si="1719"/>
        <v>0</v>
      </c>
      <c r="AC1000" s="27">
        <f t="shared" si="1719"/>
        <v>0</v>
      </c>
      <c r="AD1000" s="27">
        <f t="shared" si="1719"/>
        <v>1068</v>
      </c>
      <c r="AE1000" s="27">
        <f t="shared" si="1719"/>
        <v>0</v>
      </c>
      <c r="AF1000" s="27">
        <f t="shared" si="1719"/>
        <v>0</v>
      </c>
      <c r="AG1000" s="27">
        <f t="shared" si="1719"/>
        <v>0</v>
      </c>
      <c r="AH1000" s="27">
        <f t="shared" si="1719"/>
        <v>0</v>
      </c>
      <c r="AI1000" s="27">
        <f t="shared" si="1719"/>
        <v>0</v>
      </c>
      <c r="AJ1000" s="27">
        <f t="shared" ref="AF1000:AU1001" si="1720">AJ1001</f>
        <v>1068</v>
      </c>
      <c r="AK1000" s="27">
        <f t="shared" si="1720"/>
        <v>0</v>
      </c>
      <c r="AL1000" s="27">
        <f t="shared" si="1720"/>
        <v>0</v>
      </c>
      <c r="AM1000" s="27">
        <f t="shared" si="1720"/>
        <v>0</v>
      </c>
      <c r="AN1000" s="27">
        <f t="shared" si="1720"/>
        <v>0</v>
      </c>
      <c r="AO1000" s="27">
        <f t="shared" si="1720"/>
        <v>0</v>
      </c>
      <c r="AP1000" s="27">
        <f t="shared" si="1720"/>
        <v>1068</v>
      </c>
      <c r="AQ1000" s="27">
        <f t="shared" si="1720"/>
        <v>0</v>
      </c>
      <c r="AR1000" s="27">
        <f t="shared" si="1720"/>
        <v>0</v>
      </c>
      <c r="AS1000" s="27">
        <f t="shared" si="1720"/>
        <v>0</v>
      </c>
      <c r="AT1000" s="27">
        <f t="shared" si="1720"/>
        <v>0</v>
      </c>
      <c r="AU1000" s="27">
        <f t="shared" si="1720"/>
        <v>0</v>
      </c>
      <c r="AV1000" s="27">
        <f t="shared" ref="AR1000:AW1001" si="1721">AV1001</f>
        <v>1068</v>
      </c>
      <c r="AW1000" s="27">
        <f t="shared" si="1721"/>
        <v>0</v>
      </c>
    </row>
    <row r="1001" spans="1:49" s="7" customFormat="1" ht="23.25" customHeight="1">
      <c r="A1001" s="77" t="s">
        <v>102</v>
      </c>
      <c r="B1001" s="36" t="s">
        <v>11</v>
      </c>
      <c r="C1001" s="36" t="s">
        <v>53</v>
      </c>
      <c r="D1001" s="36" t="s">
        <v>339</v>
      </c>
      <c r="E1001" s="36" t="s">
        <v>91</v>
      </c>
      <c r="F1001" s="27">
        <f t="shared" si="1718"/>
        <v>1068</v>
      </c>
      <c r="G1001" s="27">
        <f t="shared" si="1718"/>
        <v>0</v>
      </c>
      <c r="H1001" s="27">
        <f t="shared" si="1718"/>
        <v>0</v>
      </c>
      <c r="I1001" s="27">
        <f t="shared" si="1718"/>
        <v>0</v>
      </c>
      <c r="J1001" s="27">
        <f t="shared" si="1718"/>
        <v>0</v>
      </c>
      <c r="K1001" s="27">
        <f t="shared" si="1718"/>
        <v>0</v>
      </c>
      <c r="L1001" s="27">
        <f t="shared" si="1718"/>
        <v>1068</v>
      </c>
      <c r="M1001" s="27">
        <f t="shared" si="1718"/>
        <v>0</v>
      </c>
      <c r="N1001" s="27">
        <f t="shared" si="1718"/>
        <v>0</v>
      </c>
      <c r="O1001" s="27">
        <f t="shared" si="1718"/>
        <v>0</v>
      </c>
      <c r="P1001" s="27">
        <f t="shared" si="1718"/>
        <v>0</v>
      </c>
      <c r="Q1001" s="27">
        <f t="shared" si="1718"/>
        <v>0</v>
      </c>
      <c r="R1001" s="27">
        <f t="shared" si="1718"/>
        <v>1068</v>
      </c>
      <c r="S1001" s="27">
        <f t="shared" si="1718"/>
        <v>0</v>
      </c>
      <c r="T1001" s="27">
        <f t="shared" si="1719"/>
        <v>0</v>
      </c>
      <c r="U1001" s="27">
        <f t="shared" si="1719"/>
        <v>0</v>
      </c>
      <c r="V1001" s="27">
        <f t="shared" si="1719"/>
        <v>0</v>
      </c>
      <c r="W1001" s="27">
        <f t="shared" si="1719"/>
        <v>0</v>
      </c>
      <c r="X1001" s="27">
        <f t="shared" si="1719"/>
        <v>1068</v>
      </c>
      <c r="Y1001" s="27">
        <f t="shared" si="1719"/>
        <v>0</v>
      </c>
      <c r="Z1001" s="27">
        <f t="shared" si="1719"/>
        <v>0</v>
      </c>
      <c r="AA1001" s="27">
        <f t="shared" si="1719"/>
        <v>0</v>
      </c>
      <c r="AB1001" s="27">
        <f t="shared" si="1719"/>
        <v>0</v>
      </c>
      <c r="AC1001" s="27">
        <f t="shared" si="1719"/>
        <v>0</v>
      </c>
      <c r="AD1001" s="27">
        <f t="shared" si="1719"/>
        <v>1068</v>
      </c>
      <c r="AE1001" s="27">
        <f t="shared" si="1719"/>
        <v>0</v>
      </c>
      <c r="AF1001" s="27">
        <f t="shared" si="1720"/>
        <v>0</v>
      </c>
      <c r="AG1001" s="27">
        <f t="shared" si="1720"/>
        <v>0</v>
      </c>
      <c r="AH1001" s="27">
        <f t="shared" si="1720"/>
        <v>0</v>
      </c>
      <c r="AI1001" s="27">
        <f t="shared" si="1720"/>
        <v>0</v>
      </c>
      <c r="AJ1001" s="27">
        <f t="shared" si="1720"/>
        <v>1068</v>
      </c>
      <c r="AK1001" s="27">
        <f t="shared" si="1720"/>
        <v>0</v>
      </c>
      <c r="AL1001" s="27">
        <f t="shared" si="1720"/>
        <v>0</v>
      </c>
      <c r="AM1001" s="27">
        <f t="shared" si="1720"/>
        <v>0</v>
      </c>
      <c r="AN1001" s="27">
        <f t="shared" si="1720"/>
        <v>0</v>
      </c>
      <c r="AO1001" s="27">
        <f t="shared" si="1720"/>
        <v>0</v>
      </c>
      <c r="AP1001" s="27">
        <f t="shared" si="1720"/>
        <v>1068</v>
      </c>
      <c r="AQ1001" s="27">
        <f t="shared" si="1720"/>
        <v>0</v>
      </c>
      <c r="AR1001" s="27">
        <f t="shared" si="1721"/>
        <v>0</v>
      </c>
      <c r="AS1001" s="27">
        <f t="shared" si="1721"/>
        <v>0</v>
      </c>
      <c r="AT1001" s="27">
        <f t="shared" si="1721"/>
        <v>0</v>
      </c>
      <c r="AU1001" s="27">
        <f t="shared" si="1721"/>
        <v>0</v>
      </c>
      <c r="AV1001" s="27">
        <f t="shared" si="1721"/>
        <v>1068</v>
      </c>
      <c r="AW1001" s="27">
        <f t="shared" si="1721"/>
        <v>0</v>
      </c>
    </row>
    <row r="1002" spans="1:49" s="7" customFormat="1" ht="33.75">
      <c r="A1002" s="33" t="s">
        <v>198</v>
      </c>
      <c r="B1002" s="36" t="s">
        <v>11</v>
      </c>
      <c r="C1002" s="36" t="s">
        <v>53</v>
      </c>
      <c r="D1002" s="36" t="s">
        <v>339</v>
      </c>
      <c r="E1002" s="36" t="s">
        <v>197</v>
      </c>
      <c r="F1002" s="27">
        <v>1068</v>
      </c>
      <c r="G1002" s="27"/>
      <c r="H1002" s="27"/>
      <c r="I1002" s="27"/>
      <c r="J1002" s="27"/>
      <c r="K1002" s="27"/>
      <c r="L1002" s="27">
        <f>F1002+H1002+I1002+J1002+K1002</f>
        <v>1068</v>
      </c>
      <c r="M1002" s="27">
        <f>G1002+K1002</f>
        <v>0</v>
      </c>
      <c r="N1002" s="27"/>
      <c r="O1002" s="27"/>
      <c r="P1002" s="27"/>
      <c r="Q1002" s="27"/>
      <c r="R1002" s="27">
        <f>L1002+N1002+O1002+P1002+Q1002</f>
        <v>1068</v>
      </c>
      <c r="S1002" s="27">
        <f>M1002+Q1002</f>
        <v>0</v>
      </c>
      <c r="T1002" s="27"/>
      <c r="U1002" s="27"/>
      <c r="V1002" s="27"/>
      <c r="W1002" s="27"/>
      <c r="X1002" s="27">
        <f>R1002+T1002+U1002+V1002+W1002</f>
        <v>1068</v>
      </c>
      <c r="Y1002" s="27">
        <f>S1002+W1002</f>
        <v>0</v>
      </c>
      <c r="Z1002" s="27"/>
      <c r="AA1002" s="27"/>
      <c r="AB1002" s="27"/>
      <c r="AC1002" s="27"/>
      <c r="AD1002" s="27">
        <f>X1002+Z1002+AA1002+AB1002+AC1002</f>
        <v>1068</v>
      </c>
      <c r="AE1002" s="27">
        <f>Y1002+AC1002</f>
        <v>0</v>
      </c>
      <c r="AF1002" s="27"/>
      <c r="AG1002" s="27"/>
      <c r="AH1002" s="27"/>
      <c r="AI1002" s="27"/>
      <c r="AJ1002" s="27">
        <f>AD1002+AF1002+AG1002+AH1002+AI1002</f>
        <v>1068</v>
      </c>
      <c r="AK1002" s="27">
        <f>AE1002+AI1002</f>
        <v>0</v>
      </c>
      <c r="AL1002" s="27"/>
      <c r="AM1002" s="27"/>
      <c r="AN1002" s="27"/>
      <c r="AO1002" s="27"/>
      <c r="AP1002" s="27">
        <f>AJ1002+AL1002+AM1002+AN1002+AO1002</f>
        <v>1068</v>
      </c>
      <c r="AQ1002" s="27">
        <f>AK1002+AO1002</f>
        <v>0</v>
      </c>
      <c r="AR1002" s="27"/>
      <c r="AS1002" s="27"/>
      <c r="AT1002" s="27"/>
      <c r="AU1002" s="27"/>
      <c r="AV1002" s="27">
        <f>AP1002+AR1002+AS1002+AT1002+AU1002</f>
        <v>1068</v>
      </c>
      <c r="AW1002" s="27">
        <f>AQ1002+AU1002</f>
        <v>0</v>
      </c>
    </row>
    <row r="1003" spans="1:49" s="7" customFormat="1" ht="66.75">
      <c r="A1003" s="67" t="s">
        <v>227</v>
      </c>
      <c r="B1003" s="36" t="s">
        <v>11</v>
      </c>
      <c r="C1003" s="36" t="s">
        <v>53</v>
      </c>
      <c r="D1003" s="36" t="s">
        <v>340</v>
      </c>
      <c r="E1003" s="36"/>
      <c r="F1003" s="27">
        <f t="shared" ref="F1003:U1004" si="1722">F1004</f>
        <v>8189</v>
      </c>
      <c r="G1003" s="27">
        <f t="shared" si="1722"/>
        <v>0</v>
      </c>
      <c r="H1003" s="27">
        <f t="shared" si="1722"/>
        <v>0</v>
      </c>
      <c r="I1003" s="27">
        <f t="shared" si="1722"/>
        <v>0</v>
      </c>
      <c r="J1003" s="27">
        <f t="shared" si="1722"/>
        <v>0</v>
      </c>
      <c r="K1003" s="27">
        <f t="shared" si="1722"/>
        <v>0</v>
      </c>
      <c r="L1003" s="27">
        <f t="shared" si="1722"/>
        <v>8189</v>
      </c>
      <c r="M1003" s="27">
        <f t="shared" si="1722"/>
        <v>0</v>
      </c>
      <c r="N1003" s="27">
        <f t="shared" si="1722"/>
        <v>0</v>
      </c>
      <c r="O1003" s="27">
        <f t="shared" si="1722"/>
        <v>0</v>
      </c>
      <c r="P1003" s="27">
        <f t="shared" si="1722"/>
        <v>0</v>
      </c>
      <c r="Q1003" s="27">
        <f t="shared" si="1722"/>
        <v>0</v>
      </c>
      <c r="R1003" s="27">
        <f t="shared" si="1722"/>
        <v>8189</v>
      </c>
      <c r="S1003" s="27">
        <f t="shared" si="1722"/>
        <v>0</v>
      </c>
      <c r="T1003" s="27">
        <f t="shared" si="1722"/>
        <v>0</v>
      </c>
      <c r="U1003" s="27">
        <f t="shared" si="1722"/>
        <v>0</v>
      </c>
      <c r="V1003" s="27">
        <f t="shared" ref="T1003:AI1004" si="1723">V1004</f>
        <v>0</v>
      </c>
      <c r="W1003" s="27">
        <f t="shared" si="1723"/>
        <v>0</v>
      </c>
      <c r="X1003" s="27">
        <f t="shared" si="1723"/>
        <v>8189</v>
      </c>
      <c r="Y1003" s="27">
        <f t="shared" si="1723"/>
        <v>0</v>
      </c>
      <c r="Z1003" s="27">
        <f t="shared" si="1723"/>
        <v>0</v>
      </c>
      <c r="AA1003" s="27">
        <f t="shared" si="1723"/>
        <v>0</v>
      </c>
      <c r="AB1003" s="27">
        <f t="shared" si="1723"/>
        <v>0</v>
      </c>
      <c r="AC1003" s="27">
        <f t="shared" si="1723"/>
        <v>0</v>
      </c>
      <c r="AD1003" s="27">
        <f t="shared" si="1723"/>
        <v>8189</v>
      </c>
      <c r="AE1003" s="27">
        <f t="shared" si="1723"/>
        <v>0</v>
      </c>
      <c r="AF1003" s="27">
        <f t="shared" si="1723"/>
        <v>0</v>
      </c>
      <c r="AG1003" s="27">
        <f t="shared" si="1723"/>
        <v>0</v>
      </c>
      <c r="AH1003" s="27">
        <f t="shared" si="1723"/>
        <v>0</v>
      </c>
      <c r="AI1003" s="27">
        <f t="shared" si="1723"/>
        <v>0</v>
      </c>
      <c r="AJ1003" s="27">
        <f t="shared" ref="AF1003:AU1004" si="1724">AJ1004</f>
        <v>8189</v>
      </c>
      <c r="AK1003" s="27">
        <f t="shared" si="1724"/>
        <v>0</v>
      </c>
      <c r="AL1003" s="27">
        <f t="shared" si="1724"/>
        <v>0</v>
      </c>
      <c r="AM1003" s="27">
        <f t="shared" si="1724"/>
        <v>0</v>
      </c>
      <c r="AN1003" s="27">
        <f t="shared" si="1724"/>
        <v>0</v>
      </c>
      <c r="AO1003" s="27">
        <f t="shared" si="1724"/>
        <v>0</v>
      </c>
      <c r="AP1003" s="27">
        <f t="shared" si="1724"/>
        <v>8189</v>
      </c>
      <c r="AQ1003" s="27">
        <f t="shared" si="1724"/>
        <v>0</v>
      </c>
      <c r="AR1003" s="27">
        <f t="shared" si="1724"/>
        <v>0</v>
      </c>
      <c r="AS1003" s="27">
        <f t="shared" si="1724"/>
        <v>0</v>
      </c>
      <c r="AT1003" s="27">
        <f t="shared" si="1724"/>
        <v>0</v>
      </c>
      <c r="AU1003" s="27">
        <f t="shared" si="1724"/>
        <v>0</v>
      </c>
      <c r="AV1003" s="27">
        <f t="shared" ref="AR1003:AW1004" si="1725">AV1004</f>
        <v>8189</v>
      </c>
      <c r="AW1003" s="27">
        <f t="shared" si="1725"/>
        <v>0</v>
      </c>
    </row>
    <row r="1004" spans="1:49" s="7" customFormat="1" ht="19.5" customHeight="1">
      <c r="A1004" s="77" t="s">
        <v>102</v>
      </c>
      <c r="B1004" s="36" t="s">
        <v>11</v>
      </c>
      <c r="C1004" s="36" t="s">
        <v>53</v>
      </c>
      <c r="D1004" s="36" t="s">
        <v>340</v>
      </c>
      <c r="E1004" s="36" t="s">
        <v>91</v>
      </c>
      <c r="F1004" s="27">
        <f t="shared" si="1722"/>
        <v>8189</v>
      </c>
      <c r="G1004" s="27">
        <f t="shared" si="1722"/>
        <v>0</v>
      </c>
      <c r="H1004" s="27">
        <f t="shared" si="1722"/>
        <v>0</v>
      </c>
      <c r="I1004" s="27">
        <f t="shared" si="1722"/>
        <v>0</v>
      </c>
      <c r="J1004" s="27">
        <f t="shared" si="1722"/>
        <v>0</v>
      </c>
      <c r="K1004" s="27">
        <f t="shared" si="1722"/>
        <v>0</v>
      </c>
      <c r="L1004" s="27">
        <f t="shared" si="1722"/>
        <v>8189</v>
      </c>
      <c r="M1004" s="27">
        <f t="shared" si="1722"/>
        <v>0</v>
      </c>
      <c r="N1004" s="27">
        <f t="shared" si="1722"/>
        <v>0</v>
      </c>
      <c r="O1004" s="27">
        <f t="shared" si="1722"/>
        <v>0</v>
      </c>
      <c r="P1004" s="27">
        <f t="shared" si="1722"/>
        <v>0</v>
      </c>
      <c r="Q1004" s="27">
        <f t="shared" si="1722"/>
        <v>0</v>
      </c>
      <c r="R1004" s="27">
        <f t="shared" si="1722"/>
        <v>8189</v>
      </c>
      <c r="S1004" s="27">
        <f t="shared" si="1722"/>
        <v>0</v>
      </c>
      <c r="T1004" s="27">
        <f t="shared" si="1723"/>
        <v>0</v>
      </c>
      <c r="U1004" s="27">
        <f t="shared" si="1723"/>
        <v>0</v>
      </c>
      <c r="V1004" s="27">
        <f t="shared" si="1723"/>
        <v>0</v>
      </c>
      <c r="W1004" s="27">
        <f t="shared" si="1723"/>
        <v>0</v>
      </c>
      <c r="X1004" s="27">
        <f t="shared" si="1723"/>
        <v>8189</v>
      </c>
      <c r="Y1004" s="27">
        <f t="shared" si="1723"/>
        <v>0</v>
      </c>
      <c r="Z1004" s="27">
        <f t="shared" si="1723"/>
        <v>0</v>
      </c>
      <c r="AA1004" s="27">
        <f t="shared" si="1723"/>
        <v>0</v>
      </c>
      <c r="AB1004" s="27">
        <f t="shared" si="1723"/>
        <v>0</v>
      </c>
      <c r="AC1004" s="27">
        <f t="shared" si="1723"/>
        <v>0</v>
      </c>
      <c r="AD1004" s="27">
        <f t="shared" si="1723"/>
        <v>8189</v>
      </c>
      <c r="AE1004" s="27">
        <f t="shared" si="1723"/>
        <v>0</v>
      </c>
      <c r="AF1004" s="27">
        <f t="shared" si="1724"/>
        <v>0</v>
      </c>
      <c r="AG1004" s="27">
        <f t="shared" si="1724"/>
        <v>0</v>
      </c>
      <c r="AH1004" s="27">
        <f t="shared" si="1724"/>
        <v>0</v>
      </c>
      <c r="AI1004" s="27">
        <f t="shared" si="1724"/>
        <v>0</v>
      </c>
      <c r="AJ1004" s="27">
        <f t="shared" si="1724"/>
        <v>8189</v>
      </c>
      <c r="AK1004" s="27">
        <f t="shared" si="1724"/>
        <v>0</v>
      </c>
      <c r="AL1004" s="27">
        <f t="shared" si="1724"/>
        <v>0</v>
      </c>
      <c r="AM1004" s="27">
        <f t="shared" si="1724"/>
        <v>0</v>
      </c>
      <c r="AN1004" s="27">
        <f t="shared" si="1724"/>
        <v>0</v>
      </c>
      <c r="AO1004" s="27">
        <f t="shared" si="1724"/>
        <v>0</v>
      </c>
      <c r="AP1004" s="27">
        <f t="shared" si="1724"/>
        <v>8189</v>
      </c>
      <c r="AQ1004" s="27">
        <f t="shared" si="1724"/>
        <v>0</v>
      </c>
      <c r="AR1004" s="27">
        <f t="shared" si="1725"/>
        <v>0</v>
      </c>
      <c r="AS1004" s="27">
        <f t="shared" si="1725"/>
        <v>0</v>
      </c>
      <c r="AT1004" s="27">
        <f t="shared" si="1725"/>
        <v>0</v>
      </c>
      <c r="AU1004" s="27">
        <f t="shared" si="1725"/>
        <v>0</v>
      </c>
      <c r="AV1004" s="27">
        <f t="shared" si="1725"/>
        <v>8189</v>
      </c>
      <c r="AW1004" s="27">
        <f t="shared" si="1725"/>
        <v>0</v>
      </c>
    </row>
    <row r="1005" spans="1:49" s="7" customFormat="1" ht="33.75">
      <c r="A1005" s="33" t="s">
        <v>198</v>
      </c>
      <c r="B1005" s="36" t="s">
        <v>11</v>
      </c>
      <c r="C1005" s="36" t="s">
        <v>53</v>
      </c>
      <c r="D1005" s="36" t="s">
        <v>340</v>
      </c>
      <c r="E1005" s="36" t="s">
        <v>197</v>
      </c>
      <c r="F1005" s="27">
        <v>8189</v>
      </c>
      <c r="G1005" s="27"/>
      <c r="H1005" s="27"/>
      <c r="I1005" s="27"/>
      <c r="J1005" s="27"/>
      <c r="K1005" s="27"/>
      <c r="L1005" s="27">
        <f>F1005+H1005+I1005+J1005+K1005</f>
        <v>8189</v>
      </c>
      <c r="M1005" s="27">
        <f>G1005+K1005</f>
        <v>0</v>
      </c>
      <c r="N1005" s="27"/>
      <c r="O1005" s="27"/>
      <c r="P1005" s="27"/>
      <c r="Q1005" s="27"/>
      <c r="R1005" s="27">
        <f>L1005+N1005+O1005+P1005+Q1005</f>
        <v>8189</v>
      </c>
      <c r="S1005" s="27">
        <f>M1005+Q1005</f>
        <v>0</v>
      </c>
      <c r="T1005" s="27"/>
      <c r="U1005" s="27"/>
      <c r="V1005" s="27"/>
      <c r="W1005" s="27"/>
      <c r="X1005" s="27">
        <f>R1005+T1005+U1005+V1005+W1005</f>
        <v>8189</v>
      </c>
      <c r="Y1005" s="27">
        <f>S1005+W1005</f>
        <v>0</v>
      </c>
      <c r="Z1005" s="27"/>
      <c r="AA1005" s="27"/>
      <c r="AB1005" s="27"/>
      <c r="AC1005" s="27"/>
      <c r="AD1005" s="27">
        <f>X1005+Z1005+AA1005+AB1005+AC1005</f>
        <v>8189</v>
      </c>
      <c r="AE1005" s="27">
        <f>Y1005+AC1005</f>
        <v>0</v>
      </c>
      <c r="AF1005" s="27"/>
      <c r="AG1005" s="27"/>
      <c r="AH1005" s="27"/>
      <c r="AI1005" s="27"/>
      <c r="AJ1005" s="27">
        <f>AD1005+AF1005+AG1005+AH1005+AI1005</f>
        <v>8189</v>
      </c>
      <c r="AK1005" s="27">
        <f>AE1005+AI1005</f>
        <v>0</v>
      </c>
      <c r="AL1005" s="27"/>
      <c r="AM1005" s="27"/>
      <c r="AN1005" s="27"/>
      <c r="AO1005" s="27"/>
      <c r="AP1005" s="27">
        <f>AJ1005+AL1005+AM1005+AN1005+AO1005</f>
        <v>8189</v>
      </c>
      <c r="AQ1005" s="27">
        <f>AK1005+AO1005</f>
        <v>0</v>
      </c>
      <c r="AR1005" s="27"/>
      <c r="AS1005" s="27"/>
      <c r="AT1005" s="27"/>
      <c r="AU1005" s="27"/>
      <c r="AV1005" s="27">
        <f>AP1005+AR1005+AS1005+AT1005+AU1005</f>
        <v>8189</v>
      </c>
      <c r="AW1005" s="27">
        <f>AQ1005+AU1005</f>
        <v>0</v>
      </c>
    </row>
    <row r="1006" spans="1:49" s="7" customFormat="1" ht="72.75" customHeight="1">
      <c r="A1006" s="33" t="s">
        <v>434</v>
      </c>
      <c r="B1006" s="36" t="s">
        <v>11</v>
      </c>
      <c r="C1006" s="36" t="s">
        <v>53</v>
      </c>
      <c r="D1006" s="36" t="s">
        <v>341</v>
      </c>
      <c r="E1006" s="36"/>
      <c r="F1006" s="27">
        <f t="shared" ref="F1006:U1007" si="1726">F1007</f>
        <v>117</v>
      </c>
      <c r="G1006" s="27">
        <f t="shared" si="1726"/>
        <v>0</v>
      </c>
      <c r="H1006" s="27">
        <f t="shared" si="1726"/>
        <v>0</v>
      </c>
      <c r="I1006" s="27">
        <f t="shared" si="1726"/>
        <v>0</v>
      </c>
      <c r="J1006" s="27">
        <f t="shared" si="1726"/>
        <v>0</v>
      </c>
      <c r="K1006" s="27">
        <f t="shared" si="1726"/>
        <v>0</v>
      </c>
      <c r="L1006" s="27">
        <f t="shared" si="1726"/>
        <v>117</v>
      </c>
      <c r="M1006" s="27">
        <f t="shared" si="1726"/>
        <v>0</v>
      </c>
      <c r="N1006" s="27">
        <f t="shared" si="1726"/>
        <v>0</v>
      </c>
      <c r="O1006" s="27">
        <f t="shared" si="1726"/>
        <v>0</v>
      </c>
      <c r="P1006" s="27">
        <f t="shared" si="1726"/>
        <v>0</v>
      </c>
      <c r="Q1006" s="27">
        <f t="shared" si="1726"/>
        <v>0</v>
      </c>
      <c r="R1006" s="27">
        <f t="shared" si="1726"/>
        <v>117</v>
      </c>
      <c r="S1006" s="27">
        <f t="shared" si="1726"/>
        <v>0</v>
      </c>
      <c r="T1006" s="27">
        <f t="shared" si="1726"/>
        <v>0</v>
      </c>
      <c r="U1006" s="27">
        <f t="shared" si="1726"/>
        <v>0</v>
      </c>
      <c r="V1006" s="27">
        <f t="shared" ref="T1006:AI1007" si="1727">V1007</f>
        <v>0</v>
      </c>
      <c r="W1006" s="27">
        <f t="shared" si="1727"/>
        <v>0</v>
      </c>
      <c r="X1006" s="27">
        <f t="shared" si="1727"/>
        <v>117</v>
      </c>
      <c r="Y1006" s="27">
        <f t="shared" si="1727"/>
        <v>0</v>
      </c>
      <c r="Z1006" s="27">
        <f t="shared" si="1727"/>
        <v>0</v>
      </c>
      <c r="AA1006" s="27">
        <f t="shared" si="1727"/>
        <v>0</v>
      </c>
      <c r="AB1006" s="27">
        <f t="shared" si="1727"/>
        <v>0</v>
      </c>
      <c r="AC1006" s="27">
        <f t="shared" si="1727"/>
        <v>0</v>
      </c>
      <c r="AD1006" s="27">
        <f t="shared" si="1727"/>
        <v>117</v>
      </c>
      <c r="AE1006" s="27">
        <f t="shared" si="1727"/>
        <v>0</v>
      </c>
      <c r="AF1006" s="27">
        <f t="shared" si="1727"/>
        <v>0</v>
      </c>
      <c r="AG1006" s="27">
        <f t="shared" si="1727"/>
        <v>0</v>
      </c>
      <c r="AH1006" s="27">
        <f t="shared" si="1727"/>
        <v>0</v>
      </c>
      <c r="AI1006" s="27">
        <f t="shared" si="1727"/>
        <v>0</v>
      </c>
      <c r="AJ1006" s="27">
        <f t="shared" ref="AF1006:AU1007" si="1728">AJ1007</f>
        <v>117</v>
      </c>
      <c r="AK1006" s="27">
        <f t="shared" si="1728"/>
        <v>0</v>
      </c>
      <c r="AL1006" s="27">
        <f t="shared" si="1728"/>
        <v>0</v>
      </c>
      <c r="AM1006" s="27">
        <f t="shared" si="1728"/>
        <v>0</v>
      </c>
      <c r="AN1006" s="27">
        <f t="shared" si="1728"/>
        <v>0</v>
      </c>
      <c r="AO1006" s="27">
        <f t="shared" si="1728"/>
        <v>0</v>
      </c>
      <c r="AP1006" s="27">
        <f t="shared" si="1728"/>
        <v>117</v>
      </c>
      <c r="AQ1006" s="27">
        <f t="shared" si="1728"/>
        <v>0</v>
      </c>
      <c r="AR1006" s="27">
        <f t="shared" si="1728"/>
        <v>0</v>
      </c>
      <c r="AS1006" s="27">
        <f t="shared" si="1728"/>
        <v>0</v>
      </c>
      <c r="AT1006" s="27">
        <f t="shared" si="1728"/>
        <v>0</v>
      </c>
      <c r="AU1006" s="27">
        <f t="shared" si="1728"/>
        <v>0</v>
      </c>
      <c r="AV1006" s="27">
        <f t="shared" ref="AR1006:AW1007" si="1729">AV1007</f>
        <v>117</v>
      </c>
      <c r="AW1006" s="27">
        <f t="shared" si="1729"/>
        <v>0</v>
      </c>
    </row>
    <row r="1007" spans="1:49" s="7" customFormat="1" ht="23.25" customHeight="1">
      <c r="A1007" s="77" t="s">
        <v>102</v>
      </c>
      <c r="B1007" s="36" t="s">
        <v>11</v>
      </c>
      <c r="C1007" s="36" t="s">
        <v>53</v>
      </c>
      <c r="D1007" s="36" t="s">
        <v>341</v>
      </c>
      <c r="E1007" s="36" t="s">
        <v>91</v>
      </c>
      <c r="F1007" s="27">
        <f t="shared" si="1726"/>
        <v>117</v>
      </c>
      <c r="G1007" s="27">
        <f t="shared" si="1726"/>
        <v>0</v>
      </c>
      <c r="H1007" s="27">
        <f t="shared" si="1726"/>
        <v>0</v>
      </c>
      <c r="I1007" s="27">
        <f t="shared" si="1726"/>
        <v>0</v>
      </c>
      <c r="J1007" s="27">
        <f t="shared" si="1726"/>
        <v>0</v>
      </c>
      <c r="K1007" s="27">
        <f t="shared" si="1726"/>
        <v>0</v>
      </c>
      <c r="L1007" s="27">
        <f t="shared" si="1726"/>
        <v>117</v>
      </c>
      <c r="M1007" s="27">
        <f t="shared" si="1726"/>
        <v>0</v>
      </c>
      <c r="N1007" s="27">
        <f t="shared" si="1726"/>
        <v>0</v>
      </c>
      <c r="O1007" s="27">
        <f t="shared" si="1726"/>
        <v>0</v>
      </c>
      <c r="P1007" s="27">
        <f t="shared" si="1726"/>
        <v>0</v>
      </c>
      <c r="Q1007" s="27">
        <f t="shared" si="1726"/>
        <v>0</v>
      </c>
      <c r="R1007" s="27">
        <f t="shared" si="1726"/>
        <v>117</v>
      </c>
      <c r="S1007" s="27">
        <f t="shared" si="1726"/>
        <v>0</v>
      </c>
      <c r="T1007" s="27">
        <f t="shared" si="1727"/>
        <v>0</v>
      </c>
      <c r="U1007" s="27">
        <f t="shared" si="1727"/>
        <v>0</v>
      </c>
      <c r="V1007" s="27">
        <f t="shared" si="1727"/>
        <v>0</v>
      </c>
      <c r="W1007" s="27">
        <f t="shared" si="1727"/>
        <v>0</v>
      </c>
      <c r="X1007" s="27">
        <f t="shared" si="1727"/>
        <v>117</v>
      </c>
      <c r="Y1007" s="27">
        <f t="shared" si="1727"/>
        <v>0</v>
      </c>
      <c r="Z1007" s="27">
        <f t="shared" si="1727"/>
        <v>0</v>
      </c>
      <c r="AA1007" s="27">
        <f t="shared" si="1727"/>
        <v>0</v>
      </c>
      <c r="AB1007" s="27">
        <f t="shared" si="1727"/>
        <v>0</v>
      </c>
      <c r="AC1007" s="27">
        <f t="shared" si="1727"/>
        <v>0</v>
      </c>
      <c r="AD1007" s="27">
        <f t="shared" si="1727"/>
        <v>117</v>
      </c>
      <c r="AE1007" s="27">
        <f t="shared" si="1727"/>
        <v>0</v>
      </c>
      <c r="AF1007" s="27">
        <f t="shared" si="1728"/>
        <v>0</v>
      </c>
      <c r="AG1007" s="27">
        <f t="shared" si="1728"/>
        <v>0</v>
      </c>
      <c r="AH1007" s="27">
        <f t="shared" si="1728"/>
        <v>0</v>
      </c>
      <c r="AI1007" s="27">
        <f t="shared" si="1728"/>
        <v>0</v>
      </c>
      <c r="AJ1007" s="27">
        <f t="shared" si="1728"/>
        <v>117</v>
      </c>
      <c r="AK1007" s="27">
        <f t="shared" si="1728"/>
        <v>0</v>
      </c>
      <c r="AL1007" s="27">
        <f t="shared" si="1728"/>
        <v>0</v>
      </c>
      <c r="AM1007" s="27">
        <f t="shared" si="1728"/>
        <v>0</v>
      </c>
      <c r="AN1007" s="27">
        <f t="shared" si="1728"/>
        <v>0</v>
      </c>
      <c r="AO1007" s="27">
        <f t="shared" si="1728"/>
        <v>0</v>
      </c>
      <c r="AP1007" s="27">
        <f t="shared" si="1728"/>
        <v>117</v>
      </c>
      <c r="AQ1007" s="27">
        <f t="shared" si="1728"/>
        <v>0</v>
      </c>
      <c r="AR1007" s="27">
        <f t="shared" si="1729"/>
        <v>0</v>
      </c>
      <c r="AS1007" s="27">
        <f t="shared" si="1729"/>
        <v>0</v>
      </c>
      <c r="AT1007" s="27">
        <f t="shared" si="1729"/>
        <v>0</v>
      </c>
      <c r="AU1007" s="27">
        <f t="shared" si="1729"/>
        <v>0</v>
      </c>
      <c r="AV1007" s="27">
        <f t="shared" si="1729"/>
        <v>117</v>
      </c>
      <c r="AW1007" s="27">
        <f t="shared" si="1729"/>
        <v>0</v>
      </c>
    </row>
    <row r="1008" spans="1:49" s="7" customFormat="1" ht="33.75">
      <c r="A1008" s="33" t="s">
        <v>198</v>
      </c>
      <c r="B1008" s="36" t="s">
        <v>11</v>
      </c>
      <c r="C1008" s="36" t="s">
        <v>53</v>
      </c>
      <c r="D1008" s="36" t="s">
        <v>341</v>
      </c>
      <c r="E1008" s="36" t="s">
        <v>197</v>
      </c>
      <c r="F1008" s="27">
        <v>117</v>
      </c>
      <c r="G1008" s="27"/>
      <c r="H1008" s="27"/>
      <c r="I1008" s="27"/>
      <c r="J1008" s="27"/>
      <c r="K1008" s="27"/>
      <c r="L1008" s="27">
        <f>F1008+H1008+I1008+J1008+K1008</f>
        <v>117</v>
      </c>
      <c r="M1008" s="27">
        <f>G1008+K1008</f>
        <v>0</v>
      </c>
      <c r="N1008" s="27"/>
      <c r="O1008" s="27"/>
      <c r="P1008" s="27"/>
      <c r="Q1008" s="27"/>
      <c r="R1008" s="27">
        <f>L1008+N1008+O1008+P1008+Q1008</f>
        <v>117</v>
      </c>
      <c r="S1008" s="27">
        <f>M1008+Q1008</f>
        <v>0</v>
      </c>
      <c r="T1008" s="27"/>
      <c r="U1008" s="27"/>
      <c r="V1008" s="27"/>
      <c r="W1008" s="27"/>
      <c r="X1008" s="27">
        <f>R1008+T1008+U1008+V1008+W1008</f>
        <v>117</v>
      </c>
      <c r="Y1008" s="27">
        <f>S1008+W1008</f>
        <v>0</v>
      </c>
      <c r="Z1008" s="27"/>
      <c r="AA1008" s="27"/>
      <c r="AB1008" s="27"/>
      <c r="AC1008" s="27"/>
      <c r="AD1008" s="27">
        <f>X1008+Z1008+AA1008+AB1008+AC1008</f>
        <v>117</v>
      </c>
      <c r="AE1008" s="27">
        <f>Y1008+AC1008</f>
        <v>0</v>
      </c>
      <c r="AF1008" s="27"/>
      <c r="AG1008" s="27"/>
      <c r="AH1008" s="27"/>
      <c r="AI1008" s="27"/>
      <c r="AJ1008" s="27">
        <f>AD1008+AF1008+AG1008+AH1008+AI1008</f>
        <v>117</v>
      </c>
      <c r="AK1008" s="27">
        <f>AE1008+AI1008</f>
        <v>0</v>
      </c>
      <c r="AL1008" s="27"/>
      <c r="AM1008" s="27"/>
      <c r="AN1008" s="27"/>
      <c r="AO1008" s="27"/>
      <c r="AP1008" s="27">
        <f>AJ1008+AL1008+AM1008+AN1008+AO1008</f>
        <v>117</v>
      </c>
      <c r="AQ1008" s="27">
        <f>AK1008+AO1008</f>
        <v>0</v>
      </c>
      <c r="AR1008" s="27"/>
      <c r="AS1008" s="27"/>
      <c r="AT1008" s="27"/>
      <c r="AU1008" s="27"/>
      <c r="AV1008" s="27">
        <f>AP1008+AR1008+AS1008+AT1008+AU1008</f>
        <v>117</v>
      </c>
      <c r="AW1008" s="27">
        <f>AQ1008+AU1008</f>
        <v>0</v>
      </c>
    </row>
    <row r="1009" spans="1:49" s="7" customFormat="1" ht="66.75">
      <c r="A1009" s="33" t="s">
        <v>221</v>
      </c>
      <c r="B1009" s="36" t="s">
        <v>11</v>
      </c>
      <c r="C1009" s="36" t="s">
        <v>53</v>
      </c>
      <c r="D1009" s="36" t="s">
        <v>342</v>
      </c>
      <c r="E1009" s="36"/>
      <c r="F1009" s="27">
        <f t="shared" ref="F1009:AW1009" si="1730">F1010</f>
        <v>2593</v>
      </c>
      <c r="G1009" s="27">
        <f t="shared" si="1730"/>
        <v>0</v>
      </c>
      <c r="H1009" s="27">
        <f t="shared" si="1730"/>
        <v>0</v>
      </c>
      <c r="I1009" s="27">
        <f t="shared" si="1730"/>
        <v>0</v>
      </c>
      <c r="J1009" s="27">
        <f t="shared" si="1730"/>
        <v>0</v>
      </c>
      <c r="K1009" s="27">
        <f t="shared" si="1730"/>
        <v>0</v>
      </c>
      <c r="L1009" s="27">
        <f t="shared" si="1730"/>
        <v>2593</v>
      </c>
      <c r="M1009" s="27">
        <f t="shared" si="1730"/>
        <v>0</v>
      </c>
      <c r="N1009" s="27">
        <f t="shared" si="1730"/>
        <v>0</v>
      </c>
      <c r="O1009" s="27">
        <f t="shared" si="1730"/>
        <v>0</v>
      </c>
      <c r="P1009" s="27">
        <f t="shared" si="1730"/>
        <v>0</v>
      </c>
      <c r="Q1009" s="27">
        <f t="shared" si="1730"/>
        <v>0</v>
      </c>
      <c r="R1009" s="27">
        <f t="shared" si="1730"/>
        <v>2593</v>
      </c>
      <c r="S1009" s="27">
        <f t="shared" si="1730"/>
        <v>0</v>
      </c>
      <c r="T1009" s="27">
        <f t="shared" si="1730"/>
        <v>0</v>
      </c>
      <c r="U1009" s="27">
        <f t="shared" si="1730"/>
        <v>0</v>
      </c>
      <c r="V1009" s="27">
        <f t="shared" si="1730"/>
        <v>0</v>
      </c>
      <c r="W1009" s="27">
        <f t="shared" si="1730"/>
        <v>0</v>
      </c>
      <c r="X1009" s="27">
        <f t="shared" si="1730"/>
        <v>2593</v>
      </c>
      <c r="Y1009" s="27">
        <f t="shared" si="1730"/>
        <v>0</v>
      </c>
      <c r="Z1009" s="27">
        <f t="shared" si="1730"/>
        <v>0</v>
      </c>
      <c r="AA1009" s="27">
        <f t="shared" si="1730"/>
        <v>-270</v>
      </c>
      <c r="AB1009" s="27">
        <f t="shared" si="1730"/>
        <v>0</v>
      </c>
      <c r="AC1009" s="27">
        <f t="shared" si="1730"/>
        <v>0</v>
      </c>
      <c r="AD1009" s="27">
        <f t="shared" si="1730"/>
        <v>2323</v>
      </c>
      <c r="AE1009" s="27">
        <f t="shared" si="1730"/>
        <v>0</v>
      </c>
      <c r="AF1009" s="27">
        <f t="shared" si="1730"/>
        <v>0</v>
      </c>
      <c r="AG1009" s="27">
        <f t="shared" si="1730"/>
        <v>0</v>
      </c>
      <c r="AH1009" s="27">
        <f t="shared" si="1730"/>
        <v>0</v>
      </c>
      <c r="AI1009" s="27">
        <f t="shared" si="1730"/>
        <v>0</v>
      </c>
      <c r="AJ1009" s="27">
        <f t="shared" si="1730"/>
        <v>2323</v>
      </c>
      <c r="AK1009" s="27">
        <f t="shared" si="1730"/>
        <v>0</v>
      </c>
      <c r="AL1009" s="92">
        <f t="shared" si="1730"/>
        <v>0</v>
      </c>
      <c r="AM1009" s="92">
        <f t="shared" si="1730"/>
        <v>-95</v>
      </c>
      <c r="AN1009" s="92">
        <f t="shared" si="1730"/>
        <v>0</v>
      </c>
      <c r="AO1009" s="92">
        <f t="shared" si="1730"/>
        <v>0</v>
      </c>
      <c r="AP1009" s="27">
        <f t="shared" si="1730"/>
        <v>2228</v>
      </c>
      <c r="AQ1009" s="27">
        <f t="shared" si="1730"/>
        <v>0</v>
      </c>
      <c r="AR1009" s="27">
        <f t="shared" si="1730"/>
        <v>0</v>
      </c>
      <c r="AS1009" s="27">
        <f t="shared" si="1730"/>
        <v>0</v>
      </c>
      <c r="AT1009" s="27">
        <f t="shared" si="1730"/>
        <v>0</v>
      </c>
      <c r="AU1009" s="27">
        <f t="shared" si="1730"/>
        <v>0</v>
      </c>
      <c r="AV1009" s="27">
        <f t="shared" si="1730"/>
        <v>2228</v>
      </c>
      <c r="AW1009" s="27">
        <f t="shared" si="1730"/>
        <v>0</v>
      </c>
    </row>
    <row r="1010" spans="1:49" s="7" customFormat="1" ht="23.25" customHeight="1">
      <c r="A1010" s="77" t="s">
        <v>102</v>
      </c>
      <c r="B1010" s="36" t="s">
        <v>11</v>
      </c>
      <c r="C1010" s="36" t="s">
        <v>53</v>
      </c>
      <c r="D1010" s="36" t="s">
        <v>342</v>
      </c>
      <c r="E1010" s="36" t="s">
        <v>91</v>
      </c>
      <c r="F1010" s="27">
        <f t="shared" ref="F1010:AW1010" si="1731">F1011</f>
        <v>2593</v>
      </c>
      <c r="G1010" s="27">
        <f t="shared" si="1731"/>
        <v>0</v>
      </c>
      <c r="H1010" s="27">
        <f t="shared" si="1731"/>
        <v>0</v>
      </c>
      <c r="I1010" s="27">
        <f t="shared" si="1731"/>
        <v>0</v>
      </c>
      <c r="J1010" s="27">
        <f t="shared" si="1731"/>
        <v>0</v>
      </c>
      <c r="K1010" s="27">
        <f t="shared" si="1731"/>
        <v>0</v>
      </c>
      <c r="L1010" s="27">
        <f t="shared" si="1731"/>
        <v>2593</v>
      </c>
      <c r="M1010" s="27">
        <f t="shared" si="1731"/>
        <v>0</v>
      </c>
      <c r="N1010" s="27">
        <f t="shared" si="1731"/>
        <v>0</v>
      </c>
      <c r="O1010" s="27">
        <f t="shared" si="1731"/>
        <v>0</v>
      </c>
      <c r="P1010" s="27">
        <f t="shared" si="1731"/>
        <v>0</v>
      </c>
      <c r="Q1010" s="27">
        <f t="shared" si="1731"/>
        <v>0</v>
      </c>
      <c r="R1010" s="27">
        <f t="shared" si="1731"/>
        <v>2593</v>
      </c>
      <c r="S1010" s="27">
        <f t="shared" si="1731"/>
        <v>0</v>
      </c>
      <c r="T1010" s="27">
        <f t="shared" si="1731"/>
        <v>0</v>
      </c>
      <c r="U1010" s="27">
        <f t="shared" si="1731"/>
        <v>0</v>
      </c>
      <c r="V1010" s="27">
        <f t="shared" si="1731"/>
        <v>0</v>
      </c>
      <c r="W1010" s="27">
        <f t="shared" si="1731"/>
        <v>0</v>
      </c>
      <c r="X1010" s="27">
        <f t="shared" si="1731"/>
        <v>2593</v>
      </c>
      <c r="Y1010" s="27">
        <f t="shared" si="1731"/>
        <v>0</v>
      </c>
      <c r="Z1010" s="27">
        <f t="shared" si="1731"/>
        <v>0</v>
      </c>
      <c r="AA1010" s="131">
        <f t="shared" si="1731"/>
        <v>-270</v>
      </c>
      <c r="AB1010" s="27">
        <f t="shared" si="1731"/>
        <v>0</v>
      </c>
      <c r="AC1010" s="27">
        <f t="shared" si="1731"/>
        <v>0</v>
      </c>
      <c r="AD1010" s="27">
        <f t="shared" si="1731"/>
        <v>2323</v>
      </c>
      <c r="AE1010" s="27">
        <f t="shared" si="1731"/>
        <v>0</v>
      </c>
      <c r="AF1010" s="27">
        <f t="shared" si="1731"/>
        <v>0</v>
      </c>
      <c r="AG1010" s="27">
        <f t="shared" si="1731"/>
        <v>0</v>
      </c>
      <c r="AH1010" s="27">
        <f t="shared" si="1731"/>
        <v>0</v>
      </c>
      <c r="AI1010" s="27">
        <f t="shared" si="1731"/>
        <v>0</v>
      </c>
      <c r="AJ1010" s="27">
        <f t="shared" si="1731"/>
        <v>2323</v>
      </c>
      <c r="AK1010" s="27">
        <f t="shared" si="1731"/>
        <v>0</v>
      </c>
      <c r="AL1010" s="92">
        <f t="shared" si="1731"/>
        <v>0</v>
      </c>
      <c r="AM1010" s="92">
        <f t="shared" si="1731"/>
        <v>-95</v>
      </c>
      <c r="AN1010" s="92">
        <f t="shared" si="1731"/>
        <v>0</v>
      </c>
      <c r="AO1010" s="92">
        <f t="shared" si="1731"/>
        <v>0</v>
      </c>
      <c r="AP1010" s="27">
        <f t="shared" si="1731"/>
        <v>2228</v>
      </c>
      <c r="AQ1010" s="27">
        <f t="shared" si="1731"/>
        <v>0</v>
      </c>
      <c r="AR1010" s="27">
        <f t="shared" si="1731"/>
        <v>0</v>
      </c>
      <c r="AS1010" s="27">
        <f t="shared" si="1731"/>
        <v>0</v>
      </c>
      <c r="AT1010" s="27">
        <f t="shared" si="1731"/>
        <v>0</v>
      </c>
      <c r="AU1010" s="27">
        <f t="shared" si="1731"/>
        <v>0</v>
      </c>
      <c r="AV1010" s="27">
        <f t="shared" si="1731"/>
        <v>2228</v>
      </c>
      <c r="AW1010" s="27">
        <f t="shared" si="1731"/>
        <v>0</v>
      </c>
    </row>
    <row r="1011" spans="1:49" s="7" customFormat="1" ht="38.25" customHeight="1">
      <c r="A1011" s="33" t="s">
        <v>198</v>
      </c>
      <c r="B1011" s="36" t="s">
        <v>11</v>
      </c>
      <c r="C1011" s="36" t="s">
        <v>53</v>
      </c>
      <c r="D1011" s="36" t="s">
        <v>342</v>
      </c>
      <c r="E1011" s="36" t="s">
        <v>197</v>
      </c>
      <c r="F1011" s="27">
        <v>2593</v>
      </c>
      <c r="G1011" s="27"/>
      <c r="H1011" s="27"/>
      <c r="I1011" s="27"/>
      <c r="J1011" s="27"/>
      <c r="K1011" s="27"/>
      <c r="L1011" s="27">
        <f>F1011+H1011+I1011+J1011+K1011</f>
        <v>2593</v>
      </c>
      <c r="M1011" s="27">
        <f>G1011+K1011</f>
        <v>0</v>
      </c>
      <c r="N1011" s="27"/>
      <c r="O1011" s="27"/>
      <c r="P1011" s="27"/>
      <c r="Q1011" s="27"/>
      <c r="R1011" s="27">
        <f>L1011+N1011+O1011+P1011+Q1011</f>
        <v>2593</v>
      </c>
      <c r="S1011" s="27">
        <f>M1011+Q1011</f>
        <v>0</v>
      </c>
      <c r="T1011" s="27"/>
      <c r="U1011" s="27"/>
      <c r="V1011" s="27"/>
      <c r="W1011" s="27"/>
      <c r="X1011" s="27">
        <f>R1011+T1011+U1011+V1011+W1011</f>
        <v>2593</v>
      </c>
      <c r="Y1011" s="27">
        <f>S1011+W1011</f>
        <v>0</v>
      </c>
      <c r="Z1011" s="27"/>
      <c r="AA1011" s="131">
        <v>-270</v>
      </c>
      <c r="AB1011" s="27"/>
      <c r="AC1011" s="27"/>
      <c r="AD1011" s="27">
        <f>X1011+Z1011+AA1011+AB1011+AC1011</f>
        <v>2323</v>
      </c>
      <c r="AE1011" s="27">
        <f>Y1011+AC1011</f>
        <v>0</v>
      </c>
      <c r="AF1011" s="27"/>
      <c r="AG1011" s="27"/>
      <c r="AH1011" s="27"/>
      <c r="AI1011" s="27"/>
      <c r="AJ1011" s="27">
        <f>AD1011+AF1011+AG1011+AH1011+AI1011</f>
        <v>2323</v>
      </c>
      <c r="AK1011" s="27">
        <f>AE1011+AI1011</f>
        <v>0</v>
      </c>
      <c r="AL1011" s="92"/>
      <c r="AM1011" s="92">
        <v>-95</v>
      </c>
      <c r="AN1011" s="92"/>
      <c r="AO1011" s="92"/>
      <c r="AP1011" s="27">
        <f>AJ1011+AL1011+AM1011+AN1011+AO1011</f>
        <v>2228</v>
      </c>
      <c r="AQ1011" s="27">
        <f>AK1011+AO1011</f>
        <v>0</v>
      </c>
      <c r="AR1011" s="27"/>
      <c r="AS1011" s="27"/>
      <c r="AT1011" s="27"/>
      <c r="AU1011" s="27"/>
      <c r="AV1011" s="27">
        <f>AP1011+AR1011+AS1011+AT1011+AU1011</f>
        <v>2228</v>
      </c>
      <c r="AW1011" s="27">
        <f>AQ1011+AU1011</f>
        <v>0</v>
      </c>
    </row>
    <row r="1012" spans="1:49" s="7" customFormat="1" ht="40.5" customHeight="1">
      <c r="A1012" s="33" t="s">
        <v>222</v>
      </c>
      <c r="B1012" s="36" t="s">
        <v>11</v>
      </c>
      <c r="C1012" s="36" t="s">
        <v>53</v>
      </c>
      <c r="D1012" s="36" t="s">
        <v>343</v>
      </c>
      <c r="E1012" s="36"/>
      <c r="F1012" s="27">
        <f t="shared" ref="F1012:U1013" si="1732">F1013</f>
        <v>1217</v>
      </c>
      <c r="G1012" s="27">
        <f t="shared" si="1732"/>
        <v>0</v>
      </c>
      <c r="H1012" s="27">
        <f t="shared" si="1732"/>
        <v>0</v>
      </c>
      <c r="I1012" s="27">
        <f t="shared" si="1732"/>
        <v>0</v>
      </c>
      <c r="J1012" s="27">
        <f t="shared" si="1732"/>
        <v>0</v>
      </c>
      <c r="K1012" s="27">
        <f t="shared" si="1732"/>
        <v>0</v>
      </c>
      <c r="L1012" s="27">
        <f t="shared" si="1732"/>
        <v>1217</v>
      </c>
      <c r="M1012" s="27">
        <f t="shared" si="1732"/>
        <v>0</v>
      </c>
      <c r="N1012" s="27">
        <f t="shared" si="1732"/>
        <v>0</v>
      </c>
      <c r="O1012" s="27">
        <f t="shared" si="1732"/>
        <v>0</v>
      </c>
      <c r="P1012" s="27">
        <f t="shared" si="1732"/>
        <v>0</v>
      </c>
      <c r="Q1012" s="27">
        <f t="shared" si="1732"/>
        <v>0</v>
      </c>
      <c r="R1012" s="27">
        <f t="shared" si="1732"/>
        <v>1217</v>
      </c>
      <c r="S1012" s="27">
        <f t="shared" si="1732"/>
        <v>0</v>
      </c>
      <c r="T1012" s="27">
        <f t="shared" si="1732"/>
        <v>0</v>
      </c>
      <c r="U1012" s="27">
        <f t="shared" si="1732"/>
        <v>0</v>
      </c>
      <c r="V1012" s="27">
        <f t="shared" ref="T1012:AI1013" si="1733">V1013</f>
        <v>0</v>
      </c>
      <c r="W1012" s="27">
        <f t="shared" si="1733"/>
        <v>0</v>
      </c>
      <c r="X1012" s="27">
        <f t="shared" si="1733"/>
        <v>1217</v>
      </c>
      <c r="Y1012" s="27">
        <f t="shared" si="1733"/>
        <v>0</v>
      </c>
      <c r="Z1012" s="27">
        <f t="shared" si="1733"/>
        <v>0</v>
      </c>
      <c r="AA1012" s="27">
        <f t="shared" si="1733"/>
        <v>0</v>
      </c>
      <c r="AB1012" s="27">
        <f t="shared" si="1733"/>
        <v>0</v>
      </c>
      <c r="AC1012" s="27">
        <f t="shared" si="1733"/>
        <v>0</v>
      </c>
      <c r="AD1012" s="27">
        <f t="shared" si="1733"/>
        <v>1217</v>
      </c>
      <c r="AE1012" s="27">
        <f t="shared" si="1733"/>
        <v>0</v>
      </c>
      <c r="AF1012" s="27">
        <f t="shared" si="1733"/>
        <v>0</v>
      </c>
      <c r="AG1012" s="27">
        <f t="shared" si="1733"/>
        <v>0</v>
      </c>
      <c r="AH1012" s="27">
        <f t="shared" si="1733"/>
        <v>0</v>
      </c>
      <c r="AI1012" s="27">
        <f t="shared" si="1733"/>
        <v>0</v>
      </c>
      <c r="AJ1012" s="27">
        <f t="shared" ref="AF1012:AU1013" si="1734">AJ1013</f>
        <v>1217</v>
      </c>
      <c r="AK1012" s="27">
        <f t="shared" si="1734"/>
        <v>0</v>
      </c>
      <c r="AL1012" s="27">
        <f t="shared" si="1734"/>
        <v>0</v>
      </c>
      <c r="AM1012" s="27">
        <f t="shared" si="1734"/>
        <v>0</v>
      </c>
      <c r="AN1012" s="27">
        <f t="shared" si="1734"/>
        <v>0</v>
      </c>
      <c r="AO1012" s="27">
        <f t="shared" si="1734"/>
        <v>0</v>
      </c>
      <c r="AP1012" s="27">
        <f t="shared" si="1734"/>
        <v>1217</v>
      </c>
      <c r="AQ1012" s="27">
        <f t="shared" si="1734"/>
        <v>0</v>
      </c>
      <c r="AR1012" s="27">
        <f t="shared" si="1734"/>
        <v>0</v>
      </c>
      <c r="AS1012" s="27">
        <f t="shared" si="1734"/>
        <v>0</v>
      </c>
      <c r="AT1012" s="27">
        <f t="shared" si="1734"/>
        <v>0</v>
      </c>
      <c r="AU1012" s="27">
        <f t="shared" si="1734"/>
        <v>0</v>
      </c>
      <c r="AV1012" s="27">
        <f t="shared" ref="AR1012:AW1013" si="1735">AV1013</f>
        <v>1217</v>
      </c>
      <c r="AW1012" s="27">
        <f t="shared" si="1735"/>
        <v>0</v>
      </c>
    </row>
    <row r="1013" spans="1:49" s="7" customFormat="1" ht="21.75" customHeight="1">
      <c r="A1013" s="77" t="s">
        <v>102</v>
      </c>
      <c r="B1013" s="36" t="s">
        <v>11</v>
      </c>
      <c r="C1013" s="36" t="s">
        <v>53</v>
      </c>
      <c r="D1013" s="36" t="s">
        <v>343</v>
      </c>
      <c r="E1013" s="36" t="s">
        <v>91</v>
      </c>
      <c r="F1013" s="27">
        <f t="shared" si="1732"/>
        <v>1217</v>
      </c>
      <c r="G1013" s="27">
        <f t="shared" si="1732"/>
        <v>0</v>
      </c>
      <c r="H1013" s="27">
        <f t="shared" si="1732"/>
        <v>0</v>
      </c>
      <c r="I1013" s="27">
        <f t="shared" si="1732"/>
        <v>0</v>
      </c>
      <c r="J1013" s="27">
        <f t="shared" si="1732"/>
        <v>0</v>
      </c>
      <c r="K1013" s="27">
        <f t="shared" si="1732"/>
        <v>0</v>
      </c>
      <c r="L1013" s="27">
        <f t="shared" si="1732"/>
        <v>1217</v>
      </c>
      <c r="M1013" s="27">
        <f t="shared" si="1732"/>
        <v>0</v>
      </c>
      <c r="N1013" s="27">
        <f t="shared" si="1732"/>
        <v>0</v>
      </c>
      <c r="O1013" s="27">
        <f t="shared" si="1732"/>
        <v>0</v>
      </c>
      <c r="P1013" s="27">
        <f t="shared" si="1732"/>
        <v>0</v>
      </c>
      <c r="Q1013" s="27">
        <f t="shared" si="1732"/>
        <v>0</v>
      </c>
      <c r="R1013" s="27">
        <f t="shared" si="1732"/>
        <v>1217</v>
      </c>
      <c r="S1013" s="27">
        <f t="shared" si="1732"/>
        <v>0</v>
      </c>
      <c r="T1013" s="27">
        <f t="shared" si="1733"/>
        <v>0</v>
      </c>
      <c r="U1013" s="27">
        <f t="shared" si="1733"/>
        <v>0</v>
      </c>
      <c r="V1013" s="27">
        <f t="shared" si="1733"/>
        <v>0</v>
      </c>
      <c r="W1013" s="27">
        <f t="shared" si="1733"/>
        <v>0</v>
      </c>
      <c r="X1013" s="27">
        <f t="shared" si="1733"/>
        <v>1217</v>
      </c>
      <c r="Y1013" s="27">
        <f t="shared" si="1733"/>
        <v>0</v>
      </c>
      <c r="Z1013" s="27">
        <f t="shared" si="1733"/>
        <v>0</v>
      </c>
      <c r="AA1013" s="27">
        <f t="shared" si="1733"/>
        <v>0</v>
      </c>
      <c r="AB1013" s="27">
        <f t="shared" si="1733"/>
        <v>0</v>
      </c>
      <c r="AC1013" s="27">
        <f t="shared" si="1733"/>
        <v>0</v>
      </c>
      <c r="AD1013" s="27">
        <f t="shared" si="1733"/>
        <v>1217</v>
      </c>
      <c r="AE1013" s="27">
        <f t="shared" si="1733"/>
        <v>0</v>
      </c>
      <c r="AF1013" s="27">
        <f t="shared" si="1734"/>
        <v>0</v>
      </c>
      <c r="AG1013" s="27">
        <f t="shared" si="1734"/>
        <v>0</v>
      </c>
      <c r="AH1013" s="27">
        <f t="shared" si="1734"/>
        <v>0</v>
      </c>
      <c r="AI1013" s="27">
        <f t="shared" si="1734"/>
        <v>0</v>
      </c>
      <c r="AJ1013" s="27">
        <f t="shared" si="1734"/>
        <v>1217</v>
      </c>
      <c r="AK1013" s="27">
        <f t="shared" si="1734"/>
        <v>0</v>
      </c>
      <c r="AL1013" s="27">
        <f t="shared" si="1734"/>
        <v>0</v>
      </c>
      <c r="AM1013" s="27">
        <f t="shared" si="1734"/>
        <v>0</v>
      </c>
      <c r="AN1013" s="27">
        <f t="shared" si="1734"/>
        <v>0</v>
      </c>
      <c r="AO1013" s="27">
        <f t="shared" si="1734"/>
        <v>0</v>
      </c>
      <c r="AP1013" s="27">
        <f t="shared" si="1734"/>
        <v>1217</v>
      </c>
      <c r="AQ1013" s="27">
        <f t="shared" si="1734"/>
        <v>0</v>
      </c>
      <c r="AR1013" s="27">
        <f t="shared" si="1735"/>
        <v>0</v>
      </c>
      <c r="AS1013" s="27">
        <f t="shared" si="1735"/>
        <v>0</v>
      </c>
      <c r="AT1013" s="27">
        <f t="shared" si="1735"/>
        <v>0</v>
      </c>
      <c r="AU1013" s="27">
        <f t="shared" si="1735"/>
        <v>0</v>
      </c>
      <c r="AV1013" s="27">
        <f t="shared" si="1735"/>
        <v>1217</v>
      </c>
      <c r="AW1013" s="27">
        <f t="shared" si="1735"/>
        <v>0</v>
      </c>
    </row>
    <row r="1014" spans="1:49" s="7" customFormat="1" ht="33.75">
      <c r="A1014" s="33" t="s">
        <v>198</v>
      </c>
      <c r="B1014" s="36" t="s">
        <v>11</v>
      </c>
      <c r="C1014" s="36" t="s">
        <v>53</v>
      </c>
      <c r="D1014" s="36" t="s">
        <v>343</v>
      </c>
      <c r="E1014" s="36" t="s">
        <v>197</v>
      </c>
      <c r="F1014" s="27">
        <v>1217</v>
      </c>
      <c r="G1014" s="27"/>
      <c r="H1014" s="27"/>
      <c r="I1014" s="27"/>
      <c r="J1014" s="27"/>
      <c r="K1014" s="27"/>
      <c r="L1014" s="27">
        <f>F1014+H1014+I1014+J1014+K1014</f>
        <v>1217</v>
      </c>
      <c r="M1014" s="27">
        <f>G1014+K1014</f>
        <v>0</v>
      </c>
      <c r="N1014" s="27"/>
      <c r="O1014" s="27"/>
      <c r="P1014" s="27"/>
      <c r="Q1014" s="27"/>
      <c r="R1014" s="27">
        <f>L1014+N1014+O1014+P1014+Q1014</f>
        <v>1217</v>
      </c>
      <c r="S1014" s="27">
        <f>M1014+Q1014</f>
        <v>0</v>
      </c>
      <c r="T1014" s="27"/>
      <c r="U1014" s="27"/>
      <c r="V1014" s="27"/>
      <c r="W1014" s="27"/>
      <c r="X1014" s="27">
        <f>R1014+T1014+U1014+V1014+W1014</f>
        <v>1217</v>
      </c>
      <c r="Y1014" s="27">
        <f>S1014+W1014</f>
        <v>0</v>
      </c>
      <c r="Z1014" s="27"/>
      <c r="AA1014" s="27"/>
      <c r="AB1014" s="27"/>
      <c r="AC1014" s="27"/>
      <c r="AD1014" s="27">
        <f>X1014+Z1014+AA1014+AB1014+AC1014</f>
        <v>1217</v>
      </c>
      <c r="AE1014" s="27">
        <f>Y1014+AC1014</f>
        <v>0</v>
      </c>
      <c r="AF1014" s="27"/>
      <c r="AG1014" s="27"/>
      <c r="AH1014" s="27"/>
      <c r="AI1014" s="27"/>
      <c r="AJ1014" s="27">
        <f>AD1014+AF1014+AG1014+AH1014+AI1014</f>
        <v>1217</v>
      </c>
      <c r="AK1014" s="27">
        <f>AE1014+AI1014</f>
        <v>0</v>
      </c>
      <c r="AL1014" s="27"/>
      <c r="AM1014" s="27"/>
      <c r="AN1014" s="27"/>
      <c r="AO1014" s="27"/>
      <c r="AP1014" s="27">
        <f>AJ1014+AL1014+AM1014+AN1014+AO1014</f>
        <v>1217</v>
      </c>
      <c r="AQ1014" s="27">
        <f>AK1014+AO1014</f>
        <v>0</v>
      </c>
      <c r="AR1014" s="27"/>
      <c r="AS1014" s="27"/>
      <c r="AT1014" s="27"/>
      <c r="AU1014" s="27"/>
      <c r="AV1014" s="27">
        <f>AP1014+AR1014+AS1014+AT1014+AU1014</f>
        <v>1217</v>
      </c>
      <c r="AW1014" s="27">
        <f>AQ1014+AU1014</f>
        <v>0</v>
      </c>
    </row>
    <row r="1015" spans="1:49" s="7" customFormat="1" ht="39" customHeight="1">
      <c r="A1015" s="33" t="s">
        <v>223</v>
      </c>
      <c r="B1015" s="36" t="s">
        <v>11</v>
      </c>
      <c r="C1015" s="36" t="s">
        <v>53</v>
      </c>
      <c r="D1015" s="36" t="s">
        <v>344</v>
      </c>
      <c r="E1015" s="36"/>
      <c r="F1015" s="27">
        <f t="shared" ref="F1015:U1016" si="1736">F1016</f>
        <v>99</v>
      </c>
      <c r="G1015" s="27">
        <f t="shared" si="1736"/>
        <v>0</v>
      </c>
      <c r="H1015" s="27">
        <f t="shared" si="1736"/>
        <v>0</v>
      </c>
      <c r="I1015" s="27">
        <f t="shared" si="1736"/>
        <v>0</v>
      </c>
      <c r="J1015" s="27">
        <f t="shared" si="1736"/>
        <v>0</v>
      </c>
      <c r="K1015" s="27">
        <f t="shared" si="1736"/>
        <v>0</v>
      </c>
      <c r="L1015" s="27">
        <f t="shared" si="1736"/>
        <v>99</v>
      </c>
      <c r="M1015" s="27">
        <f t="shared" si="1736"/>
        <v>0</v>
      </c>
      <c r="N1015" s="27">
        <f t="shared" si="1736"/>
        <v>0</v>
      </c>
      <c r="O1015" s="27">
        <f t="shared" si="1736"/>
        <v>0</v>
      </c>
      <c r="P1015" s="27">
        <f t="shared" si="1736"/>
        <v>0</v>
      </c>
      <c r="Q1015" s="27">
        <f t="shared" si="1736"/>
        <v>0</v>
      </c>
      <c r="R1015" s="27">
        <f t="shared" si="1736"/>
        <v>99</v>
      </c>
      <c r="S1015" s="27">
        <f t="shared" si="1736"/>
        <v>0</v>
      </c>
      <c r="T1015" s="27">
        <f t="shared" si="1736"/>
        <v>0</v>
      </c>
      <c r="U1015" s="27">
        <f t="shared" si="1736"/>
        <v>0</v>
      </c>
      <c r="V1015" s="27">
        <f t="shared" ref="T1015:AI1016" si="1737">V1016</f>
        <v>0</v>
      </c>
      <c r="W1015" s="27">
        <f t="shared" si="1737"/>
        <v>0</v>
      </c>
      <c r="X1015" s="27">
        <f t="shared" si="1737"/>
        <v>99</v>
      </c>
      <c r="Y1015" s="27">
        <f t="shared" si="1737"/>
        <v>0</v>
      </c>
      <c r="Z1015" s="27">
        <f t="shared" si="1737"/>
        <v>0</v>
      </c>
      <c r="AA1015" s="27">
        <f t="shared" si="1737"/>
        <v>0</v>
      </c>
      <c r="AB1015" s="27">
        <f t="shared" si="1737"/>
        <v>0</v>
      </c>
      <c r="AC1015" s="27">
        <f t="shared" si="1737"/>
        <v>0</v>
      </c>
      <c r="AD1015" s="27">
        <f t="shared" si="1737"/>
        <v>99</v>
      </c>
      <c r="AE1015" s="27">
        <f t="shared" si="1737"/>
        <v>0</v>
      </c>
      <c r="AF1015" s="27">
        <f t="shared" si="1737"/>
        <v>0</v>
      </c>
      <c r="AG1015" s="27">
        <f t="shared" si="1737"/>
        <v>0</v>
      </c>
      <c r="AH1015" s="27">
        <f t="shared" si="1737"/>
        <v>0</v>
      </c>
      <c r="AI1015" s="27">
        <f t="shared" si="1737"/>
        <v>0</v>
      </c>
      <c r="AJ1015" s="27">
        <f t="shared" ref="AF1015:AU1016" si="1738">AJ1016</f>
        <v>99</v>
      </c>
      <c r="AK1015" s="27">
        <f t="shared" si="1738"/>
        <v>0</v>
      </c>
      <c r="AL1015" s="92">
        <f t="shared" si="1738"/>
        <v>0</v>
      </c>
      <c r="AM1015" s="92">
        <f t="shared" si="1738"/>
        <v>24</v>
      </c>
      <c r="AN1015" s="92">
        <f t="shared" si="1738"/>
        <v>0</v>
      </c>
      <c r="AO1015" s="92">
        <f t="shared" si="1738"/>
        <v>0</v>
      </c>
      <c r="AP1015" s="27">
        <f t="shared" si="1738"/>
        <v>123</v>
      </c>
      <c r="AQ1015" s="27">
        <f t="shared" si="1738"/>
        <v>0</v>
      </c>
      <c r="AR1015" s="27">
        <f t="shared" si="1738"/>
        <v>0</v>
      </c>
      <c r="AS1015" s="27">
        <f t="shared" si="1738"/>
        <v>0</v>
      </c>
      <c r="AT1015" s="27">
        <f t="shared" si="1738"/>
        <v>0</v>
      </c>
      <c r="AU1015" s="27">
        <f t="shared" si="1738"/>
        <v>0</v>
      </c>
      <c r="AV1015" s="27">
        <f t="shared" ref="AR1015:AW1016" si="1739">AV1016</f>
        <v>123</v>
      </c>
      <c r="AW1015" s="27">
        <f t="shared" si="1739"/>
        <v>0</v>
      </c>
    </row>
    <row r="1016" spans="1:49" s="7" customFormat="1" ht="25.5" customHeight="1">
      <c r="A1016" s="77" t="s">
        <v>102</v>
      </c>
      <c r="B1016" s="36" t="s">
        <v>11</v>
      </c>
      <c r="C1016" s="36" t="s">
        <v>53</v>
      </c>
      <c r="D1016" s="36" t="s">
        <v>344</v>
      </c>
      <c r="E1016" s="36" t="s">
        <v>91</v>
      </c>
      <c r="F1016" s="27">
        <f t="shared" si="1736"/>
        <v>99</v>
      </c>
      <c r="G1016" s="27">
        <f t="shared" si="1736"/>
        <v>0</v>
      </c>
      <c r="H1016" s="27">
        <f t="shared" si="1736"/>
        <v>0</v>
      </c>
      <c r="I1016" s="27">
        <f t="shared" si="1736"/>
        <v>0</v>
      </c>
      <c r="J1016" s="27">
        <f t="shared" si="1736"/>
        <v>0</v>
      </c>
      <c r="K1016" s="27">
        <f t="shared" si="1736"/>
        <v>0</v>
      </c>
      <c r="L1016" s="27">
        <f t="shared" si="1736"/>
        <v>99</v>
      </c>
      <c r="M1016" s="27">
        <f t="shared" si="1736"/>
        <v>0</v>
      </c>
      <c r="N1016" s="27">
        <f t="shared" si="1736"/>
        <v>0</v>
      </c>
      <c r="O1016" s="27">
        <f t="shared" si="1736"/>
        <v>0</v>
      </c>
      <c r="P1016" s="27">
        <f t="shared" si="1736"/>
        <v>0</v>
      </c>
      <c r="Q1016" s="27">
        <f t="shared" si="1736"/>
        <v>0</v>
      </c>
      <c r="R1016" s="27">
        <f t="shared" si="1736"/>
        <v>99</v>
      </c>
      <c r="S1016" s="27">
        <f t="shared" si="1736"/>
        <v>0</v>
      </c>
      <c r="T1016" s="27">
        <f t="shared" si="1737"/>
        <v>0</v>
      </c>
      <c r="U1016" s="27">
        <f t="shared" si="1737"/>
        <v>0</v>
      </c>
      <c r="V1016" s="27">
        <f t="shared" si="1737"/>
        <v>0</v>
      </c>
      <c r="W1016" s="27">
        <f t="shared" si="1737"/>
        <v>0</v>
      </c>
      <c r="X1016" s="27">
        <f t="shared" si="1737"/>
        <v>99</v>
      </c>
      <c r="Y1016" s="27">
        <f t="shared" si="1737"/>
        <v>0</v>
      </c>
      <c r="Z1016" s="27">
        <f t="shared" si="1737"/>
        <v>0</v>
      </c>
      <c r="AA1016" s="27">
        <f t="shared" si="1737"/>
        <v>0</v>
      </c>
      <c r="AB1016" s="27">
        <f t="shared" si="1737"/>
        <v>0</v>
      </c>
      <c r="AC1016" s="27">
        <f t="shared" si="1737"/>
        <v>0</v>
      </c>
      <c r="AD1016" s="27">
        <f t="shared" si="1737"/>
        <v>99</v>
      </c>
      <c r="AE1016" s="27">
        <f t="shared" si="1737"/>
        <v>0</v>
      </c>
      <c r="AF1016" s="27">
        <f t="shared" si="1738"/>
        <v>0</v>
      </c>
      <c r="AG1016" s="27">
        <f t="shared" si="1738"/>
        <v>0</v>
      </c>
      <c r="AH1016" s="27">
        <f t="shared" si="1738"/>
        <v>0</v>
      </c>
      <c r="AI1016" s="27">
        <f t="shared" si="1738"/>
        <v>0</v>
      </c>
      <c r="AJ1016" s="27">
        <f t="shared" si="1738"/>
        <v>99</v>
      </c>
      <c r="AK1016" s="27">
        <f t="shared" si="1738"/>
        <v>0</v>
      </c>
      <c r="AL1016" s="92">
        <f t="shared" si="1738"/>
        <v>0</v>
      </c>
      <c r="AM1016" s="92">
        <f t="shared" si="1738"/>
        <v>24</v>
      </c>
      <c r="AN1016" s="92">
        <f t="shared" si="1738"/>
        <v>0</v>
      </c>
      <c r="AO1016" s="92">
        <f t="shared" si="1738"/>
        <v>0</v>
      </c>
      <c r="AP1016" s="27">
        <f t="shared" si="1738"/>
        <v>123</v>
      </c>
      <c r="AQ1016" s="27">
        <f t="shared" si="1738"/>
        <v>0</v>
      </c>
      <c r="AR1016" s="27">
        <f t="shared" si="1739"/>
        <v>0</v>
      </c>
      <c r="AS1016" s="27">
        <f t="shared" si="1739"/>
        <v>0</v>
      </c>
      <c r="AT1016" s="27">
        <f t="shared" si="1739"/>
        <v>0</v>
      </c>
      <c r="AU1016" s="27">
        <f t="shared" si="1739"/>
        <v>0</v>
      </c>
      <c r="AV1016" s="27">
        <f t="shared" si="1739"/>
        <v>123</v>
      </c>
      <c r="AW1016" s="27">
        <f t="shared" si="1739"/>
        <v>0</v>
      </c>
    </row>
    <row r="1017" spans="1:49" s="7" customFormat="1" ht="33.75">
      <c r="A1017" s="33" t="s">
        <v>198</v>
      </c>
      <c r="B1017" s="36" t="s">
        <v>11</v>
      </c>
      <c r="C1017" s="36" t="s">
        <v>53</v>
      </c>
      <c r="D1017" s="36" t="s">
        <v>344</v>
      </c>
      <c r="E1017" s="36" t="s">
        <v>197</v>
      </c>
      <c r="F1017" s="27">
        <v>99</v>
      </c>
      <c r="G1017" s="27"/>
      <c r="H1017" s="27"/>
      <c r="I1017" s="27"/>
      <c r="J1017" s="27"/>
      <c r="K1017" s="27"/>
      <c r="L1017" s="27">
        <f>F1017+H1017+I1017+J1017+K1017</f>
        <v>99</v>
      </c>
      <c r="M1017" s="27">
        <f>G1017+K1017</f>
        <v>0</v>
      </c>
      <c r="N1017" s="27"/>
      <c r="O1017" s="27"/>
      <c r="P1017" s="27"/>
      <c r="Q1017" s="27"/>
      <c r="R1017" s="27">
        <f>L1017+N1017+O1017+P1017+Q1017</f>
        <v>99</v>
      </c>
      <c r="S1017" s="27">
        <f>M1017+Q1017</f>
        <v>0</v>
      </c>
      <c r="T1017" s="27"/>
      <c r="U1017" s="27"/>
      <c r="V1017" s="27"/>
      <c r="W1017" s="27"/>
      <c r="X1017" s="27">
        <f>R1017+T1017+U1017+V1017+W1017</f>
        <v>99</v>
      </c>
      <c r="Y1017" s="27">
        <f>S1017+W1017</f>
        <v>0</v>
      </c>
      <c r="Z1017" s="27"/>
      <c r="AA1017" s="27"/>
      <c r="AB1017" s="27"/>
      <c r="AC1017" s="27"/>
      <c r="AD1017" s="27">
        <f>X1017+Z1017+AA1017+AB1017+AC1017</f>
        <v>99</v>
      </c>
      <c r="AE1017" s="27">
        <f>Y1017+AC1017</f>
        <v>0</v>
      </c>
      <c r="AF1017" s="27"/>
      <c r="AG1017" s="27"/>
      <c r="AH1017" s="27"/>
      <c r="AI1017" s="27"/>
      <c r="AJ1017" s="27">
        <f>AD1017+AF1017+AG1017+AH1017+AI1017</f>
        <v>99</v>
      </c>
      <c r="AK1017" s="27">
        <f>AE1017+AI1017</f>
        <v>0</v>
      </c>
      <c r="AL1017" s="92"/>
      <c r="AM1017" s="92">
        <v>24</v>
      </c>
      <c r="AN1017" s="92"/>
      <c r="AO1017" s="92"/>
      <c r="AP1017" s="27">
        <f>AJ1017+AL1017+AM1017+AN1017+AO1017</f>
        <v>123</v>
      </c>
      <c r="AQ1017" s="27">
        <f>AK1017+AO1017</f>
        <v>0</v>
      </c>
      <c r="AR1017" s="27"/>
      <c r="AS1017" s="27"/>
      <c r="AT1017" s="27"/>
      <c r="AU1017" s="27"/>
      <c r="AV1017" s="27">
        <f>AP1017+AR1017+AS1017+AT1017+AU1017</f>
        <v>123</v>
      </c>
      <c r="AW1017" s="27">
        <f>AQ1017+AU1017</f>
        <v>0</v>
      </c>
    </row>
    <row r="1018" spans="1:49" s="7" customFormat="1" ht="54" customHeight="1">
      <c r="A1018" s="33" t="s">
        <v>224</v>
      </c>
      <c r="B1018" s="36" t="s">
        <v>11</v>
      </c>
      <c r="C1018" s="36" t="s">
        <v>53</v>
      </c>
      <c r="D1018" s="36" t="s">
        <v>345</v>
      </c>
      <c r="E1018" s="36"/>
      <c r="F1018" s="27">
        <f t="shared" ref="F1018:U1019" si="1740">F1019</f>
        <v>500</v>
      </c>
      <c r="G1018" s="27">
        <f t="shared" si="1740"/>
        <v>0</v>
      </c>
      <c r="H1018" s="27">
        <f t="shared" si="1740"/>
        <v>0</v>
      </c>
      <c r="I1018" s="27">
        <f t="shared" si="1740"/>
        <v>0</v>
      </c>
      <c r="J1018" s="27">
        <f t="shared" si="1740"/>
        <v>0</v>
      </c>
      <c r="K1018" s="27">
        <f t="shared" si="1740"/>
        <v>0</v>
      </c>
      <c r="L1018" s="27">
        <f t="shared" si="1740"/>
        <v>500</v>
      </c>
      <c r="M1018" s="27">
        <f t="shared" si="1740"/>
        <v>0</v>
      </c>
      <c r="N1018" s="27">
        <f t="shared" si="1740"/>
        <v>0</v>
      </c>
      <c r="O1018" s="27">
        <f t="shared" si="1740"/>
        <v>0</v>
      </c>
      <c r="P1018" s="27">
        <f t="shared" si="1740"/>
        <v>0</v>
      </c>
      <c r="Q1018" s="27">
        <f t="shared" si="1740"/>
        <v>0</v>
      </c>
      <c r="R1018" s="27">
        <f t="shared" si="1740"/>
        <v>500</v>
      </c>
      <c r="S1018" s="27">
        <f t="shared" si="1740"/>
        <v>0</v>
      </c>
      <c r="T1018" s="27">
        <f t="shared" si="1740"/>
        <v>0</v>
      </c>
      <c r="U1018" s="27">
        <f t="shared" si="1740"/>
        <v>0</v>
      </c>
      <c r="V1018" s="27">
        <f t="shared" ref="T1018:AI1019" si="1741">V1019</f>
        <v>0</v>
      </c>
      <c r="W1018" s="27">
        <f t="shared" si="1741"/>
        <v>0</v>
      </c>
      <c r="X1018" s="27">
        <f t="shared" si="1741"/>
        <v>500</v>
      </c>
      <c r="Y1018" s="27">
        <f t="shared" si="1741"/>
        <v>0</v>
      </c>
      <c r="Z1018" s="27">
        <f t="shared" si="1741"/>
        <v>0</v>
      </c>
      <c r="AA1018" s="27">
        <f t="shared" si="1741"/>
        <v>0</v>
      </c>
      <c r="AB1018" s="27">
        <f t="shared" si="1741"/>
        <v>0</v>
      </c>
      <c r="AC1018" s="27">
        <f t="shared" si="1741"/>
        <v>0</v>
      </c>
      <c r="AD1018" s="27">
        <f t="shared" si="1741"/>
        <v>500</v>
      </c>
      <c r="AE1018" s="27">
        <f t="shared" si="1741"/>
        <v>0</v>
      </c>
      <c r="AF1018" s="27">
        <f t="shared" si="1741"/>
        <v>0</v>
      </c>
      <c r="AG1018" s="27">
        <f t="shared" si="1741"/>
        <v>0</v>
      </c>
      <c r="AH1018" s="27">
        <f t="shared" si="1741"/>
        <v>0</v>
      </c>
      <c r="AI1018" s="27">
        <f t="shared" si="1741"/>
        <v>0</v>
      </c>
      <c r="AJ1018" s="27">
        <f t="shared" ref="AF1018:AU1019" si="1742">AJ1019</f>
        <v>500</v>
      </c>
      <c r="AK1018" s="27">
        <f t="shared" si="1742"/>
        <v>0</v>
      </c>
      <c r="AL1018" s="27">
        <f t="shared" si="1742"/>
        <v>0</v>
      </c>
      <c r="AM1018" s="27">
        <f t="shared" si="1742"/>
        <v>0</v>
      </c>
      <c r="AN1018" s="27">
        <f t="shared" si="1742"/>
        <v>0</v>
      </c>
      <c r="AO1018" s="27">
        <f t="shared" si="1742"/>
        <v>0</v>
      </c>
      <c r="AP1018" s="27">
        <f t="shared" si="1742"/>
        <v>500</v>
      </c>
      <c r="AQ1018" s="27">
        <f t="shared" si="1742"/>
        <v>0</v>
      </c>
      <c r="AR1018" s="27">
        <f t="shared" si="1742"/>
        <v>0</v>
      </c>
      <c r="AS1018" s="27">
        <f t="shared" si="1742"/>
        <v>0</v>
      </c>
      <c r="AT1018" s="27">
        <f t="shared" si="1742"/>
        <v>0</v>
      </c>
      <c r="AU1018" s="27">
        <f t="shared" si="1742"/>
        <v>0</v>
      </c>
      <c r="AV1018" s="27">
        <f t="shared" ref="AR1018:AW1019" si="1743">AV1019</f>
        <v>500</v>
      </c>
      <c r="AW1018" s="27">
        <f t="shared" si="1743"/>
        <v>0</v>
      </c>
    </row>
    <row r="1019" spans="1:49" s="7" customFormat="1" ht="21.75" customHeight="1">
      <c r="A1019" s="77" t="s">
        <v>102</v>
      </c>
      <c r="B1019" s="36" t="s">
        <v>11</v>
      </c>
      <c r="C1019" s="36" t="s">
        <v>53</v>
      </c>
      <c r="D1019" s="36" t="s">
        <v>345</v>
      </c>
      <c r="E1019" s="36" t="s">
        <v>91</v>
      </c>
      <c r="F1019" s="27">
        <f t="shared" si="1740"/>
        <v>500</v>
      </c>
      <c r="G1019" s="27">
        <f t="shared" si="1740"/>
        <v>0</v>
      </c>
      <c r="H1019" s="27">
        <f t="shared" si="1740"/>
        <v>0</v>
      </c>
      <c r="I1019" s="27">
        <f t="shared" si="1740"/>
        <v>0</v>
      </c>
      <c r="J1019" s="27">
        <f t="shared" si="1740"/>
        <v>0</v>
      </c>
      <c r="K1019" s="27">
        <f t="shared" si="1740"/>
        <v>0</v>
      </c>
      <c r="L1019" s="27">
        <f t="shared" si="1740"/>
        <v>500</v>
      </c>
      <c r="M1019" s="27">
        <f t="shared" si="1740"/>
        <v>0</v>
      </c>
      <c r="N1019" s="27">
        <f t="shared" si="1740"/>
        <v>0</v>
      </c>
      <c r="O1019" s="27">
        <f t="shared" si="1740"/>
        <v>0</v>
      </c>
      <c r="P1019" s="27">
        <f t="shared" si="1740"/>
        <v>0</v>
      </c>
      <c r="Q1019" s="27">
        <f t="shared" si="1740"/>
        <v>0</v>
      </c>
      <c r="R1019" s="27">
        <f t="shared" si="1740"/>
        <v>500</v>
      </c>
      <c r="S1019" s="27">
        <f t="shared" si="1740"/>
        <v>0</v>
      </c>
      <c r="T1019" s="27">
        <f t="shared" si="1741"/>
        <v>0</v>
      </c>
      <c r="U1019" s="27">
        <f t="shared" si="1741"/>
        <v>0</v>
      </c>
      <c r="V1019" s="27">
        <f t="shared" si="1741"/>
        <v>0</v>
      </c>
      <c r="W1019" s="27">
        <f t="shared" si="1741"/>
        <v>0</v>
      </c>
      <c r="X1019" s="27">
        <f t="shared" si="1741"/>
        <v>500</v>
      </c>
      <c r="Y1019" s="27">
        <f t="shared" si="1741"/>
        <v>0</v>
      </c>
      <c r="Z1019" s="27">
        <f t="shared" si="1741"/>
        <v>0</v>
      </c>
      <c r="AA1019" s="27">
        <f t="shared" si="1741"/>
        <v>0</v>
      </c>
      <c r="AB1019" s="27">
        <f t="shared" si="1741"/>
        <v>0</v>
      </c>
      <c r="AC1019" s="27">
        <f t="shared" si="1741"/>
        <v>0</v>
      </c>
      <c r="AD1019" s="27">
        <f t="shared" si="1741"/>
        <v>500</v>
      </c>
      <c r="AE1019" s="27">
        <f t="shared" si="1741"/>
        <v>0</v>
      </c>
      <c r="AF1019" s="27">
        <f t="shared" si="1742"/>
        <v>0</v>
      </c>
      <c r="AG1019" s="27">
        <f t="shared" si="1742"/>
        <v>0</v>
      </c>
      <c r="AH1019" s="27">
        <f t="shared" si="1742"/>
        <v>0</v>
      </c>
      <c r="AI1019" s="27">
        <f t="shared" si="1742"/>
        <v>0</v>
      </c>
      <c r="AJ1019" s="27">
        <f t="shared" si="1742"/>
        <v>500</v>
      </c>
      <c r="AK1019" s="27">
        <f t="shared" si="1742"/>
        <v>0</v>
      </c>
      <c r="AL1019" s="27">
        <f t="shared" si="1742"/>
        <v>0</v>
      </c>
      <c r="AM1019" s="27">
        <f t="shared" si="1742"/>
        <v>0</v>
      </c>
      <c r="AN1019" s="27">
        <f t="shared" si="1742"/>
        <v>0</v>
      </c>
      <c r="AO1019" s="27">
        <f t="shared" si="1742"/>
        <v>0</v>
      </c>
      <c r="AP1019" s="27">
        <f t="shared" si="1742"/>
        <v>500</v>
      </c>
      <c r="AQ1019" s="27">
        <f t="shared" si="1742"/>
        <v>0</v>
      </c>
      <c r="AR1019" s="27">
        <f t="shared" si="1743"/>
        <v>0</v>
      </c>
      <c r="AS1019" s="27">
        <f t="shared" si="1743"/>
        <v>0</v>
      </c>
      <c r="AT1019" s="27">
        <f t="shared" si="1743"/>
        <v>0</v>
      </c>
      <c r="AU1019" s="27">
        <f t="shared" si="1743"/>
        <v>0</v>
      </c>
      <c r="AV1019" s="27">
        <f t="shared" si="1743"/>
        <v>500</v>
      </c>
      <c r="AW1019" s="27">
        <f t="shared" si="1743"/>
        <v>0</v>
      </c>
    </row>
    <row r="1020" spans="1:49" s="7" customFormat="1" ht="33.75">
      <c r="A1020" s="33" t="s">
        <v>198</v>
      </c>
      <c r="B1020" s="36" t="s">
        <v>11</v>
      </c>
      <c r="C1020" s="36" t="s">
        <v>53</v>
      </c>
      <c r="D1020" s="36" t="s">
        <v>345</v>
      </c>
      <c r="E1020" s="36" t="s">
        <v>197</v>
      </c>
      <c r="F1020" s="27">
        <v>500</v>
      </c>
      <c r="G1020" s="27"/>
      <c r="H1020" s="27"/>
      <c r="I1020" s="27"/>
      <c r="J1020" s="27"/>
      <c r="K1020" s="27"/>
      <c r="L1020" s="27">
        <f>F1020+H1020+I1020+J1020+K1020</f>
        <v>500</v>
      </c>
      <c r="M1020" s="27">
        <f>G1020+K1020</f>
        <v>0</v>
      </c>
      <c r="N1020" s="27"/>
      <c r="O1020" s="27"/>
      <c r="P1020" s="27"/>
      <c r="Q1020" s="27"/>
      <c r="R1020" s="27">
        <f>L1020+N1020+O1020+P1020+Q1020</f>
        <v>500</v>
      </c>
      <c r="S1020" s="27">
        <f>M1020+Q1020</f>
        <v>0</v>
      </c>
      <c r="T1020" s="27"/>
      <c r="U1020" s="27"/>
      <c r="V1020" s="27"/>
      <c r="W1020" s="27"/>
      <c r="X1020" s="27">
        <f>R1020+T1020+U1020+V1020+W1020</f>
        <v>500</v>
      </c>
      <c r="Y1020" s="27">
        <f>S1020+W1020</f>
        <v>0</v>
      </c>
      <c r="Z1020" s="27"/>
      <c r="AA1020" s="27"/>
      <c r="AB1020" s="27"/>
      <c r="AC1020" s="27"/>
      <c r="AD1020" s="27">
        <f>X1020+Z1020+AA1020+AB1020+AC1020</f>
        <v>500</v>
      </c>
      <c r="AE1020" s="27">
        <f>Y1020+AC1020</f>
        <v>0</v>
      </c>
      <c r="AF1020" s="27"/>
      <c r="AG1020" s="27"/>
      <c r="AH1020" s="27"/>
      <c r="AI1020" s="27"/>
      <c r="AJ1020" s="27">
        <f>AD1020+AF1020+AG1020+AH1020+AI1020</f>
        <v>500</v>
      </c>
      <c r="AK1020" s="27">
        <f>AE1020+AI1020</f>
        <v>0</v>
      </c>
      <c r="AL1020" s="27"/>
      <c r="AM1020" s="27"/>
      <c r="AN1020" s="27"/>
      <c r="AO1020" s="27"/>
      <c r="AP1020" s="27">
        <f>AJ1020+AL1020+AM1020+AN1020+AO1020</f>
        <v>500</v>
      </c>
      <c r="AQ1020" s="27">
        <f>AK1020+AO1020</f>
        <v>0</v>
      </c>
      <c r="AR1020" s="27"/>
      <c r="AS1020" s="27"/>
      <c r="AT1020" s="27"/>
      <c r="AU1020" s="27"/>
      <c r="AV1020" s="27">
        <f>AP1020+AR1020+AS1020+AT1020+AU1020</f>
        <v>500</v>
      </c>
      <c r="AW1020" s="27">
        <f>AQ1020+AU1020</f>
        <v>0</v>
      </c>
    </row>
    <row r="1021" spans="1:49" s="7" customFormat="1" ht="39" customHeight="1">
      <c r="A1021" s="79" t="s">
        <v>145</v>
      </c>
      <c r="B1021" s="36" t="s">
        <v>11</v>
      </c>
      <c r="C1021" s="36" t="s">
        <v>53</v>
      </c>
      <c r="D1021" s="36" t="s">
        <v>346</v>
      </c>
      <c r="E1021" s="36"/>
      <c r="F1021" s="27">
        <f t="shared" ref="F1021:U1022" si="1744">F1022</f>
        <v>3304</v>
      </c>
      <c r="G1021" s="27">
        <f t="shared" si="1744"/>
        <v>0</v>
      </c>
      <c r="H1021" s="27">
        <f t="shared" si="1744"/>
        <v>0</v>
      </c>
      <c r="I1021" s="27">
        <f t="shared" si="1744"/>
        <v>0</v>
      </c>
      <c r="J1021" s="27">
        <f t="shared" si="1744"/>
        <v>0</v>
      </c>
      <c r="K1021" s="27">
        <f t="shared" si="1744"/>
        <v>0</v>
      </c>
      <c r="L1021" s="27">
        <f t="shared" si="1744"/>
        <v>3304</v>
      </c>
      <c r="M1021" s="27">
        <f t="shared" si="1744"/>
        <v>0</v>
      </c>
      <c r="N1021" s="27">
        <f t="shared" si="1744"/>
        <v>0</v>
      </c>
      <c r="O1021" s="27">
        <f t="shared" si="1744"/>
        <v>0</v>
      </c>
      <c r="P1021" s="27">
        <f t="shared" si="1744"/>
        <v>0</v>
      </c>
      <c r="Q1021" s="27">
        <f t="shared" si="1744"/>
        <v>0</v>
      </c>
      <c r="R1021" s="27">
        <f t="shared" si="1744"/>
        <v>3304</v>
      </c>
      <c r="S1021" s="27">
        <f t="shared" si="1744"/>
        <v>0</v>
      </c>
      <c r="T1021" s="27">
        <f t="shared" si="1744"/>
        <v>0</v>
      </c>
      <c r="U1021" s="27">
        <f t="shared" si="1744"/>
        <v>0</v>
      </c>
      <c r="V1021" s="27">
        <f t="shared" ref="T1021:AI1022" si="1745">V1022</f>
        <v>0</v>
      </c>
      <c r="W1021" s="27">
        <f t="shared" si="1745"/>
        <v>0</v>
      </c>
      <c r="X1021" s="27">
        <f t="shared" si="1745"/>
        <v>3304</v>
      </c>
      <c r="Y1021" s="27">
        <f t="shared" si="1745"/>
        <v>0</v>
      </c>
      <c r="Z1021" s="27">
        <f t="shared" si="1745"/>
        <v>0</v>
      </c>
      <c r="AA1021" s="27">
        <f t="shared" si="1745"/>
        <v>0</v>
      </c>
      <c r="AB1021" s="27">
        <f t="shared" si="1745"/>
        <v>0</v>
      </c>
      <c r="AC1021" s="27">
        <f t="shared" si="1745"/>
        <v>0</v>
      </c>
      <c r="AD1021" s="27">
        <f t="shared" si="1745"/>
        <v>3304</v>
      </c>
      <c r="AE1021" s="27">
        <f t="shared" si="1745"/>
        <v>0</v>
      </c>
      <c r="AF1021" s="27">
        <f t="shared" si="1745"/>
        <v>0</v>
      </c>
      <c r="AG1021" s="27">
        <f t="shared" si="1745"/>
        <v>0</v>
      </c>
      <c r="AH1021" s="27">
        <f t="shared" si="1745"/>
        <v>0</v>
      </c>
      <c r="AI1021" s="27">
        <f t="shared" si="1745"/>
        <v>0</v>
      </c>
      <c r="AJ1021" s="27">
        <f t="shared" ref="AF1021:AU1022" si="1746">AJ1022</f>
        <v>3304</v>
      </c>
      <c r="AK1021" s="27">
        <f t="shared" si="1746"/>
        <v>0</v>
      </c>
      <c r="AL1021" s="27">
        <f t="shared" si="1746"/>
        <v>0</v>
      </c>
      <c r="AM1021" s="27">
        <f t="shared" si="1746"/>
        <v>0</v>
      </c>
      <c r="AN1021" s="27">
        <f t="shared" si="1746"/>
        <v>0</v>
      </c>
      <c r="AO1021" s="27">
        <f t="shared" si="1746"/>
        <v>0</v>
      </c>
      <c r="AP1021" s="27">
        <f t="shared" si="1746"/>
        <v>3304</v>
      </c>
      <c r="AQ1021" s="27">
        <f t="shared" si="1746"/>
        <v>0</v>
      </c>
      <c r="AR1021" s="27">
        <f t="shared" si="1746"/>
        <v>0</v>
      </c>
      <c r="AS1021" s="27">
        <f t="shared" si="1746"/>
        <v>0</v>
      </c>
      <c r="AT1021" s="27">
        <f t="shared" si="1746"/>
        <v>0</v>
      </c>
      <c r="AU1021" s="27">
        <f t="shared" si="1746"/>
        <v>0</v>
      </c>
      <c r="AV1021" s="27">
        <f t="shared" ref="AR1021:AW1022" si="1747">AV1022</f>
        <v>3304</v>
      </c>
      <c r="AW1021" s="27">
        <f t="shared" si="1747"/>
        <v>0</v>
      </c>
    </row>
    <row r="1022" spans="1:49" s="7" customFormat="1" ht="22.5" customHeight="1">
      <c r="A1022" s="77" t="s">
        <v>102</v>
      </c>
      <c r="B1022" s="36" t="s">
        <v>11</v>
      </c>
      <c r="C1022" s="36" t="s">
        <v>53</v>
      </c>
      <c r="D1022" s="36" t="s">
        <v>346</v>
      </c>
      <c r="E1022" s="36" t="s">
        <v>91</v>
      </c>
      <c r="F1022" s="27">
        <f t="shared" si="1744"/>
        <v>3304</v>
      </c>
      <c r="G1022" s="27">
        <f t="shared" si="1744"/>
        <v>0</v>
      </c>
      <c r="H1022" s="27">
        <f t="shared" si="1744"/>
        <v>0</v>
      </c>
      <c r="I1022" s="27">
        <f t="shared" si="1744"/>
        <v>0</v>
      </c>
      <c r="J1022" s="27">
        <f t="shared" si="1744"/>
        <v>0</v>
      </c>
      <c r="K1022" s="27">
        <f t="shared" si="1744"/>
        <v>0</v>
      </c>
      <c r="L1022" s="27">
        <f t="shared" si="1744"/>
        <v>3304</v>
      </c>
      <c r="M1022" s="27">
        <f t="shared" si="1744"/>
        <v>0</v>
      </c>
      <c r="N1022" s="27">
        <f t="shared" si="1744"/>
        <v>0</v>
      </c>
      <c r="O1022" s="27">
        <f t="shared" si="1744"/>
        <v>0</v>
      </c>
      <c r="P1022" s="27">
        <f t="shared" si="1744"/>
        <v>0</v>
      </c>
      <c r="Q1022" s="27">
        <f t="shared" si="1744"/>
        <v>0</v>
      </c>
      <c r="R1022" s="27">
        <f t="shared" si="1744"/>
        <v>3304</v>
      </c>
      <c r="S1022" s="27">
        <f t="shared" si="1744"/>
        <v>0</v>
      </c>
      <c r="T1022" s="27">
        <f t="shared" si="1745"/>
        <v>0</v>
      </c>
      <c r="U1022" s="27">
        <f t="shared" si="1745"/>
        <v>0</v>
      </c>
      <c r="V1022" s="27">
        <f t="shared" si="1745"/>
        <v>0</v>
      </c>
      <c r="W1022" s="27">
        <f t="shared" si="1745"/>
        <v>0</v>
      </c>
      <c r="X1022" s="27">
        <f t="shared" si="1745"/>
        <v>3304</v>
      </c>
      <c r="Y1022" s="27">
        <f t="shared" si="1745"/>
        <v>0</v>
      </c>
      <c r="Z1022" s="27">
        <f t="shared" si="1745"/>
        <v>0</v>
      </c>
      <c r="AA1022" s="27">
        <f t="shared" si="1745"/>
        <v>0</v>
      </c>
      <c r="AB1022" s="27">
        <f t="shared" si="1745"/>
        <v>0</v>
      </c>
      <c r="AC1022" s="27">
        <f t="shared" si="1745"/>
        <v>0</v>
      </c>
      <c r="AD1022" s="27">
        <f t="shared" si="1745"/>
        <v>3304</v>
      </c>
      <c r="AE1022" s="27">
        <f t="shared" si="1745"/>
        <v>0</v>
      </c>
      <c r="AF1022" s="27">
        <f t="shared" si="1746"/>
        <v>0</v>
      </c>
      <c r="AG1022" s="27">
        <f t="shared" si="1746"/>
        <v>0</v>
      </c>
      <c r="AH1022" s="27">
        <f t="shared" si="1746"/>
        <v>0</v>
      </c>
      <c r="AI1022" s="27">
        <f t="shared" si="1746"/>
        <v>0</v>
      </c>
      <c r="AJ1022" s="27">
        <f t="shared" si="1746"/>
        <v>3304</v>
      </c>
      <c r="AK1022" s="27">
        <f t="shared" si="1746"/>
        <v>0</v>
      </c>
      <c r="AL1022" s="27">
        <f t="shared" si="1746"/>
        <v>0</v>
      </c>
      <c r="AM1022" s="27">
        <f t="shared" si="1746"/>
        <v>0</v>
      </c>
      <c r="AN1022" s="27">
        <f t="shared" si="1746"/>
        <v>0</v>
      </c>
      <c r="AO1022" s="27">
        <f t="shared" si="1746"/>
        <v>0</v>
      </c>
      <c r="AP1022" s="27">
        <f t="shared" si="1746"/>
        <v>3304</v>
      </c>
      <c r="AQ1022" s="27">
        <f t="shared" si="1746"/>
        <v>0</v>
      </c>
      <c r="AR1022" s="27">
        <f t="shared" si="1747"/>
        <v>0</v>
      </c>
      <c r="AS1022" s="27">
        <f t="shared" si="1747"/>
        <v>0</v>
      </c>
      <c r="AT1022" s="27">
        <f t="shared" si="1747"/>
        <v>0</v>
      </c>
      <c r="AU1022" s="27">
        <f t="shared" si="1747"/>
        <v>0</v>
      </c>
      <c r="AV1022" s="27">
        <f t="shared" si="1747"/>
        <v>3304</v>
      </c>
      <c r="AW1022" s="27">
        <f t="shared" si="1747"/>
        <v>0</v>
      </c>
    </row>
    <row r="1023" spans="1:49" s="7" customFormat="1" ht="36.75" customHeight="1">
      <c r="A1023" s="33" t="s">
        <v>198</v>
      </c>
      <c r="B1023" s="36" t="s">
        <v>11</v>
      </c>
      <c r="C1023" s="36" t="s">
        <v>53</v>
      </c>
      <c r="D1023" s="36" t="s">
        <v>346</v>
      </c>
      <c r="E1023" s="36" t="s">
        <v>197</v>
      </c>
      <c r="F1023" s="27">
        <v>3304</v>
      </c>
      <c r="G1023" s="27"/>
      <c r="H1023" s="27"/>
      <c r="I1023" s="27"/>
      <c r="J1023" s="27"/>
      <c r="K1023" s="27"/>
      <c r="L1023" s="27">
        <f>F1023+H1023+I1023+J1023+K1023</f>
        <v>3304</v>
      </c>
      <c r="M1023" s="27">
        <f>G1023+K1023</f>
        <v>0</v>
      </c>
      <c r="N1023" s="27"/>
      <c r="O1023" s="27"/>
      <c r="P1023" s="27"/>
      <c r="Q1023" s="27"/>
      <c r="R1023" s="27">
        <f>L1023+N1023+O1023+P1023+Q1023</f>
        <v>3304</v>
      </c>
      <c r="S1023" s="27">
        <f>M1023+Q1023</f>
        <v>0</v>
      </c>
      <c r="T1023" s="27"/>
      <c r="U1023" s="27"/>
      <c r="V1023" s="27"/>
      <c r="W1023" s="27"/>
      <c r="X1023" s="27">
        <f>R1023+T1023+U1023+V1023+W1023</f>
        <v>3304</v>
      </c>
      <c r="Y1023" s="27">
        <f>S1023+W1023</f>
        <v>0</v>
      </c>
      <c r="Z1023" s="27"/>
      <c r="AA1023" s="27"/>
      <c r="AB1023" s="27"/>
      <c r="AC1023" s="27"/>
      <c r="AD1023" s="27">
        <f>X1023+Z1023+AA1023+AB1023+AC1023</f>
        <v>3304</v>
      </c>
      <c r="AE1023" s="27">
        <f>Y1023+AC1023</f>
        <v>0</v>
      </c>
      <c r="AF1023" s="27"/>
      <c r="AG1023" s="27"/>
      <c r="AH1023" s="27"/>
      <c r="AI1023" s="27"/>
      <c r="AJ1023" s="27">
        <f>AD1023+AF1023+AG1023+AH1023+AI1023</f>
        <v>3304</v>
      </c>
      <c r="AK1023" s="27">
        <f>AE1023+AI1023</f>
        <v>0</v>
      </c>
      <c r="AL1023" s="27"/>
      <c r="AM1023" s="27"/>
      <c r="AN1023" s="27"/>
      <c r="AO1023" s="27"/>
      <c r="AP1023" s="27">
        <f>AJ1023+AL1023+AM1023+AN1023+AO1023</f>
        <v>3304</v>
      </c>
      <c r="AQ1023" s="27">
        <f>AK1023+AO1023</f>
        <v>0</v>
      </c>
      <c r="AR1023" s="27"/>
      <c r="AS1023" s="27"/>
      <c r="AT1023" s="27"/>
      <c r="AU1023" s="27"/>
      <c r="AV1023" s="27">
        <f>AP1023+AR1023+AS1023+AT1023+AU1023</f>
        <v>3304</v>
      </c>
      <c r="AW1023" s="27">
        <f>AQ1023+AU1023</f>
        <v>0</v>
      </c>
    </row>
    <row r="1024" spans="1:49" s="7" customFormat="1" ht="90" customHeight="1">
      <c r="A1024" s="33" t="s">
        <v>153</v>
      </c>
      <c r="B1024" s="36" t="s">
        <v>11</v>
      </c>
      <c r="C1024" s="36" t="s">
        <v>53</v>
      </c>
      <c r="D1024" s="36" t="s">
        <v>347</v>
      </c>
      <c r="E1024" s="36"/>
      <c r="F1024" s="27">
        <f t="shared" ref="F1024:U1025" si="1748">F1025</f>
        <v>378</v>
      </c>
      <c r="G1024" s="27">
        <f t="shared" si="1748"/>
        <v>0</v>
      </c>
      <c r="H1024" s="27">
        <f t="shared" si="1748"/>
        <v>0</v>
      </c>
      <c r="I1024" s="27">
        <f t="shared" si="1748"/>
        <v>0</v>
      </c>
      <c r="J1024" s="27">
        <f t="shared" si="1748"/>
        <v>0</v>
      </c>
      <c r="K1024" s="27">
        <f t="shared" si="1748"/>
        <v>0</v>
      </c>
      <c r="L1024" s="27">
        <f t="shared" si="1748"/>
        <v>378</v>
      </c>
      <c r="M1024" s="27">
        <f t="shared" si="1748"/>
        <v>0</v>
      </c>
      <c r="N1024" s="27">
        <f t="shared" si="1748"/>
        <v>0</v>
      </c>
      <c r="O1024" s="27">
        <f t="shared" si="1748"/>
        <v>0</v>
      </c>
      <c r="P1024" s="27">
        <f t="shared" si="1748"/>
        <v>0</v>
      </c>
      <c r="Q1024" s="27">
        <f t="shared" si="1748"/>
        <v>0</v>
      </c>
      <c r="R1024" s="27">
        <f t="shared" si="1748"/>
        <v>378</v>
      </c>
      <c r="S1024" s="27">
        <f t="shared" si="1748"/>
        <v>0</v>
      </c>
      <c r="T1024" s="27">
        <f t="shared" si="1748"/>
        <v>0</v>
      </c>
      <c r="U1024" s="27">
        <f t="shared" si="1748"/>
        <v>0</v>
      </c>
      <c r="V1024" s="27">
        <f t="shared" ref="T1024:AI1025" si="1749">V1025</f>
        <v>0</v>
      </c>
      <c r="W1024" s="27">
        <f t="shared" si="1749"/>
        <v>0</v>
      </c>
      <c r="X1024" s="27">
        <f t="shared" si="1749"/>
        <v>378</v>
      </c>
      <c r="Y1024" s="27">
        <f t="shared" si="1749"/>
        <v>0</v>
      </c>
      <c r="Z1024" s="27">
        <f t="shared" si="1749"/>
        <v>0</v>
      </c>
      <c r="AA1024" s="27">
        <f t="shared" si="1749"/>
        <v>0</v>
      </c>
      <c r="AB1024" s="27">
        <f t="shared" si="1749"/>
        <v>0</v>
      </c>
      <c r="AC1024" s="27">
        <f t="shared" si="1749"/>
        <v>0</v>
      </c>
      <c r="AD1024" s="27">
        <f t="shared" si="1749"/>
        <v>378</v>
      </c>
      <c r="AE1024" s="27">
        <f t="shared" si="1749"/>
        <v>0</v>
      </c>
      <c r="AF1024" s="27">
        <f t="shared" si="1749"/>
        <v>0</v>
      </c>
      <c r="AG1024" s="27">
        <f t="shared" si="1749"/>
        <v>0</v>
      </c>
      <c r="AH1024" s="27">
        <f t="shared" si="1749"/>
        <v>0</v>
      </c>
      <c r="AI1024" s="27">
        <f t="shared" si="1749"/>
        <v>0</v>
      </c>
      <c r="AJ1024" s="27">
        <f t="shared" ref="AF1024:AU1025" si="1750">AJ1025</f>
        <v>378</v>
      </c>
      <c r="AK1024" s="27">
        <f t="shared" si="1750"/>
        <v>0</v>
      </c>
      <c r="AL1024" s="27">
        <f t="shared" si="1750"/>
        <v>0</v>
      </c>
      <c r="AM1024" s="27">
        <f t="shared" si="1750"/>
        <v>0</v>
      </c>
      <c r="AN1024" s="27">
        <f t="shared" si="1750"/>
        <v>0</v>
      </c>
      <c r="AO1024" s="27">
        <f t="shared" si="1750"/>
        <v>0</v>
      </c>
      <c r="AP1024" s="27">
        <f t="shared" si="1750"/>
        <v>378</v>
      </c>
      <c r="AQ1024" s="27">
        <f t="shared" si="1750"/>
        <v>0</v>
      </c>
      <c r="AR1024" s="27">
        <f t="shared" si="1750"/>
        <v>0</v>
      </c>
      <c r="AS1024" s="27">
        <f t="shared" si="1750"/>
        <v>0</v>
      </c>
      <c r="AT1024" s="27">
        <f t="shared" si="1750"/>
        <v>0</v>
      </c>
      <c r="AU1024" s="27">
        <f t="shared" si="1750"/>
        <v>0</v>
      </c>
      <c r="AV1024" s="27">
        <f t="shared" ref="AR1024:AW1025" si="1751">AV1025</f>
        <v>378</v>
      </c>
      <c r="AW1024" s="27">
        <f t="shared" si="1751"/>
        <v>0</v>
      </c>
    </row>
    <row r="1025" spans="1:49" s="7" customFormat="1" ht="20.25" customHeight="1">
      <c r="A1025" s="77" t="s">
        <v>102</v>
      </c>
      <c r="B1025" s="36" t="s">
        <v>11</v>
      </c>
      <c r="C1025" s="36" t="s">
        <v>53</v>
      </c>
      <c r="D1025" s="36" t="s">
        <v>347</v>
      </c>
      <c r="E1025" s="36" t="s">
        <v>91</v>
      </c>
      <c r="F1025" s="27">
        <f t="shared" si="1748"/>
        <v>378</v>
      </c>
      <c r="G1025" s="27">
        <f t="shared" si="1748"/>
        <v>0</v>
      </c>
      <c r="H1025" s="27">
        <f t="shared" si="1748"/>
        <v>0</v>
      </c>
      <c r="I1025" s="27">
        <f t="shared" si="1748"/>
        <v>0</v>
      </c>
      <c r="J1025" s="27">
        <f t="shared" si="1748"/>
        <v>0</v>
      </c>
      <c r="K1025" s="27">
        <f t="shared" si="1748"/>
        <v>0</v>
      </c>
      <c r="L1025" s="27">
        <f t="shared" si="1748"/>
        <v>378</v>
      </c>
      <c r="M1025" s="27">
        <f t="shared" si="1748"/>
        <v>0</v>
      </c>
      <c r="N1025" s="27">
        <f t="shared" si="1748"/>
        <v>0</v>
      </c>
      <c r="O1025" s="27">
        <f t="shared" si="1748"/>
        <v>0</v>
      </c>
      <c r="P1025" s="27">
        <f t="shared" si="1748"/>
        <v>0</v>
      </c>
      <c r="Q1025" s="27">
        <f t="shared" si="1748"/>
        <v>0</v>
      </c>
      <c r="R1025" s="27">
        <f t="shared" si="1748"/>
        <v>378</v>
      </c>
      <c r="S1025" s="27">
        <f t="shared" si="1748"/>
        <v>0</v>
      </c>
      <c r="T1025" s="27">
        <f t="shared" si="1749"/>
        <v>0</v>
      </c>
      <c r="U1025" s="27">
        <f t="shared" si="1749"/>
        <v>0</v>
      </c>
      <c r="V1025" s="27">
        <f t="shared" si="1749"/>
        <v>0</v>
      </c>
      <c r="W1025" s="27">
        <f t="shared" si="1749"/>
        <v>0</v>
      </c>
      <c r="X1025" s="27">
        <f t="shared" si="1749"/>
        <v>378</v>
      </c>
      <c r="Y1025" s="27">
        <f t="shared" si="1749"/>
        <v>0</v>
      </c>
      <c r="Z1025" s="27">
        <f t="shared" si="1749"/>
        <v>0</v>
      </c>
      <c r="AA1025" s="27">
        <f t="shared" si="1749"/>
        <v>0</v>
      </c>
      <c r="AB1025" s="27">
        <f t="shared" si="1749"/>
        <v>0</v>
      </c>
      <c r="AC1025" s="27">
        <f t="shared" si="1749"/>
        <v>0</v>
      </c>
      <c r="AD1025" s="27">
        <f t="shared" si="1749"/>
        <v>378</v>
      </c>
      <c r="AE1025" s="27">
        <f t="shared" si="1749"/>
        <v>0</v>
      </c>
      <c r="AF1025" s="27">
        <f t="shared" si="1750"/>
        <v>0</v>
      </c>
      <c r="AG1025" s="27">
        <f t="shared" si="1750"/>
        <v>0</v>
      </c>
      <c r="AH1025" s="27">
        <f t="shared" si="1750"/>
        <v>0</v>
      </c>
      <c r="AI1025" s="27">
        <f t="shared" si="1750"/>
        <v>0</v>
      </c>
      <c r="AJ1025" s="27">
        <f t="shared" si="1750"/>
        <v>378</v>
      </c>
      <c r="AK1025" s="27">
        <f t="shared" si="1750"/>
        <v>0</v>
      </c>
      <c r="AL1025" s="27">
        <f t="shared" si="1750"/>
        <v>0</v>
      </c>
      <c r="AM1025" s="27">
        <f t="shared" si="1750"/>
        <v>0</v>
      </c>
      <c r="AN1025" s="27">
        <f t="shared" si="1750"/>
        <v>0</v>
      </c>
      <c r="AO1025" s="27">
        <f t="shared" si="1750"/>
        <v>0</v>
      </c>
      <c r="AP1025" s="27">
        <f t="shared" si="1750"/>
        <v>378</v>
      </c>
      <c r="AQ1025" s="27">
        <f t="shared" si="1750"/>
        <v>0</v>
      </c>
      <c r="AR1025" s="27">
        <f t="shared" si="1751"/>
        <v>0</v>
      </c>
      <c r="AS1025" s="27">
        <f t="shared" si="1751"/>
        <v>0</v>
      </c>
      <c r="AT1025" s="27">
        <f t="shared" si="1751"/>
        <v>0</v>
      </c>
      <c r="AU1025" s="27">
        <f t="shared" si="1751"/>
        <v>0</v>
      </c>
      <c r="AV1025" s="27">
        <f t="shared" si="1751"/>
        <v>378</v>
      </c>
      <c r="AW1025" s="27">
        <f t="shared" si="1751"/>
        <v>0</v>
      </c>
    </row>
    <row r="1026" spans="1:49" s="7" customFormat="1" ht="33.75">
      <c r="A1026" s="33" t="s">
        <v>198</v>
      </c>
      <c r="B1026" s="36" t="s">
        <v>11</v>
      </c>
      <c r="C1026" s="36" t="s">
        <v>53</v>
      </c>
      <c r="D1026" s="36" t="s">
        <v>347</v>
      </c>
      <c r="E1026" s="36" t="s">
        <v>197</v>
      </c>
      <c r="F1026" s="27">
        <v>378</v>
      </c>
      <c r="G1026" s="27"/>
      <c r="H1026" s="27"/>
      <c r="I1026" s="27"/>
      <c r="J1026" s="27"/>
      <c r="K1026" s="27"/>
      <c r="L1026" s="27">
        <f>F1026+H1026+I1026+J1026+K1026</f>
        <v>378</v>
      </c>
      <c r="M1026" s="27">
        <f>G1026+K1026</f>
        <v>0</v>
      </c>
      <c r="N1026" s="27"/>
      <c r="O1026" s="27"/>
      <c r="P1026" s="27"/>
      <c r="Q1026" s="27"/>
      <c r="R1026" s="27">
        <f>L1026+N1026+O1026+P1026+Q1026</f>
        <v>378</v>
      </c>
      <c r="S1026" s="27">
        <f>M1026+Q1026</f>
        <v>0</v>
      </c>
      <c r="T1026" s="27"/>
      <c r="U1026" s="27"/>
      <c r="V1026" s="27"/>
      <c r="W1026" s="27"/>
      <c r="X1026" s="27">
        <f>R1026+T1026+U1026+V1026+W1026</f>
        <v>378</v>
      </c>
      <c r="Y1026" s="27">
        <f>S1026+W1026</f>
        <v>0</v>
      </c>
      <c r="Z1026" s="27"/>
      <c r="AA1026" s="27"/>
      <c r="AB1026" s="27"/>
      <c r="AC1026" s="27"/>
      <c r="AD1026" s="27">
        <f>X1026+Z1026+AA1026+AB1026+AC1026</f>
        <v>378</v>
      </c>
      <c r="AE1026" s="27">
        <f>Y1026+AC1026</f>
        <v>0</v>
      </c>
      <c r="AF1026" s="27"/>
      <c r="AG1026" s="27"/>
      <c r="AH1026" s="27"/>
      <c r="AI1026" s="27"/>
      <c r="AJ1026" s="27">
        <f>AD1026+AF1026+AG1026+AH1026+AI1026</f>
        <v>378</v>
      </c>
      <c r="AK1026" s="27">
        <f>AE1026+AI1026</f>
        <v>0</v>
      </c>
      <c r="AL1026" s="27"/>
      <c r="AM1026" s="27"/>
      <c r="AN1026" s="27"/>
      <c r="AO1026" s="27"/>
      <c r="AP1026" s="27">
        <f>AJ1026+AL1026+AM1026+AN1026+AO1026</f>
        <v>378</v>
      </c>
      <c r="AQ1026" s="27">
        <f>AK1026+AO1026</f>
        <v>0</v>
      </c>
      <c r="AR1026" s="27"/>
      <c r="AS1026" s="27"/>
      <c r="AT1026" s="27"/>
      <c r="AU1026" s="27"/>
      <c r="AV1026" s="27">
        <f>AP1026+AR1026+AS1026+AT1026+AU1026</f>
        <v>378</v>
      </c>
      <c r="AW1026" s="27">
        <f>AQ1026+AU1026</f>
        <v>0</v>
      </c>
    </row>
    <row r="1027" spans="1:49" s="7" customFormat="1" ht="54.75" customHeight="1">
      <c r="A1027" s="79" t="s">
        <v>146</v>
      </c>
      <c r="B1027" s="36" t="s">
        <v>11</v>
      </c>
      <c r="C1027" s="36" t="s">
        <v>53</v>
      </c>
      <c r="D1027" s="36" t="s">
        <v>348</v>
      </c>
      <c r="E1027" s="36"/>
      <c r="F1027" s="27">
        <f t="shared" ref="F1027:U1028" si="1752">F1028</f>
        <v>100</v>
      </c>
      <c r="G1027" s="27">
        <f t="shared" si="1752"/>
        <v>0</v>
      </c>
      <c r="H1027" s="27">
        <f t="shared" si="1752"/>
        <v>0</v>
      </c>
      <c r="I1027" s="27">
        <f t="shared" si="1752"/>
        <v>0</v>
      </c>
      <c r="J1027" s="27">
        <f t="shared" si="1752"/>
        <v>0</v>
      </c>
      <c r="K1027" s="27">
        <f t="shared" si="1752"/>
        <v>0</v>
      </c>
      <c r="L1027" s="27">
        <f t="shared" si="1752"/>
        <v>100</v>
      </c>
      <c r="M1027" s="27">
        <f t="shared" si="1752"/>
        <v>0</v>
      </c>
      <c r="N1027" s="27">
        <f t="shared" si="1752"/>
        <v>0</v>
      </c>
      <c r="O1027" s="27">
        <f t="shared" si="1752"/>
        <v>0</v>
      </c>
      <c r="P1027" s="27">
        <f t="shared" si="1752"/>
        <v>0</v>
      </c>
      <c r="Q1027" s="27">
        <f t="shared" si="1752"/>
        <v>0</v>
      </c>
      <c r="R1027" s="27">
        <f t="shared" si="1752"/>
        <v>100</v>
      </c>
      <c r="S1027" s="27">
        <f t="shared" si="1752"/>
        <v>0</v>
      </c>
      <c r="T1027" s="27">
        <f t="shared" si="1752"/>
        <v>0</v>
      </c>
      <c r="U1027" s="27">
        <f t="shared" si="1752"/>
        <v>0</v>
      </c>
      <c r="V1027" s="27">
        <f t="shared" ref="T1027:AI1028" si="1753">V1028</f>
        <v>0</v>
      </c>
      <c r="W1027" s="27">
        <f t="shared" si="1753"/>
        <v>0</v>
      </c>
      <c r="X1027" s="27">
        <f t="shared" si="1753"/>
        <v>100</v>
      </c>
      <c r="Y1027" s="27">
        <f t="shared" si="1753"/>
        <v>0</v>
      </c>
      <c r="Z1027" s="27">
        <f t="shared" si="1753"/>
        <v>0</v>
      </c>
      <c r="AA1027" s="27">
        <f t="shared" si="1753"/>
        <v>0</v>
      </c>
      <c r="AB1027" s="27">
        <f t="shared" si="1753"/>
        <v>0</v>
      </c>
      <c r="AC1027" s="27">
        <f t="shared" si="1753"/>
        <v>0</v>
      </c>
      <c r="AD1027" s="27">
        <f t="shared" si="1753"/>
        <v>100</v>
      </c>
      <c r="AE1027" s="27">
        <f t="shared" si="1753"/>
        <v>0</v>
      </c>
      <c r="AF1027" s="27">
        <f t="shared" si="1753"/>
        <v>0</v>
      </c>
      <c r="AG1027" s="27">
        <f t="shared" si="1753"/>
        <v>0</v>
      </c>
      <c r="AH1027" s="27">
        <f t="shared" si="1753"/>
        <v>0</v>
      </c>
      <c r="AI1027" s="27">
        <f t="shared" si="1753"/>
        <v>0</v>
      </c>
      <c r="AJ1027" s="27">
        <f t="shared" ref="AF1027:AU1028" si="1754">AJ1028</f>
        <v>100</v>
      </c>
      <c r="AK1027" s="27">
        <f t="shared" si="1754"/>
        <v>0</v>
      </c>
      <c r="AL1027" s="27">
        <f t="shared" si="1754"/>
        <v>0</v>
      </c>
      <c r="AM1027" s="27">
        <f t="shared" si="1754"/>
        <v>0</v>
      </c>
      <c r="AN1027" s="27">
        <f t="shared" si="1754"/>
        <v>0</v>
      </c>
      <c r="AO1027" s="27">
        <f t="shared" si="1754"/>
        <v>0</v>
      </c>
      <c r="AP1027" s="27">
        <f t="shared" si="1754"/>
        <v>100</v>
      </c>
      <c r="AQ1027" s="27">
        <f t="shared" si="1754"/>
        <v>0</v>
      </c>
      <c r="AR1027" s="27">
        <f t="shared" si="1754"/>
        <v>0</v>
      </c>
      <c r="AS1027" s="27">
        <f t="shared" si="1754"/>
        <v>0</v>
      </c>
      <c r="AT1027" s="27">
        <f t="shared" si="1754"/>
        <v>0</v>
      </c>
      <c r="AU1027" s="27">
        <f t="shared" si="1754"/>
        <v>0</v>
      </c>
      <c r="AV1027" s="27">
        <f t="shared" ref="AR1027:AW1028" si="1755">AV1028</f>
        <v>100</v>
      </c>
      <c r="AW1027" s="27">
        <f t="shared" si="1755"/>
        <v>0</v>
      </c>
    </row>
    <row r="1028" spans="1:49" s="7" customFormat="1" ht="19.5" customHeight="1">
      <c r="A1028" s="77" t="s">
        <v>102</v>
      </c>
      <c r="B1028" s="36" t="s">
        <v>11</v>
      </c>
      <c r="C1028" s="36" t="s">
        <v>53</v>
      </c>
      <c r="D1028" s="36" t="s">
        <v>348</v>
      </c>
      <c r="E1028" s="36" t="s">
        <v>91</v>
      </c>
      <c r="F1028" s="27">
        <f t="shared" si="1752"/>
        <v>100</v>
      </c>
      <c r="G1028" s="27">
        <f t="shared" si="1752"/>
        <v>0</v>
      </c>
      <c r="H1028" s="27">
        <f t="shared" si="1752"/>
        <v>0</v>
      </c>
      <c r="I1028" s="27">
        <f t="shared" si="1752"/>
        <v>0</v>
      </c>
      <c r="J1028" s="27">
        <f t="shared" si="1752"/>
        <v>0</v>
      </c>
      <c r="K1028" s="27">
        <f t="shared" si="1752"/>
        <v>0</v>
      </c>
      <c r="L1028" s="27">
        <f t="shared" si="1752"/>
        <v>100</v>
      </c>
      <c r="M1028" s="27">
        <f t="shared" si="1752"/>
        <v>0</v>
      </c>
      <c r="N1028" s="27">
        <f t="shared" si="1752"/>
        <v>0</v>
      </c>
      <c r="O1028" s="27">
        <f t="shared" si="1752"/>
        <v>0</v>
      </c>
      <c r="P1028" s="27">
        <f t="shared" si="1752"/>
        <v>0</v>
      </c>
      <c r="Q1028" s="27">
        <f t="shared" si="1752"/>
        <v>0</v>
      </c>
      <c r="R1028" s="27">
        <f t="shared" si="1752"/>
        <v>100</v>
      </c>
      <c r="S1028" s="27">
        <f t="shared" si="1752"/>
        <v>0</v>
      </c>
      <c r="T1028" s="27">
        <f t="shared" si="1753"/>
        <v>0</v>
      </c>
      <c r="U1028" s="27">
        <f t="shared" si="1753"/>
        <v>0</v>
      </c>
      <c r="V1028" s="27">
        <f t="shared" si="1753"/>
        <v>0</v>
      </c>
      <c r="W1028" s="27">
        <f t="shared" si="1753"/>
        <v>0</v>
      </c>
      <c r="X1028" s="27">
        <f t="shared" si="1753"/>
        <v>100</v>
      </c>
      <c r="Y1028" s="27">
        <f t="shared" si="1753"/>
        <v>0</v>
      </c>
      <c r="Z1028" s="27">
        <f t="shared" si="1753"/>
        <v>0</v>
      </c>
      <c r="AA1028" s="27">
        <f t="shared" si="1753"/>
        <v>0</v>
      </c>
      <c r="AB1028" s="27">
        <f t="shared" si="1753"/>
        <v>0</v>
      </c>
      <c r="AC1028" s="27">
        <f t="shared" si="1753"/>
        <v>0</v>
      </c>
      <c r="AD1028" s="27">
        <f t="shared" si="1753"/>
        <v>100</v>
      </c>
      <c r="AE1028" s="27">
        <f t="shared" si="1753"/>
        <v>0</v>
      </c>
      <c r="AF1028" s="27">
        <f t="shared" si="1754"/>
        <v>0</v>
      </c>
      <c r="AG1028" s="27">
        <f t="shared" si="1754"/>
        <v>0</v>
      </c>
      <c r="AH1028" s="27">
        <f t="shared" si="1754"/>
        <v>0</v>
      </c>
      <c r="AI1028" s="27">
        <f t="shared" si="1754"/>
        <v>0</v>
      </c>
      <c r="AJ1028" s="27">
        <f t="shared" si="1754"/>
        <v>100</v>
      </c>
      <c r="AK1028" s="27">
        <f t="shared" si="1754"/>
        <v>0</v>
      </c>
      <c r="AL1028" s="27">
        <f t="shared" si="1754"/>
        <v>0</v>
      </c>
      <c r="AM1028" s="27">
        <f t="shared" si="1754"/>
        <v>0</v>
      </c>
      <c r="AN1028" s="27">
        <f t="shared" si="1754"/>
        <v>0</v>
      </c>
      <c r="AO1028" s="27">
        <f t="shared" si="1754"/>
        <v>0</v>
      </c>
      <c r="AP1028" s="27">
        <f t="shared" si="1754"/>
        <v>100</v>
      </c>
      <c r="AQ1028" s="27">
        <f t="shared" si="1754"/>
        <v>0</v>
      </c>
      <c r="AR1028" s="27">
        <f t="shared" si="1755"/>
        <v>0</v>
      </c>
      <c r="AS1028" s="27">
        <f t="shared" si="1755"/>
        <v>0</v>
      </c>
      <c r="AT1028" s="27">
        <f t="shared" si="1755"/>
        <v>0</v>
      </c>
      <c r="AU1028" s="27">
        <f t="shared" si="1755"/>
        <v>0</v>
      </c>
      <c r="AV1028" s="27">
        <f t="shared" si="1755"/>
        <v>100</v>
      </c>
      <c r="AW1028" s="27">
        <f t="shared" si="1755"/>
        <v>0</v>
      </c>
    </row>
    <row r="1029" spans="1:49" s="7" customFormat="1" ht="33.75">
      <c r="A1029" s="33" t="s">
        <v>198</v>
      </c>
      <c r="B1029" s="36" t="s">
        <v>11</v>
      </c>
      <c r="C1029" s="36" t="s">
        <v>53</v>
      </c>
      <c r="D1029" s="36" t="s">
        <v>348</v>
      </c>
      <c r="E1029" s="36" t="s">
        <v>197</v>
      </c>
      <c r="F1029" s="27">
        <v>100</v>
      </c>
      <c r="G1029" s="27"/>
      <c r="H1029" s="27"/>
      <c r="I1029" s="27"/>
      <c r="J1029" s="27"/>
      <c r="K1029" s="27"/>
      <c r="L1029" s="27">
        <f>F1029+H1029+I1029+J1029+K1029</f>
        <v>100</v>
      </c>
      <c r="M1029" s="27">
        <f>G1029+K1029</f>
        <v>0</v>
      </c>
      <c r="N1029" s="27"/>
      <c r="O1029" s="27"/>
      <c r="P1029" s="27"/>
      <c r="Q1029" s="27"/>
      <c r="R1029" s="27">
        <f>L1029+N1029+O1029+P1029+Q1029</f>
        <v>100</v>
      </c>
      <c r="S1029" s="27">
        <f>M1029+Q1029</f>
        <v>0</v>
      </c>
      <c r="T1029" s="27"/>
      <c r="U1029" s="27"/>
      <c r="V1029" s="27"/>
      <c r="W1029" s="27"/>
      <c r="X1029" s="27">
        <f>R1029+T1029+U1029+V1029+W1029</f>
        <v>100</v>
      </c>
      <c r="Y1029" s="27">
        <f>S1029+W1029</f>
        <v>0</v>
      </c>
      <c r="Z1029" s="27"/>
      <c r="AA1029" s="27"/>
      <c r="AB1029" s="27"/>
      <c r="AC1029" s="27"/>
      <c r="AD1029" s="27">
        <f>X1029+Z1029+AA1029+AB1029+AC1029</f>
        <v>100</v>
      </c>
      <c r="AE1029" s="27">
        <f>Y1029+AC1029</f>
        <v>0</v>
      </c>
      <c r="AF1029" s="27"/>
      <c r="AG1029" s="27"/>
      <c r="AH1029" s="27"/>
      <c r="AI1029" s="27"/>
      <c r="AJ1029" s="27">
        <f>AD1029+AF1029+AG1029+AH1029+AI1029</f>
        <v>100</v>
      </c>
      <c r="AK1029" s="27">
        <f>AE1029+AI1029</f>
        <v>0</v>
      </c>
      <c r="AL1029" s="27"/>
      <c r="AM1029" s="27"/>
      <c r="AN1029" s="27"/>
      <c r="AO1029" s="27"/>
      <c r="AP1029" s="27">
        <f>AJ1029+AL1029+AM1029+AN1029+AO1029</f>
        <v>100</v>
      </c>
      <c r="AQ1029" s="27">
        <f>AK1029+AO1029</f>
        <v>0</v>
      </c>
      <c r="AR1029" s="27"/>
      <c r="AS1029" s="27"/>
      <c r="AT1029" s="27"/>
      <c r="AU1029" s="27"/>
      <c r="AV1029" s="27">
        <f>AP1029+AR1029+AS1029+AT1029+AU1029</f>
        <v>100</v>
      </c>
      <c r="AW1029" s="27">
        <f>AQ1029+AU1029</f>
        <v>0</v>
      </c>
    </row>
    <row r="1030" spans="1:49" s="7" customFormat="1" ht="177" customHeight="1">
      <c r="A1030" s="33" t="s">
        <v>154</v>
      </c>
      <c r="B1030" s="36" t="s">
        <v>11</v>
      </c>
      <c r="C1030" s="36" t="s">
        <v>53</v>
      </c>
      <c r="D1030" s="36" t="s">
        <v>349</v>
      </c>
      <c r="E1030" s="36"/>
      <c r="F1030" s="27">
        <f t="shared" ref="F1030:U1031" si="1756">F1031</f>
        <v>100</v>
      </c>
      <c r="G1030" s="27">
        <f t="shared" si="1756"/>
        <v>0</v>
      </c>
      <c r="H1030" s="27">
        <f t="shared" si="1756"/>
        <v>0</v>
      </c>
      <c r="I1030" s="27">
        <f t="shared" si="1756"/>
        <v>0</v>
      </c>
      <c r="J1030" s="27">
        <f t="shared" si="1756"/>
        <v>0</v>
      </c>
      <c r="K1030" s="27">
        <f t="shared" si="1756"/>
        <v>0</v>
      </c>
      <c r="L1030" s="27">
        <f t="shared" si="1756"/>
        <v>100</v>
      </c>
      <c r="M1030" s="27">
        <f t="shared" si="1756"/>
        <v>0</v>
      </c>
      <c r="N1030" s="27">
        <f t="shared" si="1756"/>
        <v>0</v>
      </c>
      <c r="O1030" s="27">
        <f t="shared" si="1756"/>
        <v>0</v>
      </c>
      <c r="P1030" s="27">
        <f t="shared" si="1756"/>
        <v>0</v>
      </c>
      <c r="Q1030" s="27">
        <f t="shared" si="1756"/>
        <v>0</v>
      </c>
      <c r="R1030" s="27">
        <f t="shared" si="1756"/>
        <v>100</v>
      </c>
      <c r="S1030" s="27">
        <f t="shared" si="1756"/>
        <v>0</v>
      </c>
      <c r="T1030" s="27">
        <f t="shared" si="1756"/>
        <v>0</v>
      </c>
      <c r="U1030" s="27">
        <f t="shared" si="1756"/>
        <v>0</v>
      </c>
      <c r="V1030" s="27">
        <f t="shared" ref="T1030:AI1031" si="1757">V1031</f>
        <v>0</v>
      </c>
      <c r="W1030" s="27">
        <f t="shared" si="1757"/>
        <v>0</v>
      </c>
      <c r="X1030" s="27">
        <f t="shared" si="1757"/>
        <v>100</v>
      </c>
      <c r="Y1030" s="27">
        <f t="shared" si="1757"/>
        <v>0</v>
      </c>
      <c r="Z1030" s="27">
        <f t="shared" si="1757"/>
        <v>0</v>
      </c>
      <c r="AA1030" s="27">
        <f t="shared" si="1757"/>
        <v>0</v>
      </c>
      <c r="AB1030" s="27">
        <f t="shared" si="1757"/>
        <v>0</v>
      </c>
      <c r="AC1030" s="27">
        <f t="shared" si="1757"/>
        <v>0</v>
      </c>
      <c r="AD1030" s="27">
        <f t="shared" si="1757"/>
        <v>100</v>
      </c>
      <c r="AE1030" s="27">
        <f t="shared" si="1757"/>
        <v>0</v>
      </c>
      <c r="AF1030" s="27">
        <f t="shared" si="1757"/>
        <v>0</v>
      </c>
      <c r="AG1030" s="27">
        <f t="shared" si="1757"/>
        <v>0</v>
      </c>
      <c r="AH1030" s="27">
        <f t="shared" si="1757"/>
        <v>0</v>
      </c>
      <c r="AI1030" s="27">
        <f t="shared" si="1757"/>
        <v>0</v>
      </c>
      <c r="AJ1030" s="27">
        <f t="shared" ref="AF1030:AU1031" si="1758">AJ1031</f>
        <v>100</v>
      </c>
      <c r="AK1030" s="27">
        <f t="shared" si="1758"/>
        <v>0</v>
      </c>
      <c r="AL1030" s="27">
        <f t="shared" si="1758"/>
        <v>0</v>
      </c>
      <c r="AM1030" s="27">
        <f t="shared" si="1758"/>
        <v>0</v>
      </c>
      <c r="AN1030" s="27">
        <f t="shared" si="1758"/>
        <v>0</v>
      </c>
      <c r="AO1030" s="27">
        <f t="shared" si="1758"/>
        <v>0</v>
      </c>
      <c r="AP1030" s="27">
        <f t="shared" si="1758"/>
        <v>100</v>
      </c>
      <c r="AQ1030" s="27">
        <f t="shared" si="1758"/>
        <v>0</v>
      </c>
      <c r="AR1030" s="27">
        <f t="shared" si="1758"/>
        <v>0</v>
      </c>
      <c r="AS1030" s="27">
        <f t="shared" si="1758"/>
        <v>0</v>
      </c>
      <c r="AT1030" s="27">
        <f t="shared" si="1758"/>
        <v>0</v>
      </c>
      <c r="AU1030" s="27">
        <f t="shared" si="1758"/>
        <v>0</v>
      </c>
      <c r="AV1030" s="27">
        <f t="shared" ref="AR1030:AW1031" si="1759">AV1031</f>
        <v>100</v>
      </c>
      <c r="AW1030" s="27">
        <f t="shared" si="1759"/>
        <v>0</v>
      </c>
    </row>
    <row r="1031" spans="1:49" s="7" customFormat="1" ht="20.25" customHeight="1">
      <c r="A1031" s="77" t="s">
        <v>102</v>
      </c>
      <c r="B1031" s="36" t="s">
        <v>11</v>
      </c>
      <c r="C1031" s="36" t="s">
        <v>53</v>
      </c>
      <c r="D1031" s="36" t="s">
        <v>349</v>
      </c>
      <c r="E1031" s="36" t="s">
        <v>91</v>
      </c>
      <c r="F1031" s="27">
        <f t="shared" si="1756"/>
        <v>100</v>
      </c>
      <c r="G1031" s="27">
        <f t="shared" si="1756"/>
        <v>0</v>
      </c>
      <c r="H1031" s="27">
        <f t="shared" si="1756"/>
        <v>0</v>
      </c>
      <c r="I1031" s="27">
        <f t="shared" si="1756"/>
        <v>0</v>
      </c>
      <c r="J1031" s="27">
        <f t="shared" si="1756"/>
        <v>0</v>
      </c>
      <c r="K1031" s="27">
        <f t="shared" si="1756"/>
        <v>0</v>
      </c>
      <c r="L1031" s="27">
        <f t="shared" si="1756"/>
        <v>100</v>
      </c>
      <c r="M1031" s="27">
        <f t="shared" si="1756"/>
        <v>0</v>
      </c>
      <c r="N1031" s="27">
        <f t="shared" si="1756"/>
        <v>0</v>
      </c>
      <c r="O1031" s="27">
        <f t="shared" si="1756"/>
        <v>0</v>
      </c>
      <c r="P1031" s="27">
        <f t="shared" si="1756"/>
        <v>0</v>
      </c>
      <c r="Q1031" s="27">
        <f t="shared" si="1756"/>
        <v>0</v>
      </c>
      <c r="R1031" s="27">
        <f t="shared" si="1756"/>
        <v>100</v>
      </c>
      <c r="S1031" s="27">
        <f t="shared" si="1756"/>
        <v>0</v>
      </c>
      <c r="T1031" s="27">
        <f t="shared" si="1757"/>
        <v>0</v>
      </c>
      <c r="U1031" s="27">
        <f t="shared" si="1757"/>
        <v>0</v>
      </c>
      <c r="V1031" s="27">
        <f t="shared" si="1757"/>
        <v>0</v>
      </c>
      <c r="W1031" s="27">
        <f t="shared" si="1757"/>
        <v>0</v>
      </c>
      <c r="X1031" s="27">
        <f t="shared" si="1757"/>
        <v>100</v>
      </c>
      <c r="Y1031" s="27">
        <f t="shared" si="1757"/>
        <v>0</v>
      </c>
      <c r="Z1031" s="27">
        <f t="shared" si="1757"/>
        <v>0</v>
      </c>
      <c r="AA1031" s="27">
        <f t="shared" si="1757"/>
        <v>0</v>
      </c>
      <c r="AB1031" s="27">
        <f t="shared" si="1757"/>
        <v>0</v>
      </c>
      <c r="AC1031" s="27">
        <f t="shared" si="1757"/>
        <v>0</v>
      </c>
      <c r="AD1031" s="27">
        <f t="shared" si="1757"/>
        <v>100</v>
      </c>
      <c r="AE1031" s="27">
        <f t="shared" si="1757"/>
        <v>0</v>
      </c>
      <c r="AF1031" s="27">
        <f t="shared" si="1758"/>
        <v>0</v>
      </c>
      <c r="AG1031" s="27">
        <f t="shared" si="1758"/>
        <v>0</v>
      </c>
      <c r="AH1031" s="27">
        <f t="shared" si="1758"/>
        <v>0</v>
      </c>
      <c r="AI1031" s="27">
        <f t="shared" si="1758"/>
        <v>0</v>
      </c>
      <c r="AJ1031" s="27">
        <f t="shared" si="1758"/>
        <v>100</v>
      </c>
      <c r="AK1031" s="27">
        <f t="shared" si="1758"/>
        <v>0</v>
      </c>
      <c r="AL1031" s="27">
        <f t="shared" si="1758"/>
        <v>0</v>
      </c>
      <c r="AM1031" s="27">
        <f t="shared" si="1758"/>
        <v>0</v>
      </c>
      <c r="AN1031" s="27">
        <f t="shared" si="1758"/>
        <v>0</v>
      </c>
      <c r="AO1031" s="27">
        <f t="shared" si="1758"/>
        <v>0</v>
      </c>
      <c r="AP1031" s="27">
        <f t="shared" si="1758"/>
        <v>100</v>
      </c>
      <c r="AQ1031" s="27">
        <f t="shared" si="1758"/>
        <v>0</v>
      </c>
      <c r="AR1031" s="27">
        <f t="shared" si="1759"/>
        <v>0</v>
      </c>
      <c r="AS1031" s="27">
        <f t="shared" si="1759"/>
        <v>0</v>
      </c>
      <c r="AT1031" s="27">
        <f t="shared" si="1759"/>
        <v>0</v>
      </c>
      <c r="AU1031" s="27">
        <f t="shared" si="1759"/>
        <v>0</v>
      </c>
      <c r="AV1031" s="27">
        <f t="shared" si="1759"/>
        <v>100</v>
      </c>
      <c r="AW1031" s="27">
        <f t="shared" si="1759"/>
        <v>0</v>
      </c>
    </row>
    <row r="1032" spans="1:49" s="7" customFormat="1" ht="33.75">
      <c r="A1032" s="33" t="s">
        <v>198</v>
      </c>
      <c r="B1032" s="36" t="s">
        <v>11</v>
      </c>
      <c r="C1032" s="36" t="s">
        <v>53</v>
      </c>
      <c r="D1032" s="36" t="s">
        <v>349</v>
      </c>
      <c r="E1032" s="36" t="s">
        <v>197</v>
      </c>
      <c r="F1032" s="27">
        <v>100</v>
      </c>
      <c r="G1032" s="27"/>
      <c r="H1032" s="27"/>
      <c r="I1032" s="27"/>
      <c r="J1032" s="27"/>
      <c r="K1032" s="27"/>
      <c r="L1032" s="27">
        <f>F1032+H1032+I1032+J1032+K1032</f>
        <v>100</v>
      </c>
      <c r="M1032" s="27">
        <f>G1032+K1032</f>
        <v>0</v>
      </c>
      <c r="N1032" s="27"/>
      <c r="O1032" s="27"/>
      <c r="P1032" s="27"/>
      <c r="Q1032" s="27"/>
      <c r="R1032" s="27">
        <f>L1032+N1032+O1032+P1032+Q1032</f>
        <v>100</v>
      </c>
      <c r="S1032" s="27">
        <f>M1032+Q1032</f>
        <v>0</v>
      </c>
      <c r="T1032" s="27"/>
      <c r="U1032" s="27"/>
      <c r="V1032" s="27"/>
      <c r="W1032" s="27"/>
      <c r="X1032" s="27">
        <f>R1032+T1032+U1032+V1032+W1032</f>
        <v>100</v>
      </c>
      <c r="Y1032" s="27">
        <f>S1032+W1032</f>
        <v>0</v>
      </c>
      <c r="Z1032" s="27"/>
      <c r="AA1032" s="27"/>
      <c r="AB1032" s="27"/>
      <c r="AC1032" s="27"/>
      <c r="AD1032" s="27">
        <f>X1032+Z1032+AA1032+AB1032+AC1032</f>
        <v>100</v>
      </c>
      <c r="AE1032" s="27">
        <f>Y1032+AC1032</f>
        <v>0</v>
      </c>
      <c r="AF1032" s="27"/>
      <c r="AG1032" s="27"/>
      <c r="AH1032" s="27"/>
      <c r="AI1032" s="27"/>
      <c r="AJ1032" s="27">
        <f>AD1032+AF1032+AG1032+AH1032+AI1032</f>
        <v>100</v>
      </c>
      <c r="AK1032" s="27">
        <f>AE1032+AI1032</f>
        <v>0</v>
      </c>
      <c r="AL1032" s="27"/>
      <c r="AM1032" s="27"/>
      <c r="AN1032" s="27"/>
      <c r="AO1032" s="27"/>
      <c r="AP1032" s="27">
        <f>AJ1032+AL1032+AM1032+AN1032+AO1032</f>
        <v>100</v>
      </c>
      <c r="AQ1032" s="27">
        <f>AK1032+AO1032</f>
        <v>0</v>
      </c>
      <c r="AR1032" s="27"/>
      <c r="AS1032" s="27"/>
      <c r="AT1032" s="27"/>
      <c r="AU1032" s="27"/>
      <c r="AV1032" s="27">
        <f>AP1032+AR1032+AS1032+AT1032+AU1032</f>
        <v>100</v>
      </c>
      <c r="AW1032" s="27">
        <f>AQ1032+AU1032</f>
        <v>0</v>
      </c>
    </row>
    <row r="1033" spans="1:49" s="7" customFormat="1" ht="116.25" customHeight="1">
      <c r="A1033" s="33" t="s">
        <v>155</v>
      </c>
      <c r="B1033" s="36" t="s">
        <v>11</v>
      </c>
      <c r="C1033" s="36" t="s">
        <v>53</v>
      </c>
      <c r="D1033" s="36" t="s">
        <v>350</v>
      </c>
      <c r="E1033" s="36"/>
      <c r="F1033" s="27">
        <f t="shared" ref="F1033:U1034" si="1760">F1034</f>
        <v>50</v>
      </c>
      <c r="G1033" s="27">
        <f t="shared" si="1760"/>
        <v>0</v>
      </c>
      <c r="H1033" s="27">
        <f t="shared" si="1760"/>
        <v>0</v>
      </c>
      <c r="I1033" s="27">
        <f t="shared" si="1760"/>
        <v>0</v>
      </c>
      <c r="J1033" s="27">
        <f t="shared" si="1760"/>
        <v>0</v>
      </c>
      <c r="K1033" s="27">
        <f t="shared" si="1760"/>
        <v>0</v>
      </c>
      <c r="L1033" s="27">
        <f t="shared" si="1760"/>
        <v>50</v>
      </c>
      <c r="M1033" s="27">
        <f t="shared" si="1760"/>
        <v>0</v>
      </c>
      <c r="N1033" s="27">
        <f t="shared" si="1760"/>
        <v>0</v>
      </c>
      <c r="O1033" s="27">
        <f t="shared" si="1760"/>
        <v>0</v>
      </c>
      <c r="P1033" s="27">
        <f t="shared" si="1760"/>
        <v>0</v>
      </c>
      <c r="Q1033" s="27">
        <f t="shared" si="1760"/>
        <v>0</v>
      </c>
      <c r="R1033" s="27">
        <f t="shared" si="1760"/>
        <v>50</v>
      </c>
      <c r="S1033" s="27">
        <f t="shared" si="1760"/>
        <v>0</v>
      </c>
      <c r="T1033" s="27">
        <f t="shared" si="1760"/>
        <v>0</v>
      </c>
      <c r="U1033" s="27">
        <f t="shared" si="1760"/>
        <v>0</v>
      </c>
      <c r="V1033" s="27">
        <f t="shared" ref="T1033:AI1034" si="1761">V1034</f>
        <v>0</v>
      </c>
      <c r="W1033" s="27">
        <f t="shared" si="1761"/>
        <v>0</v>
      </c>
      <c r="X1033" s="27">
        <f t="shared" si="1761"/>
        <v>50</v>
      </c>
      <c r="Y1033" s="27">
        <f t="shared" si="1761"/>
        <v>0</v>
      </c>
      <c r="Z1033" s="27">
        <f t="shared" si="1761"/>
        <v>0</v>
      </c>
      <c r="AA1033" s="27">
        <f t="shared" si="1761"/>
        <v>0</v>
      </c>
      <c r="AB1033" s="27">
        <f t="shared" si="1761"/>
        <v>0</v>
      </c>
      <c r="AC1033" s="27">
        <f t="shared" si="1761"/>
        <v>0</v>
      </c>
      <c r="AD1033" s="27">
        <f t="shared" si="1761"/>
        <v>50</v>
      </c>
      <c r="AE1033" s="27">
        <f t="shared" si="1761"/>
        <v>0</v>
      </c>
      <c r="AF1033" s="27">
        <f t="shared" si="1761"/>
        <v>0</v>
      </c>
      <c r="AG1033" s="27">
        <f t="shared" si="1761"/>
        <v>0</v>
      </c>
      <c r="AH1033" s="27">
        <f t="shared" si="1761"/>
        <v>0</v>
      </c>
      <c r="AI1033" s="27">
        <f t="shared" si="1761"/>
        <v>0</v>
      </c>
      <c r="AJ1033" s="27">
        <f t="shared" ref="AF1033:AU1034" si="1762">AJ1034</f>
        <v>50</v>
      </c>
      <c r="AK1033" s="27">
        <f t="shared" si="1762"/>
        <v>0</v>
      </c>
      <c r="AL1033" s="27">
        <f t="shared" si="1762"/>
        <v>0</v>
      </c>
      <c r="AM1033" s="27">
        <f t="shared" si="1762"/>
        <v>0</v>
      </c>
      <c r="AN1033" s="27">
        <f t="shared" si="1762"/>
        <v>0</v>
      </c>
      <c r="AO1033" s="27">
        <f t="shared" si="1762"/>
        <v>0</v>
      </c>
      <c r="AP1033" s="27">
        <f t="shared" si="1762"/>
        <v>50</v>
      </c>
      <c r="AQ1033" s="27">
        <f t="shared" si="1762"/>
        <v>0</v>
      </c>
      <c r="AR1033" s="27">
        <f t="shared" si="1762"/>
        <v>0</v>
      </c>
      <c r="AS1033" s="27">
        <f t="shared" si="1762"/>
        <v>0</v>
      </c>
      <c r="AT1033" s="27">
        <f t="shared" si="1762"/>
        <v>0</v>
      </c>
      <c r="AU1033" s="27">
        <f t="shared" si="1762"/>
        <v>0</v>
      </c>
      <c r="AV1033" s="27">
        <f t="shared" ref="AR1033:AW1034" si="1763">AV1034</f>
        <v>50</v>
      </c>
      <c r="AW1033" s="27">
        <f t="shared" si="1763"/>
        <v>0</v>
      </c>
    </row>
    <row r="1034" spans="1:49" s="7" customFormat="1" ht="22.5" customHeight="1">
      <c r="A1034" s="77" t="s">
        <v>102</v>
      </c>
      <c r="B1034" s="36" t="s">
        <v>11</v>
      </c>
      <c r="C1034" s="36" t="s">
        <v>53</v>
      </c>
      <c r="D1034" s="36" t="s">
        <v>350</v>
      </c>
      <c r="E1034" s="36" t="s">
        <v>91</v>
      </c>
      <c r="F1034" s="27">
        <f t="shared" si="1760"/>
        <v>50</v>
      </c>
      <c r="G1034" s="27">
        <f t="shared" si="1760"/>
        <v>0</v>
      </c>
      <c r="H1034" s="27">
        <f t="shared" si="1760"/>
        <v>0</v>
      </c>
      <c r="I1034" s="27">
        <f t="shared" si="1760"/>
        <v>0</v>
      </c>
      <c r="J1034" s="27">
        <f t="shared" si="1760"/>
        <v>0</v>
      </c>
      <c r="K1034" s="27">
        <f t="shared" si="1760"/>
        <v>0</v>
      </c>
      <c r="L1034" s="27">
        <f t="shared" si="1760"/>
        <v>50</v>
      </c>
      <c r="M1034" s="27">
        <f t="shared" si="1760"/>
        <v>0</v>
      </c>
      <c r="N1034" s="27">
        <f t="shared" si="1760"/>
        <v>0</v>
      </c>
      <c r="O1034" s="27">
        <f t="shared" si="1760"/>
        <v>0</v>
      </c>
      <c r="P1034" s="27">
        <f t="shared" si="1760"/>
        <v>0</v>
      </c>
      <c r="Q1034" s="27">
        <f t="shared" si="1760"/>
        <v>0</v>
      </c>
      <c r="R1034" s="27">
        <f t="shared" si="1760"/>
        <v>50</v>
      </c>
      <c r="S1034" s="27">
        <f t="shared" si="1760"/>
        <v>0</v>
      </c>
      <c r="T1034" s="27">
        <f t="shared" si="1761"/>
        <v>0</v>
      </c>
      <c r="U1034" s="27">
        <f t="shared" si="1761"/>
        <v>0</v>
      </c>
      <c r="V1034" s="27">
        <f t="shared" si="1761"/>
        <v>0</v>
      </c>
      <c r="W1034" s="27">
        <f t="shared" si="1761"/>
        <v>0</v>
      </c>
      <c r="X1034" s="27">
        <f t="shared" si="1761"/>
        <v>50</v>
      </c>
      <c r="Y1034" s="27">
        <f t="shared" si="1761"/>
        <v>0</v>
      </c>
      <c r="Z1034" s="27">
        <f t="shared" si="1761"/>
        <v>0</v>
      </c>
      <c r="AA1034" s="27">
        <f t="shared" si="1761"/>
        <v>0</v>
      </c>
      <c r="AB1034" s="27">
        <f t="shared" si="1761"/>
        <v>0</v>
      </c>
      <c r="AC1034" s="27">
        <f t="shared" si="1761"/>
        <v>0</v>
      </c>
      <c r="AD1034" s="27">
        <f t="shared" si="1761"/>
        <v>50</v>
      </c>
      <c r="AE1034" s="27">
        <f t="shared" si="1761"/>
        <v>0</v>
      </c>
      <c r="AF1034" s="27">
        <f t="shared" si="1762"/>
        <v>0</v>
      </c>
      <c r="AG1034" s="27">
        <f t="shared" si="1762"/>
        <v>0</v>
      </c>
      <c r="AH1034" s="27">
        <f t="shared" si="1762"/>
        <v>0</v>
      </c>
      <c r="AI1034" s="27">
        <f t="shared" si="1762"/>
        <v>0</v>
      </c>
      <c r="AJ1034" s="27">
        <f t="shared" si="1762"/>
        <v>50</v>
      </c>
      <c r="AK1034" s="27">
        <f t="shared" si="1762"/>
        <v>0</v>
      </c>
      <c r="AL1034" s="27">
        <f t="shared" si="1762"/>
        <v>0</v>
      </c>
      <c r="AM1034" s="27">
        <f t="shared" si="1762"/>
        <v>0</v>
      </c>
      <c r="AN1034" s="27">
        <f t="shared" si="1762"/>
        <v>0</v>
      </c>
      <c r="AO1034" s="27">
        <f t="shared" si="1762"/>
        <v>0</v>
      </c>
      <c r="AP1034" s="27">
        <f t="shared" si="1762"/>
        <v>50</v>
      </c>
      <c r="AQ1034" s="27">
        <f t="shared" si="1762"/>
        <v>0</v>
      </c>
      <c r="AR1034" s="27">
        <f t="shared" si="1763"/>
        <v>0</v>
      </c>
      <c r="AS1034" s="27">
        <f t="shared" si="1763"/>
        <v>0</v>
      </c>
      <c r="AT1034" s="27">
        <f t="shared" si="1763"/>
        <v>0</v>
      </c>
      <c r="AU1034" s="27">
        <f t="shared" si="1763"/>
        <v>0</v>
      </c>
      <c r="AV1034" s="27">
        <f t="shared" si="1763"/>
        <v>50</v>
      </c>
      <c r="AW1034" s="27">
        <f t="shared" si="1763"/>
        <v>0</v>
      </c>
    </row>
    <row r="1035" spans="1:49" s="7" customFormat="1" ht="37.5" customHeight="1">
      <c r="A1035" s="33" t="s">
        <v>198</v>
      </c>
      <c r="B1035" s="36" t="s">
        <v>11</v>
      </c>
      <c r="C1035" s="36" t="s">
        <v>53</v>
      </c>
      <c r="D1035" s="36" t="s">
        <v>350</v>
      </c>
      <c r="E1035" s="36" t="s">
        <v>197</v>
      </c>
      <c r="F1035" s="27">
        <v>50</v>
      </c>
      <c r="G1035" s="27"/>
      <c r="H1035" s="27"/>
      <c r="I1035" s="27"/>
      <c r="J1035" s="27"/>
      <c r="K1035" s="27"/>
      <c r="L1035" s="27">
        <f>F1035+H1035+I1035+J1035+K1035</f>
        <v>50</v>
      </c>
      <c r="M1035" s="27">
        <f>G1035+K1035</f>
        <v>0</v>
      </c>
      <c r="N1035" s="27"/>
      <c r="O1035" s="27"/>
      <c r="P1035" s="27"/>
      <c r="Q1035" s="27"/>
      <c r="R1035" s="27">
        <f>L1035+N1035+O1035+P1035+Q1035</f>
        <v>50</v>
      </c>
      <c r="S1035" s="27">
        <f>M1035+Q1035</f>
        <v>0</v>
      </c>
      <c r="T1035" s="27"/>
      <c r="U1035" s="27"/>
      <c r="V1035" s="27"/>
      <c r="W1035" s="27"/>
      <c r="X1035" s="27">
        <f>R1035+T1035+U1035+V1035+W1035</f>
        <v>50</v>
      </c>
      <c r="Y1035" s="27">
        <f>S1035+W1035</f>
        <v>0</v>
      </c>
      <c r="Z1035" s="27"/>
      <c r="AA1035" s="27"/>
      <c r="AB1035" s="27"/>
      <c r="AC1035" s="27"/>
      <c r="AD1035" s="27">
        <f>X1035+Z1035+AA1035+AB1035+AC1035</f>
        <v>50</v>
      </c>
      <c r="AE1035" s="27">
        <f>Y1035+AC1035</f>
        <v>0</v>
      </c>
      <c r="AF1035" s="27"/>
      <c r="AG1035" s="27"/>
      <c r="AH1035" s="27"/>
      <c r="AI1035" s="27"/>
      <c r="AJ1035" s="27">
        <f>AD1035+AF1035+AG1035+AH1035+AI1035</f>
        <v>50</v>
      </c>
      <c r="AK1035" s="27">
        <f>AE1035+AI1035</f>
        <v>0</v>
      </c>
      <c r="AL1035" s="27"/>
      <c r="AM1035" s="27"/>
      <c r="AN1035" s="27"/>
      <c r="AO1035" s="27"/>
      <c r="AP1035" s="27">
        <f>AJ1035+AL1035+AM1035+AN1035+AO1035</f>
        <v>50</v>
      </c>
      <c r="AQ1035" s="27">
        <f>AK1035+AO1035</f>
        <v>0</v>
      </c>
      <c r="AR1035" s="27"/>
      <c r="AS1035" s="27"/>
      <c r="AT1035" s="27"/>
      <c r="AU1035" s="27"/>
      <c r="AV1035" s="27">
        <f>AP1035+AR1035+AS1035+AT1035+AU1035</f>
        <v>50</v>
      </c>
      <c r="AW1035" s="27">
        <f>AQ1035+AU1035</f>
        <v>0</v>
      </c>
    </row>
    <row r="1036" spans="1:49" s="7" customFormat="1" ht="90" customHeight="1">
      <c r="A1036" s="77" t="s">
        <v>147</v>
      </c>
      <c r="B1036" s="36" t="s">
        <v>11</v>
      </c>
      <c r="C1036" s="36" t="s">
        <v>53</v>
      </c>
      <c r="D1036" s="36" t="s">
        <v>351</v>
      </c>
      <c r="E1036" s="36"/>
      <c r="F1036" s="27">
        <f t="shared" ref="F1036:U1037" si="1764">F1037</f>
        <v>360</v>
      </c>
      <c r="G1036" s="27">
        <f t="shared" si="1764"/>
        <v>0</v>
      </c>
      <c r="H1036" s="27">
        <f t="shared" si="1764"/>
        <v>0</v>
      </c>
      <c r="I1036" s="27">
        <f t="shared" si="1764"/>
        <v>0</v>
      </c>
      <c r="J1036" s="27">
        <f t="shared" si="1764"/>
        <v>0</v>
      </c>
      <c r="K1036" s="27">
        <f t="shared" si="1764"/>
        <v>0</v>
      </c>
      <c r="L1036" s="27">
        <f t="shared" si="1764"/>
        <v>360</v>
      </c>
      <c r="M1036" s="27">
        <f t="shared" si="1764"/>
        <v>0</v>
      </c>
      <c r="N1036" s="27">
        <f t="shared" si="1764"/>
        <v>0</v>
      </c>
      <c r="O1036" s="27">
        <f t="shared" si="1764"/>
        <v>0</v>
      </c>
      <c r="P1036" s="27">
        <f t="shared" si="1764"/>
        <v>0</v>
      </c>
      <c r="Q1036" s="27">
        <f t="shared" si="1764"/>
        <v>0</v>
      </c>
      <c r="R1036" s="27">
        <f t="shared" si="1764"/>
        <v>360</v>
      </c>
      <c r="S1036" s="27">
        <f t="shared" si="1764"/>
        <v>0</v>
      </c>
      <c r="T1036" s="27">
        <f t="shared" si="1764"/>
        <v>0</v>
      </c>
      <c r="U1036" s="27">
        <f t="shared" si="1764"/>
        <v>0</v>
      </c>
      <c r="V1036" s="27">
        <f t="shared" ref="T1036:AI1037" si="1765">V1037</f>
        <v>0</v>
      </c>
      <c r="W1036" s="27">
        <f t="shared" si="1765"/>
        <v>0</v>
      </c>
      <c r="X1036" s="27">
        <f t="shared" si="1765"/>
        <v>360</v>
      </c>
      <c r="Y1036" s="27">
        <f t="shared" si="1765"/>
        <v>0</v>
      </c>
      <c r="Z1036" s="27">
        <f t="shared" si="1765"/>
        <v>0</v>
      </c>
      <c r="AA1036" s="27">
        <f t="shared" si="1765"/>
        <v>0</v>
      </c>
      <c r="AB1036" s="27">
        <f t="shared" si="1765"/>
        <v>0</v>
      </c>
      <c r="AC1036" s="27">
        <f t="shared" si="1765"/>
        <v>0</v>
      </c>
      <c r="AD1036" s="27">
        <f t="shared" si="1765"/>
        <v>360</v>
      </c>
      <c r="AE1036" s="27">
        <f t="shared" si="1765"/>
        <v>0</v>
      </c>
      <c r="AF1036" s="27">
        <f t="shared" si="1765"/>
        <v>0</v>
      </c>
      <c r="AG1036" s="27">
        <f t="shared" si="1765"/>
        <v>0</v>
      </c>
      <c r="AH1036" s="27">
        <f t="shared" si="1765"/>
        <v>0</v>
      </c>
      <c r="AI1036" s="27">
        <f t="shared" si="1765"/>
        <v>0</v>
      </c>
      <c r="AJ1036" s="27">
        <f t="shared" ref="AF1036:AU1037" si="1766">AJ1037</f>
        <v>360</v>
      </c>
      <c r="AK1036" s="27">
        <f t="shared" si="1766"/>
        <v>0</v>
      </c>
      <c r="AL1036" s="27">
        <f t="shared" si="1766"/>
        <v>0</v>
      </c>
      <c r="AM1036" s="27">
        <f t="shared" si="1766"/>
        <v>0</v>
      </c>
      <c r="AN1036" s="27">
        <f t="shared" si="1766"/>
        <v>0</v>
      </c>
      <c r="AO1036" s="27">
        <f t="shared" si="1766"/>
        <v>0</v>
      </c>
      <c r="AP1036" s="27">
        <f t="shared" si="1766"/>
        <v>360</v>
      </c>
      <c r="AQ1036" s="27">
        <f t="shared" si="1766"/>
        <v>0</v>
      </c>
      <c r="AR1036" s="27">
        <f t="shared" si="1766"/>
        <v>0</v>
      </c>
      <c r="AS1036" s="27">
        <f t="shared" si="1766"/>
        <v>0</v>
      </c>
      <c r="AT1036" s="27">
        <f t="shared" si="1766"/>
        <v>0</v>
      </c>
      <c r="AU1036" s="27">
        <f t="shared" si="1766"/>
        <v>0</v>
      </c>
      <c r="AV1036" s="27">
        <f t="shared" ref="AR1036:AW1037" si="1767">AV1037</f>
        <v>360</v>
      </c>
      <c r="AW1036" s="27">
        <f t="shared" si="1767"/>
        <v>0</v>
      </c>
    </row>
    <row r="1037" spans="1:49" s="7" customFormat="1" ht="22.5" customHeight="1">
      <c r="A1037" s="77" t="s">
        <v>102</v>
      </c>
      <c r="B1037" s="36" t="s">
        <v>11</v>
      </c>
      <c r="C1037" s="36" t="s">
        <v>53</v>
      </c>
      <c r="D1037" s="36" t="s">
        <v>351</v>
      </c>
      <c r="E1037" s="36" t="s">
        <v>91</v>
      </c>
      <c r="F1037" s="27">
        <f t="shared" si="1764"/>
        <v>360</v>
      </c>
      <c r="G1037" s="27">
        <f t="shared" si="1764"/>
        <v>0</v>
      </c>
      <c r="H1037" s="27">
        <f t="shared" si="1764"/>
        <v>0</v>
      </c>
      <c r="I1037" s="27">
        <f t="shared" si="1764"/>
        <v>0</v>
      </c>
      <c r="J1037" s="27">
        <f t="shared" si="1764"/>
        <v>0</v>
      </c>
      <c r="K1037" s="27">
        <f t="shared" si="1764"/>
        <v>0</v>
      </c>
      <c r="L1037" s="27">
        <f t="shared" si="1764"/>
        <v>360</v>
      </c>
      <c r="M1037" s="27">
        <f t="shared" si="1764"/>
        <v>0</v>
      </c>
      <c r="N1037" s="27">
        <f t="shared" si="1764"/>
        <v>0</v>
      </c>
      <c r="O1037" s="27">
        <f t="shared" si="1764"/>
        <v>0</v>
      </c>
      <c r="P1037" s="27">
        <f t="shared" si="1764"/>
        <v>0</v>
      </c>
      <c r="Q1037" s="27">
        <f t="shared" si="1764"/>
        <v>0</v>
      </c>
      <c r="R1037" s="27">
        <f t="shared" si="1764"/>
        <v>360</v>
      </c>
      <c r="S1037" s="27">
        <f t="shared" si="1764"/>
        <v>0</v>
      </c>
      <c r="T1037" s="27">
        <f t="shared" si="1765"/>
        <v>0</v>
      </c>
      <c r="U1037" s="27">
        <f t="shared" si="1765"/>
        <v>0</v>
      </c>
      <c r="V1037" s="27">
        <f t="shared" si="1765"/>
        <v>0</v>
      </c>
      <c r="W1037" s="27">
        <f t="shared" si="1765"/>
        <v>0</v>
      </c>
      <c r="X1037" s="27">
        <f t="shared" si="1765"/>
        <v>360</v>
      </c>
      <c r="Y1037" s="27">
        <f t="shared" si="1765"/>
        <v>0</v>
      </c>
      <c r="Z1037" s="27">
        <f t="shared" si="1765"/>
        <v>0</v>
      </c>
      <c r="AA1037" s="27">
        <f t="shared" si="1765"/>
        <v>0</v>
      </c>
      <c r="AB1037" s="27">
        <f t="shared" si="1765"/>
        <v>0</v>
      </c>
      <c r="AC1037" s="27">
        <f t="shared" si="1765"/>
        <v>0</v>
      </c>
      <c r="AD1037" s="27">
        <f t="shared" si="1765"/>
        <v>360</v>
      </c>
      <c r="AE1037" s="27">
        <f t="shared" si="1765"/>
        <v>0</v>
      </c>
      <c r="AF1037" s="27">
        <f t="shared" si="1766"/>
        <v>0</v>
      </c>
      <c r="AG1037" s="27">
        <f t="shared" si="1766"/>
        <v>0</v>
      </c>
      <c r="AH1037" s="27">
        <f t="shared" si="1766"/>
        <v>0</v>
      </c>
      <c r="AI1037" s="27">
        <f t="shared" si="1766"/>
        <v>0</v>
      </c>
      <c r="AJ1037" s="27">
        <f t="shared" si="1766"/>
        <v>360</v>
      </c>
      <c r="AK1037" s="27">
        <f t="shared" si="1766"/>
        <v>0</v>
      </c>
      <c r="AL1037" s="27">
        <f t="shared" si="1766"/>
        <v>0</v>
      </c>
      <c r="AM1037" s="27">
        <f t="shared" si="1766"/>
        <v>0</v>
      </c>
      <c r="AN1037" s="27">
        <f t="shared" si="1766"/>
        <v>0</v>
      </c>
      <c r="AO1037" s="27">
        <f t="shared" si="1766"/>
        <v>0</v>
      </c>
      <c r="AP1037" s="27">
        <f t="shared" si="1766"/>
        <v>360</v>
      </c>
      <c r="AQ1037" s="27">
        <f t="shared" si="1766"/>
        <v>0</v>
      </c>
      <c r="AR1037" s="27">
        <f t="shared" si="1767"/>
        <v>0</v>
      </c>
      <c r="AS1037" s="27">
        <f t="shared" si="1767"/>
        <v>0</v>
      </c>
      <c r="AT1037" s="27">
        <f t="shared" si="1767"/>
        <v>0</v>
      </c>
      <c r="AU1037" s="27">
        <f t="shared" si="1767"/>
        <v>0</v>
      </c>
      <c r="AV1037" s="27">
        <f t="shared" si="1767"/>
        <v>360</v>
      </c>
      <c r="AW1037" s="27">
        <f t="shared" si="1767"/>
        <v>0</v>
      </c>
    </row>
    <row r="1038" spans="1:49" s="7" customFormat="1" ht="33.75">
      <c r="A1038" s="33" t="s">
        <v>198</v>
      </c>
      <c r="B1038" s="36" t="s">
        <v>11</v>
      </c>
      <c r="C1038" s="36" t="s">
        <v>53</v>
      </c>
      <c r="D1038" s="36" t="s">
        <v>351</v>
      </c>
      <c r="E1038" s="36" t="s">
        <v>197</v>
      </c>
      <c r="F1038" s="27">
        <v>360</v>
      </c>
      <c r="G1038" s="27"/>
      <c r="H1038" s="27"/>
      <c r="I1038" s="27"/>
      <c r="J1038" s="27"/>
      <c r="K1038" s="27"/>
      <c r="L1038" s="27">
        <f>F1038+H1038+I1038+J1038+K1038</f>
        <v>360</v>
      </c>
      <c r="M1038" s="27">
        <f>G1038+K1038</f>
        <v>0</v>
      </c>
      <c r="N1038" s="27"/>
      <c r="O1038" s="27"/>
      <c r="P1038" s="27"/>
      <c r="Q1038" s="27"/>
      <c r="R1038" s="27">
        <f>L1038+N1038+O1038+P1038+Q1038</f>
        <v>360</v>
      </c>
      <c r="S1038" s="27">
        <f>M1038+Q1038</f>
        <v>0</v>
      </c>
      <c r="T1038" s="27"/>
      <c r="U1038" s="27"/>
      <c r="V1038" s="27"/>
      <c r="W1038" s="27"/>
      <c r="X1038" s="27">
        <f>R1038+T1038+U1038+V1038+W1038</f>
        <v>360</v>
      </c>
      <c r="Y1038" s="27">
        <f>S1038+W1038</f>
        <v>0</v>
      </c>
      <c r="Z1038" s="27"/>
      <c r="AA1038" s="27"/>
      <c r="AB1038" s="27"/>
      <c r="AC1038" s="27"/>
      <c r="AD1038" s="27">
        <f>X1038+Z1038+AA1038+AB1038+AC1038</f>
        <v>360</v>
      </c>
      <c r="AE1038" s="27">
        <f>Y1038+AC1038</f>
        <v>0</v>
      </c>
      <c r="AF1038" s="27"/>
      <c r="AG1038" s="27"/>
      <c r="AH1038" s="27"/>
      <c r="AI1038" s="27"/>
      <c r="AJ1038" s="27">
        <f>AD1038+AF1038+AG1038+AH1038+AI1038</f>
        <v>360</v>
      </c>
      <c r="AK1038" s="27">
        <f>AE1038+AI1038</f>
        <v>0</v>
      </c>
      <c r="AL1038" s="27"/>
      <c r="AM1038" s="27"/>
      <c r="AN1038" s="27"/>
      <c r="AO1038" s="27"/>
      <c r="AP1038" s="27">
        <f>AJ1038+AL1038+AM1038+AN1038+AO1038</f>
        <v>360</v>
      </c>
      <c r="AQ1038" s="27">
        <f>AK1038+AO1038</f>
        <v>0</v>
      </c>
      <c r="AR1038" s="27"/>
      <c r="AS1038" s="27"/>
      <c r="AT1038" s="27"/>
      <c r="AU1038" s="27"/>
      <c r="AV1038" s="27">
        <f>AP1038+AR1038+AS1038+AT1038+AU1038</f>
        <v>360</v>
      </c>
      <c r="AW1038" s="27">
        <f>AQ1038+AU1038</f>
        <v>0</v>
      </c>
    </row>
    <row r="1039" spans="1:49" s="7" customFormat="1" ht="83.25">
      <c r="A1039" s="33" t="s">
        <v>232</v>
      </c>
      <c r="B1039" s="36" t="s">
        <v>11</v>
      </c>
      <c r="C1039" s="36" t="s">
        <v>53</v>
      </c>
      <c r="D1039" s="36" t="s">
        <v>429</v>
      </c>
      <c r="E1039" s="36"/>
      <c r="F1039" s="27">
        <f t="shared" ref="F1039:U1040" si="1768">F1040</f>
        <v>90</v>
      </c>
      <c r="G1039" s="27">
        <f t="shared" si="1768"/>
        <v>0</v>
      </c>
      <c r="H1039" s="27">
        <f t="shared" si="1768"/>
        <v>0</v>
      </c>
      <c r="I1039" s="27">
        <f t="shared" si="1768"/>
        <v>0</v>
      </c>
      <c r="J1039" s="27">
        <f t="shared" si="1768"/>
        <v>0</v>
      </c>
      <c r="K1039" s="27">
        <f t="shared" si="1768"/>
        <v>0</v>
      </c>
      <c r="L1039" s="27">
        <f t="shared" si="1768"/>
        <v>90</v>
      </c>
      <c r="M1039" s="27">
        <f t="shared" si="1768"/>
        <v>0</v>
      </c>
      <c r="N1039" s="27">
        <f t="shared" si="1768"/>
        <v>0</v>
      </c>
      <c r="O1039" s="27">
        <f t="shared" si="1768"/>
        <v>0</v>
      </c>
      <c r="P1039" s="27">
        <f t="shared" si="1768"/>
        <v>0</v>
      </c>
      <c r="Q1039" s="27">
        <f t="shared" si="1768"/>
        <v>0</v>
      </c>
      <c r="R1039" s="27">
        <f t="shared" si="1768"/>
        <v>90</v>
      </c>
      <c r="S1039" s="27">
        <f t="shared" si="1768"/>
        <v>0</v>
      </c>
      <c r="T1039" s="27">
        <f t="shared" si="1768"/>
        <v>0</v>
      </c>
      <c r="U1039" s="27">
        <f t="shared" si="1768"/>
        <v>0</v>
      </c>
      <c r="V1039" s="27">
        <f t="shared" ref="T1039:AI1040" si="1769">V1040</f>
        <v>0</v>
      </c>
      <c r="W1039" s="27">
        <f t="shared" si="1769"/>
        <v>0</v>
      </c>
      <c r="X1039" s="27">
        <f t="shared" si="1769"/>
        <v>90</v>
      </c>
      <c r="Y1039" s="27">
        <f t="shared" si="1769"/>
        <v>0</v>
      </c>
      <c r="Z1039" s="27">
        <f t="shared" si="1769"/>
        <v>0</v>
      </c>
      <c r="AA1039" s="27">
        <f t="shared" si="1769"/>
        <v>0</v>
      </c>
      <c r="AB1039" s="27">
        <f t="shared" si="1769"/>
        <v>0</v>
      </c>
      <c r="AC1039" s="27">
        <f t="shared" si="1769"/>
        <v>0</v>
      </c>
      <c r="AD1039" s="27">
        <f t="shared" si="1769"/>
        <v>90</v>
      </c>
      <c r="AE1039" s="27">
        <f t="shared" si="1769"/>
        <v>0</v>
      </c>
      <c r="AF1039" s="27">
        <f t="shared" si="1769"/>
        <v>0</v>
      </c>
      <c r="AG1039" s="27">
        <f t="shared" si="1769"/>
        <v>0</v>
      </c>
      <c r="AH1039" s="27">
        <f t="shared" si="1769"/>
        <v>0</v>
      </c>
      <c r="AI1039" s="27">
        <f t="shared" si="1769"/>
        <v>0</v>
      </c>
      <c r="AJ1039" s="27">
        <f t="shared" ref="AF1039:AU1040" si="1770">AJ1040</f>
        <v>90</v>
      </c>
      <c r="AK1039" s="27">
        <f t="shared" si="1770"/>
        <v>0</v>
      </c>
      <c r="AL1039" s="27">
        <f t="shared" si="1770"/>
        <v>0</v>
      </c>
      <c r="AM1039" s="27">
        <f t="shared" si="1770"/>
        <v>0</v>
      </c>
      <c r="AN1039" s="27">
        <f t="shared" si="1770"/>
        <v>0</v>
      </c>
      <c r="AO1039" s="27">
        <f t="shared" si="1770"/>
        <v>0</v>
      </c>
      <c r="AP1039" s="27">
        <f t="shared" si="1770"/>
        <v>90</v>
      </c>
      <c r="AQ1039" s="27">
        <f t="shared" si="1770"/>
        <v>0</v>
      </c>
      <c r="AR1039" s="27">
        <f t="shared" si="1770"/>
        <v>0</v>
      </c>
      <c r="AS1039" s="27">
        <f t="shared" si="1770"/>
        <v>0</v>
      </c>
      <c r="AT1039" s="27">
        <f t="shared" si="1770"/>
        <v>0</v>
      </c>
      <c r="AU1039" s="27">
        <f t="shared" si="1770"/>
        <v>0</v>
      </c>
      <c r="AV1039" s="27">
        <f t="shared" ref="AR1039:AW1040" si="1771">AV1040</f>
        <v>90</v>
      </c>
      <c r="AW1039" s="27">
        <f t="shared" si="1771"/>
        <v>0</v>
      </c>
    </row>
    <row r="1040" spans="1:49" s="7" customFormat="1" ht="23.25" customHeight="1">
      <c r="A1040" s="77" t="s">
        <v>102</v>
      </c>
      <c r="B1040" s="36" t="s">
        <v>11</v>
      </c>
      <c r="C1040" s="36" t="s">
        <v>53</v>
      </c>
      <c r="D1040" s="36" t="s">
        <v>429</v>
      </c>
      <c r="E1040" s="36" t="s">
        <v>91</v>
      </c>
      <c r="F1040" s="27">
        <f t="shared" si="1768"/>
        <v>90</v>
      </c>
      <c r="G1040" s="27">
        <f t="shared" si="1768"/>
        <v>0</v>
      </c>
      <c r="H1040" s="27">
        <f t="shared" si="1768"/>
        <v>0</v>
      </c>
      <c r="I1040" s="27">
        <f t="shared" si="1768"/>
        <v>0</v>
      </c>
      <c r="J1040" s="27">
        <f t="shared" si="1768"/>
        <v>0</v>
      </c>
      <c r="K1040" s="27">
        <f t="shared" si="1768"/>
        <v>0</v>
      </c>
      <c r="L1040" s="27">
        <f t="shared" si="1768"/>
        <v>90</v>
      </c>
      <c r="M1040" s="27">
        <f t="shared" si="1768"/>
        <v>0</v>
      </c>
      <c r="N1040" s="27">
        <f t="shared" si="1768"/>
        <v>0</v>
      </c>
      <c r="O1040" s="27">
        <f t="shared" si="1768"/>
        <v>0</v>
      </c>
      <c r="P1040" s="27">
        <f t="shared" si="1768"/>
        <v>0</v>
      </c>
      <c r="Q1040" s="27">
        <f t="shared" si="1768"/>
        <v>0</v>
      </c>
      <c r="R1040" s="27">
        <f t="shared" si="1768"/>
        <v>90</v>
      </c>
      <c r="S1040" s="27">
        <f t="shared" si="1768"/>
        <v>0</v>
      </c>
      <c r="T1040" s="27">
        <f t="shared" si="1769"/>
        <v>0</v>
      </c>
      <c r="U1040" s="27">
        <f t="shared" si="1769"/>
        <v>0</v>
      </c>
      <c r="V1040" s="27">
        <f t="shared" si="1769"/>
        <v>0</v>
      </c>
      <c r="W1040" s="27">
        <f t="shared" si="1769"/>
        <v>0</v>
      </c>
      <c r="X1040" s="27">
        <f t="shared" si="1769"/>
        <v>90</v>
      </c>
      <c r="Y1040" s="27">
        <f t="shared" si="1769"/>
        <v>0</v>
      </c>
      <c r="Z1040" s="27">
        <f t="shared" si="1769"/>
        <v>0</v>
      </c>
      <c r="AA1040" s="27">
        <f t="shared" si="1769"/>
        <v>0</v>
      </c>
      <c r="AB1040" s="27">
        <f t="shared" si="1769"/>
        <v>0</v>
      </c>
      <c r="AC1040" s="27">
        <f t="shared" si="1769"/>
        <v>0</v>
      </c>
      <c r="AD1040" s="27">
        <f t="shared" si="1769"/>
        <v>90</v>
      </c>
      <c r="AE1040" s="27">
        <f t="shared" si="1769"/>
        <v>0</v>
      </c>
      <c r="AF1040" s="27">
        <f t="shared" si="1770"/>
        <v>0</v>
      </c>
      <c r="AG1040" s="27">
        <f t="shared" si="1770"/>
        <v>0</v>
      </c>
      <c r="AH1040" s="27">
        <f t="shared" si="1770"/>
        <v>0</v>
      </c>
      <c r="AI1040" s="27">
        <f t="shared" si="1770"/>
        <v>0</v>
      </c>
      <c r="AJ1040" s="27">
        <f t="shared" si="1770"/>
        <v>90</v>
      </c>
      <c r="AK1040" s="27">
        <f t="shared" si="1770"/>
        <v>0</v>
      </c>
      <c r="AL1040" s="27">
        <f t="shared" si="1770"/>
        <v>0</v>
      </c>
      <c r="AM1040" s="27">
        <f t="shared" si="1770"/>
        <v>0</v>
      </c>
      <c r="AN1040" s="27">
        <f t="shared" si="1770"/>
        <v>0</v>
      </c>
      <c r="AO1040" s="27">
        <f t="shared" si="1770"/>
        <v>0</v>
      </c>
      <c r="AP1040" s="27">
        <f t="shared" si="1770"/>
        <v>90</v>
      </c>
      <c r="AQ1040" s="27">
        <f t="shared" si="1770"/>
        <v>0</v>
      </c>
      <c r="AR1040" s="27">
        <f t="shared" si="1771"/>
        <v>0</v>
      </c>
      <c r="AS1040" s="27">
        <f t="shared" si="1771"/>
        <v>0</v>
      </c>
      <c r="AT1040" s="27">
        <f t="shared" si="1771"/>
        <v>0</v>
      </c>
      <c r="AU1040" s="27">
        <f t="shared" si="1771"/>
        <v>0</v>
      </c>
      <c r="AV1040" s="27">
        <f t="shared" si="1771"/>
        <v>90</v>
      </c>
      <c r="AW1040" s="27">
        <f t="shared" si="1771"/>
        <v>0</v>
      </c>
    </row>
    <row r="1041" spans="1:49" s="7" customFormat="1" ht="33.75">
      <c r="A1041" s="33" t="s">
        <v>198</v>
      </c>
      <c r="B1041" s="36" t="s">
        <v>11</v>
      </c>
      <c r="C1041" s="36" t="s">
        <v>53</v>
      </c>
      <c r="D1041" s="36" t="s">
        <v>429</v>
      </c>
      <c r="E1041" s="36" t="s">
        <v>197</v>
      </c>
      <c r="F1041" s="27">
        <v>90</v>
      </c>
      <c r="G1041" s="27"/>
      <c r="H1041" s="27"/>
      <c r="I1041" s="27"/>
      <c r="J1041" s="27"/>
      <c r="K1041" s="27"/>
      <c r="L1041" s="27">
        <f>F1041+H1041+I1041+J1041+K1041</f>
        <v>90</v>
      </c>
      <c r="M1041" s="27">
        <f>G1041+K1041</f>
        <v>0</v>
      </c>
      <c r="N1041" s="27"/>
      <c r="O1041" s="27"/>
      <c r="P1041" s="27"/>
      <c r="Q1041" s="27"/>
      <c r="R1041" s="27">
        <f>L1041+N1041+O1041+P1041+Q1041</f>
        <v>90</v>
      </c>
      <c r="S1041" s="27">
        <f>M1041+Q1041</f>
        <v>0</v>
      </c>
      <c r="T1041" s="27"/>
      <c r="U1041" s="27"/>
      <c r="V1041" s="27"/>
      <c r="W1041" s="27"/>
      <c r="X1041" s="27">
        <f>R1041+T1041+U1041+V1041+W1041</f>
        <v>90</v>
      </c>
      <c r="Y1041" s="27">
        <f>S1041+W1041</f>
        <v>0</v>
      </c>
      <c r="Z1041" s="27"/>
      <c r="AA1041" s="27"/>
      <c r="AB1041" s="27"/>
      <c r="AC1041" s="27"/>
      <c r="AD1041" s="27">
        <f>X1041+Z1041+AA1041+AB1041+AC1041</f>
        <v>90</v>
      </c>
      <c r="AE1041" s="27">
        <f>Y1041+AC1041</f>
        <v>0</v>
      </c>
      <c r="AF1041" s="27"/>
      <c r="AG1041" s="27"/>
      <c r="AH1041" s="27"/>
      <c r="AI1041" s="27"/>
      <c r="AJ1041" s="27">
        <f>AD1041+AF1041+AG1041+AH1041+AI1041</f>
        <v>90</v>
      </c>
      <c r="AK1041" s="27">
        <f>AE1041+AI1041</f>
        <v>0</v>
      </c>
      <c r="AL1041" s="27"/>
      <c r="AM1041" s="27"/>
      <c r="AN1041" s="27"/>
      <c r="AO1041" s="27"/>
      <c r="AP1041" s="27">
        <f>AJ1041+AL1041+AM1041+AN1041+AO1041</f>
        <v>90</v>
      </c>
      <c r="AQ1041" s="27">
        <f>AK1041+AO1041</f>
        <v>0</v>
      </c>
      <c r="AR1041" s="27"/>
      <c r="AS1041" s="27"/>
      <c r="AT1041" s="27"/>
      <c r="AU1041" s="27"/>
      <c r="AV1041" s="27">
        <f>AP1041+AR1041+AS1041+AT1041+AU1041</f>
        <v>90</v>
      </c>
      <c r="AW1041" s="27">
        <f>AQ1041+AU1041</f>
        <v>0</v>
      </c>
    </row>
    <row r="1042" spans="1:49" s="7" customFormat="1" ht="38.25" customHeight="1">
      <c r="A1042" s="79" t="s">
        <v>148</v>
      </c>
      <c r="B1042" s="36" t="s">
        <v>11</v>
      </c>
      <c r="C1042" s="36" t="s">
        <v>53</v>
      </c>
      <c r="D1042" s="36" t="s">
        <v>352</v>
      </c>
      <c r="E1042" s="36"/>
      <c r="F1042" s="27">
        <f t="shared" ref="F1042:U1043" si="1772">F1043</f>
        <v>1834</v>
      </c>
      <c r="G1042" s="27">
        <f t="shared" si="1772"/>
        <v>0</v>
      </c>
      <c r="H1042" s="27">
        <f t="shared" si="1772"/>
        <v>0</v>
      </c>
      <c r="I1042" s="27">
        <f t="shared" si="1772"/>
        <v>0</v>
      </c>
      <c r="J1042" s="27">
        <f t="shared" si="1772"/>
        <v>0</v>
      </c>
      <c r="K1042" s="27">
        <f t="shared" si="1772"/>
        <v>0</v>
      </c>
      <c r="L1042" s="27">
        <f t="shared" si="1772"/>
        <v>1834</v>
      </c>
      <c r="M1042" s="27">
        <f t="shared" si="1772"/>
        <v>0</v>
      </c>
      <c r="N1042" s="27">
        <f t="shared" si="1772"/>
        <v>0</v>
      </c>
      <c r="O1042" s="27">
        <f t="shared" si="1772"/>
        <v>0</v>
      </c>
      <c r="P1042" s="27">
        <f t="shared" si="1772"/>
        <v>0</v>
      </c>
      <c r="Q1042" s="27">
        <f t="shared" si="1772"/>
        <v>0</v>
      </c>
      <c r="R1042" s="27">
        <f t="shared" si="1772"/>
        <v>1834</v>
      </c>
      <c r="S1042" s="27">
        <f t="shared" si="1772"/>
        <v>0</v>
      </c>
      <c r="T1042" s="27">
        <f t="shared" si="1772"/>
        <v>0</v>
      </c>
      <c r="U1042" s="27">
        <f t="shared" si="1772"/>
        <v>0</v>
      </c>
      <c r="V1042" s="27">
        <f t="shared" ref="T1042:AI1043" si="1773">V1043</f>
        <v>0</v>
      </c>
      <c r="W1042" s="27">
        <f t="shared" si="1773"/>
        <v>0</v>
      </c>
      <c r="X1042" s="27">
        <f t="shared" si="1773"/>
        <v>1834</v>
      </c>
      <c r="Y1042" s="27">
        <f t="shared" si="1773"/>
        <v>0</v>
      </c>
      <c r="Z1042" s="27">
        <f t="shared" si="1773"/>
        <v>0</v>
      </c>
      <c r="AA1042" s="27">
        <f t="shared" si="1773"/>
        <v>0</v>
      </c>
      <c r="AB1042" s="27">
        <f t="shared" si="1773"/>
        <v>0</v>
      </c>
      <c r="AC1042" s="27">
        <f t="shared" si="1773"/>
        <v>0</v>
      </c>
      <c r="AD1042" s="27">
        <f t="shared" si="1773"/>
        <v>1834</v>
      </c>
      <c r="AE1042" s="27">
        <f t="shared" si="1773"/>
        <v>0</v>
      </c>
      <c r="AF1042" s="27">
        <f t="shared" si="1773"/>
        <v>0</v>
      </c>
      <c r="AG1042" s="27">
        <f t="shared" si="1773"/>
        <v>0</v>
      </c>
      <c r="AH1042" s="27">
        <f t="shared" si="1773"/>
        <v>0</v>
      </c>
      <c r="AI1042" s="27">
        <f t="shared" si="1773"/>
        <v>0</v>
      </c>
      <c r="AJ1042" s="27">
        <f t="shared" ref="AF1042:AU1043" si="1774">AJ1043</f>
        <v>1834</v>
      </c>
      <c r="AK1042" s="27">
        <f t="shared" si="1774"/>
        <v>0</v>
      </c>
      <c r="AL1042" s="27">
        <f t="shared" si="1774"/>
        <v>0</v>
      </c>
      <c r="AM1042" s="27">
        <f t="shared" si="1774"/>
        <v>0</v>
      </c>
      <c r="AN1042" s="27">
        <f t="shared" si="1774"/>
        <v>0</v>
      </c>
      <c r="AO1042" s="27">
        <f t="shared" si="1774"/>
        <v>0</v>
      </c>
      <c r="AP1042" s="27">
        <f t="shared" si="1774"/>
        <v>1834</v>
      </c>
      <c r="AQ1042" s="27">
        <f t="shared" si="1774"/>
        <v>0</v>
      </c>
      <c r="AR1042" s="27">
        <f t="shared" si="1774"/>
        <v>0</v>
      </c>
      <c r="AS1042" s="27">
        <f t="shared" si="1774"/>
        <v>0</v>
      </c>
      <c r="AT1042" s="27">
        <f t="shared" si="1774"/>
        <v>0</v>
      </c>
      <c r="AU1042" s="27">
        <f t="shared" si="1774"/>
        <v>0</v>
      </c>
      <c r="AV1042" s="27">
        <f t="shared" ref="AR1042:AW1043" si="1775">AV1043</f>
        <v>1834</v>
      </c>
      <c r="AW1042" s="27">
        <f t="shared" si="1775"/>
        <v>0</v>
      </c>
    </row>
    <row r="1043" spans="1:49" s="7" customFormat="1" ht="18.75" customHeight="1">
      <c r="A1043" s="77" t="s">
        <v>102</v>
      </c>
      <c r="B1043" s="36" t="s">
        <v>11</v>
      </c>
      <c r="C1043" s="36" t="s">
        <v>53</v>
      </c>
      <c r="D1043" s="36" t="s">
        <v>352</v>
      </c>
      <c r="E1043" s="36" t="s">
        <v>91</v>
      </c>
      <c r="F1043" s="27">
        <f t="shared" si="1772"/>
        <v>1834</v>
      </c>
      <c r="G1043" s="27">
        <f t="shared" si="1772"/>
        <v>0</v>
      </c>
      <c r="H1043" s="27">
        <f t="shared" si="1772"/>
        <v>0</v>
      </c>
      <c r="I1043" s="27">
        <f t="shared" si="1772"/>
        <v>0</v>
      </c>
      <c r="J1043" s="27">
        <f t="shared" si="1772"/>
        <v>0</v>
      </c>
      <c r="K1043" s="27">
        <f t="shared" si="1772"/>
        <v>0</v>
      </c>
      <c r="L1043" s="27">
        <f t="shared" si="1772"/>
        <v>1834</v>
      </c>
      <c r="M1043" s="27">
        <f t="shared" si="1772"/>
        <v>0</v>
      </c>
      <c r="N1043" s="27">
        <f t="shared" si="1772"/>
        <v>0</v>
      </c>
      <c r="O1043" s="27">
        <f t="shared" si="1772"/>
        <v>0</v>
      </c>
      <c r="P1043" s="27">
        <f t="shared" si="1772"/>
        <v>0</v>
      </c>
      <c r="Q1043" s="27">
        <f t="shared" si="1772"/>
        <v>0</v>
      </c>
      <c r="R1043" s="27">
        <f t="shared" si="1772"/>
        <v>1834</v>
      </c>
      <c r="S1043" s="27">
        <f t="shared" si="1772"/>
        <v>0</v>
      </c>
      <c r="T1043" s="27">
        <f t="shared" si="1773"/>
        <v>0</v>
      </c>
      <c r="U1043" s="27">
        <f t="shared" si="1773"/>
        <v>0</v>
      </c>
      <c r="V1043" s="27">
        <f t="shared" si="1773"/>
        <v>0</v>
      </c>
      <c r="W1043" s="27">
        <f t="shared" si="1773"/>
        <v>0</v>
      </c>
      <c r="X1043" s="27">
        <f t="shared" si="1773"/>
        <v>1834</v>
      </c>
      <c r="Y1043" s="27">
        <f t="shared" si="1773"/>
        <v>0</v>
      </c>
      <c r="Z1043" s="27">
        <f t="shared" si="1773"/>
        <v>0</v>
      </c>
      <c r="AA1043" s="27">
        <f t="shared" si="1773"/>
        <v>0</v>
      </c>
      <c r="AB1043" s="27">
        <f t="shared" si="1773"/>
        <v>0</v>
      </c>
      <c r="AC1043" s="27">
        <f t="shared" si="1773"/>
        <v>0</v>
      </c>
      <c r="AD1043" s="27">
        <f t="shared" si="1773"/>
        <v>1834</v>
      </c>
      <c r="AE1043" s="27">
        <f t="shared" si="1773"/>
        <v>0</v>
      </c>
      <c r="AF1043" s="27">
        <f t="shared" si="1774"/>
        <v>0</v>
      </c>
      <c r="AG1043" s="27">
        <f t="shared" si="1774"/>
        <v>0</v>
      </c>
      <c r="AH1043" s="27">
        <f t="shared" si="1774"/>
        <v>0</v>
      </c>
      <c r="AI1043" s="27">
        <f t="shared" si="1774"/>
        <v>0</v>
      </c>
      <c r="AJ1043" s="27">
        <f t="shared" si="1774"/>
        <v>1834</v>
      </c>
      <c r="AK1043" s="27">
        <f t="shared" si="1774"/>
        <v>0</v>
      </c>
      <c r="AL1043" s="27">
        <f t="shared" si="1774"/>
        <v>0</v>
      </c>
      <c r="AM1043" s="27">
        <f t="shared" si="1774"/>
        <v>0</v>
      </c>
      <c r="AN1043" s="27">
        <f t="shared" si="1774"/>
        <v>0</v>
      </c>
      <c r="AO1043" s="27">
        <f t="shared" si="1774"/>
        <v>0</v>
      </c>
      <c r="AP1043" s="27">
        <f t="shared" si="1774"/>
        <v>1834</v>
      </c>
      <c r="AQ1043" s="27">
        <f t="shared" si="1774"/>
        <v>0</v>
      </c>
      <c r="AR1043" s="27">
        <f t="shared" si="1775"/>
        <v>0</v>
      </c>
      <c r="AS1043" s="27">
        <f t="shared" si="1775"/>
        <v>0</v>
      </c>
      <c r="AT1043" s="27">
        <f t="shared" si="1775"/>
        <v>0</v>
      </c>
      <c r="AU1043" s="27">
        <f t="shared" si="1775"/>
        <v>0</v>
      </c>
      <c r="AV1043" s="27">
        <f t="shared" si="1775"/>
        <v>1834</v>
      </c>
      <c r="AW1043" s="27">
        <f t="shared" si="1775"/>
        <v>0</v>
      </c>
    </row>
    <row r="1044" spans="1:49" s="7" customFormat="1" ht="33.75">
      <c r="A1044" s="33" t="s">
        <v>198</v>
      </c>
      <c r="B1044" s="36" t="s">
        <v>11</v>
      </c>
      <c r="C1044" s="36" t="s">
        <v>53</v>
      </c>
      <c r="D1044" s="36" t="s">
        <v>352</v>
      </c>
      <c r="E1044" s="36" t="s">
        <v>197</v>
      </c>
      <c r="F1044" s="27">
        <v>1834</v>
      </c>
      <c r="G1044" s="27"/>
      <c r="H1044" s="27"/>
      <c r="I1044" s="27"/>
      <c r="J1044" s="27"/>
      <c r="K1044" s="27"/>
      <c r="L1044" s="27">
        <f>F1044+H1044+I1044+J1044+K1044</f>
        <v>1834</v>
      </c>
      <c r="M1044" s="27">
        <f>G1044+K1044</f>
        <v>0</v>
      </c>
      <c r="N1044" s="27"/>
      <c r="O1044" s="27"/>
      <c r="P1044" s="27"/>
      <c r="Q1044" s="27"/>
      <c r="R1044" s="27">
        <f>L1044+N1044+O1044+P1044+Q1044</f>
        <v>1834</v>
      </c>
      <c r="S1044" s="27">
        <f>M1044+Q1044</f>
        <v>0</v>
      </c>
      <c r="T1044" s="27"/>
      <c r="U1044" s="27"/>
      <c r="V1044" s="27"/>
      <c r="W1044" s="27"/>
      <c r="X1044" s="27">
        <f>R1044+T1044+U1044+V1044+W1044</f>
        <v>1834</v>
      </c>
      <c r="Y1044" s="27">
        <f>S1044+W1044</f>
        <v>0</v>
      </c>
      <c r="Z1044" s="27"/>
      <c r="AA1044" s="27"/>
      <c r="AB1044" s="27"/>
      <c r="AC1044" s="27"/>
      <c r="AD1044" s="27">
        <f>X1044+Z1044+AA1044+AB1044+AC1044</f>
        <v>1834</v>
      </c>
      <c r="AE1044" s="27">
        <f>Y1044+AC1044</f>
        <v>0</v>
      </c>
      <c r="AF1044" s="27"/>
      <c r="AG1044" s="27"/>
      <c r="AH1044" s="27"/>
      <c r="AI1044" s="27"/>
      <c r="AJ1044" s="27">
        <f>AD1044+AF1044+AG1044+AH1044+AI1044</f>
        <v>1834</v>
      </c>
      <c r="AK1044" s="27">
        <f>AE1044+AI1044</f>
        <v>0</v>
      </c>
      <c r="AL1044" s="27"/>
      <c r="AM1044" s="27"/>
      <c r="AN1044" s="27"/>
      <c r="AO1044" s="27"/>
      <c r="AP1044" s="27">
        <f>AJ1044+AL1044+AM1044+AN1044+AO1044</f>
        <v>1834</v>
      </c>
      <c r="AQ1044" s="27">
        <f>AK1044+AO1044</f>
        <v>0</v>
      </c>
      <c r="AR1044" s="27"/>
      <c r="AS1044" s="27"/>
      <c r="AT1044" s="27"/>
      <c r="AU1044" s="27"/>
      <c r="AV1044" s="27">
        <f>AP1044+AR1044+AS1044+AT1044+AU1044</f>
        <v>1834</v>
      </c>
      <c r="AW1044" s="27">
        <f>AQ1044+AU1044</f>
        <v>0</v>
      </c>
    </row>
    <row r="1045" spans="1:49" s="7" customFormat="1" ht="70.5" customHeight="1">
      <c r="A1045" s="77" t="s">
        <v>556</v>
      </c>
      <c r="B1045" s="36" t="s">
        <v>11</v>
      </c>
      <c r="C1045" s="36" t="s">
        <v>53</v>
      </c>
      <c r="D1045" s="36" t="s">
        <v>353</v>
      </c>
      <c r="E1045" s="36"/>
      <c r="F1045" s="27">
        <f t="shared" ref="F1045:U1046" si="1776">F1046</f>
        <v>90</v>
      </c>
      <c r="G1045" s="27">
        <f t="shared" si="1776"/>
        <v>0</v>
      </c>
      <c r="H1045" s="27">
        <f t="shared" si="1776"/>
        <v>0</v>
      </c>
      <c r="I1045" s="27">
        <f t="shared" si="1776"/>
        <v>0</v>
      </c>
      <c r="J1045" s="27">
        <f t="shared" si="1776"/>
        <v>0</v>
      </c>
      <c r="K1045" s="27">
        <f t="shared" si="1776"/>
        <v>0</v>
      </c>
      <c r="L1045" s="27">
        <f t="shared" si="1776"/>
        <v>90</v>
      </c>
      <c r="M1045" s="27">
        <f t="shared" si="1776"/>
        <v>0</v>
      </c>
      <c r="N1045" s="27">
        <f t="shared" si="1776"/>
        <v>0</v>
      </c>
      <c r="O1045" s="27">
        <f t="shared" si="1776"/>
        <v>0</v>
      </c>
      <c r="P1045" s="27">
        <f t="shared" si="1776"/>
        <v>0</v>
      </c>
      <c r="Q1045" s="27">
        <f t="shared" si="1776"/>
        <v>0</v>
      </c>
      <c r="R1045" s="27">
        <f t="shared" si="1776"/>
        <v>90</v>
      </c>
      <c r="S1045" s="27">
        <f t="shared" si="1776"/>
        <v>0</v>
      </c>
      <c r="T1045" s="27">
        <f t="shared" si="1776"/>
        <v>0</v>
      </c>
      <c r="U1045" s="27">
        <f t="shared" si="1776"/>
        <v>0</v>
      </c>
      <c r="V1045" s="27">
        <f t="shared" ref="T1045:AI1046" si="1777">V1046</f>
        <v>0</v>
      </c>
      <c r="W1045" s="27">
        <f t="shared" si="1777"/>
        <v>0</v>
      </c>
      <c r="X1045" s="27">
        <f t="shared" si="1777"/>
        <v>90</v>
      </c>
      <c r="Y1045" s="27">
        <f t="shared" si="1777"/>
        <v>0</v>
      </c>
      <c r="Z1045" s="27">
        <f t="shared" si="1777"/>
        <v>0</v>
      </c>
      <c r="AA1045" s="27">
        <f t="shared" si="1777"/>
        <v>270</v>
      </c>
      <c r="AB1045" s="27">
        <f t="shared" si="1777"/>
        <v>0</v>
      </c>
      <c r="AC1045" s="27">
        <f t="shared" si="1777"/>
        <v>0</v>
      </c>
      <c r="AD1045" s="27">
        <f t="shared" si="1777"/>
        <v>360</v>
      </c>
      <c r="AE1045" s="27">
        <f t="shared" si="1777"/>
        <v>0</v>
      </c>
      <c r="AF1045" s="27">
        <f t="shared" si="1777"/>
        <v>0</v>
      </c>
      <c r="AG1045" s="27">
        <f t="shared" si="1777"/>
        <v>0</v>
      </c>
      <c r="AH1045" s="27">
        <f t="shared" si="1777"/>
        <v>0</v>
      </c>
      <c r="AI1045" s="27">
        <f t="shared" si="1777"/>
        <v>0</v>
      </c>
      <c r="AJ1045" s="27">
        <f t="shared" ref="AF1045:AU1046" si="1778">AJ1046</f>
        <v>360</v>
      </c>
      <c r="AK1045" s="27">
        <f t="shared" si="1778"/>
        <v>0</v>
      </c>
      <c r="AL1045" s="27">
        <f t="shared" si="1778"/>
        <v>0</v>
      </c>
      <c r="AM1045" s="27">
        <f t="shared" si="1778"/>
        <v>0</v>
      </c>
      <c r="AN1045" s="27">
        <f t="shared" si="1778"/>
        <v>0</v>
      </c>
      <c r="AO1045" s="27">
        <f t="shared" si="1778"/>
        <v>0</v>
      </c>
      <c r="AP1045" s="27">
        <f t="shared" si="1778"/>
        <v>360</v>
      </c>
      <c r="AQ1045" s="27">
        <f t="shared" si="1778"/>
        <v>0</v>
      </c>
      <c r="AR1045" s="27">
        <f t="shared" si="1778"/>
        <v>0</v>
      </c>
      <c r="AS1045" s="27">
        <f t="shared" si="1778"/>
        <v>0</v>
      </c>
      <c r="AT1045" s="27">
        <f t="shared" si="1778"/>
        <v>0</v>
      </c>
      <c r="AU1045" s="27">
        <f t="shared" si="1778"/>
        <v>0</v>
      </c>
      <c r="AV1045" s="27">
        <f t="shared" ref="AR1045:AW1046" si="1779">AV1046</f>
        <v>360</v>
      </c>
      <c r="AW1045" s="27">
        <f t="shared" si="1779"/>
        <v>0</v>
      </c>
    </row>
    <row r="1046" spans="1:49" s="7" customFormat="1" ht="21" customHeight="1">
      <c r="A1046" s="77" t="s">
        <v>102</v>
      </c>
      <c r="B1046" s="36" t="s">
        <v>11</v>
      </c>
      <c r="C1046" s="36" t="s">
        <v>53</v>
      </c>
      <c r="D1046" s="36" t="s">
        <v>353</v>
      </c>
      <c r="E1046" s="36" t="s">
        <v>91</v>
      </c>
      <c r="F1046" s="27">
        <f t="shared" si="1776"/>
        <v>90</v>
      </c>
      <c r="G1046" s="27">
        <f t="shared" si="1776"/>
        <v>0</v>
      </c>
      <c r="H1046" s="27">
        <f t="shared" si="1776"/>
        <v>0</v>
      </c>
      <c r="I1046" s="27">
        <f t="shared" si="1776"/>
        <v>0</v>
      </c>
      <c r="J1046" s="27">
        <f t="shared" si="1776"/>
        <v>0</v>
      </c>
      <c r="K1046" s="27">
        <f t="shared" si="1776"/>
        <v>0</v>
      </c>
      <c r="L1046" s="27">
        <f t="shared" si="1776"/>
        <v>90</v>
      </c>
      <c r="M1046" s="27">
        <f t="shared" si="1776"/>
        <v>0</v>
      </c>
      <c r="N1046" s="27">
        <f t="shared" si="1776"/>
        <v>0</v>
      </c>
      <c r="O1046" s="27">
        <f t="shared" si="1776"/>
        <v>0</v>
      </c>
      <c r="P1046" s="27">
        <f t="shared" si="1776"/>
        <v>0</v>
      </c>
      <c r="Q1046" s="27">
        <f t="shared" si="1776"/>
        <v>0</v>
      </c>
      <c r="R1046" s="27">
        <f t="shared" si="1776"/>
        <v>90</v>
      </c>
      <c r="S1046" s="27">
        <f t="shared" si="1776"/>
        <v>0</v>
      </c>
      <c r="T1046" s="27">
        <f t="shared" si="1777"/>
        <v>0</v>
      </c>
      <c r="U1046" s="27">
        <f t="shared" si="1777"/>
        <v>0</v>
      </c>
      <c r="V1046" s="27">
        <f t="shared" si="1777"/>
        <v>0</v>
      </c>
      <c r="W1046" s="27">
        <f t="shared" si="1777"/>
        <v>0</v>
      </c>
      <c r="X1046" s="27">
        <f t="shared" si="1777"/>
        <v>90</v>
      </c>
      <c r="Y1046" s="27">
        <f t="shared" si="1777"/>
        <v>0</v>
      </c>
      <c r="Z1046" s="27">
        <f t="shared" si="1777"/>
        <v>0</v>
      </c>
      <c r="AA1046" s="131">
        <f t="shared" si="1777"/>
        <v>270</v>
      </c>
      <c r="AB1046" s="27">
        <f t="shared" si="1777"/>
        <v>0</v>
      </c>
      <c r="AC1046" s="27">
        <f t="shared" si="1777"/>
        <v>0</v>
      </c>
      <c r="AD1046" s="27">
        <f t="shared" si="1777"/>
        <v>360</v>
      </c>
      <c r="AE1046" s="27">
        <f t="shared" si="1777"/>
        <v>0</v>
      </c>
      <c r="AF1046" s="27">
        <f t="shared" si="1778"/>
        <v>0</v>
      </c>
      <c r="AG1046" s="27">
        <f t="shared" si="1778"/>
        <v>0</v>
      </c>
      <c r="AH1046" s="27">
        <f t="shared" si="1778"/>
        <v>0</v>
      </c>
      <c r="AI1046" s="27">
        <f t="shared" si="1778"/>
        <v>0</v>
      </c>
      <c r="AJ1046" s="27">
        <f t="shared" si="1778"/>
        <v>360</v>
      </c>
      <c r="AK1046" s="27">
        <f t="shared" si="1778"/>
        <v>0</v>
      </c>
      <c r="AL1046" s="27">
        <f t="shared" si="1778"/>
        <v>0</v>
      </c>
      <c r="AM1046" s="27">
        <f t="shared" si="1778"/>
        <v>0</v>
      </c>
      <c r="AN1046" s="27">
        <f t="shared" si="1778"/>
        <v>0</v>
      </c>
      <c r="AO1046" s="27">
        <f t="shared" si="1778"/>
        <v>0</v>
      </c>
      <c r="AP1046" s="27">
        <f t="shared" si="1778"/>
        <v>360</v>
      </c>
      <c r="AQ1046" s="27">
        <f t="shared" si="1778"/>
        <v>0</v>
      </c>
      <c r="AR1046" s="27">
        <f t="shared" si="1779"/>
        <v>0</v>
      </c>
      <c r="AS1046" s="27">
        <f t="shared" si="1779"/>
        <v>0</v>
      </c>
      <c r="AT1046" s="27">
        <f t="shared" si="1779"/>
        <v>0</v>
      </c>
      <c r="AU1046" s="27">
        <f t="shared" si="1779"/>
        <v>0</v>
      </c>
      <c r="AV1046" s="27">
        <f t="shared" si="1779"/>
        <v>360</v>
      </c>
      <c r="AW1046" s="27">
        <f t="shared" si="1779"/>
        <v>0</v>
      </c>
    </row>
    <row r="1047" spans="1:49" s="7" customFormat="1" ht="33.75">
      <c r="A1047" s="33" t="s">
        <v>198</v>
      </c>
      <c r="B1047" s="36" t="s">
        <v>11</v>
      </c>
      <c r="C1047" s="36" t="s">
        <v>53</v>
      </c>
      <c r="D1047" s="36" t="s">
        <v>353</v>
      </c>
      <c r="E1047" s="36" t="s">
        <v>197</v>
      </c>
      <c r="F1047" s="27">
        <v>90</v>
      </c>
      <c r="G1047" s="27"/>
      <c r="H1047" s="27"/>
      <c r="I1047" s="27"/>
      <c r="J1047" s="27"/>
      <c r="K1047" s="27"/>
      <c r="L1047" s="27">
        <f>F1047+H1047+I1047+J1047+K1047</f>
        <v>90</v>
      </c>
      <c r="M1047" s="27">
        <f>G1047+K1047</f>
        <v>0</v>
      </c>
      <c r="N1047" s="27"/>
      <c r="O1047" s="27"/>
      <c r="P1047" s="27"/>
      <c r="Q1047" s="27"/>
      <c r="R1047" s="27">
        <f>L1047+N1047+O1047+P1047+Q1047</f>
        <v>90</v>
      </c>
      <c r="S1047" s="27">
        <f>M1047+Q1047</f>
        <v>0</v>
      </c>
      <c r="T1047" s="27"/>
      <c r="U1047" s="27"/>
      <c r="V1047" s="27"/>
      <c r="W1047" s="27"/>
      <c r="X1047" s="27">
        <f>R1047+T1047+U1047+V1047+W1047</f>
        <v>90</v>
      </c>
      <c r="Y1047" s="27">
        <f>S1047+W1047</f>
        <v>0</v>
      </c>
      <c r="Z1047" s="27"/>
      <c r="AA1047" s="131">
        <v>270</v>
      </c>
      <c r="AB1047" s="27"/>
      <c r="AC1047" s="27"/>
      <c r="AD1047" s="27">
        <f>X1047+Z1047+AA1047+AB1047+AC1047</f>
        <v>360</v>
      </c>
      <c r="AE1047" s="27">
        <f>Y1047+AC1047</f>
        <v>0</v>
      </c>
      <c r="AF1047" s="27"/>
      <c r="AG1047" s="27"/>
      <c r="AH1047" s="27"/>
      <c r="AI1047" s="27"/>
      <c r="AJ1047" s="27">
        <f>AD1047+AF1047+AG1047+AH1047+AI1047</f>
        <v>360</v>
      </c>
      <c r="AK1047" s="27">
        <f>AE1047+AI1047</f>
        <v>0</v>
      </c>
      <c r="AL1047" s="27"/>
      <c r="AM1047" s="27"/>
      <c r="AN1047" s="27"/>
      <c r="AO1047" s="27"/>
      <c r="AP1047" s="27">
        <f>AJ1047+AL1047+AM1047+AN1047+AO1047</f>
        <v>360</v>
      </c>
      <c r="AQ1047" s="27">
        <f>AK1047+AO1047</f>
        <v>0</v>
      </c>
      <c r="AR1047" s="27"/>
      <c r="AS1047" s="27"/>
      <c r="AT1047" s="27"/>
      <c r="AU1047" s="27"/>
      <c r="AV1047" s="27">
        <f>AP1047+AR1047+AS1047+AT1047+AU1047</f>
        <v>360</v>
      </c>
      <c r="AW1047" s="27">
        <f>AQ1047+AU1047</f>
        <v>0</v>
      </c>
    </row>
    <row r="1048" spans="1:49" s="7" customFormat="1" ht="54" customHeight="1">
      <c r="A1048" s="77" t="s">
        <v>226</v>
      </c>
      <c r="B1048" s="36" t="s">
        <v>11</v>
      </c>
      <c r="C1048" s="36" t="s">
        <v>53</v>
      </c>
      <c r="D1048" s="36" t="s">
        <v>354</v>
      </c>
      <c r="E1048" s="36"/>
      <c r="F1048" s="27">
        <f t="shared" ref="F1048:U1049" si="1780">F1049</f>
        <v>1000</v>
      </c>
      <c r="G1048" s="27">
        <f t="shared" si="1780"/>
        <v>0</v>
      </c>
      <c r="H1048" s="27">
        <f t="shared" si="1780"/>
        <v>0</v>
      </c>
      <c r="I1048" s="27">
        <f t="shared" si="1780"/>
        <v>0</v>
      </c>
      <c r="J1048" s="27">
        <f t="shared" si="1780"/>
        <v>0</v>
      </c>
      <c r="K1048" s="27">
        <f t="shared" si="1780"/>
        <v>0</v>
      </c>
      <c r="L1048" s="27">
        <f t="shared" si="1780"/>
        <v>1000</v>
      </c>
      <c r="M1048" s="27">
        <f t="shared" si="1780"/>
        <v>0</v>
      </c>
      <c r="N1048" s="27">
        <f t="shared" si="1780"/>
        <v>0</v>
      </c>
      <c r="O1048" s="27">
        <f t="shared" si="1780"/>
        <v>0</v>
      </c>
      <c r="P1048" s="27">
        <f t="shared" si="1780"/>
        <v>0</v>
      </c>
      <c r="Q1048" s="27">
        <f t="shared" si="1780"/>
        <v>0</v>
      </c>
      <c r="R1048" s="27">
        <f t="shared" si="1780"/>
        <v>1000</v>
      </c>
      <c r="S1048" s="27">
        <f t="shared" si="1780"/>
        <v>0</v>
      </c>
      <c r="T1048" s="27">
        <f t="shared" si="1780"/>
        <v>0</v>
      </c>
      <c r="U1048" s="27">
        <f t="shared" si="1780"/>
        <v>0</v>
      </c>
      <c r="V1048" s="27">
        <f t="shared" ref="T1048:AI1049" si="1781">V1049</f>
        <v>0</v>
      </c>
      <c r="W1048" s="27">
        <f t="shared" si="1781"/>
        <v>0</v>
      </c>
      <c r="X1048" s="27">
        <f t="shared" si="1781"/>
        <v>1000</v>
      </c>
      <c r="Y1048" s="27">
        <f t="shared" si="1781"/>
        <v>0</v>
      </c>
      <c r="Z1048" s="27">
        <f t="shared" si="1781"/>
        <v>0</v>
      </c>
      <c r="AA1048" s="27">
        <f t="shared" si="1781"/>
        <v>0</v>
      </c>
      <c r="AB1048" s="27">
        <f t="shared" si="1781"/>
        <v>0</v>
      </c>
      <c r="AC1048" s="27">
        <f t="shared" si="1781"/>
        <v>0</v>
      </c>
      <c r="AD1048" s="27">
        <f t="shared" si="1781"/>
        <v>1000</v>
      </c>
      <c r="AE1048" s="27">
        <f t="shared" si="1781"/>
        <v>0</v>
      </c>
      <c r="AF1048" s="27">
        <f t="shared" si="1781"/>
        <v>0</v>
      </c>
      <c r="AG1048" s="27">
        <f t="shared" si="1781"/>
        <v>0</v>
      </c>
      <c r="AH1048" s="27">
        <f t="shared" si="1781"/>
        <v>0</v>
      </c>
      <c r="AI1048" s="27">
        <f t="shared" si="1781"/>
        <v>0</v>
      </c>
      <c r="AJ1048" s="27">
        <f t="shared" ref="AF1048:AU1049" si="1782">AJ1049</f>
        <v>1000</v>
      </c>
      <c r="AK1048" s="27">
        <f t="shared" si="1782"/>
        <v>0</v>
      </c>
      <c r="AL1048" s="27">
        <f t="shared" si="1782"/>
        <v>0</v>
      </c>
      <c r="AM1048" s="27">
        <f t="shared" si="1782"/>
        <v>0</v>
      </c>
      <c r="AN1048" s="27">
        <f t="shared" si="1782"/>
        <v>0</v>
      </c>
      <c r="AO1048" s="27">
        <f t="shared" si="1782"/>
        <v>0</v>
      </c>
      <c r="AP1048" s="27">
        <f t="shared" si="1782"/>
        <v>1000</v>
      </c>
      <c r="AQ1048" s="27">
        <f t="shared" si="1782"/>
        <v>0</v>
      </c>
      <c r="AR1048" s="27">
        <f t="shared" si="1782"/>
        <v>0</v>
      </c>
      <c r="AS1048" s="27">
        <f t="shared" si="1782"/>
        <v>0</v>
      </c>
      <c r="AT1048" s="27">
        <f t="shared" si="1782"/>
        <v>0</v>
      </c>
      <c r="AU1048" s="27">
        <f t="shared" si="1782"/>
        <v>0</v>
      </c>
      <c r="AV1048" s="27">
        <f t="shared" ref="AR1048:AW1049" si="1783">AV1049</f>
        <v>1000</v>
      </c>
      <c r="AW1048" s="27">
        <f t="shared" si="1783"/>
        <v>0</v>
      </c>
    </row>
    <row r="1049" spans="1:49" s="7" customFormat="1" ht="19.5" customHeight="1">
      <c r="A1049" s="77" t="s">
        <v>102</v>
      </c>
      <c r="B1049" s="36" t="s">
        <v>11</v>
      </c>
      <c r="C1049" s="36" t="s">
        <v>53</v>
      </c>
      <c r="D1049" s="36" t="s">
        <v>354</v>
      </c>
      <c r="E1049" s="36" t="s">
        <v>91</v>
      </c>
      <c r="F1049" s="27">
        <f t="shared" si="1780"/>
        <v>1000</v>
      </c>
      <c r="G1049" s="27">
        <f t="shared" si="1780"/>
        <v>0</v>
      </c>
      <c r="H1049" s="27">
        <f t="shared" si="1780"/>
        <v>0</v>
      </c>
      <c r="I1049" s="27">
        <f t="shared" si="1780"/>
        <v>0</v>
      </c>
      <c r="J1049" s="27">
        <f t="shared" si="1780"/>
        <v>0</v>
      </c>
      <c r="K1049" s="27">
        <f t="shared" si="1780"/>
        <v>0</v>
      </c>
      <c r="L1049" s="27">
        <f t="shared" si="1780"/>
        <v>1000</v>
      </c>
      <c r="M1049" s="27">
        <f t="shared" si="1780"/>
        <v>0</v>
      </c>
      <c r="N1049" s="27">
        <f t="shared" si="1780"/>
        <v>0</v>
      </c>
      <c r="O1049" s="27">
        <f t="shared" si="1780"/>
        <v>0</v>
      </c>
      <c r="P1049" s="27">
        <f t="shared" si="1780"/>
        <v>0</v>
      </c>
      <c r="Q1049" s="27">
        <f t="shared" si="1780"/>
        <v>0</v>
      </c>
      <c r="R1049" s="27">
        <f t="shared" si="1780"/>
        <v>1000</v>
      </c>
      <c r="S1049" s="27">
        <f t="shared" si="1780"/>
        <v>0</v>
      </c>
      <c r="T1049" s="27">
        <f t="shared" si="1781"/>
        <v>0</v>
      </c>
      <c r="U1049" s="27">
        <f t="shared" si="1781"/>
        <v>0</v>
      </c>
      <c r="V1049" s="27">
        <f t="shared" si="1781"/>
        <v>0</v>
      </c>
      <c r="W1049" s="27">
        <f t="shared" si="1781"/>
        <v>0</v>
      </c>
      <c r="X1049" s="27">
        <f t="shared" si="1781"/>
        <v>1000</v>
      </c>
      <c r="Y1049" s="27">
        <f t="shared" si="1781"/>
        <v>0</v>
      </c>
      <c r="Z1049" s="27">
        <f t="shared" si="1781"/>
        <v>0</v>
      </c>
      <c r="AA1049" s="27">
        <f t="shared" si="1781"/>
        <v>0</v>
      </c>
      <c r="AB1049" s="27">
        <f t="shared" si="1781"/>
        <v>0</v>
      </c>
      <c r="AC1049" s="27">
        <f t="shared" si="1781"/>
        <v>0</v>
      </c>
      <c r="AD1049" s="27">
        <f t="shared" si="1781"/>
        <v>1000</v>
      </c>
      <c r="AE1049" s="27">
        <f t="shared" si="1781"/>
        <v>0</v>
      </c>
      <c r="AF1049" s="27">
        <f t="shared" si="1782"/>
        <v>0</v>
      </c>
      <c r="AG1049" s="27">
        <f t="shared" si="1782"/>
        <v>0</v>
      </c>
      <c r="AH1049" s="27">
        <f t="shared" si="1782"/>
        <v>0</v>
      </c>
      <c r="AI1049" s="27">
        <f t="shared" si="1782"/>
        <v>0</v>
      </c>
      <c r="AJ1049" s="27">
        <f t="shared" si="1782"/>
        <v>1000</v>
      </c>
      <c r="AK1049" s="27">
        <f t="shared" si="1782"/>
        <v>0</v>
      </c>
      <c r="AL1049" s="27">
        <f t="shared" si="1782"/>
        <v>0</v>
      </c>
      <c r="AM1049" s="27">
        <f t="shared" si="1782"/>
        <v>0</v>
      </c>
      <c r="AN1049" s="27">
        <f t="shared" si="1782"/>
        <v>0</v>
      </c>
      <c r="AO1049" s="27">
        <f t="shared" si="1782"/>
        <v>0</v>
      </c>
      <c r="AP1049" s="27">
        <f t="shared" si="1782"/>
        <v>1000</v>
      </c>
      <c r="AQ1049" s="27">
        <f t="shared" si="1782"/>
        <v>0</v>
      </c>
      <c r="AR1049" s="27">
        <f t="shared" si="1783"/>
        <v>0</v>
      </c>
      <c r="AS1049" s="27">
        <f t="shared" si="1783"/>
        <v>0</v>
      </c>
      <c r="AT1049" s="27">
        <f t="shared" si="1783"/>
        <v>0</v>
      </c>
      <c r="AU1049" s="27">
        <f t="shared" si="1783"/>
        <v>0</v>
      </c>
      <c r="AV1049" s="27">
        <f t="shared" si="1783"/>
        <v>1000</v>
      </c>
      <c r="AW1049" s="27">
        <f t="shared" si="1783"/>
        <v>0</v>
      </c>
    </row>
    <row r="1050" spans="1:49" s="7" customFormat="1" ht="33.75">
      <c r="A1050" s="33" t="s">
        <v>198</v>
      </c>
      <c r="B1050" s="36" t="s">
        <v>11</v>
      </c>
      <c r="C1050" s="36" t="s">
        <v>53</v>
      </c>
      <c r="D1050" s="36" t="s">
        <v>354</v>
      </c>
      <c r="E1050" s="36" t="s">
        <v>197</v>
      </c>
      <c r="F1050" s="27">
        <v>1000</v>
      </c>
      <c r="G1050" s="27"/>
      <c r="H1050" s="27"/>
      <c r="I1050" s="27"/>
      <c r="J1050" s="27"/>
      <c r="K1050" s="27"/>
      <c r="L1050" s="27">
        <f>F1050+H1050+I1050+J1050+K1050</f>
        <v>1000</v>
      </c>
      <c r="M1050" s="27">
        <f>G1050+K1050</f>
        <v>0</v>
      </c>
      <c r="N1050" s="27"/>
      <c r="O1050" s="27"/>
      <c r="P1050" s="27"/>
      <c r="Q1050" s="27"/>
      <c r="R1050" s="27">
        <f>L1050+N1050+O1050+P1050+Q1050</f>
        <v>1000</v>
      </c>
      <c r="S1050" s="27">
        <f>M1050+Q1050</f>
        <v>0</v>
      </c>
      <c r="T1050" s="27"/>
      <c r="U1050" s="27"/>
      <c r="V1050" s="27"/>
      <c r="W1050" s="27"/>
      <c r="X1050" s="27">
        <f>R1050+T1050+U1050+V1050+W1050</f>
        <v>1000</v>
      </c>
      <c r="Y1050" s="27">
        <f>S1050+W1050</f>
        <v>0</v>
      </c>
      <c r="Z1050" s="27"/>
      <c r="AA1050" s="27"/>
      <c r="AB1050" s="27"/>
      <c r="AC1050" s="27"/>
      <c r="AD1050" s="27">
        <f>X1050+Z1050+AA1050+AB1050+AC1050</f>
        <v>1000</v>
      </c>
      <c r="AE1050" s="27">
        <f>Y1050+AC1050</f>
        <v>0</v>
      </c>
      <c r="AF1050" s="27"/>
      <c r="AG1050" s="27"/>
      <c r="AH1050" s="27"/>
      <c r="AI1050" s="27"/>
      <c r="AJ1050" s="27">
        <f>AD1050+AF1050+AG1050+AH1050+AI1050</f>
        <v>1000</v>
      </c>
      <c r="AK1050" s="27">
        <f>AE1050+AI1050</f>
        <v>0</v>
      </c>
      <c r="AL1050" s="27"/>
      <c r="AM1050" s="27"/>
      <c r="AN1050" s="27"/>
      <c r="AO1050" s="27"/>
      <c r="AP1050" s="27">
        <f>AJ1050+AL1050+AM1050+AN1050+AO1050</f>
        <v>1000</v>
      </c>
      <c r="AQ1050" s="27">
        <f>AK1050+AO1050</f>
        <v>0</v>
      </c>
      <c r="AR1050" s="27"/>
      <c r="AS1050" s="27"/>
      <c r="AT1050" s="27"/>
      <c r="AU1050" s="27"/>
      <c r="AV1050" s="27">
        <f>AP1050+AR1050+AS1050+AT1050+AU1050</f>
        <v>1000</v>
      </c>
      <c r="AW1050" s="27">
        <f>AQ1050+AU1050</f>
        <v>0</v>
      </c>
    </row>
    <row r="1051" spans="1:49" s="7" customFormat="1" ht="102.75" customHeight="1">
      <c r="A1051" s="33" t="s">
        <v>159</v>
      </c>
      <c r="B1051" s="36" t="s">
        <v>11</v>
      </c>
      <c r="C1051" s="36" t="s">
        <v>53</v>
      </c>
      <c r="D1051" s="36" t="s">
        <v>355</v>
      </c>
      <c r="E1051" s="36"/>
      <c r="F1051" s="27">
        <f t="shared" ref="F1051:U1052" si="1784">F1052</f>
        <v>50</v>
      </c>
      <c r="G1051" s="27">
        <f t="shared" si="1784"/>
        <v>0</v>
      </c>
      <c r="H1051" s="27">
        <f t="shared" si="1784"/>
        <v>0</v>
      </c>
      <c r="I1051" s="27">
        <f t="shared" si="1784"/>
        <v>0</v>
      </c>
      <c r="J1051" s="27">
        <f t="shared" si="1784"/>
        <v>0</v>
      </c>
      <c r="K1051" s="27">
        <f t="shared" si="1784"/>
        <v>0</v>
      </c>
      <c r="L1051" s="27">
        <f t="shared" si="1784"/>
        <v>50</v>
      </c>
      <c r="M1051" s="27">
        <f t="shared" si="1784"/>
        <v>0</v>
      </c>
      <c r="N1051" s="27">
        <f t="shared" si="1784"/>
        <v>0</v>
      </c>
      <c r="O1051" s="27">
        <f t="shared" si="1784"/>
        <v>0</v>
      </c>
      <c r="P1051" s="27">
        <f t="shared" si="1784"/>
        <v>0</v>
      </c>
      <c r="Q1051" s="27">
        <f t="shared" si="1784"/>
        <v>0</v>
      </c>
      <c r="R1051" s="27">
        <f t="shared" si="1784"/>
        <v>50</v>
      </c>
      <c r="S1051" s="27">
        <f t="shared" si="1784"/>
        <v>0</v>
      </c>
      <c r="T1051" s="27">
        <f t="shared" si="1784"/>
        <v>0</v>
      </c>
      <c r="U1051" s="27">
        <f t="shared" si="1784"/>
        <v>0</v>
      </c>
      <c r="V1051" s="27">
        <f t="shared" ref="T1051:AI1052" si="1785">V1052</f>
        <v>0</v>
      </c>
      <c r="W1051" s="27">
        <f t="shared" si="1785"/>
        <v>0</v>
      </c>
      <c r="X1051" s="27">
        <f t="shared" si="1785"/>
        <v>50</v>
      </c>
      <c r="Y1051" s="27">
        <f t="shared" si="1785"/>
        <v>0</v>
      </c>
      <c r="Z1051" s="27">
        <f t="shared" si="1785"/>
        <v>0</v>
      </c>
      <c r="AA1051" s="27">
        <f t="shared" si="1785"/>
        <v>0</v>
      </c>
      <c r="AB1051" s="27">
        <f t="shared" si="1785"/>
        <v>0</v>
      </c>
      <c r="AC1051" s="27">
        <f t="shared" si="1785"/>
        <v>0</v>
      </c>
      <c r="AD1051" s="27">
        <f t="shared" si="1785"/>
        <v>50</v>
      </c>
      <c r="AE1051" s="27">
        <f t="shared" si="1785"/>
        <v>0</v>
      </c>
      <c r="AF1051" s="27">
        <f t="shared" si="1785"/>
        <v>0</v>
      </c>
      <c r="AG1051" s="27">
        <f t="shared" si="1785"/>
        <v>0</v>
      </c>
      <c r="AH1051" s="27">
        <f t="shared" si="1785"/>
        <v>0</v>
      </c>
      <c r="AI1051" s="27">
        <f t="shared" si="1785"/>
        <v>0</v>
      </c>
      <c r="AJ1051" s="27">
        <f t="shared" ref="AF1051:AU1052" si="1786">AJ1052</f>
        <v>50</v>
      </c>
      <c r="AK1051" s="27">
        <f t="shared" si="1786"/>
        <v>0</v>
      </c>
      <c r="AL1051" s="27">
        <f t="shared" si="1786"/>
        <v>0</v>
      </c>
      <c r="AM1051" s="27">
        <f t="shared" si="1786"/>
        <v>0</v>
      </c>
      <c r="AN1051" s="27">
        <f t="shared" si="1786"/>
        <v>0</v>
      </c>
      <c r="AO1051" s="27">
        <f t="shared" si="1786"/>
        <v>0</v>
      </c>
      <c r="AP1051" s="27">
        <f t="shared" si="1786"/>
        <v>50</v>
      </c>
      <c r="AQ1051" s="27">
        <f t="shared" si="1786"/>
        <v>0</v>
      </c>
      <c r="AR1051" s="27">
        <f t="shared" si="1786"/>
        <v>0</v>
      </c>
      <c r="AS1051" s="27">
        <f t="shared" si="1786"/>
        <v>0</v>
      </c>
      <c r="AT1051" s="27">
        <f t="shared" si="1786"/>
        <v>0</v>
      </c>
      <c r="AU1051" s="27">
        <f t="shared" si="1786"/>
        <v>0</v>
      </c>
      <c r="AV1051" s="27">
        <f t="shared" ref="AR1051:AW1052" si="1787">AV1052</f>
        <v>50</v>
      </c>
      <c r="AW1051" s="27">
        <f t="shared" si="1787"/>
        <v>0</v>
      </c>
    </row>
    <row r="1052" spans="1:49" s="7" customFormat="1" ht="19.5" customHeight="1">
      <c r="A1052" s="77" t="s">
        <v>102</v>
      </c>
      <c r="B1052" s="36" t="s">
        <v>11</v>
      </c>
      <c r="C1052" s="36" t="s">
        <v>53</v>
      </c>
      <c r="D1052" s="36" t="s">
        <v>355</v>
      </c>
      <c r="E1052" s="36" t="s">
        <v>91</v>
      </c>
      <c r="F1052" s="27">
        <f t="shared" si="1784"/>
        <v>50</v>
      </c>
      <c r="G1052" s="27">
        <f t="shared" si="1784"/>
        <v>0</v>
      </c>
      <c r="H1052" s="27">
        <f t="shared" si="1784"/>
        <v>0</v>
      </c>
      <c r="I1052" s="27">
        <f t="shared" si="1784"/>
        <v>0</v>
      </c>
      <c r="J1052" s="27">
        <f t="shared" si="1784"/>
        <v>0</v>
      </c>
      <c r="K1052" s="27">
        <f t="shared" si="1784"/>
        <v>0</v>
      </c>
      <c r="L1052" s="27">
        <f t="shared" si="1784"/>
        <v>50</v>
      </c>
      <c r="M1052" s="27">
        <f t="shared" si="1784"/>
        <v>0</v>
      </c>
      <c r="N1052" s="27">
        <f t="shared" si="1784"/>
        <v>0</v>
      </c>
      <c r="O1052" s="27">
        <f t="shared" si="1784"/>
        <v>0</v>
      </c>
      <c r="P1052" s="27">
        <f t="shared" si="1784"/>
        <v>0</v>
      </c>
      <c r="Q1052" s="27">
        <f t="shared" si="1784"/>
        <v>0</v>
      </c>
      <c r="R1052" s="27">
        <f t="shared" si="1784"/>
        <v>50</v>
      </c>
      <c r="S1052" s="27">
        <f t="shared" si="1784"/>
        <v>0</v>
      </c>
      <c r="T1052" s="27">
        <f t="shared" si="1785"/>
        <v>0</v>
      </c>
      <c r="U1052" s="27">
        <f t="shared" si="1785"/>
        <v>0</v>
      </c>
      <c r="V1052" s="27">
        <f t="shared" si="1785"/>
        <v>0</v>
      </c>
      <c r="W1052" s="27">
        <f t="shared" si="1785"/>
        <v>0</v>
      </c>
      <c r="X1052" s="27">
        <f t="shared" si="1785"/>
        <v>50</v>
      </c>
      <c r="Y1052" s="27">
        <f t="shared" si="1785"/>
        <v>0</v>
      </c>
      <c r="Z1052" s="27">
        <f t="shared" si="1785"/>
        <v>0</v>
      </c>
      <c r="AA1052" s="27">
        <f t="shared" si="1785"/>
        <v>0</v>
      </c>
      <c r="AB1052" s="27">
        <f t="shared" si="1785"/>
        <v>0</v>
      </c>
      <c r="AC1052" s="27">
        <f t="shared" si="1785"/>
        <v>0</v>
      </c>
      <c r="AD1052" s="27">
        <f t="shared" si="1785"/>
        <v>50</v>
      </c>
      <c r="AE1052" s="27">
        <f t="shared" si="1785"/>
        <v>0</v>
      </c>
      <c r="AF1052" s="27">
        <f t="shared" si="1786"/>
        <v>0</v>
      </c>
      <c r="AG1052" s="27">
        <f t="shared" si="1786"/>
        <v>0</v>
      </c>
      <c r="AH1052" s="27">
        <f t="shared" si="1786"/>
        <v>0</v>
      </c>
      <c r="AI1052" s="27">
        <f t="shared" si="1786"/>
        <v>0</v>
      </c>
      <c r="AJ1052" s="27">
        <f t="shared" si="1786"/>
        <v>50</v>
      </c>
      <c r="AK1052" s="27">
        <f t="shared" si="1786"/>
        <v>0</v>
      </c>
      <c r="AL1052" s="27">
        <f t="shared" si="1786"/>
        <v>0</v>
      </c>
      <c r="AM1052" s="27">
        <f t="shared" si="1786"/>
        <v>0</v>
      </c>
      <c r="AN1052" s="27">
        <f t="shared" si="1786"/>
        <v>0</v>
      </c>
      <c r="AO1052" s="27">
        <f t="shared" si="1786"/>
        <v>0</v>
      </c>
      <c r="AP1052" s="27">
        <f t="shared" si="1786"/>
        <v>50</v>
      </c>
      <c r="AQ1052" s="27">
        <f t="shared" si="1786"/>
        <v>0</v>
      </c>
      <c r="AR1052" s="27">
        <f t="shared" si="1787"/>
        <v>0</v>
      </c>
      <c r="AS1052" s="27">
        <f t="shared" si="1787"/>
        <v>0</v>
      </c>
      <c r="AT1052" s="27">
        <f t="shared" si="1787"/>
        <v>0</v>
      </c>
      <c r="AU1052" s="27">
        <f t="shared" si="1787"/>
        <v>0</v>
      </c>
      <c r="AV1052" s="27">
        <f t="shared" si="1787"/>
        <v>50</v>
      </c>
      <c r="AW1052" s="27">
        <f t="shared" si="1787"/>
        <v>0</v>
      </c>
    </row>
    <row r="1053" spans="1:49" s="7" customFormat="1" ht="35.25" customHeight="1">
      <c r="A1053" s="33" t="s">
        <v>198</v>
      </c>
      <c r="B1053" s="36" t="s">
        <v>11</v>
      </c>
      <c r="C1053" s="36" t="s">
        <v>53</v>
      </c>
      <c r="D1053" s="36" t="s">
        <v>355</v>
      </c>
      <c r="E1053" s="36" t="s">
        <v>197</v>
      </c>
      <c r="F1053" s="27">
        <v>50</v>
      </c>
      <c r="G1053" s="27"/>
      <c r="H1053" s="27"/>
      <c r="I1053" s="27"/>
      <c r="J1053" s="27"/>
      <c r="K1053" s="27"/>
      <c r="L1053" s="27">
        <f>F1053+H1053+I1053+J1053+K1053</f>
        <v>50</v>
      </c>
      <c r="M1053" s="27">
        <f>G1053+K1053</f>
        <v>0</v>
      </c>
      <c r="N1053" s="27"/>
      <c r="O1053" s="27"/>
      <c r="P1053" s="27"/>
      <c r="Q1053" s="27"/>
      <c r="R1053" s="27">
        <f>L1053+N1053+O1053+P1053+Q1053</f>
        <v>50</v>
      </c>
      <c r="S1053" s="27">
        <f>M1053+Q1053</f>
        <v>0</v>
      </c>
      <c r="T1053" s="27"/>
      <c r="U1053" s="27"/>
      <c r="V1053" s="27"/>
      <c r="W1053" s="27"/>
      <c r="X1053" s="27">
        <f>R1053+T1053+U1053+V1053+W1053</f>
        <v>50</v>
      </c>
      <c r="Y1053" s="27">
        <f>S1053+W1053</f>
        <v>0</v>
      </c>
      <c r="Z1053" s="27"/>
      <c r="AA1053" s="27"/>
      <c r="AB1053" s="27"/>
      <c r="AC1053" s="27"/>
      <c r="AD1053" s="27">
        <f>X1053+Z1053+AA1053+AB1053+AC1053</f>
        <v>50</v>
      </c>
      <c r="AE1053" s="27">
        <f>Y1053+AC1053</f>
        <v>0</v>
      </c>
      <c r="AF1053" s="27"/>
      <c r="AG1053" s="27"/>
      <c r="AH1053" s="27"/>
      <c r="AI1053" s="27"/>
      <c r="AJ1053" s="27">
        <f>AD1053+AF1053+AG1053+AH1053+AI1053</f>
        <v>50</v>
      </c>
      <c r="AK1053" s="27">
        <f>AE1053+AI1053</f>
        <v>0</v>
      </c>
      <c r="AL1053" s="27"/>
      <c r="AM1053" s="27"/>
      <c r="AN1053" s="27"/>
      <c r="AO1053" s="27"/>
      <c r="AP1053" s="27">
        <f>AJ1053+AL1053+AM1053+AN1053+AO1053</f>
        <v>50</v>
      </c>
      <c r="AQ1053" s="27">
        <f>AK1053+AO1053</f>
        <v>0</v>
      </c>
      <c r="AR1053" s="27"/>
      <c r="AS1053" s="27"/>
      <c r="AT1053" s="27"/>
      <c r="AU1053" s="27"/>
      <c r="AV1053" s="27">
        <f>AP1053+AR1053+AS1053+AT1053+AU1053</f>
        <v>50</v>
      </c>
      <c r="AW1053" s="27">
        <f>AQ1053+AU1053</f>
        <v>0</v>
      </c>
    </row>
    <row r="1054" spans="1:49" s="7" customFormat="1" ht="90" customHeight="1">
      <c r="A1054" s="77" t="s">
        <v>160</v>
      </c>
      <c r="B1054" s="36" t="s">
        <v>11</v>
      </c>
      <c r="C1054" s="36" t="s">
        <v>53</v>
      </c>
      <c r="D1054" s="36" t="s">
        <v>356</v>
      </c>
      <c r="E1054" s="36"/>
      <c r="F1054" s="27">
        <f t="shared" ref="F1054:U1055" si="1788">F1055</f>
        <v>636</v>
      </c>
      <c r="G1054" s="27">
        <f t="shared" si="1788"/>
        <v>0</v>
      </c>
      <c r="H1054" s="27">
        <f t="shared" si="1788"/>
        <v>0</v>
      </c>
      <c r="I1054" s="27">
        <f t="shared" si="1788"/>
        <v>0</v>
      </c>
      <c r="J1054" s="27">
        <f t="shared" si="1788"/>
        <v>0</v>
      </c>
      <c r="K1054" s="27">
        <f t="shared" si="1788"/>
        <v>0</v>
      </c>
      <c r="L1054" s="27">
        <f t="shared" si="1788"/>
        <v>636</v>
      </c>
      <c r="M1054" s="27">
        <f t="shared" si="1788"/>
        <v>0</v>
      </c>
      <c r="N1054" s="27">
        <f t="shared" si="1788"/>
        <v>0</v>
      </c>
      <c r="O1054" s="27">
        <f t="shared" si="1788"/>
        <v>0</v>
      </c>
      <c r="P1054" s="27">
        <f t="shared" si="1788"/>
        <v>0</v>
      </c>
      <c r="Q1054" s="27">
        <f t="shared" si="1788"/>
        <v>0</v>
      </c>
      <c r="R1054" s="27">
        <f t="shared" si="1788"/>
        <v>636</v>
      </c>
      <c r="S1054" s="27">
        <f t="shared" si="1788"/>
        <v>0</v>
      </c>
      <c r="T1054" s="27">
        <f t="shared" si="1788"/>
        <v>0</v>
      </c>
      <c r="U1054" s="27">
        <f t="shared" si="1788"/>
        <v>0</v>
      </c>
      <c r="V1054" s="27">
        <f t="shared" ref="T1054:AI1055" si="1789">V1055</f>
        <v>0</v>
      </c>
      <c r="W1054" s="27">
        <f t="shared" si="1789"/>
        <v>0</v>
      </c>
      <c r="X1054" s="27">
        <f t="shared" si="1789"/>
        <v>636</v>
      </c>
      <c r="Y1054" s="27">
        <f t="shared" si="1789"/>
        <v>0</v>
      </c>
      <c r="Z1054" s="27">
        <f t="shared" si="1789"/>
        <v>0</v>
      </c>
      <c r="AA1054" s="27">
        <f t="shared" si="1789"/>
        <v>0</v>
      </c>
      <c r="AB1054" s="27">
        <f t="shared" si="1789"/>
        <v>0</v>
      </c>
      <c r="AC1054" s="27">
        <f t="shared" si="1789"/>
        <v>0</v>
      </c>
      <c r="AD1054" s="27">
        <f t="shared" si="1789"/>
        <v>636</v>
      </c>
      <c r="AE1054" s="27">
        <f t="shared" si="1789"/>
        <v>0</v>
      </c>
      <c r="AF1054" s="27">
        <f t="shared" si="1789"/>
        <v>0</v>
      </c>
      <c r="AG1054" s="27">
        <f t="shared" si="1789"/>
        <v>0</v>
      </c>
      <c r="AH1054" s="27">
        <f t="shared" si="1789"/>
        <v>0</v>
      </c>
      <c r="AI1054" s="27">
        <f t="shared" si="1789"/>
        <v>0</v>
      </c>
      <c r="AJ1054" s="27">
        <f t="shared" ref="AF1054:AU1055" si="1790">AJ1055</f>
        <v>636</v>
      </c>
      <c r="AK1054" s="27">
        <f t="shared" si="1790"/>
        <v>0</v>
      </c>
      <c r="AL1054" s="27">
        <f t="shared" si="1790"/>
        <v>0</v>
      </c>
      <c r="AM1054" s="27">
        <f t="shared" si="1790"/>
        <v>0</v>
      </c>
      <c r="AN1054" s="27">
        <f t="shared" si="1790"/>
        <v>0</v>
      </c>
      <c r="AO1054" s="27">
        <f t="shared" si="1790"/>
        <v>0</v>
      </c>
      <c r="AP1054" s="27">
        <f t="shared" si="1790"/>
        <v>636</v>
      </c>
      <c r="AQ1054" s="27">
        <f t="shared" si="1790"/>
        <v>0</v>
      </c>
      <c r="AR1054" s="27">
        <f t="shared" si="1790"/>
        <v>0</v>
      </c>
      <c r="AS1054" s="27">
        <f t="shared" si="1790"/>
        <v>0</v>
      </c>
      <c r="AT1054" s="27">
        <f t="shared" si="1790"/>
        <v>0</v>
      </c>
      <c r="AU1054" s="27">
        <f t="shared" si="1790"/>
        <v>0</v>
      </c>
      <c r="AV1054" s="27">
        <f t="shared" ref="AR1054:AW1055" si="1791">AV1055</f>
        <v>636</v>
      </c>
      <c r="AW1054" s="27">
        <f t="shared" si="1791"/>
        <v>0</v>
      </c>
    </row>
    <row r="1055" spans="1:49" s="7" customFormat="1" ht="20.25" customHeight="1">
      <c r="A1055" s="77" t="s">
        <v>102</v>
      </c>
      <c r="B1055" s="36" t="s">
        <v>11</v>
      </c>
      <c r="C1055" s="36" t="s">
        <v>53</v>
      </c>
      <c r="D1055" s="36" t="s">
        <v>356</v>
      </c>
      <c r="E1055" s="36" t="s">
        <v>91</v>
      </c>
      <c r="F1055" s="27">
        <f t="shared" si="1788"/>
        <v>636</v>
      </c>
      <c r="G1055" s="27">
        <f t="shared" si="1788"/>
        <v>0</v>
      </c>
      <c r="H1055" s="27">
        <f t="shared" si="1788"/>
        <v>0</v>
      </c>
      <c r="I1055" s="27">
        <f t="shared" si="1788"/>
        <v>0</v>
      </c>
      <c r="J1055" s="27">
        <f t="shared" si="1788"/>
        <v>0</v>
      </c>
      <c r="K1055" s="27">
        <f t="shared" si="1788"/>
        <v>0</v>
      </c>
      <c r="L1055" s="27">
        <f t="shared" si="1788"/>
        <v>636</v>
      </c>
      <c r="M1055" s="27">
        <f t="shared" si="1788"/>
        <v>0</v>
      </c>
      <c r="N1055" s="27">
        <f t="shared" si="1788"/>
        <v>0</v>
      </c>
      <c r="O1055" s="27">
        <f t="shared" si="1788"/>
        <v>0</v>
      </c>
      <c r="P1055" s="27">
        <f t="shared" si="1788"/>
        <v>0</v>
      </c>
      <c r="Q1055" s="27">
        <f t="shared" si="1788"/>
        <v>0</v>
      </c>
      <c r="R1055" s="27">
        <f t="shared" si="1788"/>
        <v>636</v>
      </c>
      <c r="S1055" s="27">
        <f t="shared" si="1788"/>
        <v>0</v>
      </c>
      <c r="T1055" s="27">
        <f t="shared" si="1789"/>
        <v>0</v>
      </c>
      <c r="U1055" s="27">
        <f t="shared" si="1789"/>
        <v>0</v>
      </c>
      <c r="V1055" s="27">
        <f t="shared" si="1789"/>
        <v>0</v>
      </c>
      <c r="W1055" s="27">
        <f t="shared" si="1789"/>
        <v>0</v>
      </c>
      <c r="X1055" s="27">
        <f t="shared" si="1789"/>
        <v>636</v>
      </c>
      <c r="Y1055" s="27">
        <f t="shared" si="1789"/>
        <v>0</v>
      </c>
      <c r="Z1055" s="27">
        <f t="shared" si="1789"/>
        <v>0</v>
      </c>
      <c r="AA1055" s="27">
        <f t="shared" si="1789"/>
        <v>0</v>
      </c>
      <c r="AB1055" s="27">
        <f t="shared" si="1789"/>
        <v>0</v>
      </c>
      <c r="AC1055" s="27">
        <f t="shared" si="1789"/>
        <v>0</v>
      </c>
      <c r="AD1055" s="27">
        <f t="shared" si="1789"/>
        <v>636</v>
      </c>
      <c r="AE1055" s="27">
        <f t="shared" si="1789"/>
        <v>0</v>
      </c>
      <c r="AF1055" s="27">
        <f t="shared" si="1790"/>
        <v>0</v>
      </c>
      <c r="AG1055" s="27">
        <f t="shared" si="1790"/>
        <v>0</v>
      </c>
      <c r="AH1055" s="27">
        <f t="shared" si="1790"/>
        <v>0</v>
      </c>
      <c r="AI1055" s="27">
        <f t="shared" si="1790"/>
        <v>0</v>
      </c>
      <c r="AJ1055" s="27">
        <f t="shared" si="1790"/>
        <v>636</v>
      </c>
      <c r="AK1055" s="27">
        <f t="shared" si="1790"/>
        <v>0</v>
      </c>
      <c r="AL1055" s="27">
        <f t="shared" si="1790"/>
        <v>0</v>
      </c>
      <c r="AM1055" s="27">
        <f t="shared" si="1790"/>
        <v>0</v>
      </c>
      <c r="AN1055" s="27">
        <f t="shared" si="1790"/>
        <v>0</v>
      </c>
      <c r="AO1055" s="27">
        <f t="shared" si="1790"/>
        <v>0</v>
      </c>
      <c r="AP1055" s="27">
        <f t="shared" si="1790"/>
        <v>636</v>
      </c>
      <c r="AQ1055" s="27">
        <f t="shared" si="1790"/>
        <v>0</v>
      </c>
      <c r="AR1055" s="27">
        <f t="shared" si="1791"/>
        <v>0</v>
      </c>
      <c r="AS1055" s="27">
        <f t="shared" si="1791"/>
        <v>0</v>
      </c>
      <c r="AT1055" s="27">
        <f t="shared" si="1791"/>
        <v>0</v>
      </c>
      <c r="AU1055" s="27">
        <f t="shared" si="1791"/>
        <v>0</v>
      </c>
      <c r="AV1055" s="27">
        <f t="shared" si="1791"/>
        <v>636</v>
      </c>
      <c r="AW1055" s="27">
        <f t="shared" si="1791"/>
        <v>0</v>
      </c>
    </row>
    <row r="1056" spans="1:49" s="7" customFormat="1" ht="37.5" customHeight="1">
      <c r="A1056" s="33" t="s">
        <v>198</v>
      </c>
      <c r="B1056" s="36" t="s">
        <v>11</v>
      </c>
      <c r="C1056" s="36" t="s">
        <v>53</v>
      </c>
      <c r="D1056" s="36" t="s">
        <v>356</v>
      </c>
      <c r="E1056" s="36" t="s">
        <v>197</v>
      </c>
      <c r="F1056" s="27">
        <v>636</v>
      </c>
      <c r="G1056" s="27"/>
      <c r="H1056" s="27"/>
      <c r="I1056" s="27"/>
      <c r="J1056" s="27"/>
      <c r="K1056" s="27"/>
      <c r="L1056" s="27">
        <f>F1056+H1056+I1056+J1056+K1056</f>
        <v>636</v>
      </c>
      <c r="M1056" s="27">
        <f>G1056+K1056</f>
        <v>0</v>
      </c>
      <c r="N1056" s="27"/>
      <c r="O1056" s="27"/>
      <c r="P1056" s="27"/>
      <c r="Q1056" s="27"/>
      <c r="R1056" s="27">
        <f>L1056+N1056+O1056+P1056+Q1056</f>
        <v>636</v>
      </c>
      <c r="S1056" s="27">
        <f>M1056+Q1056</f>
        <v>0</v>
      </c>
      <c r="T1056" s="27"/>
      <c r="U1056" s="27"/>
      <c r="V1056" s="27"/>
      <c r="W1056" s="27"/>
      <c r="X1056" s="27">
        <f>R1056+T1056+U1056+V1056+W1056</f>
        <v>636</v>
      </c>
      <c r="Y1056" s="27">
        <f>S1056+W1056</f>
        <v>0</v>
      </c>
      <c r="Z1056" s="27"/>
      <c r="AA1056" s="27"/>
      <c r="AB1056" s="27"/>
      <c r="AC1056" s="27"/>
      <c r="AD1056" s="27">
        <f>X1056+Z1056+AA1056+AB1056+AC1056</f>
        <v>636</v>
      </c>
      <c r="AE1056" s="27">
        <f>Y1056+AC1056</f>
        <v>0</v>
      </c>
      <c r="AF1056" s="27"/>
      <c r="AG1056" s="27"/>
      <c r="AH1056" s="27"/>
      <c r="AI1056" s="27"/>
      <c r="AJ1056" s="27">
        <f>AD1056+AF1056+AG1056+AH1056+AI1056</f>
        <v>636</v>
      </c>
      <c r="AK1056" s="27">
        <f>AE1056+AI1056</f>
        <v>0</v>
      </c>
      <c r="AL1056" s="27"/>
      <c r="AM1056" s="27"/>
      <c r="AN1056" s="27"/>
      <c r="AO1056" s="27"/>
      <c r="AP1056" s="27">
        <f>AJ1056+AL1056+AM1056+AN1056+AO1056</f>
        <v>636</v>
      </c>
      <c r="AQ1056" s="27">
        <f>AK1056+AO1056</f>
        <v>0</v>
      </c>
      <c r="AR1056" s="27"/>
      <c r="AS1056" s="27"/>
      <c r="AT1056" s="27"/>
      <c r="AU1056" s="27"/>
      <c r="AV1056" s="27">
        <f>AP1056+AR1056+AS1056+AT1056+AU1056</f>
        <v>636</v>
      </c>
      <c r="AW1056" s="27">
        <f>AQ1056+AU1056</f>
        <v>0</v>
      </c>
    </row>
    <row r="1057" spans="1:49" s="7" customFormat="1" ht="141" customHeight="1">
      <c r="A1057" s="77" t="s">
        <v>161</v>
      </c>
      <c r="B1057" s="36" t="s">
        <v>11</v>
      </c>
      <c r="C1057" s="36" t="s">
        <v>53</v>
      </c>
      <c r="D1057" s="36" t="s">
        <v>357</v>
      </c>
      <c r="E1057" s="36"/>
      <c r="F1057" s="27">
        <f t="shared" ref="F1057:U1058" si="1792">F1058</f>
        <v>12</v>
      </c>
      <c r="G1057" s="27">
        <f t="shared" si="1792"/>
        <v>0</v>
      </c>
      <c r="H1057" s="27">
        <f t="shared" si="1792"/>
        <v>0</v>
      </c>
      <c r="I1057" s="27">
        <f t="shared" si="1792"/>
        <v>0</v>
      </c>
      <c r="J1057" s="27">
        <f t="shared" si="1792"/>
        <v>0</v>
      </c>
      <c r="K1057" s="27">
        <f t="shared" si="1792"/>
        <v>0</v>
      </c>
      <c r="L1057" s="27">
        <f t="shared" si="1792"/>
        <v>12</v>
      </c>
      <c r="M1057" s="27">
        <f t="shared" si="1792"/>
        <v>0</v>
      </c>
      <c r="N1057" s="27">
        <f t="shared" si="1792"/>
        <v>0</v>
      </c>
      <c r="O1057" s="27">
        <f t="shared" si="1792"/>
        <v>0</v>
      </c>
      <c r="P1057" s="27">
        <f t="shared" si="1792"/>
        <v>0</v>
      </c>
      <c r="Q1057" s="27">
        <f t="shared" si="1792"/>
        <v>0</v>
      </c>
      <c r="R1057" s="27">
        <f t="shared" si="1792"/>
        <v>12</v>
      </c>
      <c r="S1057" s="27">
        <f t="shared" si="1792"/>
        <v>0</v>
      </c>
      <c r="T1057" s="27">
        <f t="shared" si="1792"/>
        <v>0</v>
      </c>
      <c r="U1057" s="27">
        <f t="shared" si="1792"/>
        <v>0</v>
      </c>
      <c r="V1057" s="27">
        <f t="shared" ref="T1057:AI1058" si="1793">V1058</f>
        <v>0</v>
      </c>
      <c r="W1057" s="27">
        <f t="shared" si="1793"/>
        <v>0</v>
      </c>
      <c r="X1057" s="27">
        <f t="shared" si="1793"/>
        <v>12</v>
      </c>
      <c r="Y1057" s="27">
        <f t="shared" si="1793"/>
        <v>0</v>
      </c>
      <c r="Z1057" s="27">
        <f t="shared" si="1793"/>
        <v>0</v>
      </c>
      <c r="AA1057" s="27">
        <f t="shared" si="1793"/>
        <v>0</v>
      </c>
      <c r="AB1057" s="27">
        <f t="shared" si="1793"/>
        <v>0</v>
      </c>
      <c r="AC1057" s="27">
        <f t="shared" si="1793"/>
        <v>0</v>
      </c>
      <c r="AD1057" s="27">
        <f t="shared" si="1793"/>
        <v>12</v>
      </c>
      <c r="AE1057" s="27">
        <f t="shared" si="1793"/>
        <v>0</v>
      </c>
      <c r="AF1057" s="27">
        <f t="shared" si="1793"/>
        <v>0</v>
      </c>
      <c r="AG1057" s="27">
        <f t="shared" si="1793"/>
        <v>0</v>
      </c>
      <c r="AH1057" s="27">
        <f t="shared" si="1793"/>
        <v>0</v>
      </c>
      <c r="AI1057" s="27">
        <f t="shared" si="1793"/>
        <v>0</v>
      </c>
      <c r="AJ1057" s="27">
        <f t="shared" ref="AF1057:AU1058" si="1794">AJ1058</f>
        <v>12</v>
      </c>
      <c r="AK1057" s="27">
        <f t="shared" si="1794"/>
        <v>0</v>
      </c>
      <c r="AL1057" s="27">
        <f t="shared" si="1794"/>
        <v>0</v>
      </c>
      <c r="AM1057" s="27">
        <f t="shared" si="1794"/>
        <v>0</v>
      </c>
      <c r="AN1057" s="27">
        <f t="shared" si="1794"/>
        <v>0</v>
      </c>
      <c r="AO1057" s="27">
        <f t="shared" si="1794"/>
        <v>0</v>
      </c>
      <c r="AP1057" s="27">
        <f t="shared" si="1794"/>
        <v>12</v>
      </c>
      <c r="AQ1057" s="27">
        <f t="shared" si="1794"/>
        <v>0</v>
      </c>
      <c r="AR1057" s="27">
        <f t="shared" si="1794"/>
        <v>0</v>
      </c>
      <c r="AS1057" s="27">
        <f t="shared" si="1794"/>
        <v>0</v>
      </c>
      <c r="AT1057" s="27">
        <f t="shared" si="1794"/>
        <v>0</v>
      </c>
      <c r="AU1057" s="27">
        <f t="shared" si="1794"/>
        <v>0</v>
      </c>
      <c r="AV1057" s="27">
        <f t="shared" ref="AR1057:AW1058" si="1795">AV1058</f>
        <v>12</v>
      </c>
      <c r="AW1057" s="27">
        <f t="shared" si="1795"/>
        <v>0</v>
      </c>
    </row>
    <row r="1058" spans="1:49" s="7" customFormat="1" ht="23.25" customHeight="1">
      <c r="A1058" s="67" t="s">
        <v>102</v>
      </c>
      <c r="B1058" s="36" t="s">
        <v>11</v>
      </c>
      <c r="C1058" s="36" t="s">
        <v>53</v>
      </c>
      <c r="D1058" s="36" t="s">
        <v>357</v>
      </c>
      <c r="E1058" s="36" t="s">
        <v>91</v>
      </c>
      <c r="F1058" s="27">
        <f t="shared" si="1792"/>
        <v>12</v>
      </c>
      <c r="G1058" s="27">
        <f t="shared" si="1792"/>
        <v>0</v>
      </c>
      <c r="H1058" s="27">
        <f t="shared" si="1792"/>
        <v>0</v>
      </c>
      <c r="I1058" s="27">
        <f t="shared" si="1792"/>
        <v>0</v>
      </c>
      <c r="J1058" s="27">
        <f t="shared" si="1792"/>
        <v>0</v>
      </c>
      <c r="K1058" s="27">
        <f t="shared" si="1792"/>
        <v>0</v>
      </c>
      <c r="L1058" s="27">
        <f t="shared" si="1792"/>
        <v>12</v>
      </c>
      <c r="M1058" s="27">
        <f t="shared" si="1792"/>
        <v>0</v>
      </c>
      <c r="N1058" s="27">
        <f t="shared" si="1792"/>
        <v>0</v>
      </c>
      <c r="O1058" s="27">
        <f t="shared" si="1792"/>
        <v>0</v>
      </c>
      <c r="P1058" s="27">
        <f t="shared" si="1792"/>
        <v>0</v>
      </c>
      <c r="Q1058" s="27">
        <f t="shared" si="1792"/>
        <v>0</v>
      </c>
      <c r="R1058" s="27">
        <f t="shared" si="1792"/>
        <v>12</v>
      </c>
      <c r="S1058" s="27">
        <f t="shared" si="1792"/>
        <v>0</v>
      </c>
      <c r="T1058" s="27">
        <f t="shared" si="1793"/>
        <v>0</v>
      </c>
      <c r="U1058" s="27">
        <f t="shared" si="1793"/>
        <v>0</v>
      </c>
      <c r="V1058" s="27">
        <f t="shared" si="1793"/>
        <v>0</v>
      </c>
      <c r="W1058" s="27">
        <f t="shared" si="1793"/>
        <v>0</v>
      </c>
      <c r="X1058" s="27">
        <f t="shared" si="1793"/>
        <v>12</v>
      </c>
      <c r="Y1058" s="27">
        <f t="shared" si="1793"/>
        <v>0</v>
      </c>
      <c r="Z1058" s="27">
        <f t="shared" si="1793"/>
        <v>0</v>
      </c>
      <c r="AA1058" s="27">
        <f t="shared" si="1793"/>
        <v>0</v>
      </c>
      <c r="AB1058" s="27">
        <f t="shared" si="1793"/>
        <v>0</v>
      </c>
      <c r="AC1058" s="27">
        <f t="shared" si="1793"/>
        <v>0</v>
      </c>
      <c r="AD1058" s="27">
        <f t="shared" si="1793"/>
        <v>12</v>
      </c>
      <c r="AE1058" s="27">
        <f t="shared" si="1793"/>
        <v>0</v>
      </c>
      <c r="AF1058" s="27">
        <f t="shared" si="1794"/>
        <v>0</v>
      </c>
      <c r="AG1058" s="27">
        <f t="shared" si="1794"/>
        <v>0</v>
      </c>
      <c r="AH1058" s="27">
        <f t="shared" si="1794"/>
        <v>0</v>
      </c>
      <c r="AI1058" s="27">
        <f t="shared" si="1794"/>
        <v>0</v>
      </c>
      <c r="AJ1058" s="27">
        <f t="shared" si="1794"/>
        <v>12</v>
      </c>
      <c r="AK1058" s="27">
        <f t="shared" si="1794"/>
        <v>0</v>
      </c>
      <c r="AL1058" s="27">
        <f t="shared" si="1794"/>
        <v>0</v>
      </c>
      <c r="AM1058" s="27">
        <f t="shared" si="1794"/>
        <v>0</v>
      </c>
      <c r="AN1058" s="27">
        <f t="shared" si="1794"/>
        <v>0</v>
      </c>
      <c r="AO1058" s="27">
        <f t="shared" si="1794"/>
        <v>0</v>
      </c>
      <c r="AP1058" s="27">
        <f t="shared" si="1794"/>
        <v>12</v>
      </c>
      <c r="AQ1058" s="27">
        <f t="shared" si="1794"/>
        <v>0</v>
      </c>
      <c r="AR1058" s="27">
        <f t="shared" si="1795"/>
        <v>0</v>
      </c>
      <c r="AS1058" s="27">
        <f t="shared" si="1795"/>
        <v>0</v>
      </c>
      <c r="AT1058" s="27">
        <f t="shared" si="1795"/>
        <v>0</v>
      </c>
      <c r="AU1058" s="27">
        <f t="shared" si="1795"/>
        <v>0</v>
      </c>
      <c r="AV1058" s="27">
        <f t="shared" si="1795"/>
        <v>12</v>
      </c>
      <c r="AW1058" s="27">
        <f t="shared" si="1795"/>
        <v>0</v>
      </c>
    </row>
    <row r="1059" spans="1:49" s="7" customFormat="1" ht="35.25" customHeight="1">
      <c r="A1059" s="33" t="s">
        <v>198</v>
      </c>
      <c r="B1059" s="36" t="s">
        <v>11</v>
      </c>
      <c r="C1059" s="36" t="s">
        <v>53</v>
      </c>
      <c r="D1059" s="36" t="s">
        <v>357</v>
      </c>
      <c r="E1059" s="36" t="s">
        <v>197</v>
      </c>
      <c r="F1059" s="27">
        <v>12</v>
      </c>
      <c r="G1059" s="27"/>
      <c r="H1059" s="27"/>
      <c r="I1059" s="27"/>
      <c r="J1059" s="27"/>
      <c r="K1059" s="27"/>
      <c r="L1059" s="27">
        <f>F1059+H1059+I1059+J1059+K1059</f>
        <v>12</v>
      </c>
      <c r="M1059" s="27">
        <f>G1059+K1059</f>
        <v>0</v>
      </c>
      <c r="N1059" s="27"/>
      <c r="O1059" s="27"/>
      <c r="P1059" s="27"/>
      <c r="Q1059" s="27"/>
      <c r="R1059" s="27">
        <f>L1059+N1059+O1059+P1059+Q1059</f>
        <v>12</v>
      </c>
      <c r="S1059" s="27">
        <f>M1059+Q1059</f>
        <v>0</v>
      </c>
      <c r="T1059" s="27"/>
      <c r="U1059" s="27"/>
      <c r="V1059" s="27"/>
      <c r="W1059" s="27"/>
      <c r="X1059" s="27">
        <f>R1059+T1059+U1059+V1059+W1059</f>
        <v>12</v>
      </c>
      <c r="Y1059" s="27">
        <f>S1059+W1059</f>
        <v>0</v>
      </c>
      <c r="Z1059" s="27"/>
      <c r="AA1059" s="27"/>
      <c r="AB1059" s="27"/>
      <c r="AC1059" s="27"/>
      <c r="AD1059" s="27">
        <f>X1059+Z1059+AA1059+AB1059+AC1059</f>
        <v>12</v>
      </c>
      <c r="AE1059" s="27">
        <f>Y1059+AC1059</f>
        <v>0</v>
      </c>
      <c r="AF1059" s="27"/>
      <c r="AG1059" s="27"/>
      <c r="AH1059" s="27"/>
      <c r="AI1059" s="27"/>
      <c r="AJ1059" s="27">
        <f>AD1059+AF1059+AG1059+AH1059+AI1059</f>
        <v>12</v>
      </c>
      <c r="AK1059" s="27">
        <f>AE1059+AI1059</f>
        <v>0</v>
      </c>
      <c r="AL1059" s="27"/>
      <c r="AM1059" s="27"/>
      <c r="AN1059" s="27"/>
      <c r="AO1059" s="27"/>
      <c r="AP1059" s="27">
        <f>AJ1059+AL1059+AM1059+AN1059+AO1059</f>
        <v>12</v>
      </c>
      <c r="AQ1059" s="27">
        <f>AK1059+AO1059</f>
        <v>0</v>
      </c>
      <c r="AR1059" s="27"/>
      <c r="AS1059" s="27"/>
      <c r="AT1059" s="27"/>
      <c r="AU1059" s="27"/>
      <c r="AV1059" s="27">
        <f>AP1059+AR1059+AS1059+AT1059+AU1059</f>
        <v>12</v>
      </c>
      <c r="AW1059" s="27">
        <f>AQ1059+AU1059</f>
        <v>0</v>
      </c>
    </row>
    <row r="1060" spans="1:49" s="7" customFormat="1" ht="243.75" customHeight="1">
      <c r="A1060" s="77" t="s">
        <v>162</v>
      </c>
      <c r="B1060" s="36" t="s">
        <v>11</v>
      </c>
      <c r="C1060" s="36" t="s">
        <v>53</v>
      </c>
      <c r="D1060" s="36" t="s">
        <v>358</v>
      </c>
      <c r="E1060" s="36"/>
      <c r="F1060" s="27">
        <f t="shared" ref="F1060:U1061" si="1796">F1061</f>
        <v>9</v>
      </c>
      <c r="G1060" s="27">
        <f t="shared" si="1796"/>
        <v>0</v>
      </c>
      <c r="H1060" s="27">
        <f t="shared" si="1796"/>
        <v>0</v>
      </c>
      <c r="I1060" s="27">
        <f t="shared" si="1796"/>
        <v>0</v>
      </c>
      <c r="J1060" s="27">
        <f t="shared" si="1796"/>
        <v>0</v>
      </c>
      <c r="K1060" s="27">
        <f t="shared" si="1796"/>
        <v>0</v>
      </c>
      <c r="L1060" s="27">
        <f t="shared" si="1796"/>
        <v>9</v>
      </c>
      <c r="M1060" s="27">
        <f t="shared" si="1796"/>
        <v>0</v>
      </c>
      <c r="N1060" s="27">
        <f t="shared" si="1796"/>
        <v>0</v>
      </c>
      <c r="O1060" s="27">
        <f t="shared" si="1796"/>
        <v>0</v>
      </c>
      <c r="P1060" s="27">
        <f t="shared" si="1796"/>
        <v>0</v>
      </c>
      <c r="Q1060" s="27">
        <f t="shared" si="1796"/>
        <v>0</v>
      </c>
      <c r="R1060" s="27">
        <f t="shared" si="1796"/>
        <v>9</v>
      </c>
      <c r="S1060" s="27">
        <f t="shared" si="1796"/>
        <v>0</v>
      </c>
      <c r="T1060" s="27">
        <f t="shared" si="1796"/>
        <v>0</v>
      </c>
      <c r="U1060" s="27">
        <f t="shared" si="1796"/>
        <v>0</v>
      </c>
      <c r="V1060" s="27">
        <f t="shared" ref="T1060:AI1061" si="1797">V1061</f>
        <v>0</v>
      </c>
      <c r="W1060" s="27">
        <f t="shared" si="1797"/>
        <v>0</v>
      </c>
      <c r="X1060" s="27">
        <f t="shared" si="1797"/>
        <v>9</v>
      </c>
      <c r="Y1060" s="27">
        <f t="shared" si="1797"/>
        <v>0</v>
      </c>
      <c r="Z1060" s="27">
        <f t="shared" si="1797"/>
        <v>0</v>
      </c>
      <c r="AA1060" s="27">
        <f t="shared" si="1797"/>
        <v>0</v>
      </c>
      <c r="AB1060" s="27">
        <f t="shared" si="1797"/>
        <v>0</v>
      </c>
      <c r="AC1060" s="27">
        <f t="shared" si="1797"/>
        <v>0</v>
      </c>
      <c r="AD1060" s="27">
        <f t="shared" si="1797"/>
        <v>9</v>
      </c>
      <c r="AE1060" s="27">
        <f t="shared" si="1797"/>
        <v>0</v>
      </c>
      <c r="AF1060" s="27">
        <f t="shared" si="1797"/>
        <v>0</v>
      </c>
      <c r="AG1060" s="27">
        <f t="shared" si="1797"/>
        <v>0</v>
      </c>
      <c r="AH1060" s="27">
        <f t="shared" si="1797"/>
        <v>0</v>
      </c>
      <c r="AI1060" s="27">
        <f t="shared" si="1797"/>
        <v>0</v>
      </c>
      <c r="AJ1060" s="27">
        <f t="shared" ref="AF1060:AU1061" si="1798">AJ1061</f>
        <v>9</v>
      </c>
      <c r="AK1060" s="27">
        <f t="shared" si="1798"/>
        <v>0</v>
      </c>
      <c r="AL1060" s="27">
        <f t="shared" si="1798"/>
        <v>0</v>
      </c>
      <c r="AM1060" s="27">
        <f t="shared" si="1798"/>
        <v>0</v>
      </c>
      <c r="AN1060" s="27">
        <f t="shared" si="1798"/>
        <v>0</v>
      </c>
      <c r="AO1060" s="27">
        <f t="shared" si="1798"/>
        <v>0</v>
      </c>
      <c r="AP1060" s="27">
        <f t="shared" si="1798"/>
        <v>9</v>
      </c>
      <c r="AQ1060" s="27">
        <f t="shared" si="1798"/>
        <v>0</v>
      </c>
      <c r="AR1060" s="27">
        <f t="shared" si="1798"/>
        <v>0</v>
      </c>
      <c r="AS1060" s="27">
        <f t="shared" si="1798"/>
        <v>0</v>
      </c>
      <c r="AT1060" s="27">
        <f t="shared" si="1798"/>
        <v>0</v>
      </c>
      <c r="AU1060" s="27">
        <f t="shared" si="1798"/>
        <v>0</v>
      </c>
      <c r="AV1060" s="27">
        <f t="shared" ref="AR1060:AW1061" si="1799">AV1061</f>
        <v>9</v>
      </c>
      <c r="AW1060" s="27">
        <f t="shared" si="1799"/>
        <v>0</v>
      </c>
    </row>
    <row r="1061" spans="1:49" s="7" customFormat="1" ht="21.75" customHeight="1">
      <c r="A1061" s="67" t="s">
        <v>102</v>
      </c>
      <c r="B1061" s="36" t="s">
        <v>11</v>
      </c>
      <c r="C1061" s="36" t="s">
        <v>53</v>
      </c>
      <c r="D1061" s="36" t="s">
        <v>358</v>
      </c>
      <c r="E1061" s="36" t="s">
        <v>91</v>
      </c>
      <c r="F1061" s="27">
        <f t="shared" si="1796"/>
        <v>9</v>
      </c>
      <c r="G1061" s="27">
        <f t="shared" si="1796"/>
        <v>0</v>
      </c>
      <c r="H1061" s="27">
        <f t="shared" si="1796"/>
        <v>0</v>
      </c>
      <c r="I1061" s="27">
        <f t="shared" si="1796"/>
        <v>0</v>
      </c>
      <c r="J1061" s="27">
        <f t="shared" si="1796"/>
        <v>0</v>
      </c>
      <c r="K1061" s="27">
        <f t="shared" si="1796"/>
        <v>0</v>
      </c>
      <c r="L1061" s="27">
        <f t="shared" si="1796"/>
        <v>9</v>
      </c>
      <c r="M1061" s="27">
        <f t="shared" si="1796"/>
        <v>0</v>
      </c>
      <c r="N1061" s="27">
        <f t="shared" si="1796"/>
        <v>0</v>
      </c>
      <c r="O1061" s="27">
        <f t="shared" si="1796"/>
        <v>0</v>
      </c>
      <c r="P1061" s="27">
        <f t="shared" si="1796"/>
        <v>0</v>
      </c>
      <c r="Q1061" s="27">
        <f t="shared" si="1796"/>
        <v>0</v>
      </c>
      <c r="R1061" s="27">
        <f t="shared" si="1796"/>
        <v>9</v>
      </c>
      <c r="S1061" s="27">
        <f t="shared" si="1796"/>
        <v>0</v>
      </c>
      <c r="T1061" s="27">
        <f t="shared" si="1797"/>
        <v>0</v>
      </c>
      <c r="U1061" s="27">
        <f t="shared" si="1797"/>
        <v>0</v>
      </c>
      <c r="V1061" s="27">
        <f t="shared" si="1797"/>
        <v>0</v>
      </c>
      <c r="W1061" s="27">
        <f t="shared" si="1797"/>
        <v>0</v>
      </c>
      <c r="X1061" s="27">
        <f t="shared" si="1797"/>
        <v>9</v>
      </c>
      <c r="Y1061" s="27">
        <f t="shared" si="1797"/>
        <v>0</v>
      </c>
      <c r="Z1061" s="27">
        <f t="shared" si="1797"/>
        <v>0</v>
      </c>
      <c r="AA1061" s="27">
        <f t="shared" si="1797"/>
        <v>0</v>
      </c>
      <c r="AB1061" s="27">
        <f t="shared" si="1797"/>
        <v>0</v>
      </c>
      <c r="AC1061" s="27">
        <f t="shared" si="1797"/>
        <v>0</v>
      </c>
      <c r="AD1061" s="27">
        <f t="shared" si="1797"/>
        <v>9</v>
      </c>
      <c r="AE1061" s="27">
        <f t="shared" si="1797"/>
        <v>0</v>
      </c>
      <c r="AF1061" s="27">
        <f t="shared" si="1798"/>
        <v>0</v>
      </c>
      <c r="AG1061" s="27">
        <f t="shared" si="1798"/>
        <v>0</v>
      </c>
      <c r="AH1061" s="27">
        <f t="shared" si="1798"/>
        <v>0</v>
      </c>
      <c r="AI1061" s="27">
        <f t="shared" si="1798"/>
        <v>0</v>
      </c>
      <c r="AJ1061" s="27">
        <f t="shared" si="1798"/>
        <v>9</v>
      </c>
      <c r="AK1061" s="27">
        <f t="shared" si="1798"/>
        <v>0</v>
      </c>
      <c r="AL1061" s="27">
        <f t="shared" si="1798"/>
        <v>0</v>
      </c>
      <c r="AM1061" s="27">
        <f t="shared" si="1798"/>
        <v>0</v>
      </c>
      <c r="AN1061" s="27">
        <f t="shared" si="1798"/>
        <v>0</v>
      </c>
      <c r="AO1061" s="27">
        <f t="shared" si="1798"/>
        <v>0</v>
      </c>
      <c r="AP1061" s="27">
        <f t="shared" si="1798"/>
        <v>9</v>
      </c>
      <c r="AQ1061" s="27">
        <f t="shared" si="1798"/>
        <v>0</v>
      </c>
      <c r="AR1061" s="27">
        <f t="shared" si="1799"/>
        <v>0</v>
      </c>
      <c r="AS1061" s="27">
        <f t="shared" si="1799"/>
        <v>0</v>
      </c>
      <c r="AT1061" s="27">
        <f t="shared" si="1799"/>
        <v>0</v>
      </c>
      <c r="AU1061" s="27">
        <f t="shared" si="1799"/>
        <v>0</v>
      </c>
      <c r="AV1061" s="27">
        <f t="shared" si="1799"/>
        <v>9</v>
      </c>
      <c r="AW1061" s="27">
        <f t="shared" si="1799"/>
        <v>0</v>
      </c>
    </row>
    <row r="1062" spans="1:49" s="7" customFormat="1" ht="33" customHeight="1">
      <c r="A1062" s="33" t="s">
        <v>198</v>
      </c>
      <c r="B1062" s="36" t="s">
        <v>11</v>
      </c>
      <c r="C1062" s="36" t="s">
        <v>53</v>
      </c>
      <c r="D1062" s="36" t="s">
        <v>358</v>
      </c>
      <c r="E1062" s="36" t="s">
        <v>197</v>
      </c>
      <c r="F1062" s="27">
        <v>9</v>
      </c>
      <c r="G1062" s="27"/>
      <c r="H1062" s="27"/>
      <c r="I1062" s="27"/>
      <c r="J1062" s="27"/>
      <c r="K1062" s="27"/>
      <c r="L1062" s="27">
        <f>F1062+H1062+I1062+J1062+K1062</f>
        <v>9</v>
      </c>
      <c r="M1062" s="27">
        <f>G1062+K1062</f>
        <v>0</v>
      </c>
      <c r="N1062" s="27"/>
      <c r="O1062" s="27"/>
      <c r="P1062" s="27"/>
      <c r="Q1062" s="27"/>
      <c r="R1062" s="27">
        <f>L1062+N1062+O1062+P1062+Q1062</f>
        <v>9</v>
      </c>
      <c r="S1062" s="27">
        <f>M1062+Q1062</f>
        <v>0</v>
      </c>
      <c r="T1062" s="27"/>
      <c r="U1062" s="27"/>
      <c r="V1062" s="27"/>
      <c r="W1062" s="27"/>
      <c r="X1062" s="27">
        <f>R1062+T1062+U1062+V1062+W1062</f>
        <v>9</v>
      </c>
      <c r="Y1062" s="27">
        <f>S1062+W1062</f>
        <v>0</v>
      </c>
      <c r="Z1062" s="27"/>
      <c r="AA1062" s="27"/>
      <c r="AB1062" s="27"/>
      <c r="AC1062" s="27"/>
      <c r="AD1062" s="27">
        <f>X1062+Z1062+AA1062+AB1062+AC1062</f>
        <v>9</v>
      </c>
      <c r="AE1062" s="27">
        <f>Y1062+AC1062</f>
        <v>0</v>
      </c>
      <c r="AF1062" s="27"/>
      <c r="AG1062" s="27"/>
      <c r="AH1062" s="27"/>
      <c r="AI1062" s="27"/>
      <c r="AJ1062" s="27">
        <f>AD1062+AF1062+AG1062+AH1062+AI1062</f>
        <v>9</v>
      </c>
      <c r="AK1062" s="27">
        <f>AE1062+AI1062</f>
        <v>0</v>
      </c>
      <c r="AL1062" s="27"/>
      <c r="AM1062" s="27"/>
      <c r="AN1062" s="27"/>
      <c r="AO1062" s="27"/>
      <c r="AP1062" s="27">
        <f>AJ1062+AL1062+AM1062+AN1062+AO1062</f>
        <v>9</v>
      </c>
      <c r="AQ1062" s="27">
        <f>AK1062+AO1062</f>
        <v>0</v>
      </c>
      <c r="AR1062" s="27"/>
      <c r="AS1062" s="27"/>
      <c r="AT1062" s="27"/>
      <c r="AU1062" s="27"/>
      <c r="AV1062" s="27">
        <f>AP1062+AR1062+AS1062+AT1062+AU1062</f>
        <v>9</v>
      </c>
      <c r="AW1062" s="27">
        <f>AQ1062+AU1062</f>
        <v>0</v>
      </c>
    </row>
    <row r="1063" spans="1:49" s="7" customFormat="1" ht="85.5" customHeight="1">
      <c r="A1063" s="33" t="s">
        <v>546</v>
      </c>
      <c r="B1063" s="36" t="s">
        <v>11</v>
      </c>
      <c r="C1063" s="36" t="s">
        <v>53</v>
      </c>
      <c r="D1063" s="36" t="s">
        <v>533</v>
      </c>
      <c r="E1063" s="36"/>
      <c r="F1063" s="27">
        <f t="shared" ref="F1063:T1064" si="1800">F1064</f>
        <v>60</v>
      </c>
      <c r="G1063" s="27"/>
      <c r="H1063" s="27">
        <f t="shared" si="1800"/>
        <v>0</v>
      </c>
      <c r="I1063" s="27"/>
      <c r="J1063" s="27">
        <f t="shared" si="1800"/>
        <v>0</v>
      </c>
      <c r="K1063" s="27"/>
      <c r="L1063" s="27">
        <f t="shared" si="1800"/>
        <v>60</v>
      </c>
      <c r="M1063" s="27"/>
      <c r="N1063" s="27">
        <f t="shared" si="1800"/>
        <v>0</v>
      </c>
      <c r="O1063" s="27"/>
      <c r="P1063" s="27">
        <f t="shared" si="1800"/>
        <v>0</v>
      </c>
      <c r="Q1063" s="27"/>
      <c r="R1063" s="27">
        <f t="shared" si="1800"/>
        <v>60</v>
      </c>
      <c r="S1063" s="27"/>
      <c r="T1063" s="27">
        <f t="shared" si="1800"/>
        <v>0</v>
      </c>
      <c r="U1063" s="27"/>
      <c r="V1063" s="27">
        <f t="shared" ref="T1063:X1064" si="1801">V1064</f>
        <v>0</v>
      </c>
      <c r="W1063" s="27"/>
      <c r="X1063" s="27">
        <f t="shared" si="1801"/>
        <v>60</v>
      </c>
      <c r="Y1063" s="27"/>
      <c r="Z1063" s="27">
        <f t="shared" ref="Z1063" si="1802">Z1064</f>
        <v>0</v>
      </c>
      <c r="AA1063" s="27"/>
      <c r="AB1063" s="27">
        <f t="shared" ref="Z1063:AD1064" si="1803">AB1064</f>
        <v>0</v>
      </c>
      <c r="AC1063" s="27"/>
      <c r="AD1063" s="27">
        <f t="shared" si="1803"/>
        <v>60</v>
      </c>
      <c r="AE1063" s="27"/>
      <c r="AF1063" s="27">
        <f t="shared" ref="AF1063" si="1804">AF1064</f>
        <v>0</v>
      </c>
      <c r="AG1063" s="27"/>
      <c r="AH1063" s="27">
        <f t="shared" ref="AF1063:AJ1064" si="1805">AH1064</f>
        <v>0</v>
      </c>
      <c r="AI1063" s="27"/>
      <c r="AJ1063" s="27">
        <f t="shared" si="1805"/>
        <v>60</v>
      </c>
      <c r="AK1063" s="27"/>
      <c r="AL1063" s="27">
        <f t="shared" ref="AL1063" si="1806">AL1064</f>
        <v>0</v>
      </c>
      <c r="AM1063" s="27"/>
      <c r="AN1063" s="27">
        <f t="shared" ref="AL1063:AP1064" si="1807">AN1064</f>
        <v>0</v>
      </c>
      <c r="AO1063" s="27"/>
      <c r="AP1063" s="27">
        <f t="shared" si="1807"/>
        <v>60</v>
      </c>
      <c r="AQ1063" s="27"/>
      <c r="AR1063" s="27">
        <f t="shared" ref="AR1063" si="1808">AR1064</f>
        <v>0</v>
      </c>
      <c r="AS1063" s="27"/>
      <c r="AT1063" s="27">
        <f t="shared" ref="AR1063:AV1064" si="1809">AT1064</f>
        <v>0</v>
      </c>
      <c r="AU1063" s="27"/>
      <c r="AV1063" s="27">
        <f t="shared" si="1809"/>
        <v>60</v>
      </c>
      <c r="AW1063" s="27"/>
    </row>
    <row r="1064" spans="1:49" s="7" customFormat="1" ht="21.75" customHeight="1">
      <c r="A1064" s="67" t="s">
        <v>102</v>
      </c>
      <c r="B1064" s="36" t="s">
        <v>11</v>
      </c>
      <c r="C1064" s="36" t="s">
        <v>53</v>
      </c>
      <c r="D1064" s="36" t="s">
        <v>533</v>
      </c>
      <c r="E1064" s="36" t="s">
        <v>91</v>
      </c>
      <c r="F1064" s="27">
        <f t="shared" si="1800"/>
        <v>60</v>
      </c>
      <c r="G1064" s="27"/>
      <c r="H1064" s="27">
        <f t="shared" si="1800"/>
        <v>0</v>
      </c>
      <c r="I1064" s="27"/>
      <c r="J1064" s="27">
        <f t="shared" si="1800"/>
        <v>0</v>
      </c>
      <c r="K1064" s="27"/>
      <c r="L1064" s="27">
        <f t="shared" si="1800"/>
        <v>60</v>
      </c>
      <c r="M1064" s="27"/>
      <c r="N1064" s="27">
        <f t="shared" si="1800"/>
        <v>0</v>
      </c>
      <c r="O1064" s="27"/>
      <c r="P1064" s="27">
        <f t="shared" si="1800"/>
        <v>0</v>
      </c>
      <c r="Q1064" s="27"/>
      <c r="R1064" s="27">
        <f t="shared" si="1800"/>
        <v>60</v>
      </c>
      <c r="S1064" s="27"/>
      <c r="T1064" s="27">
        <f t="shared" si="1801"/>
        <v>0</v>
      </c>
      <c r="U1064" s="27"/>
      <c r="V1064" s="27">
        <f t="shared" si="1801"/>
        <v>0</v>
      </c>
      <c r="W1064" s="27"/>
      <c r="X1064" s="27">
        <f t="shared" si="1801"/>
        <v>60</v>
      </c>
      <c r="Y1064" s="27"/>
      <c r="Z1064" s="27">
        <f t="shared" si="1803"/>
        <v>0</v>
      </c>
      <c r="AA1064" s="27"/>
      <c r="AB1064" s="27">
        <f t="shared" si="1803"/>
        <v>0</v>
      </c>
      <c r="AC1064" s="27"/>
      <c r="AD1064" s="27">
        <f t="shared" si="1803"/>
        <v>60</v>
      </c>
      <c r="AE1064" s="27"/>
      <c r="AF1064" s="27">
        <f t="shared" si="1805"/>
        <v>0</v>
      </c>
      <c r="AG1064" s="27"/>
      <c r="AH1064" s="27">
        <f t="shared" si="1805"/>
        <v>0</v>
      </c>
      <c r="AI1064" s="27"/>
      <c r="AJ1064" s="27">
        <f t="shared" si="1805"/>
        <v>60</v>
      </c>
      <c r="AK1064" s="27"/>
      <c r="AL1064" s="27">
        <f t="shared" si="1807"/>
        <v>0</v>
      </c>
      <c r="AM1064" s="27"/>
      <c r="AN1064" s="27">
        <f t="shared" si="1807"/>
        <v>0</v>
      </c>
      <c r="AO1064" s="27"/>
      <c r="AP1064" s="27">
        <f t="shared" si="1807"/>
        <v>60</v>
      </c>
      <c r="AQ1064" s="27"/>
      <c r="AR1064" s="27">
        <f t="shared" si="1809"/>
        <v>0</v>
      </c>
      <c r="AS1064" s="27"/>
      <c r="AT1064" s="27">
        <f t="shared" si="1809"/>
        <v>0</v>
      </c>
      <c r="AU1064" s="27"/>
      <c r="AV1064" s="27">
        <f t="shared" si="1809"/>
        <v>60</v>
      </c>
      <c r="AW1064" s="27"/>
    </row>
    <row r="1065" spans="1:49" s="7" customFormat="1" ht="33" customHeight="1">
      <c r="A1065" s="33" t="s">
        <v>198</v>
      </c>
      <c r="B1065" s="36" t="s">
        <v>11</v>
      </c>
      <c r="C1065" s="36" t="s">
        <v>53</v>
      </c>
      <c r="D1065" s="36" t="s">
        <v>533</v>
      </c>
      <c r="E1065" s="36" t="s">
        <v>197</v>
      </c>
      <c r="F1065" s="27">
        <v>60</v>
      </c>
      <c r="G1065" s="27"/>
      <c r="H1065" s="27"/>
      <c r="I1065" s="27"/>
      <c r="J1065" s="27"/>
      <c r="K1065" s="27"/>
      <c r="L1065" s="27">
        <f>F1065+H1065+I1065+J1065+K1065</f>
        <v>60</v>
      </c>
      <c r="M1065" s="27">
        <f>G1065+K1065</f>
        <v>0</v>
      </c>
      <c r="N1065" s="27"/>
      <c r="O1065" s="27"/>
      <c r="P1065" s="27"/>
      <c r="Q1065" s="27"/>
      <c r="R1065" s="27">
        <f>L1065+N1065+O1065+P1065+Q1065</f>
        <v>60</v>
      </c>
      <c r="S1065" s="27">
        <f>M1065+Q1065</f>
        <v>0</v>
      </c>
      <c r="T1065" s="27"/>
      <c r="U1065" s="27"/>
      <c r="V1065" s="27"/>
      <c r="W1065" s="27"/>
      <c r="X1065" s="27">
        <f>R1065+T1065+U1065+V1065+W1065</f>
        <v>60</v>
      </c>
      <c r="Y1065" s="27">
        <f>S1065+W1065</f>
        <v>0</v>
      </c>
      <c r="Z1065" s="27"/>
      <c r="AA1065" s="27"/>
      <c r="AB1065" s="27"/>
      <c r="AC1065" s="27"/>
      <c r="AD1065" s="27">
        <f>X1065+Z1065+AA1065+AB1065+AC1065</f>
        <v>60</v>
      </c>
      <c r="AE1065" s="27">
        <f>Y1065+AC1065</f>
        <v>0</v>
      </c>
      <c r="AF1065" s="27"/>
      <c r="AG1065" s="27"/>
      <c r="AH1065" s="27"/>
      <c r="AI1065" s="27"/>
      <c r="AJ1065" s="27">
        <f>AD1065+AF1065+AG1065+AH1065+AI1065</f>
        <v>60</v>
      </c>
      <c r="AK1065" s="27">
        <f>AE1065+AI1065</f>
        <v>0</v>
      </c>
      <c r="AL1065" s="27"/>
      <c r="AM1065" s="27"/>
      <c r="AN1065" s="27"/>
      <c r="AO1065" s="27"/>
      <c r="AP1065" s="27">
        <f>AJ1065+AL1065+AM1065+AN1065+AO1065</f>
        <v>60</v>
      </c>
      <c r="AQ1065" s="27">
        <f>AK1065+AO1065</f>
        <v>0</v>
      </c>
      <c r="AR1065" s="27"/>
      <c r="AS1065" s="27"/>
      <c r="AT1065" s="27"/>
      <c r="AU1065" s="27"/>
      <c r="AV1065" s="27">
        <f>AP1065+AR1065+AS1065+AT1065+AU1065</f>
        <v>60</v>
      </c>
      <c r="AW1065" s="27">
        <f>AQ1065+AU1065</f>
        <v>0</v>
      </c>
    </row>
    <row r="1066" spans="1:49" s="7" customFormat="1" ht="52.5" customHeight="1">
      <c r="A1066" s="67" t="s">
        <v>164</v>
      </c>
      <c r="B1066" s="36" t="s">
        <v>11</v>
      </c>
      <c r="C1066" s="36" t="s">
        <v>53</v>
      </c>
      <c r="D1066" s="36" t="s">
        <v>359</v>
      </c>
      <c r="E1066" s="36"/>
      <c r="F1066" s="27">
        <f t="shared" ref="F1066:U1067" si="1810">F1067</f>
        <v>108</v>
      </c>
      <c r="G1066" s="27">
        <f t="shared" si="1810"/>
        <v>0</v>
      </c>
      <c r="H1066" s="27">
        <f t="shared" si="1810"/>
        <v>0</v>
      </c>
      <c r="I1066" s="27">
        <f t="shared" si="1810"/>
        <v>0</v>
      </c>
      <c r="J1066" s="27">
        <f t="shared" si="1810"/>
        <v>0</v>
      </c>
      <c r="K1066" s="27">
        <f t="shared" si="1810"/>
        <v>0</v>
      </c>
      <c r="L1066" s="27">
        <f t="shared" si="1810"/>
        <v>108</v>
      </c>
      <c r="M1066" s="27">
        <f t="shared" si="1810"/>
        <v>0</v>
      </c>
      <c r="N1066" s="27">
        <f t="shared" si="1810"/>
        <v>0</v>
      </c>
      <c r="O1066" s="27">
        <f t="shared" si="1810"/>
        <v>0</v>
      </c>
      <c r="P1066" s="27">
        <f t="shared" si="1810"/>
        <v>0</v>
      </c>
      <c r="Q1066" s="27">
        <f t="shared" si="1810"/>
        <v>0</v>
      </c>
      <c r="R1066" s="27">
        <f t="shared" si="1810"/>
        <v>108</v>
      </c>
      <c r="S1066" s="27">
        <f t="shared" si="1810"/>
        <v>0</v>
      </c>
      <c r="T1066" s="27">
        <f t="shared" si="1810"/>
        <v>0</v>
      </c>
      <c r="U1066" s="27">
        <f t="shared" si="1810"/>
        <v>0</v>
      </c>
      <c r="V1066" s="27">
        <f t="shared" ref="T1066:AI1067" si="1811">V1067</f>
        <v>0</v>
      </c>
      <c r="W1066" s="27">
        <f t="shared" si="1811"/>
        <v>0</v>
      </c>
      <c r="X1066" s="27">
        <f t="shared" si="1811"/>
        <v>108</v>
      </c>
      <c r="Y1066" s="27">
        <f t="shared" si="1811"/>
        <v>0</v>
      </c>
      <c r="Z1066" s="27">
        <f t="shared" si="1811"/>
        <v>0</v>
      </c>
      <c r="AA1066" s="27">
        <f t="shared" si="1811"/>
        <v>0</v>
      </c>
      <c r="AB1066" s="27">
        <f t="shared" si="1811"/>
        <v>0</v>
      </c>
      <c r="AC1066" s="27">
        <f t="shared" si="1811"/>
        <v>0</v>
      </c>
      <c r="AD1066" s="27">
        <f t="shared" si="1811"/>
        <v>108</v>
      </c>
      <c r="AE1066" s="27">
        <f t="shared" si="1811"/>
        <v>0</v>
      </c>
      <c r="AF1066" s="27">
        <f t="shared" si="1811"/>
        <v>0</v>
      </c>
      <c r="AG1066" s="27">
        <f t="shared" si="1811"/>
        <v>0</v>
      </c>
      <c r="AH1066" s="27">
        <f t="shared" si="1811"/>
        <v>0</v>
      </c>
      <c r="AI1066" s="27">
        <f t="shared" si="1811"/>
        <v>0</v>
      </c>
      <c r="AJ1066" s="27">
        <f t="shared" ref="AF1066:AU1067" si="1812">AJ1067</f>
        <v>108</v>
      </c>
      <c r="AK1066" s="27">
        <f t="shared" si="1812"/>
        <v>0</v>
      </c>
      <c r="AL1066" s="27">
        <f t="shared" si="1812"/>
        <v>0</v>
      </c>
      <c r="AM1066" s="27">
        <f t="shared" si="1812"/>
        <v>0</v>
      </c>
      <c r="AN1066" s="27">
        <f t="shared" si="1812"/>
        <v>0</v>
      </c>
      <c r="AO1066" s="27">
        <f t="shared" si="1812"/>
        <v>0</v>
      </c>
      <c r="AP1066" s="27">
        <f t="shared" si="1812"/>
        <v>108</v>
      </c>
      <c r="AQ1066" s="27">
        <f t="shared" si="1812"/>
        <v>0</v>
      </c>
      <c r="AR1066" s="27">
        <f t="shared" si="1812"/>
        <v>0</v>
      </c>
      <c r="AS1066" s="27">
        <f t="shared" si="1812"/>
        <v>0</v>
      </c>
      <c r="AT1066" s="27">
        <f t="shared" si="1812"/>
        <v>0</v>
      </c>
      <c r="AU1066" s="27">
        <f t="shared" si="1812"/>
        <v>0</v>
      </c>
      <c r="AV1066" s="27">
        <f t="shared" ref="AR1066:AW1067" si="1813">AV1067</f>
        <v>108</v>
      </c>
      <c r="AW1066" s="27">
        <f t="shared" si="1813"/>
        <v>0</v>
      </c>
    </row>
    <row r="1067" spans="1:49" s="7" customFormat="1" ht="18.75" customHeight="1">
      <c r="A1067" s="67" t="s">
        <v>102</v>
      </c>
      <c r="B1067" s="36" t="s">
        <v>11</v>
      </c>
      <c r="C1067" s="36" t="s">
        <v>53</v>
      </c>
      <c r="D1067" s="36" t="s">
        <v>359</v>
      </c>
      <c r="E1067" s="36" t="s">
        <v>91</v>
      </c>
      <c r="F1067" s="27">
        <f t="shared" si="1810"/>
        <v>108</v>
      </c>
      <c r="G1067" s="27">
        <f t="shared" si="1810"/>
        <v>0</v>
      </c>
      <c r="H1067" s="27">
        <f t="shared" si="1810"/>
        <v>0</v>
      </c>
      <c r="I1067" s="27">
        <f t="shared" si="1810"/>
        <v>0</v>
      </c>
      <c r="J1067" s="27">
        <f t="shared" si="1810"/>
        <v>0</v>
      </c>
      <c r="K1067" s="27">
        <f t="shared" si="1810"/>
        <v>0</v>
      </c>
      <c r="L1067" s="27">
        <f t="shared" si="1810"/>
        <v>108</v>
      </c>
      <c r="M1067" s="27">
        <f t="shared" si="1810"/>
        <v>0</v>
      </c>
      <c r="N1067" s="27">
        <f t="shared" si="1810"/>
        <v>0</v>
      </c>
      <c r="O1067" s="27">
        <f t="shared" si="1810"/>
        <v>0</v>
      </c>
      <c r="P1067" s="27">
        <f t="shared" si="1810"/>
        <v>0</v>
      </c>
      <c r="Q1067" s="27">
        <f t="shared" si="1810"/>
        <v>0</v>
      </c>
      <c r="R1067" s="27">
        <f t="shared" si="1810"/>
        <v>108</v>
      </c>
      <c r="S1067" s="27">
        <f t="shared" si="1810"/>
        <v>0</v>
      </c>
      <c r="T1067" s="27">
        <f t="shared" si="1811"/>
        <v>0</v>
      </c>
      <c r="U1067" s="27">
        <f t="shared" si="1811"/>
        <v>0</v>
      </c>
      <c r="V1067" s="27">
        <f t="shared" si="1811"/>
        <v>0</v>
      </c>
      <c r="W1067" s="27">
        <f t="shared" si="1811"/>
        <v>0</v>
      </c>
      <c r="X1067" s="27">
        <f t="shared" si="1811"/>
        <v>108</v>
      </c>
      <c r="Y1067" s="27">
        <f t="shared" si="1811"/>
        <v>0</v>
      </c>
      <c r="Z1067" s="27">
        <f t="shared" si="1811"/>
        <v>0</v>
      </c>
      <c r="AA1067" s="27">
        <f t="shared" si="1811"/>
        <v>0</v>
      </c>
      <c r="AB1067" s="27">
        <f t="shared" si="1811"/>
        <v>0</v>
      </c>
      <c r="AC1067" s="27">
        <f t="shared" si="1811"/>
        <v>0</v>
      </c>
      <c r="AD1067" s="27">
        <f t="shared" si="1811"/>
        <v>108</v>
      </c>
      <c r="AE1067" s="27">
        <f t="shared" si="1811"/>
        <v>0</v>
      </c>
      <c r="AF1067" s="27">
        <f t="shared" si="1812"/>
        <v>0</v>
      </c>
      <c r="AG1067" s="27">
        <f t="shared" si="1812"/>
        <v>0</v>
      </c>
      <c r="AH1067" s="27">
        <f t="shared" si="1812"/>
        <v>0</v>
      </c>
      <c r="AI1067" s="27">
        <f t="shared" si="1812"/>
        <v>0</v>
      </c>
      <c r="AJ1067" s="27">
        <f t="shared" si="1812"/>
        <v>108</v>
      </c>
      <c r="AK1067" s="27">
        <f t="shared" si="1812"/>
        <v>0</v>
      </c>
      <c r="AL1067" s="27">
        <f t="shared" si="1812"/>
        <v>0</v>
      </c>
      <c r="AM1067" s="27">
        <f t="shared" si="1812"/>
        <v>0</v>
      </c>
      <c r="AN1067" s="27">
        <f t="shared" si="1812"/>
        <v>0</v>
      </c>
      <c r="AO1067" s="27">
        <f t="shared" si="1812"/>
        <v>0</v>
      </c>
      <c r="AP1067" s="27">
        <f t="shared" si="1812"/>
        <v>108</v>
      </c>
      <c r="AQ1067" s="27">
        <f t="shared" si="1812"/>
        <v>0</v>
      </c>
      <c r="AR1067" s="27">
        <f t="shared" si="1813"/>
        <v>0</v>
      </c>
      <c r="AS1067" s="27">
        <f t="shared" si="1813"/>
        <v>0</v>
      </c>
      <c r="AT1067" s="27">
        <f t="shared" si="1813"/>
        <v>0</v>
      </c>
      <c r="AU1067" s="27">
        <f t="shared" si="1813"/>
        <v>0</v>
      </c>
      <c r="AV1067" s="27">
        <f t="shared" si="1813"/>
        <v>108</v>
      </c>
      <c r="AW1067" s="27">
        <f t="shared" si="1813"/>
        <v>0</v>
      </c>
    </row>
    <row r="1068" spans="1:49" s="7" customFormat="1" ht="33.75">
      <c r="A1068" s="33" t="s">
        <v>198</v>
      </c>
      <c r="B1068" s="36" t="s">
        <v>11</v>
      </c>
      <c r="C1068" s="36" t="s">
        <v>53</v>
      </c>
      <c r="D1068" s="36" t="s">
        <v>359</v>
      </c>
      <c r="E1068" s="36" t="s">
        <v>197</v>
      </c>
      <c r="F1068" s="27">
        <v>108</v>
      </c>
      <c r="G1068" s="27"/>
      <c r="H1068" s="27"/>
      <c r="I1068" s="27"/>
      <c r="J1068" s="27"/>
      <c r="K1068" s="27"/>
      <c r="L1068" s="27">
        <f>F1068+H1068+I1068+J1068+K1068</f>
        <v>108</v>
      </c>
      <c r="M1068" s="27">
        <f>G1068+K1068</f>
        <v>0</v>
      </c>
      <c r="N1068" s="27"/>
      <c r="O1068" s="27"/>
      <c r="P1068" s="27"/>
      <c r="Q1068" s="27"/>
      <c r="R1068" s="27">
        <f>L1068+N1068+O1068+P1068+Q1068</f>
        <v>108</v>
      </c>
      <c r="S1068" s="27">
        <f>M1068+Q1068</f>
        <v>0</v>
      </c>
      <c r="T1068" s="27"/>
      <c r="U1068" s="27"/>
      <c r="V1068" s="27"/>
      <c r="W1068" s="27"/>
      <c r="X1068" s="27">
        <f>R1068+T1068+U1068+V1068+W1068</f>
        <v>108</v>
      </c>
      <c r="Y1068" s="27">
        <f>S1068+W1068</f>
        <v>0</v>
      </c>
      <c r="Z1068" s="27"/>
      <c r="AA1068" s="27"/>
      <c r="AB1068" s="27"/>
      <c r="AC1068" s="27"/>
      <c r="AD1068" s="27">
        <f>X1068+Z1068+AA1068+AB1068+AC1068</f>
        <v>108</v>
      </c>
      <c r="AE1068" s="27">
        <f>Y1068+AC1068</f>
        <v>0</v>
      </c>
      <c r="AF1068" s="27"/>
      <c r="AG1068" s="27"/>
      <c r="AH1068" s="27"/>
      <c r="AI1068" s="27"/>
      <c r="AJ1068" s="27">
        <f>AD1068+AF1068+AG1068+AH1068+AI1068</f>
        <v>108</v>
      </c>
      <c r="AK1068" s="27">
        <f>AE1068+AI1068</f>
        <v>0</v>
      </c>
      <c r="AL1068" s="27"/>
      <c r="AM1068" s="27"/>
      <c r="AN1068" s="27"/>
      <c r="AO1068" s="27"/>
      <c r="AP1068" s="27">
        <f>AJ1068+AL1068+AM1068+AN1068+AO1068</f>
        <v>108</v>
      </c>
      <c r="AQ1068" s="27">
        <f>AK1068+AO1068</f>
        <v>0</v>
      </c>
      <c r="AR1068" s="27"/>
      <c r="AS1068" s="27"/>
      <c r="AT1068" s="27"/>
      <c r="AU1068" s="27"/>
      <c r="AV1068" s="27">
        <f>AP1068+AR1068+AS1068+AT1068+AU1068</f>
        <v>108</v>
      </c>
      <c r="AW1068" s="27">
        <f>AQ1068+AU1068</f>
        <v>0</v>
      </c>
    </row>
    <row r="1069" spans="1:49" s="7" customFormat="1" ht="39" customHeight="1">
      <c r="A1069" s="67" t="s">
        <v>165</v>
      </c>
      <c r="B1069" s="36" t="s">
        <v>11</v>
      </c>
      <c r="C1069" s="36" t="s">
        <v>53</v>
      </c>
      <c r="D1069" s="36" t="s">
        <v>360</v>
      </c>
      <c r="E1069" s="36"/>
      <c r="F1069" s="27">
        <f t="shared" ref="F1069:U1070" si="1814">F1070</f>
        <v>5333</v>
      </c>
      <c r="G1069" s="27">
        <f t="shared" si="1814"/>
        <v>0</v>
      </c>
      <c r="H1069" s="27">
        <f t="shared" si="1814"/>
        <v>0</v>
      </c>
      <c r="I1069" s="27">
        <f t="shared" si="1814"/>
        <v>0</v>
      </c>
      <c r="J1069" s="27">
        <f t="shared" si="1814"/>
        <v>0</v>
      </c>
      <c r="K1069" s="27">
        <f t="shared" si="1814"/>
        <v>0</v>
      </c>
      <c r="L1069" s="27">
        <f t="shared" si="1814"/>
        <v>5333</v>
      </c>
      <c r="M1069" s="27">
        <f t="shared" si="1814"/>
        <v>0</v>
      </c>
      <c r="N1069" s="27">
        <f t="shared" si="1814"/>
        <v>0</v>
      </c>
      <c r="O1069" s="27">
        <f t="shared" si="1814"/>
        <v>0</v>
      </c>
      <c r="P1069" s="27">
        <f t="shared" si="1814"/>
        <v>0</v>
      </c>
      <c r="Q1069" s="27">
        <f t="shared" si="1814"/>
        <v>0</v>
      </c>
      <c r="R1069" s="27">
        <f t="shared" si="1814"/>
        <v>5333</v>
      </c>
      <c r="S1069" s="27">
        <f t="shared" si="1814"/>
        <v>0</v>
      </c>
      <c r="T1069" s="27">
        <f t="shared" si="1814"/>
        <v>0</v>
      </c>
      <c r="U1069" s="27">
        <f t="shared" si="1814"/>
        <v>0</v>
      </c>
      <c r="V1069" s="27">
        <f t="shared" ref="T1069:AI1070" si="1815">V1070</f>
        <v>0</v>
      </c>
      <c r="W1069" s="27">
        <f t="shared" si="1815"/>
        <v>0</v>
      </c>
      <c r="X1069" s="27">
        <f t="shared" si="1815"/>
        <v>5333</v>
      </c>
      <c r="Y1069" s="27">
        <f t="shared" si="1815"/>
        <v>0</v>
      </c>
      <c r="Z1069" s="27">
        <f t="shared" si="1815"/>
        <v>0</v>
      </c>
      <c r="AA1069" s="27">
        <f t="shared" si="1815"/>
        <v>0</v>
      </c>
      <c r="AB1069" s="27">
        <f t="shared" si="1815"/>
        <v>0</v>
      </c>
      <c r="AC1069" s="27">
        <f t="shared" si="1815"/>
        <v>0</v>
      </c>
      <c r="AD1069" s="27">
        <f t="shared" si="1815"/>
        <v>5333</v>
      </c>
      <c r="AE1069" s="27">
        <f t="shared" si="1815"/>
        <v>0</v>
      </c>
      <c r="AF1069" s="27">
        <f t="shared" si="1815"/>
        <v>0</v>
      </c>
      <c r="AG1069" s="27">
        <f t="shared" si="1815"/>
        <v>-220</v>
      </c>
      <c r="AH1069" s="27">
        <f t="shared" si="1815"/>
        <v>0</v>
      </c>
      <c r="AI1069" s="27">
        <f t="shared" si="1815"/>
        <v>0</v>
      </c>
      <c r="AJ1069" s="27">
        <f t="shared" ref="AF1069:AU1070" si="1816">AJ1070</f>
        <v>5113</v>
      </c>
      <c r="AK1069" s="27">
        <f t="shared" si="1816"/>
        <v>0</v>
      </c>
      <c r="AL1069" s="27">
        <f t="shared" si="1816"/>
        <v>0</v>
      </c>
      <c r="AM1069" s="27">
        <f t="shared" si="1816"/>
        <v>0</v>
      </c>
      <c r="AN1069" s="27">
        <f t="shared" si="1816"/>
        <v>0</v>
      </c>
      <c r="AO1069" s="27">
        <f t="shared" si="1816"/>
        <v>0</v>
      </c>
      <c r="AP1069" s="27">
        <f t="shared" si="1816"/>
        <v>5113</v>
      </c>
      <c r="AQ1069" s="27">
        <f t="shared" si="1816"/>
        <v>0</v>
      </c>
      <c r="AR1069" s="27">
        <f t="shared" si="1816"/>
        <v>0</v>
      </c>
      <c r="AS1069" s="27">
        <f t="shared" si="1816"/>
        <v>0</v>
      </c>
      <c r="AT1069" s="27">
        <f t="shared" si="1816"/>
        <v>0</v>
      </c>
      <c r="AU1069" s="27">
        <f t="shared" si="1816"/>
        <v>0</v>
      </c>
      <c r="AV1069" s="27">
        <f t="shared" ref="AR1069:AW1070" si="1817">AV1070</f>
        <v>5113</v>
      </c>
      <c r="AW1069" s="27">
        <f t="shared" si="1817"/>
        <v>0</v>
      </c>
    </row>
    <row r="1070" spans="1:49" s="7" customFormat="1" ht="21" customHeight="1">
      <c r="A1070" s="67" t="s">
        <v>102</v>
      </c>
      <c r="B1070" s="36" t="s">
        <v>11</v>
      </c>
      <c r="C1070" s="36" t="s">
        <v>53</v>
      </c>
      <c r="D1070" s="36" t="s">
        <v>360</v>
      </c>
      <c r="E1070" s="36" t="s">
        <v>91</v>
      </c>
      <c r="F1070" s="27">
        <f t="shared" si="1814"/>
        <v>5333</v>
      </c>
      <c r="G1070" s="27">
        <f t="shared" si="1814"/>
        <v>0</v>
      </c>
      <c r="H1070" s="27">
        <f t="shared" si="1814"/>
        <v>0</v>
      </c>
      <c r="I1070" s="27">
        <f t="shared" si="1814"/>
        <v>0</v>
      </c>
      <c r="J1070" s="27">
        <f t="shared" si="1814"/>
        <v>0</v>
      </c>
      <c r="K1070" s="27">
        <f t="shared" si="1814"/>
        <v>0</v>
      </c>
      <c r="L1070" s="27">
        <f t="shared" si="1814"/>
        <v>5333</v>
      </c>
      <c r="M1070" s="27">
        <f t="shared" si="1814"/>
        <v>0</v>
      </c>
      <c r="N1070" s="27">
        <f t="shared" si="1814"/>
        <v>0</v>
      </c>
      <c r="O1070" s="27">
        <f t="shared" si="1814"/>
        <v>0</v>
      </c>
      <c r="P1070" s="27">
        <f t="shared" si="1814"/>
        <v>0</v>
      </c>
      <c r="Q1070" s="27">
        <f t="shared" si="1814"/>
        <v>0</v>
      </c>
      <c r="R1070" s="27">
        <f t="shared" si="1814"/>
        <v>5333</v>
      </c>
      <c r="S1070" s="27">
        <f t="shared" si="1814"/>
        <v>0</v>
      </c>
      <c r="T1070" s="27">
        <f t="shared" si="1815"/>
        <v>0</v>
      </c>
      <c r="U1070" s="27">
        <f t="shared" si="1815"/>
        <v>0</v>
      </c>
      <c r="V1070" s="27">
        <f t="shared" si="1815"/>
        <v>0</v>
      </c>
      <c r="W1070" s="27">
        <f t="shared" si="1815"/>
        <v>0</v>
      </c>
      <c r="X1070" s="27">
        <f t="shared" si="1815"/>
        <v>5333</v>
      </c>
      <c r="Y1070" s="27">
        <f t="shared" si="1815"/>
        <v>0</v>
      </c>
      <c r="Z1070" s="27">
        <f t="shared" si="1815"/>
        <v>0</v>
      </c>
      <c r="AA1070" s="27">
        <f t="shared" si="1815"/>
        <v>0</v>
      </c>
      <c r="AB1070" s="27">
        <f t="shared" si="1815"/>
        <v>0</v>
      </c>
      <c r="AC1070" s="27">
        <f t="shared" si="1815"/>
        <v>0</v>
      </c>
      <c r="AD1070" s="27">
        <f t="shared" si="1815"/>
        <v>5333</v>
      </c>
      <c r="AE1070" s="27">
        <f t="shared" si="1815"/>
        <v>0</v>
      </c>
      <c r="AF1070" s="27">
        <f t="shared" si="1816"/>
        <v>0</v>
      </c>
      <c r="AG1070" s="27">
        <f t="shared" si="1816"/>
        <v>-220</v>
      </c>
      <c r="AH1070" s="27">
        <f t="shared" si="1816"/>
        <v>0</v>
      </c>
      <c r="AI1070" s="27">
        <f t="shared" si="1816"/>
        <v>0</v>
      </c>
      <c r="AJ1070" s="27">
        <f t="shared" si="1816"/>
        <v>5113</v>
      </c>
      <c r="AK1070" s="27">
        <f t="shared" si="1816"/>
        <v>0</v>
      </c>
      <c r="AL1070" s="27">
        <f t="shared" si="1816"/>
        <v>0</v>
      </c>
      <c r="AM1070" s="27">
        <f t="shared" si="1816"/>
        <v>0</v>
      </c>
      <c r="AN1070" s="27">
        <f t="shared" si="1816"/>
        <v>0</v>
      </c>
      <c r="AO1070" s="27">
        <f t="shared" si="1816"/>
        <v>0</v>
      </c>
      <c r="AP1070" s="27">
        <f t="shared" si="1816"/>
        <v>5113</v>
      </c>
      <c r="AQ1070" s="27">
        <f t="shared" si="1816"/>
        <v>0</v>
      </c>
      <c r="AR1070" s="27">
        <f t="shared" si="1817"/>
        <v>0</v>
      </c>
      <c r="AS1070" s="27">
        <f t="shared" si="1817"/>
        <v>0</v>
      </c>
      <c r="AT1070" s="27">
        <f t="shared" si="1817"/>
        <v>0</v>
      </c>
      <c r="AU1070" s="27">
        <f t="shared" si="1817"/>
        <v>0</v>
      </c>
      <c r="AV1070" s="27">
        <f t="shared" si="1817"/>
        <v>5113</v>
      </c>
      <c r="AW1070" s="27">
        <f t="shared" si="1817"/>
        <v>0</v>
      </c>
    </row>
    <row r="1071" spans="1:49" s="7" customFormat="1" ht="33" customHeight="1">
      <c r="A1071" s="33" t="s">
        <v>198</v>
      </c>
      <c r="B1071" s="36" t="s">
        <v>11</v>
      </c>
      <c r="C1071" s="36" t="s">
        <v>53</v>
      </c>
      <c r="D1071" s="36" t="s">
        <v>360</v>
      </c>
      <c r="E1071" s="36" t="s">
        <v>197</v>
      </c>
      <c r="F1071" s="27">
        <v>5333</v>
      </c>
      <c r="G1071" s="27"/>
      <c r="H1071" s="27"/>
      <c r="I1071" s="27"/>
      <c r="J1071" s="27"/>
      <c r="K1071" s="27"/>
      <c r="L1071" s="27">
        <f>F1071+H1071+I1071+J1071+K1071</f>
        <v>5333</v>
      </c>
      <c r="M1071" s="27">
        <f>G1071+K1071</f>
        <v>0</v>
      </c>
      <c r="N1071" s="27"/>
      <c r="O1071" s="27"/>
      <c r="P1071" s="27"/>
      <c r="Q1071" s="27"/>
      <c r="R1071" s="27">
        <f>L1071+N1071+O1071+P1071+Q1071</f>
        <v>5333</v>
      </c>
      <c r="S1071" s="27">
        <f>M1071+Q1071</f>
        <v>0</v>
      </c>
      <c r="T1071" s="27"/>
      <c r="U1071" s="27"/>
      <c r="V1071" s="27"/>
      <c r="W1071" s="27"/>
      <c r="X1071" s="27">
        <f>R1071+T1071+U1071+V1071+W1071</f>
        <v>5333</v>
      </c>
      <c r="Y1071" s="27">
        <f>S1071+W1071</f>
        <v>0</v>
      </c>
      <c r="Z1071" s="27"/>
      <c r="AA1071" s="27"/>
      <c r="AB1071" s="27"/>
      <c r="AC1071" s="27"/>
      <c r="AD1071" s="27">
        <f>X1071+Z1071+AA1071+AB1071+AC1071</f>
        <v>5333</v>
      </c>
      <c r="AE1071" s="27">
        <f>Y1071+AC1071</f>
        <v>0</v>
      </c>
      <c r="AF1071" s="27"/>
      <c r="AG1071" s="27">
        <v>-220</v>
      </c>
      <c r="AH1071" s="27"/>
      <c r="AI1071" s="27"/>
      <c r="AJ1071" s="27">
        <f>AD1071+AF1071+AG1071+AH1071+AI1071</f>
        <v>5113</v>
      </c>
      <c r="AK1071" s="27">
        <f>AE1071+AI1071</f>
        <v>0</v>
      </c>
      <c r="AL1071" s="27"/>
      <c r="AM1071" s="27"/>
      <c r="AN1071" s="27"/>
      <c r="AO1071" s="27"/>
      <c r="AP1071" s="27">
        <f>AJ1071+AL1071+AM1071+AN1071+AO1071</f>
        <v>5113</v>
      </c>
      <c r="AQ1071" s="27">
        <f>AK1071+AO1071</f>
        <v>0</v>
      </c>
      <c r="AR1071" s="27"/>
      <c r="AS1071" s="27"/>
      <c r="AT1071" s="27"/>
      <c r="AU1071" s="27"/>
      <c r="AV1071" s="27">
        <f>AP1071+AR1071+AS1071+AT1071+AU1071</f>
        <v>5113</v>
      </c>
      <c r="AW1071" s="27">
        <f>AQ1071+AU1071</f>
        <v>0</v>
      </c>
    </row>
    <row r="1072" spans="1:49" s="7" customFormat="1" ht="34.5" customHeight="1">
      <c r="A1072" s="67" t="s">
        <v>163</v>
      </c>
      <c r="B1072" s="36" t="s">
        <v>11</v>
      </c>
      <c r="C1072" s="36" t="s">
        <v>53</v>
      </c>
      <c r="D1072" s="36" t="s">
        <v>361</v>
      </c>
      <c r="E1072" s="36"/>
      <c r="F1072" s="27">
        <f t="shared" ref="F1072:U1073" si="1818">F1073</f>
        <v>21316</v>
      </c>
      <c r="G1072" s="27">
        <f t="shared" si="1818"/>
        <v>0</v>
      </c>
      <c r="H1072" s="27">
        <f t="shared" si="1818"/>
        <v>0</v>
      </c>
      <c r="I1072" s="27">
        <f t="shared" si="1818"/>
        <v>0</v>
      </c>
      <c r="J1072" s="27">
        <f t="shared" si="1818"/>
        <v>0</v>
      </c>
      <c r="K1072" s="27">
        <f t="shared" si="1818"/>
        <v>0</v>
      </c>
      <c r="L1072" s="27">
        <f t="shared" si="1818"/>
        <v>21316</v>
      </c>
      <c r="M1072" s="27">
        <f t="shared" si="1818"/>
        <v>0</v>
      </c>
      <c r="N1072" s="27">
        <f t="shared" si="1818"/>
        <v>0</v>
      </c>
      <c r="O1072" s="27">
        <f t="shared" si="1818"/>
        <v>0</v>
      </c>
      <c r="P1072" s="27">
        <f t="shared" si="1818"/>
        <v>0</v>
      </c>
      <c r="Q1072" s="27">
        <f t="shared" si="1818"/>
        <v>0</v>
      </c>
      <c r="R1072" s="27">
        <f t="shared" si="1818"/>
        <v>21316</v>
      </c>
      <c r="S1072" s="27">
        <f t="shared" si="1818"/>
        <v>0</v>
      </c>
      <c r="T1072" s="27">
        <f t="shared" si="1818"/>
        <v>0</v>
      </c>
      <c r="U1072" s="27">
        <f t="shared" si="1818"/>
        <v>0</v>
      </c>
      <c r="V1072" s="27">
        <f t="shared" ref="T1072:AI1073" si="1819">V1073</f>
        <v>0</v>
      </c>
      <c r="W1072" s="27">
        <f t="shared" si="1819"/>
        <v>0</v>
      </c>
      <c r="X1072" s="27">
        <f t="shared" si="1819"/>
        <v>21316</v>
      </c>
      <c r="Y1072" s="27">
        <f t="shared" si="1819"/>
        <v>0</v>
      </c>
      <c r="Z1072" s="27">
        <f t="shared" si="1819"/>
        <v>0</v>
      </c>
      <c r="AA1072" s="27">
        <f t="shared" si="1819"/>
        <v>0</v>
      </c>
      <c r="AB1072" s="27">
        <f t="shared" si="1819"/>
        <v>0</v>
      </c>
      <c r="AC1072" s="27">
        <f t="shared" si="1819"/>
        <v>0</v>
      </c>
      <c r="AD1072" s="27">
        <f t="shared" si="1819"/>
        <v>21316</v>
      </c>
      <c r="AE1072" s="27">
        <f t="shared" si="1819"/>
        <v>0</v>
      </c>
      <c r="AF1072" s="27">
        <f t="shared" si="1819"/>
        <v>0</v>
      </c>
      <c r="AG1072" s="27">
        <f t="shared" si="1819"/>
        <v>0</v>
      </c>
      <c r="AH1072" s="27">
        <f t="shared" si="1819"/>
        <v>0</v>
      </c>
      <c r="AI1072" s="27">
        <f t="shared" si="1819"/>
        <v>0</v>
      </c>
      <c r="AJ1072" s="27">
        <f t="shared" ref="AF1072:AU1073" si="1820">AJ1073</f>
        <v>21316</v>
      </c>
      <c r="AK1072" s="27">
        <f t="shared" si="1820"/>
        <v>0</v>
      </c>
      <c r="AL1072" s="27">
        <f t="shared" si="1820"/>
        <v>0</v>
      </c>
      <c r="AM1072" s="27">
        <f t="shared" si="1820"/>
        <v>0</v>
      </c>
      <c r="AN1072" s="27">
        <f t="shared" si="1820"/>
        <v>0</v>
      </c>
      <c r="AO1072" s="27">
        <f t="shared" si="1820"/>
        <v>0</v>
      </c>
      <c r="AP1072" s="27">
        <f t="shared" si="1820"/>
        <v>21316</v>
      </c>
      <c r="AQ1072" s="27">
        <f t="shared" si="1820"/>
        <v>0</v>
      </c>
      <c r="AR1072" s="27">
        <f t="shared" si="1820"/>
        <v>0</v>
      </c>
      <c r="AS1072" s="27">
        <f t="shared" si="1820"/>
        <v>0</v>
      </c>
      <c r="AT1072" s="27">
        <f t="shared" si="1820"/>
        <v>0</v>
      </c>
      <c r="AU1072" s="27">
        <f t="shared" si="1820"/>
        <v>0</v>
      </c>
      <c r="AV1072" s="27">
        <f t="shared" ref="AR1072:AW1073" si="1821">AV1073</f>
        <v>21316</v>
      </c>
      <c r="AW1072" s="27">
        <f t="shared" si="1821"/>
        <v>0</v>
      </c>
    </row>
    <row r="1073" spans="1:49" s="7" customFormat="1" ht="20.25" customHeight="1">
      <c r="A1073" s="67" t="s">
        <v>102</v>
      </c>
      <c r="B1073" s="36" t="s">
        <v>11</v>
      </c>
      <c r="C1073" s="36" t="s">
        <v>53</v>
      </c>
      <c r="D1073" s="36" t="s">
        <v>361</v>
      </c>
      <c r="E1073" s="36" t="s">
        <v>91</v>
      </c>
      <c r="F1073" s="27">
        <f t="shared" si="1818"/>
        <v>21316</v>
      </c>
      <c r="G1073" s="27">
        <f t="shared" si="1818"/>
        <v>0</v>
      </c>
      <c r="H1073" s="27">
        <f t="shared" si="1818"/>
        <v>0</v>
      </c>
      <c r="I1073" s="27">
        <f t="shared" si="1818"/>
        <v>0</v>
      </c>
      <c r="J1073" s="27">
        <f t="shared" si="1818"/>
        <v>0</v>
      </c>
      <c r="K1073" s="27">
        <f t="shared" si="1818"/>
        <v>0</v>
      </c>
      <c r="L1073" s="27">
        <f t="shared" si="1818"/>
        <v>21316</v>
      </c>
      <c r="M1073" s="27">
        <f t="shared" si="1818"/>
        <v>0</v>
      </c>
      <c r="N1073" s="27">
        <f t="shared" si="1818"/>
        <v>0</v>
      </c>
      <c r="O1073" s="27">
        <f t="shared" si="1818"/>
        <v>0</v>
      </c>
      <c r="P1073" s="27">
        <f t="shared" si="1818"/>
        <v>0</v>
      </c>
      <c r="Q1073" s="27">
        <f t="shared" si="1818"/>
        <v>0</v>
      </c>
      <c r="R1073" s="27">
        <f t="shared" si="1818"/>
        <v>21316</v>
      </c>
      <c r="S1073" s="27">
        <f t="shared" si="1818"/>
        <v>0</v>
      </c>
      <c r="T1073" s="27">
        <f t="shared" si="1819"/>
        <v>0</v>
      </c>
      <c r="U1073" s="27">
        <f t="shared" si="1819"/>
        <v>0</v>
      </c>
      <c r="V1073" s="27">
        <f t="shared" si="1819"/>
        <v>0</v>
      </c>
      <c r="W1073" s="27">
        <f t="shared" si="1819"/>
        <v>0</v>
      </c>
      <c r="X1073" s="27">
        <f t="shared" si="1819"/>
        <v>21316</v>
      </c>
      <c r="Y1073" s="27">
        <f t="shared" si="1819"/>
        <v>0</v>
      </c>
      <c r="Z1073" s="27">
        <f t="shared" si="1819"/>
        <v>0</v>
      </c>
      <c r="AA1073" s="27">
        <f t="shared" si="1819"/>
        <v>0</v>
      </c>
      <c r="AB1073" s="27">
        <f t="shared" si="1819"/>
        <v>0</v>
      </c>
      <c r="AC1073" s="27">
        <f t="shared" si="1819"/>
        <v>0</v>
      </c>
      <c r="AD1073" s="27">
        <f t="shared" si="1819"/>
        <v>21316</v>
      </c>
      <c r="AE1073" s="27">
        <f t="shared" si="1819"/>
        <v>0</v>
      </c>
      <c r="AF1073" s="27">
        <f t="shared" si="1820"/>
        <v>0</v>
      </c>
      <c r="AG1073" s="27">
        <f t="shared" si="1820"/>
        <v>0</v>
      </c>
      <c r="AH1073" s="27">
        <f t="shared" si="1820"/>
        <v>0</v>
      </c>
      <c r="AI1073" s="27">
        <f t="shared" si="1820"/>
        <v>0</v>
      </c>
      <c r="AJ1073" s="27">
        <f t="shared" si="1820"/>
        <v>21316</v>
      </c>
      <c r="AK1073" s="27">
        <f t="shared" si="1820"/>
        <v>0</v>
      </c>
      <c r="AL1073" s="27">
        <f t="shared" si="1820"/>
        <v>0</v>
      </c>
      <c r="AM1073" s="27">
        <f t="shared" si="1820"/>
        <v>0</v>
      </c>
      <c r="AN1073" s="27">
        <f t="shared" si="1820"/>
        <v>0</v>
      </c>
      <c r="AO1073" s="27">
        <f t="shared" si="1820"/>
        <v>0</v>
      </c>
      <c r="AP1073" s="27">
        <f t="shared" si="1820"/>
        <v>21316</v>
      </c>
      <c r="AQ1073" s="27">
        <f t="shared" si="1820"/>
        <v>0</v>
      </c>
      <c r="AR1073" s="27">
        <f t="shared" si="1821"/>
        <v>0</v>
      </c>
      <c r="AS1073" s="27">
        <f t="shared" si="1821"/>
        <v>0</v>
      </c>
      <c r="AT1073" s="27">
        <f t="shared" si="1821"/>
        <v>0</v>
      </c>
      <c r="AU1073" s="27">
        <f t="shared" si="1821"/>
        <v>0</v>
      </c>
      <c r="AV1073" s="27">
        <f t="shared" si="1821"/>
        <v>21316</v>
      </c>
      <c r="AW1073" s="27">
        <f t="shared" si="1821"/>
        <v>0</v>
      </c>
    </row>
    <row r="1074" spans="1:49" s="7" customFormat="1" ht="33" customHeight="1">
      <c r="A1074" s="33" t="s">
        <v>198</v>
      </c>
      <c r="B1074" s="36" t="s">
        <v>11</v>
      </c>
      <c r="C1074" s="36" t="s">
        <v>53</v>
      </c>
      <c r="D1074" s="36" t="s">
        <v>361</v>
      </c>
      <c r="E1074" s="36" t="s">
        <v>197</v>
      </c>
      <c r="F1074" s="27">
        <v>21316</v>
      </c>
      <c r="G1074" s="27"/>
      <c r="H1074" s="27"/>
      <c r="I1074" s="27"/>
      <c r="J1074" s="27"/>
      <c r="K1074" s="27"/>
      <c r="L1074" s="27">
        <f>F1074+H1074+I1074+J1074+K1074</f>
        <v>21316</v>
      </c>
      <c r="M1074" s="27">
        <f>G1074+K1074</f>
        <v>0</v>
      </c>
      <c r="N1074" s="27"/>
      <c r="O1074" s="27"/>
      <c r="P1074" s="27"/>
      <c r="Q1074" s="27"/>
      <c r="R1074" s="27">
        <f>L1074+N1074+O1074+P1074+Q1074</f>
        <v>21316</v>
      </c>
      <c r="S1074" s="27">
        <f>M1074+Q1074</f>
        <v>0</v>
      </c>
      <c r="T1074" s="27"/>
      <c r="U1074" s="27"/>
      <c r="V1074" s="27"/>
      <c r="W1074" s="27"/>
      <c r="X1074" s="27">
        <f>R1074+T1074+U1074+V1074+W1074</f>
        <v>21316</v>
      </c>
      <c r="Y1074" s="27">
        <f>S1074+W1074</f>
        <v>0</v>
      </c>
      <c r="Z1074" s="27"/>
      <c r="AA1074" s="27"/>
      <c r="AB1074" s="27"/>
      <c r="AC1074" s="27"/>
      <c r="AD1074" s="27">
        <f>X1074+Z1074+AA1074+AB1074+AC1074</f>
        <v>21316</v>
      </c>
      <c r="AE1074" s="27">
        <f>Y1074+AC1074</f>
        <v>0</v>
      </c>
      <c r="AF1074" s="27"/>
      <c r="AG1074" s="27"/>
      <c r="AH1074" s="27"/>
      <c r="AI1074" s="27"/>
      <c r="AJ1074" s="27">
        <f>AD1074+AF1074+AG1074+AH1074+AI1074</f>
        <v>21316</v>
      </c>
      <c r="AK1074" s="27">
        <f>AE1074+AI1074</f>
        <v>0</v>
      </c>
      <c r="AL1074" s="27"/>
      <c r="AM1074" s="27"/>
      <c r="AN1074" s="27"/>
      <c r="AO1074" s="27"/>
      <c r="AP1074" s="27">
        <f>AJ1074+AL1074+AM1074+AN1074+AO1074</f>
        <v>21316</v>
      </c>
      <c r="AQ1074" s="27">
        <f>AK1074+AO1074</f>
        <v>0</v>
      </c>
      <c r="AR1074" s="27"/>
      <c r="AS1074" s="27"/>
      <c r="AT1074" s="27"/>
      <c r="AU1074" s="27"/>
      <c r="AV1074" s="27">
        <f>AP1074+AR1074+AS1074+AT1074+AU1074</f>
        <v>21316</v>
      </c>
      <c r="AW1074" s="27">
        <f>AQ1074+AU1074</f>
        <v>0</v>
      </c>
    </row>
    <row r="1075" spans="1:49" s="7" customFormat="1" ht="23.25" customHeight="1">
      <c r="A1075" s="33" t="s">
        <v>534</v>
      </c>
      <c r="B1075" s="36" t="s">
        <v>11</v>
      </c>
      <c r="C1075" s="36" t="s">
        <v>53</v>
      </c>
      <c r="D1075" s="25" t="s">
        <v>535</v>
      </c>
      <c r="E1075" s="38"/>
      <c r="F1075" s="28">
        <f>F1076</f>
        <v>430</v>
      </c>
      <c r="G1075" s="27"/>
      <c r="H1075" s="28">
        <f t="shared" ref="H1075:H1076" si="1822">H1076</f>
        <v>0</v>
      </c>
      <c r="I1075" s="27"/>
      <c r="J1075" s="28">
        <f t="shared" ref="J1075:J1076" si="1823">J1076</f>
        <v>0</v>
      </c>
      <c r="K1075" s="27"/>
      <c r="L1075" s="28">
        <f t="shared" ref="L1075:L1076" si="1824">L1076</f>
        <v>430</v>
      </c>
      <c r="M1075" s="27"/>
      <c r="N1075" s="28">
        <f t="shared" ref="N1075:N1076" si="1825">N1076</f>
        <v>0</v>
      </c>
      <c r="O1075" s="27"/>
      <c r="P1075" s="28">
        <f t="shared" ref="P1075:P1076" si="1826">P1076</f>
        <v>0</v>
      </c>
      <c r="Q1075" s="27"/>
      <c r="R1075" s="28">
        <f t="shared" ref="R1075:R1076" si="1827">R1076</f>
        <v>430</v>
      </c>
      <c r="S1075" s="27"/>
      <c r="T1075" s="28">
        <f t="shared" ref="T1075:T1076" si="1828">T1076</f>
        <v>0</v>
      </c>
      <c r="U1075" s="27"/>
      <c r="V1075" s="28">
        <f t="shared" ref="V1075:V1076" si="1829">V1076</f>
        <v>0</v>
      </c>
      <c r="W1075" s="27"/>
      <c r="X1075" s="28">
        <f t="shared" ref="X1075:X1076" si="1830">X1076</f>
        <v>430</v>
      </c>
      <c r="Y1075" s="27"/>
      <c r="Z1075" s="28">
        <f t="shared" ref="Z1075:Z1076" si="1831">Z1076</f>
        <v>0</v>
      </c>
      <c r="AA1075" s="27"/>
      <c r="AB1075" s="28">
        <f t="shared" ref="AB1075:AB1076" si="1832">AB1076</f>
        <v>0</v>
      </c>
      <c r="AC1075" s="27"/>
      <c r="AD1075" s="28">
        <f t="shared" ref="AD1075:AD1076" si="1833">AD1076</f>
        <v>430</v>
      </c>
      <c r="AE1075" s="27"/>
      <c r="AF1075" s="28">
        <f t="shared" ref="AF1075:AF1076" si="1834">AF1076</f>
        <v>0</v>
      </c>
      <c r="AG1075" s="27"/>
      <c r="AH1075" s="28">
        <f t="shared" ref="AH1075:AH1076" si="1835">AH1076</f>
        <v>0</v>
      </c>
      <c r="AI1075" s="27"/>
      <c r="AJ1075" s="28">
        <f t="shared" ref="AJ1075:AJ1076" si="1836">AJ1076</f>
        <v>430</v>
      </c>
      <c r="AK1075" s="27"/>
      <c r="AL1075" s="28">
        <f t="shared" ref="AL1075:AL1076" si="1837">AL1076</f>
        <v>0</v>
      </c>
      <c r="AM1075" s="27"/>
      <c r="AN1075" s="28">
        <f t="shared" ref="AN1075:AN1076" si="1838">AN1076</f>
        <v>0</v>
      </c>
      <c r="AO1075" s="27"/>
      <c r="AP1075" s="28">
        <f t="shared" ref="AP1075:AP1076" si="1839">AP1076</f>
        <v>430</v>
      </c>
      <c r="AQ1075" s="27"/>
      <c r="AR1075" s="28">
        <f t="shared" ref="AR1075:AR1076" si="1840">AR1076</f>
        <v>0</v>
      </c>
      <c r="AS1075" s="27"/>
      <c r="AT1075" s="28">
        <f t="shared" ref="AT1075:AT1076" si="1841">AT1076</f>
        <v>0</v>
      </c>
      <c r="AU1075" s="27"/>
      <c r="AV1075" s="28">
        <f t="shared" ref="AV1075:AV1076" si="1842">AV1076</f>
        <v>430</v>
      </c>
      <c r="AW1075" s="27"/>
    </row>
    <row r="1076" spans="1:49" s="7" customFormat="1" ht="21.75" customHeight="1">
      <c r="A1076" s="33" t="s">
        <v>102</v>
      </c>
      <c r="B1076" s="36" t="s">
        <v>11</v>
      </c>
      <c r="C1076" s="36" t="s">
        <v>53</v>
      </c>
      <c r="D1076" s="25" t="s">
        <v>535</v>
      </c>
      <c r="E1076" s="38">
        <v>300</v>
      </c>
      <c r="F1076" s="28">
        <f>F1077</f>
        <v>430</v>
      </c>
      <c r="G1076" s="27"/>
      <c r="H1076" s="28">
        <f t="shared" si="1822"/>
        <v>0</v>
      </c>
      <c r="I1076" s="27"/>
      <c r="J1076" s="28">
        <f t="shared" si="1823"/>
        <v>0</v>
      </c>
      <c r="K1076" s="27"/>
      <c r="L1076" s="28">
        <f t="shared" si="1824"/>
        <v>430</v>
      </c>
      <c r="M1076" s="27"/>
      <c r="N1076" s="28">
        <f t="shared" si="1825"/>
        <v>0</v>
      </c>
      <c r="O1076" s="27"/>
      <c r="P1076" s="28">
        <f t="shared" si="1826"/>
        <v>0</v>
      </c>
      <c r="Q1076" s="27"/>
      <c r="R1076" s="28">
        <f t="shared" si="1827"/>
        <v>430</v>
      </c>
      <c r="S1076" s="27"/>
      <c r="T1076" s="28">
        <f t="shared" si="1828"/>
        <v>0</v>
      </c>
      <c r="U1076" s="27"/>
      <c r="V1076" s="28">
        <f t="shared" si="1829"/>
        <v>0</v>
      </c>
      <c r="W1076" s="27"/>
      <c r="X1076" s="28">
        <f t="shared" si="1830"/>
        <v>430</v>
      </c>
      <c r="Y1076" s="27"/>
      <c r="Z1076" s="28">
        <f t="shared" si="1831"/>
        <v>0</v>
      </c>
      <c r="AA1076" s="27"/>
      <c r="AB1076" s="28">
        <f t="shared" si="1832"/>
        <v>0</v>
      </c>
      <c r="AC1076" s="27"/>
      <c r="AD1076" s="28">
        <f t="shared" si="1833"/>
        <v>430</v>
      </c>
      <c r="AE1076" s="27"/>
      <c r="AF1076" s="28">
        <f t="shared" si="1834"/>
        <v>0</v>
      </c>
      <c r="AG1076" s="27"/>
      <c r="AH1076" s="28">
        <f t="shared" si="1835"/>
        <v>0</v>
      </c>
      <c r="AI1076" s="27"/>
      <c r="AJ1076" s="28">
        <f t="shared" si="1836"/>
        <v>430</v>
      </c>
      <c r="AK1076" s="27"/>
      <c r="AL1076" s="28">
        <f t="shared" si="1837"/>
        <v>0</v>
      </c>
      <c r="AM1076" s="27"/>
      <c r="AN1076" s="28">
        <f t="shared" si="1838"/>
        <v>0</v>
      </c>
      <c r="AO1076" s="27"/>
      <c r="AP1076" s="28">
        <f t="shared" si="1839"/>
        <v>430</v>
      </c>
      <c r="AQ1076" s="27"/>
      <c r="AR1076" s="28">
        <f t="shared" si="1840"/>
        <v>0</v>
      </c>
      <c r="AS1076" s="27"/>
      <c r="AT1076" s="28">
        <f t="shared" si="1841"/>
        <v>0</v>
      </c>
      <c r="AU1076" s="27"/>
      <c r="AV1076" s="28">
        <f t="shared" si="1842"/>
        <v>430</v>
      </c>
      <c r="AW1076" s="27"/>
    </row>
    <row r="1077" spans="1:49" s="7" customFormat="1" ht="33" customHeight="1">
      <c r="A1077" s="33" t="s">
        <v>198</v>
      </c>
      <c r="B1077" s="36" t="s">
        <v>11</v>
      </c>
      <c r="C1077" s="36" t="s">
        <v>53</v>
      </c>
      <c r="D1077" s="25" t="s">
        <v>535</v>
      </c>
      <c r="E1077" s="38">
        <v>310</v>
      </c>
      <c r="F1077" s="28">
        <v>430</v>
      </c>
      <c r="G1077" s="27"/>
      <c r="H1077" s="28"/>
      <c r="I1077" s="27"/>
      <c r="J1077" s="28"/>
      <c r="K1077" s="27"/>
      <c r="L1077" s="27">
        <f>F1077+H1077+I1077+J1077+K1077</f>
        <v>430</v>
      </c>
      <c r="M1077" s="27">
        <f>G1077+K1077</f>
        <v>0</v>
      </c>
      <c r="N1077" s="28"/>
      <c r="O1077" s="27"/>
      <c r="P1077" s="28"/>
      <c r="Q1077" s="27"/>
      <c r="R1077" s="27">
        <f>L1077+N1077+O1077+P1077+Q1077</f>
        <v>430</v>
      </c>
      <c r="S1077" s="27">
        <f>M1077+Q1077</f>
        <v>0</v>
      </c>
      <c r="T1077" s="28"/>
      <c r="U1077" s="27"/>
      <c r="V1077" s="28"/>
      <c r="W1077" s="27"/>
      <c r="X1077" s="27">
        <f>R1077+T1077+U1077+V1077+W1077</f>
        <v>430</v>
      </c>
      <c r="Y1077" s="27">
        <f>S1077+W1077</f>
        <v>0</v>
      </c>
      <c r="Z1077" s="28"/>
      <c r="AA1077" s="27"/>
      <c r="AB1077" s="28"/>
      <c r="AC1077" s="27"/>
      <c r="AD1077" s="27">
        <f>X1077+Z1077+AA1077+AB1077+AC1077</f>
        <v>430</v>
      </c>
      <c r="AE1077" s="27">
        <f>Y1077+AC1077</f>
        <v>0</v>
      </c>
      <c r="AF1077" s="28"/>
      <c r="AG1077" s="27"/>
      <c r="AH1077" s="28"/>
      <c r="AI1077" s="27"/>
      <c r="AJ1077" s="27">
        <f>AD1077+AF1077+AG1077+AH1077+AI1077</f>
        <v>430</v>
      </c>
      <c r="AK1077" s="27">
        <f>AE1077+AI1077</f>
        <v>0</v>
      </c>
      <c r="AL1077" s="28"/>
      <c r="AM1077" s="27"/>
      <c r="AN1077" s="28"/>
      <c r="AO1077" s="27"/>
      <c r="AP1077" s="27">
        <f>AJ1077+AL1077+AM1077+AN1077+AO1077</f>
        <v>430</v>
      </c>
      <c r="AQ1077" s="27">
        <f>AK1077+AO1077</f>
        <v>0</v>
      </c>
      <c r="AR1077" s="28"/>
      <c r="AS1077" s="27"/>
      <c r="AT1077" s="28"/>
      <c r="AU1077" s="27"/>
      <c r="AV1077" s="27">
        <f>AP1077+AR1077+AS1077+AT1077+AU1077</f>
        <v>430</v>
      </c>
      <c r="AW1077" s="27">
        <f>AQ1077+AU1077</f>
        <v>0</v>
      </c>
    </row>
    <row r="1078" spans="1:49" s="7" customFormat="1" ht="89.25" customHeight="1">
      <c r="A1078" s="33" t="s">
        <v>547</v>
      </c>
      <c r="B1078" s="36" t="s">
        <v>11</v>
      </c>
      <c r="C1078" s="36" t="s">
        <v>53</v>
      </c>
      <c r="D1078" s="25" t="s">
        <v>536</v>
      </c>
      <c r="E1078" s="38"/>
      <c r="F1078" s="27">
        <f>F1079</f>
        <v>136</v>
      </c>
      <c r="G1078" s="27"/>
      <c r="H1078" s="27">
        <f t="shared" ref="H1078:H1079" si="1843">H1079</f>
        <v>0</v>
      </c>
      <c r="I1078" s="27"/>
      <c r="J1078" s="27">
        <f t="shared" ref="J1078:J1079" si="1844">J1079</f>
        <v>0</v>
      </c>
      <c r="K1078" s="27"/>
      <c r="L1078" s="27">
        <f t="shared" ref="L1078:L1079" si="1845">L1079</f>
        <v>136</v>
      </c>
      <c r="M1078" s="27"/>
      <c r="N1078" s="27">
        <f t="shared" ref="N1078:N1079" si="1846">N1079</f>
        <v>0</v>
      </c>
      <c r="O1078" s="27"/>
      <c r="P1078" s="27">
        <f t="shared" ref="P1078:P1079" si="1847">P1079</f>
        <v>0</v>
      </c>
      <c r="Q1078" s="27"/>
      <c r="R1078" s="27">
        <f t="shared" ref="R1078:R1079" si="1848">R1079</f>
        <v>136</v>
      </c>
      <c r="S1078" s="27"/>
      <c r="T1078" s="27">
        <f t="shared" ref="T1078:T1079" si="1849">T1079</f>
        <v>0</v>
      </c>
      <c r="U1078" s="27"/>
      <c r="V1078" s="27">
        <f t="shared" ref="V1078:V1079" si="1850">V1079</f>
        <v>0</v>
      </c>
      <c r="W1078" s="27"/>
      <c r="X1078" s="27">
        <f t="shared" ref="X1078:X1079" si="1851">X1079</f>
        <v>136</v>
      </c>
      <c r="Y1078" s="27"/>
      <c r="Z1078" s="27">
        <f t="shared" ref="Z1078:Z1079" si="1852">Z1079</f>
        <v>0</v>
      </c>
      <c r="AA1078" s="27"/>
      <c r="AB1078" s="27">
        <f t="shared" ref="AB1078:AB1079" si="1853">AB1079</f>
        <v>0</v>
      </c>
      <c r="AC1078" s="27"/>
      <c r="AD1078" s="27">
        <f t="shared" ref="AD1078:AD1079" si="1854">AD1079</f>
        <v>136</v>
      </c>
      <c r="AE1078" s="27"/>
      <c r="AF1078" s="27">
        <f t="shared" ref="AF1078:AF1079" si="1855">AF1079</f>
        <v>0</v>
      </c>
      <c r="AG1078" s="27"/>
      <c r="AH1078" s="27">
        <f t="shared" ref="AH1078:AH1079" si="1856">AH1079</f>
        <v>0</v>
      </c>
      <c r="AI1078" s="27"/>
      <c r="AJ1078" s="27">
        <f t="shared" ref="AJ1078:AJ1079" si="1857">AJ1079</f>
        <v>136</v>
      </c>
      <c r="AK1078" s="27"/>
      <c r="AL1078" s="27">
        <f t="shared" ref="AL1078:AL1079" si="1858">AL1079</f>
        <v>0</v>
      </c>
      <c r="AM1078" s="27"/>
      <c r="AN1078" s="27">
        <f t="shared" ref="AN1078:AN1079" si="1859">AN1079</f>
        <v>0</v>
      </c>
      <c r="AO1078" s="27"/>
      <c r="AP1078" s="27">
        <f t="shared" ref="AP1078:AP1079" si="1860">AP1079</f>
        <v>136</v>
      </c>
      <c r="AQ1078" s="27"/>
      <c r="AR1078" s="27">
        <f t="shared" ref="AR1078:AR1079" si="1861">AR1079</f>
        <v>0</v>
      </c>
      <c r="AS1078" s="27"/>
      <c r="AT1078" s="27">
        <f t="shared" ref="AT1078:AT1079" si="1862">AT1079</f>
        <v>0</v>
      </c>
      <c r="AU1078" s="27"/>
      <c r="AV1078" s="27">
        <f t="shared" ref="AV1078:AV1079" si="1863">AV1079</f>
        <v>136</v>
      </c>
      <c r="AW1078" s="27"/>
    </row>
    <row r="1079" spans="1:49" s="7" customFormat="1" ht="23.25" customHeight="1">
      <c r="A1079" s="33" t="s">
        <v>102</v>
      </c>
      <c r="B1079" s="36" t="s">
        <v>11</v>
      </c>
      <c r="C1079" s="36" t="s">
        <v>53</v>
      </c>
      <c r="D1079" s="25" t="s">
        <v>536</v>
      </c>
      <c r="E1079" s="38">
        <v>300</v>
      </c>
      <c r="F1079" s="27">
        <f>F1080</f>
        <v>136</v>
      </c>
      <c r="G1079" s="27"/>
      <c r="H1079" s="27">
        <f t="shared" si="1843"/>
        <v>0</v>
      </c>
      <c r="I1079" s="27"/>
      <c r="J1079" s="27">
        <f t="shared" si="1844"/>
        <v>0</v>
      </c>
      <c r="K1079" s="27"/>
      <c r="L1079" s="27">
        <f t="shared" si="1845"/>
        <v>136</v>
      </c>
      <c r="M1079" s="27"/>
      <c r="N1079" s="27">
        <f t="shared" si="1846"/>
        <v>0</v>
      </c>
      <c r="O1079" s="27"/>
      <c r="P1079" s="27">
        <f t="shared" si="1847"/>
        <v>0</v>
      </c>
      <c r="Q1079" s="27"/>
      <c r="R1079" s="27">
        <f t="shared" si="1848"/>
        <v>136</v>
      </c>
      <c r="S1079" s="27"/>
      <c r="T1079" s="27">
        <f t="shared" si="1849"/>
        <v>0</v>
      </c>
      <c r="U1079" s="27"/>
      <c r="V1079" s="27">
        <f t="shared" si="1850"/>
        <v>0</v>
      </c>
      <c r="W1079" s="27"/>
      <c r="X1079" s="27">
        <f t="shared" si="1851"/>
        <v>136</v>
      </c>
      <c r="Y1079" s="27"/>
      <c r="Z1079" s="27">
        <f t="shared" si="1852"/>
        <v>0</v>
      </c>
      <c r="AA1079" s="27"/>
      <c r="AB1079" s="27">
        <f t="shared" si="1853"/>
        <v>0</v>
      </c>
      <c r="AC1079" s="27"/>
      <c r="AD1079" s="27">
        <f t="shared" si="1854"/>
        <v>136</v>
      </c>
      <c r="AE1079" s="27"/>
      <c r="AF1079" s="27">
        <f t="shared" si="1855"/>
        <v>0</v>
      </c>
      <c r="AG1079" s="27"/>
      <c r="AH1079" s="27">
        <f t="shared" si="1856"/>
        <v>0</v>
      </c>
      <c r="AI1079" s="27"/>
      <c r="AJ1079" s="27">
        <f t="shared" si="1857"/>
        <v>136</v>
      </c>
      <c r="AK1079" s="27"/>
      <c r="AL1079" s="27">
        <f t="shared" si="1858"/>
        <v>0</v>
      </c>
      <c r="AM1079" s="27"/>
      <c r="AN1079" s="27">
        <f t="shared" si="1859"/>
        <v>0</v>
      </c>
      <c r="AO1079" s="27"/>
      <c r="AP1079" s="27">
        <f t="shared" si="1860"/>
        <v>136</v>
      </c>
      <c r="AQ1079" s="27"/>
      <c r="AR1079" s="27">
        <f t="shared" si="1861"/>
        <v>0</v>
      </c>
      <c r="AS1079" s="27"/>
      <c r="AT1079" s="27">
        <f t="shared" si="1862"/>
        <v>0</v>
      </c>
      <c r="AU1079" s="27"/>
      <c r="AV1079" s="27">
        <f t="shared" si="1863"/>
        <v>136</v>
      </c>
      <c r="AW1079" s="27"/>
    </row>
    <row r="1080" spans="1:49" s="7" customFormat="1" ht="33" customHeight="1">
      <c r="A1080" s="33" t="s">
        <v>198</v>
      </c>
      <c r="B1080" s="36" t="s">
        <v>11</v>
      </c>
      <c r="C1080" s="36" t="s">
        <v>53</v>
      </c>
      <c r="D1080" s="25" t="s">
        <v>536</v>
      </c>
      <c r="E1080" s="38">
        <v>310</v>
      </c>
      <c r="F1080" s="28">
        <v>136</v>
      </c>
      <c r="G1080" s="27"/>
      <c r="H1080" s="28"/>
      <c r="I1080" s="27"/>
      <c r="J1080" s="28"/>
      <c r="K1080" s="27"/>
      <c r="L1080" s="27">
        <f>F1080+H1080+I1080+J1080+K1080</f>
        <v>136</v>
      </c>
      <c r="M1080" s="27">
        <f>G1080+K1080</f>
        <v>0</v>
      </c>
      <c r="N1080" s="28"/>
      <c r="O1080" s="27"/>
      <c r="P1080" s="28"/>
      <c r="Q1080" s="27"/>
      <c r="R1080" s="27">
        <f>L1080+N1080+O1080+P1080+Q1080</f>
        <v>136</v>
      </c>
      <c r="S1080" s="27">
        <f>M1080+Q1080</f>
        <v>0</v>
      </c>
      <c r="T1080" s="28"/>
      <c r="U1080" s="27"/>
      <c r="V1080" s="28"/>
      <c r="W1080" s="27"/>
      <c r="X1080" s="27">
        <f>R1080+T1080+U1080+V1080+W1080</f>
        <v>136</v>
      </c>
      <c r="Y1080" s="27">
        <f>S1080+W1080</f>
        <v>0</v>
      </c>
      <c r="Z1080" s="28"/>
      <c r="AA1080" s="27"/>
      <c r="AB1080" s="28"/>
      <c r="AC1080" s="27"/>
      <c r="AD1080" s="27">
        <f>X1080+Z1080+AA1080+AB1080+AC1080</f>
        <v>136</v>
      </c>
      <c r="AE1080" s="27">
        <f>Y1080+AC1080</f>
        <v>0</v>
      </c>
      <c r="AF1080" s="28"/>
      <c r="AG1080" s="27"/>
      <c r="AH1080" s="28"/>
      <c r="AI1080" s="27"/>
      <c r="AJ1080" s="27">
        <f>AD1080+AF1080+AG1080+AH1080+AI1080</f>
        <v>136</v>
      </c>
      <c r="AK1080" s="27">
        <f>AE1080+AI1080</f>
        <v>0</v>
      </c>
      <c r="AL1080" s="28"/>
      <c r="AM1080" s="27"/>
      <c r="AN1080" s="28"/>
      <c r="AO1080" s="27"/>
      <c r="AP1080" s="27">
        <f>AJ1080+AL1080+AM1080+AN1080+AO1080</f>
        <v>136</v>
      </c>
      <c r="AQ1080" s="27">
        <f>AK1080+AO1080</f>
        <v>0</v>
      </c>
      <c r="AR1080" s="28"/>
      <c r="AS1080" s="27"/>
      <c r="AT1080" s="28"/>
      <c r="AU1080" s="27"/>
      <c r="AV1080" s="27">
        <f>AP1080+AR1080+AS1080+AT1080+AU1080</f>
        <v>136</v>
      </c>
      <c r="AW1080" s="27">
        <f>AQ1080+AU1080</f>
        <v>0</v>
      </c>
    </row>
    <row r="1081" spans="1:49" s="7" customFormat="1" ht="87" customHeight="1">
      <c r="A1081" s="33" t="s">
        <v>548</v>
      </c>
      <c r="B1081" s="36" t="s">
        <v>11</v>
      </c>
      <c r="C1081" s="36" t="s">
        <v>53</v>
      </c>
      <c r="D1081" s="25" t="s">
        <v>537</v>
      </c>
      <c r="E1081" s="38"/>
      <c r="F1081" s="27">
        <f>F1082</f>
        <v>43</v>
      </c>
      <c r="G1081" s="27"/>
      <c r="H1081" s="27">
        <f t="shared" ref="H1081:H1082" si="1864">H1082</f>
        <v>0</v>
      </c>
      <c r="I1081" s="27"/>
      <c r="J1081" s="27">
        <f t="shared" ref="J1081:J1082" si="1865">J1082</f>
        <v>0</v>
      </c>
      <c r="K1081" s="27"/>
      <c r="L1081" s="27">
        <f t="shared" ref="L1081:L1082" si="1866">L1082</f>
        <v>43</v>
      </c>
      <c r="M1081" s="27"/>
      <c r="N1081" s="27">
        <f t="shared" ref="N1081:N1082" si="1867">N1082</f>
        <v>0</v>
      </c>
      <c r="O1081" s="27"/>
      <c r="P1081" s="27">
        <f t="shared" ref="P1081:P1082" si="1868">P1082</f>
        <v>0</v>
      </c>
      <c r="Q1081" s="27"/>
      <c r="R1081" s="27">
        <f t="shared" ref="R1081:R1082" si="1869">R1082</f>
        <v>43</v>
      </c>
      <c r="S1081" s="27"/>
      <c r="T1081" s="27">
        <f t="shared" ref="T1081:T1082" si="1870">T1082</f>
        <v>0</v>
      </c>
      <c r="U1081" s="27"/>
      <c r="V1081" s="27">
        <f t="shared" ref="V1081:V1082" si="1871">V1082</f>
        <v>0</v>
      </c>
      <c r="W1081" s="27"/>
      <c r="X1081" s="27">
        <f t="shared" ref="X1081:X1082" si="1872">X1082</f>
        <v>43</v>
      </c>
      <c r="Y1081" s="27"/>
      <c r="Z1081" s="27">
        <f t="shared" ref="Z1081:Z1082" si="1873">Z1082</f>
        <v>0</v>
      </c>
      <c r="AA1081" s="27"/>
      <c r="AB1081" s="27">
        <f t="shared" ref="AB1081:AB1082" si="1874">AB1082</f>
        <v>0</v>
      </c>
      <c r="AC1081" s="27"/>
      <c r="AD1081" s="27">
        <f t="shared" ref="AD1081:AD1082" si="1875">AD1082</f>
        <v>43</v>
      </c>
      <c r="AE1081" s="27"/>
      <c r="AF1081" s="27">
        <f t="shared" ref="AF1081:AF1082" si="1876">AF1082</f>
        <v>0</v>
      </c>
      <c r="AG1081" s="27"/>
      <c r="AH1081" s="27">
        <f t="shared" ref="AH1081:AH1082" si="1877">AH1082</f>
        <v>0</v>
      </c>
      <c r="AI1081" s="27"/>
      <c r="AJ1081" s="27">
        <f t="shared" ref="AJ1081:AJ1082" si="1878">AJ1082</f>
        <v>43</v>
      </c>
      <c r="AK1081" s="27"/>
      <c r="AL1081" s="27">
        <f t="shared" ref="AL1081:AL1082" si="1879">AL1082</f>
        <v>0</v>
      </c>
      <c r="AM1081" s="27"/>
      <c r="AN1081" s="27">
        <f t="shared" ref="AN1081:AN1082" si="1880">AN1082</f>
        <v>0</v>
      </c>
      <c r="AO1081" s="27"/>
      <c r="AP1081" s="27">
        <f t="shared" ref="AP1081:AP1082" si="1881">AP1082</f>
        <v>43</v>
      </c>
      <c r="AQ1081" s="27"/>
      <c r="AR1081" s="27">
        <f t="shared" ref="AR1081:AR1082" si="1882">AR1082</f>
        <v>0</v>
      </c>
      <c r="AS1081" s="27"/>
      <c r="AT1081" s="27">
        <f t="shared" ref="AT1081:AT1082" si="1883">AT1082</f>
        <v>0</v>
      </c>
      <c r="AU1081" s="27"/>
      <c r="AV1081" s="27">
        <f t="shared" ref="AV1081:AV1082" si="1884">AV1082</f>
        <v>43</v>
      </c>
      <c r="AW1081" s="27"/>
    </row>
    <row r="1082" spans="1:49" s="7" customFormat="1" ht="24" customHeight="1">
      <c r="A1082" s="33" t="s">
        <v>102</v>
      </c>
      <c r="B1082" s="36" t="s">
        <v>11</v>
      </c>
      <c r="C1082" s="36" t="s">
        <v>53</v>
      </c>
      <c r="D1082" s="25" t="s">
        <v>537</v>
      </c>
      <c r="E1082" s="38">
        <v>300</v>
      </c>
      <c r="F1082" s="27">
        <f>F1083</f>
        <v>43</v>
      </c>
      <c r="G1082" s="27"/>
      <c r="H1082" s="27">
        <f t="shared" si="1864"/>
        <v>0</v>
      </c>
      <c r="I1082" s="27"/>
      <c r="J1082" s="27">
        <f t="shared" si="1865"/>
        <v>0</v>
      </c>
      <c r="K1082" s="27"/>
      <c r="L1082" s="27">
        <f t="shared" si="1866"/>
        <v>43</v>
      </c>
      <c r="M1082" s="27"/>
      <c r="N1082" s="27">
        <f t="shared" si="1867"/>
        <v>0</v>
      </c>
      <c r="O1082" s="27"/>
      <c r="P1082" s="27">
        <f t="shared" si="1868"/>
        <v>0</v>
      </c>
      <c r="Q1082" s="27"/>
      <c r="R1082" s="27">
        <f t="shared" si="1869"/>
        <v>43</v>
      </c>
      <c r="S1082" s="27"/>
      <c r="T1082" s="27">
        <f t="shared" si="1870"/>
        <v>0</v>
      </c>
      <c r="U1082" s="27"/>
      <c r="V1082" s="27">
        <f t="shared" si="1871"/>
        <v>0</v>
      </c>
      <c r="W1082" s="27"/>
      <c r="X1082" s="27">
        <f t="shared" si="1872"/>
        <v>43</v>
      </c>
      <c r="Y1082" s="27"/>
      <c r="Z1082" s="27">
        <f t="shared" si="1873"/>
        <v>0</v>
      </c>
      <c r="AA1082" s="27"/>
      <c r="AB1082" s="27">
        <f t="shared" si="1874"/>
        <v>0</v>
      </c>
      <c r="AC1082" s="27"/>
      <c r="AD1082" s="27">
        <f t="shared" si="1875"/>
        <v>43</v>
      </c>
      <c r="AE1082" s="27"/>
      <c r="AF1082" s="27">
        <f t="shared" si="1876"/>
        <v>0</v>
      </c>
      <c r="AG1082" s="27"/>
      <c r="AH1082" s="27">
        <f t="shared" si="1877"/>
        <v>0</v>
      </c>
      <c r="AI1082" s="27"/>
      <c r="AJ1082" s="27">
        <f t="shared" si="1878"/>
        <v>43</v>
      </c>
      <c r="AK1082" s="27"/>
      <c r="AL1082" s="27">
        <f t="shared" si="1879"/>
        <v>0</v>
      </c>
      <c r="AM1082" s="27"/>
      <c r="AN1082" s="27">
        <f t="shared" si="1880"/>
        <v>0</v>
      </c>
      <c r="AO1082" s="27"/>
      <c r="AP1082" s="27">
        <f t="shared" si="1881"/>
        <v>43</v>
      </c>
      <c r="AQ1082" s="27"/>
      <c r="AR1082" s="27">
        <f t="shared" si="1882"/>
        <v>0</v>
      </c>
      <c r="AS1082" s="27"/>
      <c r="AT1082" s="27">
        <f t="shared" si="1883"/>
        <v>0</v>
      </c>
      <c r="AU1082" s="27"/>
      <c r="AV1082" s="27">
        <f t="shared" si="1884"/>
        <v>43</v>
      </c>
      <c r="AW1082" s="27"/>
    </row>
    <row r="1083" spans="1:49" s="7" customFormat="1" ht="38.25" customHeight="1">
      <c r="A1083" s="33" t="s">
        <v>198</v>
      </c>
      <c r="B1083" s="36" t="s">
        <v>11</v>
      </c>
      <c r="C1083" s="36" t="s">
        <v>53</v>
      </c>
      <c r="D1083" s="25" t="s">
        <v>537</v>
      </c>
      <c r="E1083" s="38">
        <v>310</v>
      </c>
      <c r="F1083" s="28">
        <v>43</v>
      </c>
      <c r="G1083" s="27"/>
      <c r="H1083" s="28"/>
      <c r="I1083" s="27"/>
      <c r="J1083" s="28"/>
      <c r="K1083" s="27"/>
      <c r="L1083" s="27">
        <f>F1083+H1083+I1083+J1083+K1083</f>
        <v>43</v>
      </c>
      <c r="M1083" s="27">
        <f>G1083+K1083</f>
        <v>0</v>
      </c>
      <c r="N1083" s="28"/>
      <c r="O1083" s="27"/>
      <c r="P1083" s="28"/>
      <c r="Q1083" s="27"/>
      <c r="R1083" s="27">
        <f>L1083+N1083+O1083+P1083+Q1083</f>
        <v>43</v>
      </c>
      <c r="S1083" s="27">
        <f>M1083+Q1083</f>
        <v>0</v>
      </c>
      <c r="T1083" s="28"/>
      <c r="U1083" s="27"/>
      <c r="V1083" s="28"/>
      <c r="W1083" s="27"/>
      <c r="X1083" s="27">
        <f>R1083+T1083+U1083+V1083+W1083</f>
        <v>43</v>
      </c>
      <c r="Y1083" s="27">
        <f>S1083+W1083</f>
        <v>0</v>
      </c>
      <c r="Z1083" s="28"/>
      <c r="AA1083" s="27"/>
      <c r="AB1083" s="28"/>
      <c r="AC1083" s="27"/>
      <c r="AD1083" s="27">
        <f>X1083+Z1083+AA1083+AB1083+AC1083</f>
        <v>43</v>
      </c>
      <c r="AE1083" s="27">
        <f>Y1083+AC1083</f>
        <v>0</v>
      </c>
      <c r="AF1083" s="28"/>
      <c r="AG1083" s="27"/>
      <c r="AH1083" s="28"/>
      <c r="AI1083" s="27"/>
      <c r="AJ1083" s="27">
        <f>AD1083+AF1083+AG1083+AH1083+AI1083</f>
        <v>43</v>
      </c>
      <c r="AK1083" s="27">
        <f>AE1083+AI1083</f>
        <v>0</v>
      </c>
      <c r="AL1083" s="28"/>
      <c r="AM1083" s="27"/>
      <c r="AN1083" s="28"/>
      <c r="AO1083" s="27"/>
      <c r="AP1083" s="27">
        <f>AJ1083+AL1083+AM1083+AN1083+AO1083</f>
        <v>43</v>
      </c>
      <c r="AQ1083" s="27">
        <f>AK1083+AO1083</f>
        <v>0</v>
      </c>
      <c r="AR1083" s="28"/>
      <c r="AS1083" s="27"/>
      <c r="AT1083" s="28"/>
      <c r="AU1083" s="27"/>
      <c r="AV1083" s="27">
        <f>AP1083+AR1083+AS1083+AT1083+AU1083</f>
        <v>43</v>
      </c>
      <c r="AW1083" s="27">
        <f>AQ1083+AU1083</f>
        <v>0</v>
      </c>
    </row>
    <row r="1084" spans="1:49" s="7" customFormat="1" ht="55.5" customHeight="1">
      <c r="A1084" s="33" t="s">
        <v>218</v>
      </c>
      <c r="B1084" s="36" t="s">
        <v>11</v>
      </c>
      <c r="C1084" s="36" t="s">
        <v>53</v>
      </c>
      <c r="D1084" s="25" t="s">
        <v>538</v>
      </c>
      <c r="E1084" s="38"/>
      <c r="F1084" s="28">
        <f>F1085</f>
        <v>174</v>
      </c>
      <c r="G1084" s="27"/>
      <c r="H1084" s="28">
        <f t="shared" ref="H1084:H1085" si="1885">H1085</f>
        <v>0</v>
      </c>
      <c r="I1084" s="27"/>
      <c r="J1084" s="28">
        <f t="shared" ref="J1084:J1085" si="1886">J1085</f>
        <v>0</v>
      </c>
      <c r="K1084" s="27"/>
      <c r="L1084" s="28">
        <f t="shared" ref="L1084:L1085" si="1887">L1085</f>
        <v>174</v>
      </c>
      <c r="M1084" s="27"/>
      <c r="N1084" s="28">
        <f t="shared" ref="N1084:N1085" si="1888">N1085</f>
        <v>0</v>
      </c>
      <c r="O1084" s="27"/>
      <c r="P1084" s="28">
        <f t="shared" ref="P1084:P1085" si="1889">P1085</f>
        <v>0</v>
      </c>
      <c r="Q1084" s="27"/>
      <c r="R1084" s="28">
        <f t="shared" ref="R1084:R1085" si="1890">R1085</f>
        <v>174</v>
      </c>
      <c r="S1084" s="27"/>
      <c r="T1084" s="28">
        <f t="shared" ref="T1084:T1085" si="1891">T1085</f>
        <v>0</v>
      </c>
      <c r="U1084" s="27"/>
      <c r="V1084" s="28">
        <f t="shared" ref="V1084:V1085" si="1892">V1085</f>
        <v>0</v>
      </c>
      <c r="W1084" s="27"/>
      <c r="X1084" s="28">
        <f t="shared" ref="X1084:X1085" si="1893">X1085</f>
        <v>174</v>
      </c>
      <c r="Y1084" s="27"/>
      <c r="Z1084" s="28">
        <f t="shared" ref="Z1084:Z1085" si="1894">Z1085</f>
        <v>0</v>
      </c>
      <c r="AA1084" s="27"/>
      <c r="AB1084" s="28">
        <f t="shared" ref="AB1084:AB1085" si="1895">AB1085</f>
        <v>0</v>
      </c>
      <c r="AC1084" s="27"/>
      <c r="AD1084" s="28">
        <f t="shared" ref="AD1084:AD1085" si="1896">AD1085</f>
        <v>174</v>
      </c>
      <c r="AE1084" s="27"/>
      <c r="AF1084" s="28">
        <f t="shared" ref="AF1084:AF1085" si="1897">AF1085</f>
        <v>0</v>
      </c>
      <c r="AG1084" s="27"/>
      <c r="AH1084" s="28">
        <f t="shared" ref="AH1084:AH1085" si="1898">AH1085</f>
        <v>0</v>
      </c>
      <c r="AI1084" s="27"/>
      <c r="AJ1084" s="28">
        <f t="shared" ref="AJ1084:AJ1085" si="1899">AJ1085</f>
        <v>174</v>
      </c>
      <c r="AK1084" s="27"/>
      <c r="AL1084" s="28">
        <f t="shared" ref="AL1084:AL1085" si="1900">AL1085</f>
        <v>0</v>
      </c>
      <c r="AM1084" s="27"/>
      <c r="AN1084" s="28">
        <f t="shared" ref="AN1084:AN1085" si="1901">AN1085</f>
        <v>0</v>
      </c>
      <c r="AO1084" s="27"/>
      <c r="AP1084" s="28">
        <f t="shared" ref="AP1084:AP1085" si="1902">AP1085</f>
        <v>174</v>
      </c>
      <c r="AQ1084" s="27"/>
      <c r="AR1084" s="28">
        <f t="shared" ref="AR1084:AR1085" si="1903">AR1085</f>
        <v>0</v>
      </c>
      <c r="AS1084" s="27"/>
      <c r="AT1084" s="28">
        <f t="shared" ref="AT1084:AT1085" si="1904">AT1085</f>
        <v>0</v>
      </c>
      <c r="AU1084" s="27"/>
      <c r="AV1084" s="28">
        <f t="shared" ref="AV1084:AV1085" si="1905">AV1085</f>
        <v>174</v>
      </c>
      <c r="AW1084" s="27"/>
    </row>
    <row r="1085" spans="1:49" s="7" customFormat="1" ht="23.25" customHeight="1">
      <c r="A1085" s="33" t="s">
        <v>102</v>
      </c>
      <c r="B1085" s="36" t="s">
        <v>11</v>
      </c>
      <c r="C1085" s="36" t="s">
        <v>53</v>
      </c>
      <c r="D1085" s="25" t="s">
        <v>538</v>
      </c>
      <c r="E1085" s="38">
        <v>300</v>
      </c>
      <c r="F1085" s="28">
        <f>F1086</f>
        <v>174</v>
      </c>
      <c r="G1085" s="27"/>
      <c r="H1085" s="28">
        <f t="shared" si="1885"/>
        <v>0</v>
      </c>
      <c r="I1085" s="27"/>
      <c r="J1085" s="28">
        <f t="shared" si="1886"/>
        <v>0</v>
      </c>
      <c r="K1085" s="27"/>
      <c r="L1085" s="28">
        <f t="shared" si="1887"/>
        <v>174</v>
      </c>
      <c r="M1085" s="27"/>
      <c r="N1085" s="28">
        <f t="shared" si="1888"/>
        <v>0</v>
      </c>
      <c r="O1085" s="27"/>
      <c r="P1085" s="28">
        <f t="shared" si="1889"/>
        <v>0</v>
      </c>
      <c r="Q1085" s="27"/>
      <c r="R1085" s="28">
        <f t="shared" si="1890"/>
        <v>174</v>
      </c>
      <c r="S1085" s="27"/>
      <c r="T1085" s="28">
        <f t="shared" si="1891"/>
        <v>0</v>
      </c>
      <c r="U1085" s="27"/>
      <c r="V1085" s="28">
        <f t="shared" si="1892"/>
        <v>0</v>
      </c>
      <c r="W1085" s="27"/>
      <c r="X1085" s="28">
        <f t="shared" si="1893"/>
        <v>174</v>
      </c>
      <c r="Y1085" s="27"/>
      <c r="Z1085" s="28">
        <f t="shared" si="1894"/>
        <v>0</v>
      </c>
      <c r="AA1085" s="27"/>
      <c r="AB1085" s="28">
        <f t="shared" si="1895"/>
        <v>0</v>
      </c>
      <c r="AC1085" s="27"/>
      <c r="AD1085" s="28">
        <f t="shared" si="1896"/>
        <v>174</v>
      </c>
      <c r="AE1085" s="27"/>
      <c r="AF1085" s="28">
        <f t="shared" si="1897"/>
        <v>0</v>
      </c>
      <c r="AG1085" s="27"/>
      <c r="AH1085" s="28">
        <f t="shared" si="1898"/>
        <v>0</v>
      </c>
      <c r="AI1085" s="27"/>
      <c r="AJ1085" s="28">
        <f t="shared" si="1899"/>
        <v>174</v>
      </c>
      <c r="AK1085" s="27"/>
      <c r="AL1085" s="28">
        <f t="shared" si="1900"/>
        <v>0</v>
      </c>
      <c r="AM1085" s="27"/>
      <c r="AN1085" s="28">
        <f t="shared" si="1901"/>
        <v>0</v>
      </c>
      <c r="AO1085" s="27"/>
      <c r="AP1085" s="28">
        <f t="shared" si="1902"/>
        <v>174</v>
      </c>
      <c r="AQ1085" s="27"/>
      <c r="AR1085" s="28">
        <f t="shared" si="1903"/>
        <v>0</v>
      </c>
      <c r="AS1085" s="27"/>
      <c r="AT1085" s="28">
        <f t="shared" si="1904"/>
        <v>0</v>
      </c>
      <c r="AU1085" s="27"/>
      <c r="AV1085" s="28">
        <f t="shared" si="1905"/>
        <v>174</v>
      </c>
      <c r="AW1085" s="27"/>
    </row>
    <row r="1086" spans="1:49" s="7" customFormat="1" ht="37.5" customHeight="1">
      <c r="A1086" s="33" t="s">
        <v>198</v>
      </c>
      <c r="B1086" s="36" t="s">
        <v>11</v>
      </c>
      <c r="C1086" s="36" t="s">
        <v>53</v>
      </c>
      <c r="D1086" s="25" t="s">
        <v>538</v>
      </c>
      <c r="E1086" s="38">
        <v>310</v>
      </c>
      <c r="F1086" s="28">
        <v>174</v>
      </c>
      <c r="G1086" s="27"/>
      <c r="H1086" s="28"/>
      <c r="I1086" s="27"/>
      <c r="J1086" s="28"/>
      <c r="K1086" s="27"/>
      <c r="L1086" s="27">
        <f>F1086+H1086+I1086+J1086+K1086</f>
        <v>174</v>
      </c>
      <c r="M1086" s="27">
        <f>G1086+K1086</f>
        <v>0</v>
      </c>
      <c r="N1086" s="28"/>
      <c r="O1086" s="27"/>
      <c r="P1086" s="28"/>
      <c r="Q1086" s="27"/>
      <c r="R1086" s="27">
        <f>L1086+N1086+O1086+P1086+Q1086</f>
        <v>174</v>
      </c>
      <c r="S1086" s="27">
        <f>M1086+Q1086</f>
        <v>0</v>
      </c>
      <c r="T1086" s="28"/>
      <c r="U1086" s="27"/>
      <c r="V1086" s="28"/>
      <c r="W1086" s="27"/>
      <c r="X1086" s="27">
        <f>R1086+T1086+U1086+V1086+W1086</f>
        <v>174</v>
      </c>
      <c r="Y1086" s="27">
        <f>S1086+W1086</f>
        <v>0</v>
      </c>
      <c r="Z1086" s="28"/>
      <c r="AA1086" s="27"/>
      <c r="AB1086" s="28"/>
      <c r="AC1086" s="27"/>
      <c r="AD1086" s="27">
        <f>X1086+Z1086+AA1086+AB1086+AC1086</f>
        <v>174</v>
      </c>
      <c r="AE1086" s="27">
        <f>Y1086+AC1086</f>
        <v>0</v>
      </c>
      <c r="AF1086" s="28"/>
      <c r="AG1086" s="27"/>
      <c r="AH1086" s="28"/>
      <c r="AI1086" s="27"/>
      <c r="AJ1086" s="27">
        <f>AD1086+AF1086+AG1086+AH1086+AI1086</f>
        <v>174</v>
      </c>
      <c r="AK1086" s="27">
        <f>AE1086+AI1086</f>
        <v>0</v>
      </c>
      <c r="AL1086" s="28"/>
      <c r="AM1086" s="27"/>
      <c r="AN1086" s="28"/>
      <c r="AO1086" s="27"/>
      <c r="AP1086" s="27">
        <f>AJ1086+AL1086+AM1086+AN1086+AO1086</f>
        <v>174</v>
      </c>
      <c r="AQ1086" s="27">
        <f>AK1086+AO1086</f>
        <v>0</v>
      </c>
      <c r="AR1086" s="28"/>
      <c r="AS1086" s="27"/>
      <c r="AT1086" s="28"/>
      <c r="AU1086" s="27"/>
      <c r="AV1086" s="27">
        <f>AP1086+AR1086+AS1086+AT1086+AU1086</f>
        <v>174</v>
      </c>
      <c r="AW1086" s="27">
        <f>AQ1086+AU1086</f>
        <v>0</v>
      </c>
    </row>
    <row r="1087" spans="1:49" s="7" customFormat="1" ht="54.75" customHeight="1">
      <c r="A1087" s="33" t="s">
        <v>541</v>
      </c>
      <c r="B1087" s="36" t="s">
        <v>11</v>
      </c>
      <c r="C1087" s="36" t="s">
        <v>53</v>
      </c>
      <c r="D1087" s="25" t="s">
        <v>539</v>
      </c>
      <c r="E1087" s="38"/>
      <c r="F1087" s="28">
        <f>F1088</f>
        <v>300</v>
      </c>
      <c r="G1087" s="27"/>
      <c r="H1087" s="28">
        <f t="shared" ref="H1087:H1088" si="1906">H1088</f>
        <v>0</v>
      </c>
      <c r="I1087" s="27"/>
      <c r="J1087" s="28">
        <f t="shared" ref="J1087:J1088" si="1907">J1088</f>
        <v>0</v>
      </c>
      <c r="K1087" s="27"/>
      <c r="L1087" s="28">
        <f t="shared" ref="L1087:L1088" si="1908">L1088</f>
        <v>300</v>
      </c>
      <c r="M1087" s="27"/>
      <c r="N1087" s="28">
        <f t="shared" ref="N1087:N1088" si="1909">N1088</f>
        <v>0</v>
      </c>
      <c r="O1087" s="27"/>
      <c r="P1087" s="28">
        <f t="shared" ref="P1087:P1088" si="1910">P1088</f>
        <v>0</v>
      </c>
      <c r="Q1087" s="27"/>
      <c r="R1087" s="28">
        <f t="shared" ref="R1087:R1088" si="1911">R1088</f>
        <v>300</v>
      </c>
      <c r="S1087" s="27"/>
      <c r="T1087" s="28">
        <f t="shared" ref="T1087:T1088" si="1912">T1088</f>
        <v>0</v>
      </c>
      <c r="U1087" s="27"/>
      <c r="V1087" s="28">
        <f t="shared" ref="V1087:V1088" si="1913">V1088</f>
        <v>0</v>
      </c>
      <c r="W1087" s="27"/>
      <c r="X1087" s="28">
        <f t="shared" ref="X1087:X1088" si="1914">X1088</f>
        <v>300</v>
      </c>
      <c r="Y1087" s="27"/>
      <c r="Z1087" s="28">
        <f t="shared" ref="Z1087:Z1088" si="1915">Z1088</f>
        <v>0</v>
      </c>
      <c r="AA1087" s="27"/>
      <c r="AB1087" s="28">
        <f t="shared" ref="AB1087:AB1088" si="1916">AB1088</f>
        <v>0</v>
      </c>
      <c r="AC1087" s="27"/>
      <c r="AD1087" s="28">
        <f t="shared" ref="AD1087:AD1088" si="1917">AD1088</f>
        <v>300</v>
      </c>
      <c r="AE1087" s="27"/>
      <c r="AF1087" s="28">
        <f t="shared" ref="AF1087:AF1088" si="1918">AF1088</f>
        <v>0</v>
      </c>
      <c r="AG1087" s="27"/>
      <c r="AH1087" s="28">
        <f t="shared" ref="AH1087:AH1088" si="1919">AH1088</f>
        <v>0</v>
      </c>
      <c r="AI1087" s="27"/>
      <c r="AJ1087" s="28">
        <f t="shared" ref="AJ1087:AJ1088" si="1920">AJ1088</f>
        <v>300</v>
      </c>
      <c r="AK1087" s="27"/>
      <c r="AL1087" s="28">
        <f t="shared" ref="AL1087:AL1088" si="1921">AL1088</f>
        <v>0</v>
      </c>
      <c r="AM1087" s="27"/>
      <c r="AN1087" s="28">
        <f t="shared" ref="AN1087:AN1088" si="1922">AN1088</f>
        <v>0</v>
      </c>
      <c r="AO1087" s="27"/>
      <c r="AP1087" s="28">
        <f t="shared" ref="AP1087:AP1088" si="1923">AP1088</f>
        <v>300</v>
      </c>
      <c r="AQ1087" s="27"/>
      <c r="AR1087" s="28">
        <f t="shared" ref="AR1087:AR1088" si="1924">AR1088</f>
        <v>0</v>
      </c>
      <c r="AS1087" s="27"/>
      <c r="AT1087" s="28">
        <f t="shared" ref="AT1087:AT1088" si="1925">AT1088</f>
        <v>0</v>
      </c>
      <c r="AU1087" s="27"/>
      <c r="AV1087" s="28">
        <f t="shared" ref="AV1087:AV1088" si="1926">AV1088</f>
        <v>300</v>
      </c>
      <c r="AW1087" s="27"/>
    </row>
    <row r="1088" spans="1:49" s="7" customFormat="1" ht="23.25" customHeight="1">
      <c r="A1088" s="33" t="s">
        <v>102</v>
      </c>
      <c r="B1088" s="36" t="s">
        <v>11</v>
      </c>
      <c r="C1088" s="36" t="s">
        <v>53</v>
      </c>
      <c r="D1088" s="25" t="s">
        <v>539</v>
      </c>
      <c r="E1088" s="38">
        <v>300</v>
      </c>
      <c r="F1088" s="28">
        <f>F1089</f>
        <v>300</v>
      </c>
      <c r="G1088" s="27"/>
      <c r="H1088" s="28">
        <f t="shared" si="1906"/>
        <v>0</v>
      </c>
      <c r="I1088" s="27"/>
      <c r="J1088" s="28">
        <f t="shared" si="1907"/>
        <v>0</v>
      </c>
      <c r="K1088" s="27"/>
      <c r="L1088" s="28">
        <f t="shared" si="1908"/>
        <v>300</v>
      </c>
      <c r="M1088" s="27"/>
      <c r="N1088" s="28">
        <f t="shared" si="1909"/>
        <v>0</v>
      </c>
      <c r="O1088" s="27"/>
      <c r="P1088" s="28">
        <f t="shared" si="1910"/>
        <v>0</v>
      </c>
      <c r="Q1088" s="27"/>
      <c r="R1088" s="28">
        <f t="shared" si="1911"/>
        <v>300</v>
      </c>
      <c r="S1088" s="27"/>
      <c r="T1088" s="28">
        <f t="shared" si="1912"/>
        <v>0</v>
      </c>
      <c r="U1088" s="27"/>
      <c r="V1088" s="28">
        <f t="shared" si="1913"/>
        <v>0</v>
      </c>
      <c r="W1088" s="27"/>
      <c r="X1088" s="28">
        <f t="shared" si="1914"/>
        <v>300</v>
      </c>
      <c r="Y1088" s="27"/>
      <c r="Z1088" s="28">
        <f t="shared" si="1915"/>
        <v>0</v>
      </c>
      <c r="AA1088" s="27"/>
      <c r="AB1088" s="28">
        <f t="shared" si="1916"/>
        <v>0</v>
      </c>
      <c r="AC1088" s="27"/>
      <c r="AD1088" s="28">
        <f t="shared" si="1917"/>
        <v>300</v>
      </c>
      <c r="AE1088" s="27"/>
      <c r="AF1088" s="28">
        <f t="shared" si="1918"/>
        <v>0</v>
      </c>
      <c r="AG1088" s="27"/>
      <c r="AH1088" s="28">
        <f t="shared" si="1919"/>
        <v>0</v>
      </c>
      <c r="AI1088" s="27"/>
      <c r="AJ1088" s="28">
        <f t="shared" si="1920"/>
        <v>300</v>
      </c>
      <c r="AK1088" s="27"/>
      <c r="AL1088" s="28">
        <f t="shared" si="1921"/>
        <v>0</v>
      </c>
      <c r="AM1088" s="27"/>
      <c r="AN1088" s="28">
        <f t="shared" si="1922"/>
        <v>0</v>
      </c>
      <c r="AO1088" s="27"/>
      <c r="AP1088" s="28">
        <f t="shared" si="1923"/>
        <v>300</v>
      </c>
      <c r="AQ1088" s="27"/>
      <c r="AR1088" s="28">
        <f t="shared" si="1924"/>
        <v>0</v>
      </c>
      <c r="AS1088" s="27"/>
      <c r="AT1088" s="28">
        <f t="shared" si="1925"/>
        <v>0</v>
      </c>
      <c r="AU1088" s="27"/>
      <c r="AV1088" s="28">
        <f t="shared" si="1926"/>
        <v>300</v>
      </c>
      <c r="AW1088" s="27"/>
    </row>
    <row r="1089" spans="1:49" s="7" customFormat="1" ht="33" customHeight="1">
      <c r="A1089" s="33" t="s">
        <v>198</v>
      </c>
      <c r="B1089" s="36" t="s">
        <v>11</v>
      </c>
      <c r="C1089" s="36" t="s">
        <v>53</v>
      </c>
      <c r="D1089" s="25" t="s">
        <v>539</v>
      </c>
      <c r="E1089" s="38">
        <v>310</v>
      </c>
      <c r="F1089" s="28">
        <v>300</v>
      </c>
      <c r="G1089" s="27"/>
      <c r="H1089" s="28"/>
      <c r="I1089" s="27"/>
      <c r="J1089" s="28"/>
      <c r="K1089" s="27"/>
      <c r="L1089" s="27">
        <f>F1089+H1089+I1089+J1089+K1089</f>
        <v>300</v>
      </c>
      <c r="M1089" s="27">
        <f>G1089+K1089</f>
        <v>0</v>
      </c>
      <c r="N1089" s="28"/>
      <c r="O1089" s="27"/>
      <c r="P1089" s="28"/>
      <c r="Q1089" s="27"/>
      <c r="R1089" s="27">
        <f>L1089+N1089+O1089+P1089+Q1089</f>
        <v>300</v>
      </c>
      <c r="S1089" s="27">
        <f>M1089+Q1089</f>
        <v>0</v>
      </c>
      <c r="T1089" s="28"/>
      <c r="U1089" s="27"/>
      <c r="V1089" s="28"/>
      <c r="W1089" s="27"/>
      <c r="X1089" s="27">
        <f>R1089+T1089+U1089+V1089+W1089</f>
        <v>300</v>
      </c>
      <c r="Y1089" s="27">
        <f>S1089+W1089</f>
        <v>0</v>
      </c>
      <c r="Z1089" s="28"/>
      <c r="AA1089" s="27"/>
      <c r="AB1089" s="28"/>
      <c r="AC1089" s="27"/>
      <c r="AD1089" s="27">
        <f>X1089+Z1089+AA1089+AB1089+AC1089</f>
        <v>300</v>
      </c>
      <c r="AE1089" s="27">
        <f>Y1089+AC1089</f>
        <v>0</v>
      </c>
      <c r="AF1089" s="28"/>
      <c r="AG1089" s="27"/>
      <c r="AH1089" s="28"/>
      <c r="AI1089" s="27"/>
      <c r="AJ1089" s="27">
        <f>AD1089+AF1089+AG1089+AH1089+AI1089</f>
        <v>300</v>
      </c>
      <c r="AK1089" s="27">
        <f>AE1089+AI1089</f>
        <v>0</v>
      </c>
      <c r="AL1089" s="28"/>
      <c r="AM1089" s="27"/>
      <c r="AN1089" s="28"/>
      <c r="AO1089" s="27"/>
      <c r="AP1089" s="27">
        <f>AJ1089+AL1089+AM1089+AN1089+AO1089</f>
        <v>300</v>
      </c>
      <c r="AQ1089" s="27">
        <f>AK1089+AO1089</f>
        <v>0</v>
      </c>
      <c r="AR1089" s="28"/>
      <c r="AS1089" s="27"/>
      <c r="AT1089" s="28"/>
      <c r="AU1089" s="27"/>
      <c r="AV1089" s="27">
        <f>AP1089+AR1089+AS1089+AT1089+AU1089</f>
        <v>300</v>
      </c>
      <c r="AW1089" s="27">
        <f>AQ1089+AU1089</f>
        <v>0</v>
      </c>
    </row>
    <row r="1090" spans="1:49" s="7" customFormat="1" ht="54.75" customHeight="1">
      <c r="A1090" s="33" t="s">
        <v>219</v>
      </c>
      <c r="B1090" s="36" t="s">
        <v>11</v>
      </c>
      <c r="C1090" s="36" t="s">
        <v>53</v>
      </c>
      <c r="D1090" s="25" t="s">
        <v>540</v>
      </c>
      <c r="E1090" s="38"/>
      <c r="F1090" s="28">
        <f>F1091</f>
        <v>6844</v>
      </c>
      <c r="G1090" s="27"/>
      <c r="H1090" s="28">
        <f t="shared" ref="H1090:H1091" si="1927">H1091</f>
        <v>0</v>
      </c>
      <c r="I1090" s="27"/>
      <c r="J1090" s="28">
        <f t="shared" ref="J1090:J1091" si="1928">J1091</f>
        <v>0</v>
      </c>
      <c r="K1090" s="27"/>
      <c r="L1090" s="28">
        <f t="shared" ref="L1090:L1091" si="1929">L1091</f>
        <v>6844</v>
      </c>
      <c r="M1090" s="27"/>
      <c r="N1090" s="28">
        <f t="shared" ref="N1090:N1091" si="1930">N1091</f>
        <v>0</v>
      </c>
      <c r="O1090" s="27"/>
      <c r="P1090" s="28">
        <f t="shared" ref="P1090:P1091" si="1931">P1091</f>
        <v>0</v>
      </c>
      <c r="Q1090" s="27"/>
      <c r="R1090" s="28">
        <f t="shared" ref="R1090:R1091" si="1932">R1091</f>
        <v>6844</v>
      </c>
      <c r="S1090" s="27"/>
      <c r="T1090" s="28">
        <f t="shared" ref="T1090:T1091" si="1933">T1091</f>
        <v>0</v>
      </c>
      <c r="U1090" s="27"/>
      <c r="V1090" s="28">
        <f t="shared" ref="V1090:V1091" si="1934">V1091</f>
        <v>0</v>
      </c>
      <c r="W1090" s="27"/>
      <c r="X1090" s="28">
        <f t="shared" ref="X1090:X1091" si="1935">X1091</f>
        <v>6844</v>
      </c>
      <c r="Y1090" s="27"/>
      <c r="Z1090" s="28">
        <f t="shared" ref="Z1090:Z1091" si="1936">Z1091</f>
        <v>0</v>
      </c>
      <c r="AA1090" s="27"/>
      <c r="AB1090" s="28">
        <f t="shared" ref="AB1090:AB1091" si="1937">AB1091</f>
        <v>0</v>
      </c>
      <c r="AC1090" s="27"/>
      <c r="AD1090" s="28">
        <f t="shared" ref="AD1090:AD1091" si="1938">AD1091</f>
        <v>6844</v>
      </c>
      <c r="AE1090" s="27"/>
      <c r="AF1090" s="28">
        <f t="shared" ref="AF1090:AF1091" si="1939">AF1091</f>
        <v>0</v>
      </c>
      <c r="AG1090" s="27"/>
      <c r="AH1090" s="28">
        <f t="shared" ref="AH1090:AH1091" si="1940">AH1091</f>
        <v>0</v>
      </c>
      <c r="AI1090" s="27"/>
      <c r="AJ1090" s="28">
        <f t="shared" ref="AJ1090:AJ1091" si="1941">AJ1091</f>
        <v>6844</v>
      </c>
      <c r="AK1090" s="27"/>
      <c r="AL1090" s="28">
        <f t="shared" ref="AL1090:AL1091" si="1942">AL1091</f>
        <v>0</v>
      </c>
      <c r="AM1090" s="27"/>
      <c r="AN1090" s="28">
        <f t="shared" ref="AN1090:AN1091" si="1943">AN1091</f>
        <v>0</v>
      </c>
      <c r="AO1090" s="27"/>
      <c r="AP1090" s="28">
        <f t="shared" ref="AP1090:AP1091" si="1944">AP1091</f>
        <v>6844</v>
      </c>
      <c r="AQ1090" s="27"/>
      <c r="AR1090" s="28">
        <f t="shared" ref="AR1090:AR1091" si="1945">AR1091</f>
        <v>0</v>
      </c>
      <c r="AS1090" s="27"/>
      <c r="AT1090" s="28">
        <f t="shared" ref="AT1090:AT1091" si="1946">AT1091</f>
        <v>0</v>
      </c>
      <c r="AU1090" s="27"/>
      <c r="AV1090" s="28">
        <f t="shared" ref="AV1090:AV1091" si="1947">AV1091</f>
        <v>6844</v>
      </c>
      <c r="AW1090" s="27"/>
    </row>
    <row r="1091" spans="1:49" s="7" customFormat="1" ht="22.5" customHeight="1">
      <c r="A1091" s="33" t="s">
        <v>102</v>
      </c>
      <c r="B1091" s="36" t="s">
        <v>11</v>
      </c>
      <c r="C1091" s="36" t="s">
        <v>53</v>
      </c>
      <c r="D1091" s="25" t="s">
        <v>540</v>
      </c>
      <c r="E1091" s="38">
        <v>300</v>
      </c>
      <c r="F1091" s="28">
        <f>F1092</f>
        <v>6844</v>
      </c>
      <c r="G1091" s="27"/>
      <c r="H1091" s="28">
        <f t="shared" si="1927"/>
        <v>0</v>
      </c>
      <c r="I1091" s="27"/>
      <c r="J1091" s="28">
        <f t="shared" si="1928"/>
        <v>0</v>
      </c>
      <c r="K1091" s="27"/>
      <c r="L1091" s="28">
        <f t="shared" si="1929"/>
        <v>6844</v>
      </c>
      <c r="M1091" s="27"/>
      <c r="N1091" s="28">
        <f t="shared" si="1930"/>
        <v>0</v>
      </c>
      <c r="O1091" s="27"/>
      <c r="P1091" s="28">
        <f t="shared" si="1931"/>
        <v>0</v>
      </c>
      <c r="Q1091" s="27"/>
      <c r="R1091" s="28">
        <f t="shared" si="1932"/>
        <v>6844</v>
      </c>
      <c r="S1091" s="27"/>
      <c r="T1091" s="28">
        <f t="shared" si="1933"/>
        <v>0</v>
      </c>
      <c r="U1091" s="27"/>
      <c r="V1091" s="28">
        <f t="shared" si="1934"/>
        <v>0</v>
      </c>
      <c r="W1091" s="27"/>
      <c r="X1091" s="28">
        <f t="shared" si="1935"/>
        <v>6844</v>
      </c>
      <c r="Y1091" s="27"/>
      <c r="Z1091" s="28">
        <f t="shared" si="1936"/>
        <v>0</v>
      </c>
      <c r="AA1091" s="27"/>
      <c r="AB1091" s="28">
        <f t="shared" si="1937"/>
        <v>0</v>
      </c>
      <c r="AC1091" s="27"/>
      <c r="AD1091" s="28">
        <f t="shared" si="1938"/>
        <v>6844</v>
      </c>
      <c r="AE1091" s="27"/>
      <c r="AF1091" s="28">
        <f t="shared" si="1939"/>
        <v>0</v>
      </c>
      <c r="AG1091" s="27"/>
      <c r="AH1091" s="28">
        <f t="shared" si="1940"/>
        <v>0</v>
      </c>
      <c r="AI1091" s="27"/>
      <c r="AJ1091" s="28">
        <f t="shared" si="1941"/>
        <v>6844</v>
      </c>
      <c r="AK1091" s="27"/>
      <c r="AL1091" s="28">
        <f t="shared" si="1942"/>
        <v>0</v>
      </c>
      <c r="AM1091" s="27"/>
      <c r="AN1091" s="28">
        <f t="shared" si="1943"/>
        <v>0</v>
      </c>
      <c r="AO1091" s="27"/>
      <c r="AP1091" s="28">
        <f t="shared" si="1944"/>
        <v>6844</v>
      </c>
      <c r="AQ1091" s="27"/>
      <c r="AR1091" s="28">
        <f t="shared" si="1945"/>
        <v>0</v>
      </c>
      <c r="AS1091" s="27"/>
      <c r="AT1091" s="28">
        <f t="shared" si="1946"/>
        <v>0</v>
      </c>
      <c r="AU1091" s="27"/>
      <c r="AV1091" s="28">
        <f t="shared" si="1947"/>
        <v>6844</v>
      </c>
      <c r="AW1091" s="27"/>
    </row>
    <row r="1092" spans="1:49" s="7" customFormat="1" ht="33" customHeight="1">
      <c r="A1092" s="33" t="s">
        <v>198</v>
      </c>
      <c r="B1092" s="36" t="s">
        <v>11</v>
      </c>
      <c r="C1092" s="36" t="s">
        <v>53</v>
      </c>
      <c r="D1092" s="25" t="s">
        <v>540</v>
      </c>
      <c r="E1092" s="38">
        <v>310</v>
      </c>
      <c r="F1092" s="28">
        <v>6844</v>
      </c>
      <c r="G1092" s="27"/>
      <c r="H1092" s="28"/>
      <c r="I1092" s="27"/>
      <c r="J1092" s="28"/>
      <c r="K1092" s="27"/>
      <c r="L1092" s="27">
        <f>F1092+H1092+I1092+J1092+K1092</f>
        <v>6844</v>
      </c>
      <c r="M1092" s="27">
        <f>G1092+K1092</f>
        <v>0</v>
      </c>
      <c r="N1092" s="28"/>
      <c r="O1092" s="27"/>
      <c r="P1092" s="28"/>
      <c r="Q1092" s="27"/>
      <c r="R1092" s="27">
        <f>L1092+N1092+O1092+P1092+Q1092</f>
        <v>6844</v>
      </c>
      <c r="S1092" s="27">
        <f>M1092+Q1092</f>
        <v>0</v>
      </c>
      <c r="T1092" s="28"/>
      <c r="U1092" s="27"/>
      <c r="V1092" s="28"/>
      <c r="W1092" s="27"/>
      <c r="X1092" s="27">
        <f>R1092+T1092+U1092+V1092+W1092</f>
        <v>6844</v>
      </c>
      <c r="Y1092" s="27">
        <f>S1092+W1092</f>
        <v>0</v>
      </c>
      <c r="Z1092" s="28"/>
      <c r="AA1092" s="27"/>
      <c r="AB1092" s="28"/>
      <c r="AC1092" s="27"/>
      <c r="AD1092" s="27">
        <f>X1092+Z1092+AA1092+AB1092+AC1092</f>
        <v>6844</v>
      </c>
      <c r="AE1092" s="27">
        <f>Y1092+AC1092</f>
        <v>0</v>
      </c>
      <c r="AF1092" s="28"/>
      <c r="AG1092" s="27"/>
      <c r="AH1092" s="28"/>
      <c r="AI1092" s="27"/>
      <c r="AJ1092" s="27">
        <f>AD1092+AF1092+AG1092+AH1092+AI1092</f>
        <v>6844</v>
      </c>
      <c r="AK1092" s="27">
        <f>AE1092+AI1092</f>
        <v>0</v>
      </c>
      <c r="AL1092" s="28"/>
      <c r="AM1092" s="27"/>
      <c r="AN1092" s="28"/>
      <c r="AO1092" s="27"/>
      <c r="AP1092" s="27">
        <f>AJ1092+AL1092+AM1092+AN1092+AO1092</f>
        <v>6844</v>
      </c>
      <c r="AQ1092" s="27">
        <f>AK1092+AO1092</f>
        <v>0</v>
      </c>
      <c r="AR1092" s="28"/>
      <c r="AS1092" s="27"/>
      <c r="AT1092" s="28"/>
      <c r="AU1092" s="27"/>
      <c r="AV1092" s="27">
        <f>AP1092+AR1092+AS1092+AT1092+AU1092</f>
        <v>6844</v>
      </c>
      <c r="AW1092" s="27">
        <f>AQ1092+AU1092</f>
        <v>0</v>
      </c>
    </row>
    <row r="1093" spans="1:49" s="7" customFormat="1" ht="33.75">
      <c r="A1093" s="33" t="s">
        <v>660</v>
      </c>
      <c r="B1093" s="36" t="s">
        <v>11</v>
      </c>
      <c r="C1093" s="36" t="s">
        <v>53</v>
      </c>
      <c r="D1093" s="25" t="s">
        <v>659</v>
      </c>
      <c r="E1093" s="38"/>
      <c r="F1093" s="28"/>
      <c r="G1093" s="27"/>
      <c r="H1093" s="28"/>
      <c r="I1093" s="27"/>
      <c r="J1093" s="28"/>
      <c r="K1093" s="27"/>
      <c r="L1093" s="27"/>
      <c r="M1093" s="27"/>
      <c r="N1093" s="28">
        <f>N1094</f>
        <v>2955</v>
      </c>
      <c r="O1093" s="28">
        <f t="shared" ref="O1093:AD1094" si="1948">O1094</f>
        <v>0</v>
      </c>
      <c r="P1093" s="28">
        <f t="shared" si="1948"/>
        <v>0</v>
      </c>
      <c r="Q1093" s="28">
        <f t="shared" si="1948"/>
        <v>0</v>
      </c>
      <c r="R1093" s="28">
        <f t="shared" si="1948"/>
        <v>2955</v>
      </c>
      <c r="S1093" s="28">
        <f t="shared" si="1948"/>
        <v>0</v>
      </c>
      <c r="T1093" s="28">
        <f>T1094</f>
        <v>0</v>
      </c>
      <c r="U1093" s="28">
        <f t="shared" si="1948"/>
        <v>0</v>
      </c>
      <c r="V1093" s="28">
        <f t="shared" si="1948"/>
        <v>0</v>
      </c>
      <c r="W1093" s="28">
        <f t="shared" si="1948"/>
        <v>0</v>
      </c>
      <c r="X1093" s="28">
        <f t="shared" si="1948"/>
        <v>2955</v>
      </c>
      <c r="Y1093" s="28">
        <f t="shared" si="1948"/>
        <v>0</v>
      </c>
      <c r="Z1093" s="28">
        <f>Z1094</f>
        <v>0</v>
      </c>
      <c r="AA1093" s="28">
        <f t="shared" si="1948"/>
        <v>0</v>
      </c>
      <c r="AB1093" s="28">
        <f t="shared" si="1948"/>
        <v>0</v>
      </c>
      <c r="AC1093" s="28">
        <f t="shared" si="1948"/>
        <v>0</v>
      </c>
      <c r="AD1093" s="28">
        <f t="shared" si="1948"/>
        <v>2955</v>
      </c>
      <c r="AE1093" s="28">
        <f t="shared" ref="AA1093:AE1094" si="1949">AE1094</f>
        <v>0</v>
      </c>
      <c r="AF1093" s="28">
        <f>AF1094</f>
        <v>0</v>
      </c>
      <c r="AG1093" s="28">
        <f t="shared" ref="AG1093:AV1094" si="1950">AG1094</f>
        <v>0</v>
      </c>
      <c r="AH1093" s="28">
        <f t="shared" si="1950"/>
        <v>0</v>
      </c>
      <c r="AI1093" s="28">
        <f t="shared" si="1950"/>
        <v>0</v>
      </c>
      <c r="AJ1093" s="28">
        <f t="shared" si="1950"/>
        <v>2955</v>
      </c>
      <c r="AK1093" s="28">
        <f t="shared" si="1950"/>
        <v>0</v>
      </c>
      <c r="AL1093" s="28">
        <f>AL1094</f>
        <v>0</v>
      </c>
      <c r="AM1093" s="28">
        <f t="shared" si="1950"/>
        <v>0</v>
      </c>
      <c r="AN1093" s="28">
        <f t="shared" si="1950"/>
        <v>0</v>
      </c>
      <c r="AO1093" s="28">
        <f t="shared" si="1950"/>
        <v>0</v>
      </c>
      <c r="AP1093" s="28">
        <f t="shared" si="1950"/>
        <v>2955</v>
      </c>
      <c r="AQ1093" s="28">
        <f t="shared" si="1950"/>
        <v>0</v>
      </c>
      <c r="AR1093" s="28">
        <f>AR1094</f>
        <v>0</v>
      </c>
      <c r="AS1093" s="28">
        <f t="shared" si="1950"/>
        <v>0</v>
      </c>
      <c r="AT1093" s="28">
        <f t="shared" si="1950"/>
        <v>0</v>
      </c>
      <c r="AU1093" s="28">
        <f t="shared" si="1950"/>
        <v>0</v>
      </c>
      <c r="AV1093" s="28">
        <f t="shared" si="1950"/>
        <v>2955</v>
      </c>
      <c r="AW1093" s="28">
        <f t="shared" ref="AS1093:AW1094" si="1951">AW1094</f>
        <v>0</v>
      </c>
    </row>
    <row r="1094" spans="1:49" s="7" customFormat="1" ht="23.25" customHeight="1">
      <c r="A1094" s="33" t="s">
        <v>102</v>
      </c>
      <c r="B1094" s="36" t="s">
        <v>11</v>
      </c>
      <c r="C1094" s="36" t="s">
        <v>53</v>
      </c>
      <c r="D1094" s="25" t="s">
        <v>659</v>
      </c>
      <c r="E1094" s="38">
        <v>300</v>
      </c>
      <c r="F1094" s="28"/>
      <c r="G1094" s="27"/>
      <c r="H1094" s="28"/>
      <c r="I1094" s="27"/>
      <c r="J1094" s="28"/>
      <c r="K1094" s="27"/>
      <c r="L1094" s="27"/>
      <c r="M1094" s="27"/>
      <c r="N1094" s="28">
        <f>N1095</f>
        <v>2955</v>
      </c>
      <c r="O1094" s="28">
        <f t="shared" si="1948"/>
        <v>0</v>
      </c>
      <c r="P1094" s="28">
        <f t="shared" si="1948"/>
        <v>0</v>
      </c>
      <c r="Q1094" s="28">
        <f t="shared" si="1948"/>
        <v>0</v>
      </c>
      <c r="R1094" s="28">
        <f t="shared" si="1948"/>
        <v>2955</v>
      </c>
      <c r="S1094" s="28">
        <f t="shared" si="1948"/>
        <v>0</v>
      </c>
      <c r="T1094" s="28">
        <f>T1095</f>
        <v>0</v>
      </c>
      <c r="U1094" s="28">
        <f t="shared" si="1948"/>
        <v>0</v>
      </c>
      <c r="V1094" s="28">
        <f t="shared" si="1948"/>
        <v>0</v>
      </c>
      <c r="W1094" s="28">
        <f t="shared" si="1948"/>
        <v>0</v>
      </c>
      <c r="X1094" s="28">
        <f t="shared" si="1948"/>
        <v>2955</v>
      </c>
      <c r="Y1094" s="28">
        <f t="shared" si="1948"/>
        <v>0</v>
      </c>
      <c r="Z1094" s="28">
        <f>Z1095</f>
        <v>0</v>
      </c>
      <c r="AA1094" s="28">
        <f t="shared" si="1949"/>
        <v>0</v>
      </c>
      <c r="AB1094" s="28">
        <f t="shared" si="1949"/>
        <v>0</v>
      </c>
      <c r="AC1094" s="28">
        <f t="shared" si="1949"/>
        <v>0</v>
      </c>
      <c r="AD1094" s="28">
        <f t="shared" si="1949"/>
        <v>2955</v>
      </c>
      <c r="AE1094" s="28">
        <f t="shared" si="1949"/>
        <v>0</v>
      </c>
      <c r="AF1094" s="28">
        <f>AF1095</f>
        <v>0</v>
      </c>
      <c r="AG1094" s="28">
        <f t="shared" si="1950"/>
        <v>0</v>
      </c>
      <c r="AH1094" s="28">
        <f t="shared" si="1950"/>
        <v>0</v>
      </c>
      <c r="AI1094" s="28">
        <f t="shared" si="1950"/>
        <v>0</v>
      </c>
      <c r="AJ1094" s="28">
        <f t="shared" si="1950"/>
        <v>2955</v>
      </c>
      <c r="AK1094" s="28">
        <f t="shared" si="1950"/>
        <v>0</v>
      </c>
      <c r="AL1094" s="28">
        <f>AL1095</f>
        <v>0</v>
      </c>
      <c r="AM1094" s="28">
        <f t="shared" si="1950"/>
        <v>0</v>
      </c>
      <c r="AN1094" s="28">
        <f t="shared" si="1950"/>
        <v>0</v>
      </c>
      <c r="AO1094" s="28">
        <f t="shared" si="1950"/>
        <v>0</v>
      </c>
      <c r="AP1094" s="28">
        <f t="shared" si="1950"/>
        <v>2955</v>
      </c>
      <c r="AQ1094" s="28">
        <f t="shared" si="1950"/>
        <v>0</v>
      </c>
      <c r="AR1094" s="28">
        <f>AR1095</f>
        <v>0</v>
      </c>
      <c r="AS1094" s="28">
        <f t="shared" si="1951"/>
        <v>0</v>
      </c>
      <c r="AT1094" s="28">
        <f t="shared" si="1951"/>
        <v>0</v>
      </c>
      <c r="AU1094" s="28">
        <f t="shared" si="1951"/>
        <v>0</v>
      </c>
      <c r="AV1094" s="28">
        <f t="shared" si="1951"/>
        <v>2955</v>
      </c>
      <c r="AW1094" s="28">
        <f t="shared" si="1951"/>
        <v>0</v>
      </c>
    </row>
    <row r="1095" spans="1:49" s="7" customFormat="1" ht="33.75">
      <c r="A1095" s="33" t="s">
        <v>198</v>
      </c>
      <c r="B1095" s="36" t="s">
        <v>11</v>
      </c>
      <c r="C1095" s="36" t="s">
        <v>53</v>
      </c>
      <c r="D1095" s="25" t="s">
        <v>659</v>
      </c>
      <c r="E1095" s="38">
        <v>310</v>
      </c>
      <c r="F1095" s="28"/>
      <c r="G1095" s="27"/>
      <c r="H1095" s="28"/>
      <c r="I1095" s="27"/>
      <c r="J1095" s="28"/>
      <c r="K1095" s="27"/>
      <c r="L1095" s="27"/>
      <c r="M1095" s="27"/>
      <c r="N1095" s="28">
        <v>2955</v>
      </c>
      <c r="O1095" s="27"/>
      <c r="P1095" s="28"/>
      <c r="Q1095" s="27"/>
      <c r="R1095" s="27">
        <f>L1095+N1095+O1095+P1095+Q1095</f>
        <v>2955</v>
      </c>
      <c r="S1095" s="27">
        <f>M1095+Q1095</f>
        <v>0</v>
      </c>
      <c r="T1095" s="28"/>
      <c r="U1095" s="27"/>
      <c r="V1095" s="28"/>
      <c r="W1095" s="27"/>
      <c r="X1095" s="27">
        <f>R1095+T1095+U1095+V1095+W1095</f>
        <v>2955</v>
      </c>
      <c r="Y1095" s="27">
        <f>S1095+W1095</f>
        <v>0</v>
      </c>
      <c r="Z1095" s="28"/>
      <c r="AA1095" s="27"/>
      <c r="AB1095" s="28"/>
      <c r="AC1095" s="27"/>
      <c r="AD1095" s="27">
        <f>X1095+Z1095+AA1095+AB1095+AC1095</f>
        <v>2955</v>
      </c>
      <c r="AE1095" s="27">
        <f>Y1095+AC1095</f>
        <v>0</v>
      </c>
      <c r="AF1095" s="28"/>
      <c r="AG1095" s="27"/>
      <c r="AH1095" s="28"/>
      <c r="AI1095" s="27"/>
      <c r="AJ1095" s="27">
        <f>AD1095+AF1095+AG1095+AH1095+AI1095</f>
        <v>2955</v>
      </c>
      <c r="AK1095" s="27">
        <f>AE1095+AI1095</f>
        <v>0</v>
      </c>
      <c r="AL1095" s="28"/>
      <c r="AM1095" s="27"/>
      <c r="AN1095" s="28"/>
      <c r="AO1095" s="27"/>
      <c r="AP1095" s="27">
        <f>AJ1095+AL1095+AM1095+AN1095+AO1095</f>
        <v>2955</v>
      </c>
      <c r="AQ1095" s="27">
        <f>AK1095+AO1095</f>
        <v>0</v>
      </c>
      <c r="AR1095" s="28"/>
      <c r="AS1095" s="27"/>
      <c r="AT1095" s="28"/>
      <c r="AU1095" s="27"/>
      <c r="AV1095" s="27">
        <f>AP1095+AR1095+AS1095+AT1095+AU1095</f>
        <v>2955</v>
      </c>
      <c r="AW1095" s="27">
        <f>AQ1095+AU1095</f>
        <v>0</v>
      </c>
    </row>
    <row r="1096" spans="1:49" s="7" customFormat="1" ht="153.75" customHeight="1">
      <c r="A1096" s="33" t="s">
        <v>691</v>
      </c>
      <c r="B1096" s="36" t="s">
        <v>11</v>
      </c>
      <c r="C1096" s="36" t="s">
        <v>53</v>
      </c>
      <c r="D1096" s="25" t="s">
        <v>692</v>
      </c>
      <c r="E1096" s="38"/>
      <c r="F1096" s="28"/>
      <c r="G1096" s="27"/>
      <c r="H1096" s="28"/>
      <c r="I1096" s="27"/>
      <c r="J1096" s="28"/>
      <c r="K1096" s="27"/>
      <c r="L1096" s="27"/>
      <c r="M1096" s="27"/>
      <c r="N1096" s="28"/>
      <c r="O1096" s="27"/>
      <c r="P1096" s="28"/>
      <c r="Q1096" s="27"/>
      <c r="R1096" s="27"/>
      <c r="S1096" s="27"/>
      <c r="T1096" s="28"/>
      <c r="U1096" s="27"/>
      <c r="V1096" s="28"/>
      <c r="W1096" s="27"/>
      <c r="X1096" s="27"/>
      <c r="Y1096" s="27"/>
      <c r="Z1096" s="28"/>
      <c r="AA1096" s="27"/>
      <c r="AB1096" s="28"/>
      <c r="AC1096" s="27"/>
      <c r="AD1096" s="27"/>
      <c r="AE1096" s="27"/>
      <c r="AF1096" s="28">
        <f>AF1097</f>
        <v>0</v>
      </c>
      <c r="AG1096" s="28">
        <f t="shared" ref="AG1096:AV1097" si="1952">AG1097</f>
        <v>1849</v>
      </c>
      <c r="AH1096" s="28">
        <f t="shared" si="1952"/>
        <v>0</v>
      </c>
      <c r="AI1096" s="28">
        <f t="shared" si="1952"/>
        <v>7418</v>
      </c>
      <c r="AJ1096" s="28">
        <f t="shared" si="1952"/>
        <v>9267</v>
      </c>
      <c r="AK1096" s="28">
        <f t="shared" si="1952"/>
        <v>7418</v>
      </c>
      <c r="AL1096" s="28">
        <f>AL1097</f>
        <v>0</v>
      </c>
      <c r="AM1096" s="28">
        <f t="shared" si="1952"/>
        <v>0</v>
      </c>
      <c r="AN1096" s="28">
        <f t="shared" si="1952"/>
        <v>0</v>
      </c>
      <c r="AO1096" s="28">
        <f t="shared" si="1952"/>
        <v>0</v>
      </c>
      <c r="AP1096" s="28">
        <f t="shared" si="1952"/>
        <v>9267</v>
      </c>
      <c r="AQ1096" s="28">
        <f t="shared" si="1952"/>
        <v>7418</v>
      </c>
      <c r="AR1096" s="28">
        <f>AR1097</f>
        <v>0</v>
      </c>
      <c r="AS1096" s="28">
        <f t="shared" si="1952"/>
        <v>0</v>
      </c>
      <c r="AT1096" s="28">
        <f t="shared" si="1952"/>
        <v>0</v>
      </c>
      <c r="AU1096" s="28">
        <f t="shared" si="1952"/>
        <v>0</v>
      </c>
      <c r="AV1096" s="28">
        <f t="shared" si="1952"/>
        <v>9267</v>
      </c>
      <c r="AW1096" s="28">
        <f t="shared" ref="AS1096:AW1097" si="1953">AW1097</f>
        <v>7418</v>
      </c>
    </row>
    <row r="1097" spans="1:49" s="7" customFormat="1" ht="23.25" customHeight="1">
      <c r="A1097" s="33" t="s">
        <v>102</v>
      </c>
      <c r="B1097" s="36" t="s">
        <v>11</v>
      </c>
      <c r="C1097" s="36" t="s">
        <v>53</v>
      </c>
      <c r="D1097" s="25" t="s">
        <v>692</v>
      </c>
      <c r="E1097" s="38" t="s">
        <v>91</v>
      </c>
      <c r="F1097" s="28"/>
      <c r="G1097" s="27"/>
      <c r="H1097" s="28"/>
      <c r="I1097" s="27"/>
      <c r="J1097" s="28"/>
      <c r="K1097" s="27"/>
      <c r="L1097" s="27"/>
      <c r="M1097" s="27"/>
      <c r="N1097" s="28"/>
      <c r="O1097" s="27"/>
      <c r="P1097" s="28"/>
      <c r="Q1097" s="27"/>
      <c r="R1097" s="27"/>
      <c r="S1097" s="27"/>
      <c r="T1097" s="28"/>
      <c r="U1097" s="27"/>
      <c r="V1097" s="28"/>
      <c r="W1097" s="27"/>
      <c r="X1097" s="27"/>
      <c r="Y1097" s="27"/>
      <c r="Z1097" s="28"/>
      <c r="AA1097" s="27"/>
      <c r="AB1097" s="28"/>
      <c r="AC1097" s="27"/>
      <c r="AD1097" s="27"/>
      <c r="AE1097" s="27"/>
      <c r="AF1097" s="28">
        <f>AF1098</f>
        <v>0</v>
      </c>
      <c r="AG1097" s="28">
        <f t="shared" si="1952"/>
        <v>1849</v>
      </c>
      <c r="AH1097" s="28">
        <f t="shared" si="1952"/>
        <v>0</v>
      </c>
      <c r="AI1097" s="28">
        <f t="shared" si="1952"/>
        <v>7418</v>
      </c>
      <c r="AJ1097" s="28">
        <f t="shared" si="1952"/>
        <v>9267</v>
      </c>
      <c r="AK1097" s="28">
        <f t="shared" si="1952"/>
        <v>7418</v>
      </c>
      <c r="AL1097" s="28">
        <f>AL1098</f>
        <v>0</v>
      </c>
      <c r="AM1097" s="28">
        <f t="shared" si="1952"/>
        <v>0</v>
      </c>
      <c r="AN1097" s="28">
        <f t="shared" si="1952"/>
        <v>0</v>
      </c>
      <c r="AO1097" s="28">
        <f t="shared" si="1952"/>
        <v>0</v>
      </c>
      <c r="AP1097" s="28">
        <f t="shared" si="1952"/>
        <v>9267</v>
      </c>
      <c r="AQ1097" s="28">
        <f t="shared" si="1952"/>
        <v>7418</v>
      </c>
      <c r="AR1097" s="28">
        <f>AR1098</f>
        <v>0</v>
      </c>
      <c r="AS1097" s="28">
        <f t="shared" si="1953"/>
        <v>0</v>
      </c>
      <c r="AT1097" s="28">
        <f t="shared" si="1953"/>
        <v>0</v>
      </c>
      <c r="AU1097" s="28">
        <f t="shared" si="1953"/>
        <v>0</v>
      </c>
      <c r="AV1097" s="28">
        <f t="shared" si="1953"/>
        <v>9267</v>
      </c>
      <c r="AW1097" s="28">
        <f t="shared" si="1953"/>
        <v>7418</v>
      </c>
    </row>
    <row r="1098" spans="1:49" s="7" customFormat="1" ht="33.75">
      <c r="A1098" s="33" t="s">
        <v>198</v>
      </c>
      <c r="B1098" s="36" t="s">
        <v>11</v>
      </c>
      <c r="C1098" s="36" t="s">
        <v>53</v>
      </c>
      <c r="D1098" s="25" t="s">
        <v>692</v>
      </c>
      <c r="E1098" s="38" t="s">
        <v>197</v>
      </c>
      <c r="F1098" s="28"/>
      <c r="G1098" s="27"/>
      <c r="H1098" s="28"/>
      <c r="I1098" s="27"/>
      <c r="J1098" s="28"/>
      <c r="K1098" s="27"/>
      <c r="L1098" s="27"/>
      <c r="M1098" s="27"/>
      <c r="N1098" s="28"/>
      <c r="O1098" s="27"/>
      <c r="P1098" s="28"/>
      <c r="Q1098" s="27"/>
      <c r="R1098" s="27"/>
      <c r="S1098" s="27"/>
      <c r="T1098" s="28"/>
      <c r="U1098" s="27"/>
      <c r="V1098" s="28"/>
      <c r="W1098" s="27"/>
      <c r="X1098" s="27"/>
      <c r="Y1098" s="27"/>
      <c r="Z1098" s="28"/>
      <c r="AA1098" s="27"/>
      <c r="AB1098" s="28"/>
      <c r="AC1098" s="27"/>
      <c r="AD1098" s="27"/>
      <c r="AE1098" s="27"/>
      <c r="AF1098" s="28"/>
      <c r="AG1098" s="27">
        <v>1849</v>
      </c>
      <c r="AH1098" s="28"/>
      <c r="AI1098" s="27">
        <v>7418</v>
      </c>
      <c r="AJ1098" s="27">
        <f>AD1098+AF1098+AG1098+AH1098+AI1098</f>
        <v>9267</v>
      </c>
      <c r="AK1098" s="27">
        <f>AE1098+AI1098</f>
        <v>7418</v>
      </c>
      <c r="AL1098" s="28"/>
      <c r="AM1098" s="27"/>
      <c r="AN1098" s="28"/>
      <c r="AO1098" s="27"/>
      <c r="AP1098" s="27">
        <f>AJ1098+AL1098+AM1098+AN1098+AO1098</f>
        <v>9267</v>
      </c>
      <c r="AQ1098" s="27">
        <f>AK1098+AO1098</f>
        <v>7418</v>
      </c>
      <c r="AR1098" s="28"/>
      <c r="AS1098" s="27"/>
      <c r="AT1098" s="28"/>
      <c r="AU1098" s="27"/>
      <c r="AV1098" s="27">
        <f>AP1098+AR1098+AS1098+AT1098+AU1098</f>
        <v>9267</v>
      </c>
      <c r="AW1098" s="27">
        <f>AQ1098+AU1098</f>
        <v>7418</v>
      </c>
    </row>
    <row r="1099" spans="1:49" s="7" customFormat="1" ht="52.5" customHeight="1">
      <c r="A1099" s="33" t="s">
        <v>442</v>
      </c>
      <c r="B1099" s="25" t="s">
        <v>11</v>
      </c>
      <c r="C1099" s="25" t="s">
        <v>53</v>
      </c>
      <c r="D1099" s="55" t="s">
        <v>443</v>
      </c>
      <c r="E1099" s="25"/>
      <c r="F1099" s="28">
        <f>F1100+F1103</f>
        <v>33935</v>
      </c>
      <c r="G1099" s="28">
        <f>G1100+G1103</f>
        <v>0</v>
      </c>
      <c r="H1099" s="28">
        <f t="shared" ref="H1099:M1099" si="1954">H1100+H1103</f>
        <v>0</v>
      </c>
      <c r="I1099" s="28">
        <f t="shared" si="1954"/>
        <v>0</v>
      </c>
      <c r="J1099" s="28">
        <f t="shared" si="1954"/>
        <v>0</v>
      </c>
      <c r="K1099" s="28">
        <f t="shared" si="1954"/>
        <v>0</v>
      </c>
      <c r="L1099" s="28">
        <f t="shared" si="1954"/>
        <v>33935</v>
      </c>
      <c r="M1099" s="28">
        <f t="shared" si="1954"/>
        <v>0</v>
      </c>
      <c r="N1099" s="28">
        <f t="shared" ref="N1099:S1099" si="1955">N1100+N1103</f>
        <v>0</v>
      </c>
      <c r="O1099" s="28">
        <f t="shared" si="1955"/>
        <v>0</v>
      </c>
      <c r="P1099" s="28">
        <f t="shared" si="1955"/>
        <v>0</v>
      </c>
      <c r="Q1099" s="28">
        <f t="shared" si="1955"/>
        <v>0</v>
      </c>
      <c r="R1099" s="28">
        <f t="shared" si="1955"/>
        <v>33935</v>
      </c>
      <c r="S1099" s="28">
        <f t="shared" si="1955"/>
        <v>0</v>
      </c>
      <c r="T1099" s="28">
        <f t="shared" ref="T1099:Y1099" si="1956">T1100+T1103</f>
        <v>0</v>
      </c>
      <c r="U1099" s="28">
        <f t="shared" si="1956"/>
        <v>0</v>
      </c>
      <c r="V1099" s="28">
        <f t="shared" si="1956"/>
        <v>0</v>
      </c>
      <c r="W1099" s="28">
        <f t="shared" si="1956"/>
        <v>0</v>
      </c>
      <c r="X1099" s="28">
        <f t="shared" si="1956"/>
        <v>33935</v>
      </c>
      <c r="Y1099" s="28">
        <f t="shared" si="1956"/>
        <v>0</v>
      </c>
      <c r="Z1099" s="28">
        <f>Z1100+Z1103+Z1110</f>
        <v>0</v>
      </c>
      <c r="AA1099" s="28">
        <f t="shared" ref="AA1099:AD1099" si="1957">AA1100+AA1103+AA1110</f>
        <v>0</v>
      </c>
      <c r="AB1099" s="28">
        <f t="shared" si="1957"/>
        <v>0</v>
      </c>
      <c r="AC1099" s="28">
        <f t="shared" si="1957"/>
        <v>94025</v>
      </c>
      <c r="AD1099" s="28">
        <f t="shared" si="1957"/>
        <v>127960</v>
      </c>
      <c r="AE1099" s="28">
        <f>AE1100+AE1103+AE1110</f>
        <v>94025</v>
      </c>
      <c r="AF1099" s="28">
        <f>AF1100+AF1103+AF1110</f>
        <v>0</v>
      </c>
      <c r="AG1099" s="28">
        <f t="shared" ref="AG1099:AK1099" si="1958">AG1100+AG1103+AG1110</f>
        <v>0</v>
      </c>
      <c r="AH1099" s="28">
        <f t="shared" si="1958"/>
        <v>0</v>
      </c>
      <c r="AI1099" s="28">
        <f>AI1100+AI1103+AI1110</f>
        <v>0</v>
      </c>
      <c r="AJ1099" s="28">
        <f t="shared" si="1958"/>
        <v>127960</v>
      </c>
      <c r="AK1099" s="28">
        <f t="shared" si="1958"/>
        <v>94025</v>
      </c>
      <c r="AL1099" s="28">
        <f>AL1100+AL1103+AL1110</f>
        <v>0</v>
      </c>
      <c r="AM1099" s="28">
        <f t="shared" ref="AM1099:AN1099" si="1959">AM1100+AM1103+AM1110</f>
        <v>0</v>
      </c>
      <c r="AN1099" s="28">
        <f t="shared" si="1959"/>
        <v>0</v>
      </c>
      <c r="AO1099" s="28"/>
      <c r="AP1099" s="28">
        <f>AP1100+AP1103+AP1110</f>
        <v>127960</v>
      </c>
      <c r="AQ1099" s="28">
        <f>AQ1100+AQ1103+AQ1110</f>
        <v>94025</v>
      </c>
      <c r="AR1099" s="28">
        <f>AR1100+AR1103+AR1110</f>
        <v>0</v>
      </c>
      <c r="AS1099" s="28">
        <f t="shared" ref="AS1099:AT1099" si="1960">AS1100+AS1103+AS1110</f>
        <v>0</v>
      </c>
      <c r="AT1099" s="28">
        <f t="shared" si="1960"/>
        <v>0</v>
      </c>
      <c r="AU1099" s="28"/>
      <c r="AV1099" s="28">
        <f>AV1100+AV1103+AV1110</f>
        <v>127960</v>
      </c>
      <c r="AW1099" s="28">
        <f>AW1100+AW1103+AW1110</f>
        <v>94025</v>
      </c>
    </row>
    <row r="1100" spans="1:49" s="7" customFormat="1" ht="76.5" customHeight="1">
      <c r="A1100" s="33" t="s">
        <v>584</v>
      </c>
      <c r="B1100" s="25" t="s">
        <v>11</v>
      </c>
      <c r="C1100" s="25" t="s">
        <v>53</v>
      </c>
      <c r="D1100" s="55" t="s">
        <v>583</v>
      </c>
      <c r="E1100" s="25"/>
      <c r="F1100" s="28">
        <f>F1101</f>
        <v>1584</v>
      </c>
      <c r="G1100" s="28">
        <f>G1101</f>
        <v>0</v>
      </c>
      <c r="H1100" s="28">
        <f t="shared" ref="H1100:Z1105" si="1961">H1101</f>
        <v>0</v>
      </c>
      <c r="I1100" s="28">
        <f t="shared" si="1961"/>
        <v>0</v>
      </c>
      <c r="J1100" s="28">
        <f t="shared" si="1961"/>
        <v>0</v>
      </c>
      <c r="K1100" s="28">
        <f t="shared" si="1961"/>
        <v>0</v>
      </c>
      <c r="L1100" s="28">
        <f t="shared" si="1961"/>
        <v>1584</v>
      </c>
      <c r="M1100" s="28">
        <f t="shared" si="1961"/>
        <v>0</v>
      </c>
      <c r="N1100" s="28">
        <f t="shared" si="1961"/>
        <v>0</v>
      </c>
      <c r="O1100" s="28">
        <f t="shared" si="1961"/>
        <v>0</v>
      </c>
      <c r="P1100" s="28">
        <f t="shared" si="1961"/>
        <v>0</v>
      </c>
      <c r="Q1100" s="28">
        <f t="shared" si="1961"/>
        <v>0</v>
      </c>
      <c r="R1100" s="28">
        <f t="shared" si="1961"/>
        <v>1584</v>
      </c>
      <c r="S1100" s="28">
        <f t="shared" si="1961"/>
        <v>0</v>
      </c>
      <c r="T1100" s="28">
        <f t="shared" si="1961"/>
        <v>0</v>
      </c>
      <c r="U1100" s="28">
        <f t="shared" si="1961"/>
        <v>0</v>
      </c>
      <c r="V1100" s="28">
        <f t="shared" si="1961"/>
        <v>0</v>
      </c>
      <c r="W1100" s="28">
        <f t="shared" si="1961"/>
        <v>0</v>
      </c>
      <c r="X1100" s="28">
        <f t="shared" si="1961"/>
        <v>1584</v>
      </c>
      <c r="Y1100" s="28">
        <f t="shared" si="1961"/>
        <v>0</v>
      </c>
      <c r="Z1100" s="28">
        <f t="shared" si="1961"/>
        <v>0</v>
      </c>
      <c r="AA1100" s="28">
        <f t="shared" ref="Z1100:AO1105" si="1962">AA1101</f>
        <v>0</v>
      </c>
      <c r="AB1100" s="28">
        <f t="shared" si="1962"/>
        <v>0</v>
      </c>
      <c r="AC1100" s="28">
        <f t="shared" si="1962"/>
        <v>0</v>
      </c>
      <c r="AD1100" s="28">
        <f t="shared" si="1962"/>
        <v>1584</v>
      </c>
      <c r="AE1100" s="28">
        <f t="shared" si="1962"/>
        <v>0</v>
      </c>
      <c r="AF1100" s="28">
        <f t="shared" si="1962"/>
        <v>0</v>
      </c>
      <c r="AG1100" s="28">
        <f t="shared" si="1962"/>
        <v>0</v>
      </c>
      <c r="AH1100" s="28">
        <f t="shared" si="1962"/>
        <v>0</v>
      </c>
      <c r="AI1100" s="28">
        <f t="shared" si="1962"/>
        <v>0</v>
      </c>
      <c r="AJ1100" s="28">
        <f t="shared" si="1962"/>
        <v>1584</v>
      </c>
      <c r="AK1100" s="28">
        <f t="shared" si="1962"/>
        <v>0</v>
      </c>
      <c r="AL1100" s="28">
        <f t="shared" si="1962"/>
        <v>0</v>
      </c>
      <c r="AM1100" s="28">
        <f t="shared" si="1962"/>
        <v>0</v>
      </c>
      <c r="AN1100" s="28">
        <f t="shared" si="1962"/>
        <v>0</v>
      </c>
      <c r="AO1100" s="28">
        <f t="shared" si="1962"/>
        <v>0</v>
      </c>
      <c r="AP1100" s="28">
        <f t="shared" ref="AL1100:AW1105" si="1963">AP1101</f>
        <v>1584</v>
      </c>
      <c r="AQ1100" s="28">
        <f t="shared" si="1963"/>
        <v>0</v>
      </c>
      <c r="AR1100" s="28">
        <f t="shared" si="1963"/>
        <v>0</v>
      </c>
      <c r="AS1100" s="28">
        <f t="shared" si="1963"/>
        <v>0</v>
      </c>
      <c r="AT1100" s="28">
        <f t="shared" si="1963"/>
        <v>0</v>
      </c>
      <c r="AU1100" s="28">
        <f t="shared" si="1963"/>
        <v>0</v>
      </c>
      <c r="AV1100" s="28">
        <f t="shared" si="1963"/>
        <v>1584</v>
      </c>
      <c r="AW1100" s="28">
        <f t="shared" si="1963"/>
        <v>0</v>
      </c>
    </row>
    <row r="1101" spans="1:49" s="7" customFormat="1" ht="24" customHeight="1">
      <c r="A1101" s="33" t="s">
        <v>102</v>
      </c>
      <c r="B1101" s="25" t="s">
        <v>11</v>
      </c>
      <c r="C1101" s="25" t="s">
        <v>53</v>
      </c>
      <c r="D1101" s="55" t="s">
        <v>583</v>
      </c>
      <c r="E1101" s="25" t="s">
        <v>91</v>
      </c>
      <c r="F1101" s="27">
        <f t="shared" ref="F1101:U1105" si="1964">F1102</f>
        <v>1584</v>
      </c>
      <c r="G1101" s="27">
        <f t="shared" si="1964"/>
        <v>0</v>
      </c>
      <c r="H1101" s="27">
        <f t="shared" si="1964"/>
        <v>0</v>
      </c>
      <c r="I1101" s="27">
        <f t="shared" si="1964"/>
        <v>0</v>
      </c>
      <c r="J1101" s="27">
        <f t="shared" si="1964"/>
        <v>0</v>
      </c>
      <c r="K1101" s="27">
        <f t="shared" si="1964"/>
        <v>0</v>
      </c>
      <c r="L1101" s="27">
        <f t="shared" si="1964"/>
        <v>1584</v>
      </c>
      <c r="M1101" s="27">
        <f t="shared" si="1964"/>
        <v>0</v>
      </c>
      <c r="N1101" s="27">
        <f t="shared" si="1964"/>
        <v>0</v>
      </c>
      <c r="O1101" s="27">
        <f t="shared" si="1964"/>
        <v>0</v>
      </c>
      <c r="P1101" s="27">
        <f t="shared" si="1964"/>
        <v>0</v>
      </c>
      <c r="Q1101" s="27">
        <f t="shared" si="1964"/>
        <v>0</v>
      </c>
      <c r="R1101" s="27">
        <f t="shared" si="1964"/>
        <v>1584</v>
      </c>
      <c r="S1101" s="27">
        <f t="shared" si="1964"/>
        <v>0</v>
      </c>
      <c r="T1101" s="27">
        <f t="shared" si="1964"/>
        <v>0</v>
      </c>
      <c r="U1101" s="27">
        <f t="shared" si="1964"/>
        <v>0</v>
      </c>
      <c r="V1101" s="27">
        <f t="shared" si="1961"/>
        <v>0</v>
      </c>
      <c r="W1101" s="27">
        <f t="shared" si="1961"/>
        <v>0</v>
      </c>
      <c r="X1101" s="27">
        <f t="shared" si="1961"/>
        <v>1584</v>
      </c>
      <c r="Y1101" s="27">
        <f t="shared" si="1961"/>
        <v>0</v>
      </c>
      <c r="Z1101" s="27">
        <f t="shared" si="1961"/>
        <v>0</v>
      </c>
      <c r="AA1101" s="27">
        <f t="shared" si="1962"/>
        <v>0</v>
      </c>
      <c r="AB1101" s="27">
        <f t="shared" si="1962"/>
        <v>0</v>
      </c>
      <c r="AC1101" s="27">
        <f t="shared" si="1962"/>
        <v>0</v>
      </c>
      <c r="AD1101" s="27">
        <f t="shared" si="1962"/>
        <v>1584</v>
      </c>
      <c r="AE1101" s="27">
        <f t="shared" si="1962"/>
        <v>0</v>
      </c>
      <c r="AF1101" s="27">
        <f t="shared" si="1962"/>
        <v>0</v>
      </c>
      <c r="AG1101" s="27">
        <f t="shared" si="1962"/>
        <v>0</v>
      </c>
      <c r="AH1101" s="27">
        <f t="shared" si="1962"/>
        <v>0</v>
      </c>
      <c r="AI1101" s="27">
        <f t="shared" si="1962"/>
        <v>0</v>
      </c>
      <c r="AJ1101" s="27">
        <f t="shared" si="1962"/>
        <v>1584</v>
      </c>
      <c r="AK1101" s="27">
        <f t="shared" si="1962"/>
        <v>0</v>
      </c>
      <c r="AL1101" s="27">
        <f t="shared" si="1963"/>
        <v>0</v>
      </c>
      <c r="AM1101" s="27">
        <f t="shared" si="1963"/>
        <v>0</v>
      </c>
      <c r="AN1101" s="27">
        <f t="shared" si="1963"/>
        <v>0</v>
      </c>
      <c r="AO1101" s="27">
        <f t="shared" si="1963"/>
        <v>0</v>
      </c>
      <c r="AP1101" s="27">
        <f t="shared" si="1963"/>
        <v>1584</v>
      </c>
      <c r="AQ1101" s="27">
        <f t="shared" si="1963"/>
        <v>0</v>
      </c>
      <c r="AR1101" s="27">
        <f t="shared" si="1963"/>
        <v>0</v>
      </c>
      <c r="AS1101" s="27">
        <f t="shared" si="1963"/>
        <v>0</v>
      </c>
      <c r="AT1101" s="27">
        <f t="shared" si="1963"/>
        <v>0</v>
      </c>
      <c r="AU1101" s="27">
        <f t="shared" si="1963"/>
        <v>0</v>
      </c>
      <c r="AV1101" s="27">
        <f t="shared" si="1963"/>
        <v>1584</v>
      </c>
      <c r="AW1101" s="27">
        <f t="shared" si="1963"/>
        <v>0</v>
      </c>
    </row>
    <row r="1102" spans="1:49" s="7" customFormat="1" ht="33.75" customHeight="1">
      <c r="A1102" s="33" t="s">
        <v>373</v>
      </c>
      <c r="B1102" s="25" t="s">
        <v>11</v>
      </c>
      <c r="C1102" s="25" t="s">
        <v>53</v>
      </c>
      <c r="D1102" s="55" t="s">
        <v>583</v>
      </c>
      <c r="E1102" s="25" t="s">
        <v>190</v>
      </c>
      <c r="F1102" s="27">
        <v>1584</v>
      </c>
      <c r="G1102" s="27"/>
      <c r="H1102" s="27"/>
      <c r="I1102" s="27"/>
      <c r="J1102" s="27"/>
      <c r="K1102" s="27"/>
      <c r="L1102" s="27">
        <f>F1102+H1102+I1102+J1102+K1102</f>
        <v>1584</v>
      </c>
      <c r="M1102" s="27">
        <f>G1102+K1102</f>
        <v>0</v>
      </c>
      <c r="N1102" s="27"/>
      <c r="O1102" s="27"/>
      <c r="P1102" s="27"/>
      <c r="Q1102" s="27"/>
      <c r="R1102" s="27">
        <f>L1102+N1102+O1102+P1102+Q1102</f>
        <v>1584</v>
      </c>
      <c r="S1102" s="27">
        <f>M1102+Q1102</f>
        <v>0</v>
      </c>
      <c r="T1102" s="27"/>
      <c r="U1102" s="27"/>
      <c r="V1102" s="27"/>
      <c r="W1102" s="27"/>
      <c r="X1102" s="27">
        <f>R1102+T1102+U1102+V1102+W1102</f>
        <v>1584</v>
      </c>
      <c r="Y1102" s="27">
        <f>S1102+W1102</f>
        <v>0</v>
      </c>
      <c r="Z1102" s="27"/>
      <c r="AA1102" s="27"/>
      <c r="AB1102" s="27"/>
      <c r="AC1102" s="27"/>
      <c r="AD1102" s="27">
        <f>X1102+Z1102+AA1102+AB1102+AC1102</f>
        <v>1584</v>
      </c>
      <c r="AE1102" s="27">
        <f>Y1102+AC1102</f>
        <v>0</v>
      </c>
      <c r="AF1102" s="27"/>
      <c r="AG1102" s="27"/>
      <c r="AH1102" s="27"/>
      <c r="AI1102" s="27"/>
      <c r="AJ1102" s="27">
        <f>AD1102+AF1102+AG1102+AH1102+AI1102</f>
        <v>1584</v>
      </c>
      <c r="AK1102" s="27">
        <f>AE1102+AI1102</f>
        <v>0</v>
      </c>
      <c r="AL1102" s="27"/>
      <c r="AM1102" s="27"/>
      <c r="AN1102" s="27"/>
      <c r="AO1102" s="27"/>
      <c r="AP1102" s="27">
        <f>AJ1102+AL1102+AM1102+AN1102+AO1102</f>
        <v>1584</v>
      </c>
      <c r="AQ1102" s="27">
        <f>AK1102+AO1102</f>
        <v>0</v>
      </c>
      <c r="AR1102" s="27"/>
      <c r="AS1102" s="27"/>
      <c r="AT1102" s="27"/>
      <c r="AU1102" s="27"/>
      <c r="AV1102" s="27">
        <f>AP1102+AR1102+AS1102+AT1102+AU1102</f>
        <v>1584</v>
      </c>
      <c r="AW1102" s="27">
        <f>AQ1102+AU1102</f>
        <v>0</v>
      </c>
    </row>
    <row r="1103" spans="1:49" s="7" customFormat="1" ht="23.25" customHeight="1">
      <c r="A1103" s="33" t="s">
        <v>481</v>
      </c>
      <c r="B1103" s="25" t="s">
        <v>11</v>
      </c>
      <c r="C1103" s="25" t="s">
        <v>53</v>
      </c>
      <c r="D1103" s="55" t="s">
        <v>482</v>
      </c>
      <c r="E1103" s="25"/>
      <c r="F1103" s="28">
        <f t="shared" si="1964"/>
        <v>32351</v>
      </c>
      <c r="G1103" s="28">
        <f t="shared" si="1964"/>
        <v>0</v>
      </c>
      <c r="H1103" s="28">
        <f t="shared" si="1964"/>
        <v>0</v>
      </c>
      <c r="I1103" s="28">
        <f t="shared" si="1964"/>
        <v>0</v>
      </c>
      <c r="J1103" s="28">
        <f t="shared" si="1964"/>
        <v>0</v>
      </c>
      <c r="K1103" s="28">
        <f t="shared" si="1964"/>
        <v>0</v>
      </c>
      <c r="L1103" s="28">
        <f t="shared" si="1964"/>
        <v>32351</v>
      </c>
      <c r="M1103" s="28">
        <f t="shared" si="1964"/>
        <v>0</v>
      </c>
      <c r="N1103" s="28">
        <f t="shared" si="1964"/>
        <v>0</v>
      </c>
      <c r="O1103" s="28">
        <f t="shared" si="1964"/>
        <v>0</v>
      </c>
      <c r="P1103" s="28">
        <f t="shared" si="1964"/>
        <v>0</v>
      </c>
      <c r="Q1103" s="28">
        <f t="shared" si="1964"/>
        <v>0</v>
      </c>
      <c r="R1103" s="28">
        <f t="shared" si="1964"/>
        <v>32351</v>
      </c>
      <c r="S1103" s="28">
        <f t="shared" si="1964"/>
        <v>0</v>
      </c>
      <c r="T1103" s="28">
        <f t="shared" si="1961"/>
        <v>0</v>
      </c>
      <c r="U1103" s="28">
        <f t="shared" si="1961"/>
        <v>0</v>
      </c>
      <c r="V1103" s="28">
        <f t="shared" si="1961"/>
        <v>0</v>
      </c>
      <c r="W1103" s="28">
        <f t="shared" si="1961"/>
        <v>0</v>
      </c>
      <c r="X1103" s="28">
        <f t="shared" si="1961"/>
        <v>32351</v>
      </c>
      <c r="Y1103" s="28">
        <f t="shared" si="1961"/>
        <v>0</v>
      </c>
      <c r="Z1103" s="28">
        <f>Z1104+Z1107</f>
        <v>0</v>
      </c>
      <c r="AA1103" s="28">
        <f t="shared" ref="AA1103:AE1103" si="1965">AA1104+AA1107</f>
        <v>0</v>
      </c>
      <c r="AB1103" s="28">
        <f t="shared" si="1965"/>
        <v>0</v>
      </c>
      <c r="AC1103" s="28">
        <f t="shared" si="1965"/>
        <v>0</v>
      </c>
      <c r="AD1103" s="28">
        <f t="shared" si="1965"/>
        <v>32351</v>
      </c>
      <c r="AE1103" s="28">
        <f t="shared" si="1965"/>
        <v>0</v>
      </c>
      <c r="AF1103" s="28">
        <f>AF1104+AF1107</f>
        <v>0</v>
      </c>
      <c r="AG1103" s="28">
        <f t="shared" ref="AG1103:AK1103" si="1966">AG1104+AG1107</f>
        <v>0</v>
      </c>
      <c r="AH1103" s="28">
        <f t="shared" si="1966"/>
        <v>0</v>
      </c>
      <c r="AI1103" s="28">
        <f t="shared" si="1966"/>
        <v>94025</v>
      </c>
      <c r="AJ1103" s="28">
        <f t="shared" si="1966"/>
        <v>126376</v>
      </c>
      <c r="AK1103" s="28">
        <f t="shared" si="1966"/>
        <v>94025</v>
      </c>
      <c r="AL1103" s="28">
        <f>AL1104+AL1107</f>
        <v>0</v>
      </c>
      <c r="AM1103" s="28">
        <f t="shared" ref="AM1103:AQ1103" si="1967">AM1104+AM1107</f>
        <v>0</v>
      </c>
      <c r="AN1103" s="28">
        <f t="shared" si="1967"/>
        <v>0</v>
      </c>
      <c r="AO1103" s="28">
        <f t="shared" si="1967"/>
        <v>0</v>
      </c>
      <c r="AP1103" s="28">
        <f t="shared" si="1967"/>
        <v>126376</v>
      </c>
      <c r="AQ1103" s="28">
        <f t="shared" si="1967"/>
        <v>94025</v>
      </c>
      <c r="AR1103" s="28">
        <f>AR1104+AR1107</f>
        <v>0</v>
      </c>
      <c r="AS1103" s="28">
        <f t="shared" ref="AS1103:AW1103" si="1968">AS1104+AS1107</f>
        <v>0</v>
      </c>
      <c r="AT1103" s="28">
        <f t="shared" si="1968"/>
        <v>0</v>
      </c>
      <c r="AU1103" s="28">
        <f t="shared" si="1968"/>
        <v>0</v>
      </c>
      <c r="AV1103" s="28">
        <f t="shared" si="1968"/>
        <v>126376</v>
      </c>
      <c r="AW1103" s="28">
        <f t="shared" si="1968"/>
        <v>94025</v>
      </c>
    </row>
    <row r="1104" spans="1:49" s="7" customFormat="1" ht="50.25" hidden="1">
      <c r="A1104" s="96" t="s">
        <v>485</v>
      </c>
      <c r="B1104" s="97" t="s">
        <v>11</v>
      </c>
      <c r="C1104" s="97" t="s">
        <v>53</v>
      </c>
      <c r="D1104" s="137" t="s">
        <v>557</v>
      </c>
      <c r="E1104" s="97"/>
      <c r="F1104" s="95">
        <f t="shared" si="1964"/>
        <v>32351</v>
      </c>
      <c r="G1104" s="95">
        <f t="shared" si="1964"/>
        <v>0</v>
      </c>
      <c r="H1104" s="95">
        <f t="shared" si="1964"/>
        <v>0</v>
      </c>
      <c r="I1104" s="95">
        <f t="shared" si="1964"/>
        <v>0</v>
      </c>
      <c r="J1104" s="95">
        <f t="shared" si="1964"/>
        <v>0</v>
      </c>
      <c r="K1104" s="95">
        <f t="shared" si="1964"/>
        <v>0</v>
      </c>
      <c r="L1104" s="95">
        <f t="shared" si="1964"/>
        <v>32351</v>
      </c>
      <c r="M1104" s="95">
        <f t="shared" si="1964"/>
        <v>0</v>
      </c>
      <c r="N1104" s="95">
        <f t="shared" si="1964"/>
        <v>0</v>
      </c>
      <c r="O1104" s="95">
        <f t="shared" si="1964"/>
        <v>0</v>
      </c>
      <c r="P1104" s="95">
        <f t="shared" si="1964"/>
        <v>0</v>
      </c>
      <c r="Q1104" s="95">
        <f t="shared" si="1964"/>
        <v>0</v>
      </c>
      <c r="R1104" s="95">
        <f t="shared" si="1964"/>
        <v>32351</v>
      </c>
      <c r="S1104" s="95">
        <f t="shared" si="1964"/>
        <v>0</v>
      </c>
      <c r="T1104" s="95">
        <f t="shared" si="1961"/>
        <v>0</v>
      </c>
      <c r="U1104" s="95">
        <f t="shared" si="1961"/>
        <v>0</v>
      </c>
      <c r="V1104" s="95">
        <f t="shared" si="1961"/>
        <v>0</v>
      </c>
      <c r="W1104" s="95">
        <f t="shared" si="1961"/>
        <v>0</v>
      </c>
      <c r="X1104" s="95">
        <f t="shared" si="1961"/>
        <v>32351</v>
      </c>
      <c r="Y1104" s="95">
        <f t="shared" si="1961"/>
        <v>0</v>
      </c>
      <c r="Z1104" s="95">
        <f t="shared" si="1962"/>
        <v>0</v>
      </c>
      <c r="AA1104" s="95">
        <f t="shared" si="1962"/>
        <v>-32351</v>
      </c>
      <c r="AB1104" s="95">
        <f t="shared" si="1962"/>
        <v>0</v>
      </c>
      <c r="AC1104" s="95">
        <f t="shared" si="1962"/>
        <v>0</v>
      </c>
      <c r="AD1104" s="95">
        <f t="shared" si="1962"/>
        <v>0</v>
      </c>
      <c r="AE1104" s="95">
        <f t="shared" si="1962"/>
        <v>0</v>
      </c>
      <c r="AF1104" s="27">
        <f t="shared" si="1962"/>
        <v>0</v>
      </c>
      <c r="AG1104" s="27">
        <f t="shared" si="1962"/>
        <v>0</v>
      </c>
      <c r="AH1104" s="27">
        <f t="shared" si="1962"/>
        <v>0</v>
      </c>
      <c r="AI1104" s="27">
        <f t="shared" si="1962"/>
        <v>0</v>
      </c>
      <c r="AJ1104" s="95">
        <f t="shared" si="1962"/>
        <v>0</v>
      </c>
      <c r="AK1104" s="95">
        <f t="shared" si="1962"/>
        <v>0</v>
      </c>
      <c r="AL1104" s="27">
        <f t="shared" si="1963"/>
        <v>0</v>
      </c>
      <c r="AM1104" s="27">
        <f t="shared" si="1963"/>
        <v>0</v>
      </c>
      <c r="AN1104" s="27">
        <f t="shared" si="1963"/>
        <v>0</v>
      </c>
      <c r="AO1104" s="27">
        <f t="shared" si="1963"/>
        <v>0</v>
      </c>
      <c r="AP1104" s="95">
        <f t="shared" si="1963"/>
        <v>0</v>
      </c>
      <c r="AQ1104" s="95">
        <f t="shared" si="1963"/>
        <v>0</v>
      </c>
      <c r="AR1104" s="27">
        <f t="shared" si="1963"/>
        <v>0</v>
      </c>
      <c r="AS1104" s="27">
        <f t="shared" si="1963"/>
        <v>0</v>
      </c>
      <c r="AT1104" s="27">
        <f t="shared" si="1963"/>
        <v>0</v>
      </c>
      <c r="AU1104" s="27">
        <f t="shared" si="1963"/>
        <v>0</v>
      </c>
      <c r="AV1104" s="95">
        <f t="shared" si="1963"/>
        <v>0</v>
      </c>
      <c r="AW1104" s="95">
        <f t="shared" si="1963"/>
        <v>0</v>
      </c>
    </row>
    <row r="1105" spans="1:49" s="7" customFormat="1" ht="22.5" hidden="1" customHeight="1">
      <c r="A1105" s="96" t="s">
        <v>102</v>
      </c>
      <c r="B1105" s="97" t="s">
        <v>11</v>
      </c>
      <c r="C1105" s="97" t="s">
        <v>53</v>
      </c>
      <c r="D1105" s="137" t="s">
        <v>557</v>
      </c>
      <c r="E1105" s="97" t="s">
        <v>91</v>
      </c>
      <c r="F1105" s="95">
        <f t="shared" si="1964"/>
        <v>32351</v>
      </c>
      <c r="G1105" s="95">
        <f t="shared" si="1964"/>
        <v>0</v>
      </c>
      <c r="H1105" s="95">
        <f t="shared" si="1964"/>
        <v>0</v>
      </c>
      <c r="I1105" s="95">
        <f t="shared" si="1964"/>
        <v>0</v>
      </c>
      <c r="J1105" s="95">
        <f t="shared" si="1964"/>
        <v>0</v>
      </c>
      <c r="K1105" s="95">
        <f t="shared" si="1964"/>
        <v>0</v>
      </c>
      <c r="L1105" s="95">
        <f t="shared" si="1964"/>
        <v>32351</v>
      </c>
      <c r="M1105" s="95">
        <f t="shared" si="1964"/>
        <v>0</v>
      </c>
      <c r="N1105" s="95">
        <f t="shared" si="1964"/>
        <v>0</v>
      </c>
      <c r="O1105" s="95">
        <f t="shared" si="1964"/>
        <v>0</v>
      </c>
      <c r="P1105" s="95">
        <f t="shared" si="1964"/>
        <v>0</v>
      </c>
      <c r="Q1105" s="95">
        <f t="shared" si="1964"/>
        <v>0</v>
      </c>
      <c r="R1105" s="95">
        <f t="shared" si="1964"/>
        <v>32351</v>
      </c>
      <c r="S1105" s="95">
        <f t="shared" si="1964"/>
        <v>0</v>
      </c>
      <c r="T1105" s="95">
        <f t="shared" si="1961"/>
        <v>0</v>
      </c>
      <c r="U1105" s="95">
        <f t="shared" si="1961"/>
        <v>0</v>
      </c>
      <c r="V1105" s="95">
        <f t="shared" si="1961"/>
        <v>0</v>
      </c>
      <c r="W1105" s="95">
        <f t="shared" si="1961"/>
        <v>0</v>
      </c>
      <c r="X1105" s="95">
        <f t="shared" si="1961"/>
        <v>32351</v>
      </c>
      <c r="Y1105" s="95">
        <f t="shared" si="1961"/>
        <v>0</v>
      </c>
      <c r="Z1105" s="95">
        <f t="shared" si="1962"/>
        <v>0</v>
      </c>
      <c r="AA1105" s="95">
        <f t="shared" si="1962"/>
        <v>-32351</v>
      </c>
      <c r="AB1105" s="95">
        <f t="shared" si="1962"/>
        <v>0</v>
      </c>
      <c r="AC1105" s="95">
        <f t="shared" si="1962"/>
        <v>0</v>
      </c>
      <c r="AD1105" s="95">
        <f t="shared" si="1962"/>
        <v>0</v>
      </c>
      <c r="AE1105" s="95">
        <f t="shared" si="1962"/>
        <v>0</v>
      </c>
      <c r="AF1105" s="27">
        <f t="shared" si="1962"/>
        <v>0</v>
      </c>
      <c r="AG1105" s="27">
        <f t="shared" si="1962"/>
        <v>0</v>
      </c>
      <c r="AH1105" s="27">
        <f t="shared" si="1962"/>
        <v>0</v>
      </c>
      <c r="AI1105" s="27">
        <f t="shared" si="1962"/>
        <v>0</v>
      </c>
      <c r="AJ1105" s="95">
        <f t="shared" si="1962"/>
        <v>0</v>
      </c>
      <c r="AK1105" s="95">
        <f t="shared" si="1962"/>
        <v>0</v>
      </c>
      <c r="AL1105" s="27">
        <f t="shared" si="1963"/>
        <v>0</v>
      </c>
      <c r="AM1105" s="27">
        <f t="shared" si="1963"/>
        <v>0</v>
      </c>
      <c r="AN1105" s="27">
        <f t="shared" si="1963"/>
        <v>0</v>
      </c>
      <c r="AO1105" s="27">
        <f t="shared" si="1963"/>
        <v>0</v>
      </c>
      <c r="AP1105" s="95">
        <f t="shared" si="1963"/>
        <v>0</v>
      </c>
      <c r="AQ1105" s="95">
        <f t="shared" si="1963"/>
        <v>0</v>
      </c>
      <c r="AR1105" s="27">
        <f t="shared" si="1963"/>
        <v>0</v>
      </c>
      <c r="AS1105" s="27">
        <f t="shared" si="1963"/>
        <v>0</v>
      </c>
      <c r="AT1105" s="27">
        <f t="shared" si="1963"/>
        <v>0</v>
      </c>
      <c r="AU1105" s="27">
        <f t="shared" si="1963"/>
        <v>0</v>
      </c>
      <c r="AV1105" s="95">
        <f t="shared" si="1963"/>
        <v>0</v>
      </c>
      <c r="AW1105" s="95">
        <f t="shared" si="1963"/>
        <v>0</v>
      </c>
    </row>
    <row r="1106" spans="1:49" s="7" customFormat="1" ht="33" hidden="1" customHeight="1">
      <c r="A1106" s="96" t="s">
        <v>373</v>
      </c>
      <c r="B1106" s="97" t="s">
        <v>11</v>
      </c>
      <c r="C1106" s="97" t="s">
        <v>53</v>
      </c>
      <c r="D1106" s="137" t="s">
        <v>557</v>
      </c>
      <c r="E1106" s="97" t="s">
        <v>190</v>
      </c>
      <c r="F1106" s="95">
        <f>33935-1584</f>
        <v>32351</v>
      </c>
      <c r="G1106" s="95"/>
      <c r="H1106" s="95"/>
      <c r="I1106" s="95"/>
      <c r="J1106" s="95"/>
      <c r="K1106" s="95"/>
      <c r="L1106" s="95">
        <f>F1106+H1106+I1106+J1106+K1106</f>
        <v>32351</v>
      </c>
      <c r="M1106" s="95">
        <f>G1106+K1106</f>
        <v>0</v>
      </c>
      <c r="N1106" s="95"/>
      <c r="O1106" s="95"/>
      <c r="P1106" s="95"/>
      <c r="Q1106" s="95"/>
      <c r="R1106" s="95">
        <f>L1106+N1106+O1106+P1106+Q1106</f>
        <v>32351</v>
      </c>
      <c r="S1106" s="95">
        <f>M1106+Q1106</f>
        <v>0</v>
      </c>
      <c r="T1106" s="95"/>
      <c r="U1106" s="95"/>
      <c r="V1106" s="95"/>
      <c r="W1106" s="95"/>
      <c r="X1106" s="95">
        <f>R1106+T1106+U1106+V1106+W1106</f>
        <v>32351</v>
      </c>
      <c r="Y1106" s="95">
        <f>S1106+W1106</f>
        <v>0</v>
      </c>
      <c r="Z1106" s="95"/>
      <c r="AA1106" s="95">
        <v>-32351</v>
      </c>
      <c r="AB1106" s="95"/>
      <c r="AC1106" s="95"/>
      <c r="AD1106" s="95">
        <f>X1106+Z1106+AA1106+AB1106+AC1106</f>
        <v>0</v>
      </c>
      <c r="AE1106" s="95">
        <f>Y1106+AC1106</f>
        <v>0</v>
      </c>
      <c r="AF1106" s="27"/>
      <c r="AG1106" s="27"/>
      <c r="AH1106" s="27"/>
      <c r="AI1106" s="27"/>
      <c r="AJ1106" s="95">
        <f>AD1106+AF1106+AG1106+AH1106+AI1106</f>
        <v>0</v>
      </c>
      <c r="AK1106" s="95">
        <f>AE1106+AI1106</f>
        <v>0</v>
      </c>
      <c r="AL1106" s="27"/>
      <c r="AM1106" s="27"/>
      <c r="AN1106" s="27"/>
      <c r="AO1106" s="27"/>
      <c r="AP1106" s="95">
        <f>AJ1106+AL1106+AM1106+AN1106+AO1106</f>
        <v>0</v>
      </c>
      <c r="AQ1106" s="95">
        <f>AK1106+AO1106</f>
        <v>0</v>
      </c>
      <c r="AR1106" s="27"/>
      <c r="AS1106" s="27"/>
      <c r="AT1106" s="27"/>
      <c r="AU1106" s="27"/>
      <c r="AV1106" s="95">
        <f>AP1106+AR1106+AS1106+AT1106+AU1106</f>
        <v>0</v>
      </c>
      <c r="AW1106" s="95">
        <f>AQ1106+AU1106</f>
        <v>0</v>
      </c>
    </row>
    <row r="1107" spans="1:49" s="7" customFormat="1" ht="33" customHeight="1">
      <c r="A1107" s="33" t="s">
        <v>485</v>
      </c>
      <c r="B1107" s="25" t="s">
        <v>11</v>
      </c>
      <c r="C1107" s="25" t="s">
        <v>53</v>
      </c>
      <c r="D1107" s="55" t="s">
        <v>679</v>
      </c>
      <c r="E1107" s="25"/>
      <c r="F1107" s="27"/>
      <c r="G1107" s="27"/>
      <c r="H1107" s="27"/>
      <c r="I1107" s="27"/>
      <c r="J1107" s="27"/>
      <c r="K1107" s="27"/>
      <c r="L1107" s="27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>
        <f>Z1108</f>
        <v>0</v>
      </c>
      <c r="AA1107" s="27">
        <f t="shared" ref="AA1107:AP1108" si="1969">AA1108</f>
        <v>32351</v>
      </c>
      <c r="AB1107" s="27">
        <f t="shared" si="1969"/>
        <v>0</v>
      </c>
      <c r="AC1107" s="27">
        <f t="shared" si="1969"/>
        <v>0</v>
      </c>
      <c r="AD1107" s="27">
        <f t="shared" si="1969"/>
        <v>32351</v>
      </c>
      <c r="AE1107" s="27">
        <f t="shared" si="1969"/>
        <v>0</v>
      </c>
      <c r="AF1107" s="27">
        <f>AF1108</f>
        <v>0</v>
      </c>
      <c r="AG1107" s="27">
        <f t="shared" si="1969"/>
        <v>0</v>
      </c>
      <c r="AH1107" s="27">
        <f t="shared" si="1969"/>
        <v>0</v>
      </c>
      <c r="AI1107" s="27">
        <f t="shared" si="1969"/>
        <v>94025</v>
      </c>
      <c r="AJ1107" s="27">
        <f t="shared" si="1969"/>
        <v>126376</v>
      </c>
      <c r="AK1107" s="27">
        <f t="shared" si="1969"/>
        <v>94025</v>
      </c>
      <c r="AL1107" s="27">
        <f>AL1108</f>
        <v>0</v>
      </c>
      <c r="AM1107" s="27">
        <f t="shared" si="1969"/>
        <v>0</v>
      </c>
      <c r="AN1107" s="27">
        <f t="shared" si="1969"/>
        <v>0</v>
      </c>
      <c r="AO1107" s="27">
        <f t="shared" si="1969"/>
        <v>0</v>
      </c>
      <c r="AP1107" s="27">
        <f t="shared" si="1969"/>
        <v>126376</v>
      </c>
      <c r="AQ1107" s="27">
        <f t="shared" ref="AM1107:AQ1108" si="1970">AQ1108</f>
        <v>94025</v>
      </c>
      <c r="AR1107" s="27">
        <f>AR1108</f>
        <v>0</v>
      </c>
      <c r="AS1107" s="27">
        <f t="shared" ref="AS1107:AW1108" si="1971">AS1108</f>
        <v>0</v>
      </c>
      <c r="AT1107" s="27">
        <f t="shared" si="1971"/>
        <v>0</v>
      </c>
      <c r="AU1107" s="27">
        <f t="shared" si="1971"/>
        <v>0</v>
      </c>
      <c r="AV1107" s="27">
        <f t="shared" si="1971"/>
        <v>126376</v>
      </c>
      <c r="AW1107" s="27">
        <f t="shared" si="1971"/>
        <v>94025</v>
      </c>
    </row>
    <row r="1108" spans="1:49" s="7" customFormat="1" ht="21.75" customHeight="1">
      <c r="A1108" s="33" t="s">
        <v>102</v>
      </c>
      <c r="B1108" s="25" t="s">
        <v>11</v>
      </c>
      <c r="C1108" s="25" t="s">
        <v>53</v>
      </c>
      <c r="D1108" s="55" t="s">
        <v>679</v>
      </c>
      <c r="E1108" s="25" t="s">
        <v>91</v>
      </c>
      <c r="F1108" s="27"/>
      <c r="G1108" s="27"/>
      <c r="H1108" s="27"/>
      <c r="I1108" s="27"/>
      <c r="J1108" s="27"/>
      <c r="K1108" s="27"/>
      <c r="L1108" s="27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>
        <f>Z1109</f>
        <v>0</v>
      </c>
      <c r="AA1108" s="27">
        <f t="shared" si="1969"/>
        <v>32351</v>
      </c>
      <c r="AB1108" s="27">
        <f t="shared" si="1969"/>
        <v>0</v>
      </c>
      <c r="AC1108" s="27">
        <f t="shared" si="1969"/>
        <v>0</v>
      </c>
      <c r="AD1108" s="27">
        <f t="shared" si="1969"/>
        <v>32351</v>
      </c>
      <c r="AE1108" s="27">
        <f t="shared" si="1969"/>
        <v>0</v>
      </c>
      <c r="AF1108" s="27">
        <f>AF1109</f>
        <v>0</v>
      </c>
      <c r="AG1108" s="27">
        <f t="shared" si="1969"/>
        <v>0</v>
      </c>
      <c r="AH1108" s="27">
        <f t="shared" si="1969"/>
        <v>0</v>
      </c>
      <c r="AI1108" s="27">
        <f t="shared" si="1969"/>
        <v>94025</v>
      </c>
      <c r="AJ1108" s="27">
        <f t="shared" si="1969"/>
        <v>126376</v>
      </c>
      <c r="AK1108" s="27">
        <f t="shared" si="1969"/>
        <v>94025</v>
      </c>
      <c r="AL1108" s="27">
        <f>AL1109</f>
        <v>0</v>
      </c>
      <c r="AM1108" s="27">
        <f t="shared" si="1970"/>
        <v>0</v>
      </c>
      <c r="AN1108" s="27">
        <f t="shared" si="1970"/>
        <v>0</v>
      </c>
      <c r="AO1108" s="27">
        <f t="shared" si="1970"/>
        <v>0</v>
      </c>
      <c r="AP1108" s="27">
        <f t="shared" si="1970"/>
        <v>126376</v>
      </c>
      <c r="AQ1108" s="27">
        <f t="shared" si="1970"/>
        <v>94025</v>
      </c>
      <c r="AR1108" s="27">
        <f>AR1109</f>
        <v>0</v>
      </c>
      <c r="AS1108" s="27">
        <f t="shared" si="1971"/>
        <v>0</v>
      </c>
      <c r="AT1108" s="27">
        <f t="shared" si="1971"/>
        <v>0</v>
      </c>
      <c r="AU1108" s="27">
        <f t="shared" si="1971"/>
        <v>0</v>
      </c>
      <c r="AV1108" s="27">
        <f t="shared" si="1971"/>
        <v>126376</v>
      </c>
      <c r="AW1108" s="27">
        <f t="shared" si="1971"/>
        <v>94025</v>
      </c>
    </row>
    <row r="1109" spans="1:49" s="7" customFormat="1" ht="33" customHeight="1">
      <c r="A1109" s="33" t="s">
        <v>373</v>
      </c>
      <c r="B1109" s="25" t="s">
        <v>11</v>
      </c>
      <c r="C1109" s="25" t="s">
        <v>53</v>
      </c>
      <c r="D1109" s="55" t="s">
        <v>679</v>
      </c>
      <c r="E1109" s="25" t="s">
        <v>190</v>
      </c>
      <c r="F1109" s="27"/>
      <c r="G1109" s="27"/>
      <c r="H1109" s="27"/>
      <c r="I1109" s="27"/>
      <c r="J1109" s="27"/>
      <c r="K1109" s="27"/>
      <c r="L1109" s="27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  <c r="AA1109" s="27">
        <v>32351</v>
      </c>
      <c r="AB1109" s="27"/>
      <c r="AC1109" s="27"/>
      <c r="AD1109" s="27">
        <f>X1109+Z1109+AA1109+AB1109+AC1109</f>
        <v>32351</v>
      </c>
      <c r="AE1109" s="27">
        <f>Y1109+AC1109</f>
        <v>0</v>
      </c>
      <c r="AF1109" s="27"/>
      <c r="AG1109" s="27"/>
      <c r="AH1109" s="27"/>
      <c r="AI1109" s="27">
        <v>94025</v>
      </c>
      <c r="AJ1109" s="27">
        <f>AD1109+AF1109+AG1109+AH1109+AI1109</f>
        <v>126376</v>
      </c>
      <c r="AK1109" s="27">
        <f>AE1109+AI1109</f>
        <v>94025</v>
      </c>
      <c r="AL1109" s="27"/>
      <c r="AM1109" s="27"/>
      <c r="AN1109" s="27"/>
      <c r="AO1109" s="27"/>
      <c r="AP1109" s="27">
        <f>AJ1109+AL1109+AM1109+AN1109+AO1109</f>
        <v>126376</v>
      </c>
      <c r="AQ1109" s="27">
        <f>AK1109+AO1109</f>
        <v>94025</v>
      </c>
      <c r="AR1109" s="27"/>
      <c r="AS1109" s="27"/>
      <c r="AT1109" s="27"/>
      <c r="AU1109" s="27"/>
      <c r="AV1109" s="27">
        <f>AP1109+AR1109+AS1109+AT1109+AU1109</f>
        <v>126376</v>
      </c>
      <c r="AW1109" s="27">
        <f>AQ1109+AU1109</f>
        <v>94025</v>
      </c>
    </row>
    <row r="1110" spans="1:49" s="7" customFormat="1" ht="50.25" hidden="1">
      <c r="A1110" s="140" t="s">
        <v>678</v>
      </c>
      <c r="B1110" s="141" t="s">
        <v>11</v>
      </c>
      <c r="C1110" s="141" t="s">
        <v>53</v>
      </c>
      <c r="D1110" s="142" t="s">
        <v>677</v>
      </c>
      <c r="E1110" s="141"/>
      <c r="F1110" s="143"/>
      <c r="G1110" s="143"/>
      <c r="H1110" s="143"/>
      <c r="I1110" s="143"/>
      <c r="J1110" s="143"/>
      <c r="K1110" s="143"/>
      <c r="L1110" s="143"/>
      <c r="M1110" s="143"/>
      <c r="N1110" s="143"/>
      <c r="O1110" s="143"/>
      <c r="P1110" s="143"/>
      <c r="Q1110" s="143"/>
      <c r="R1110" s="143"/>
      <c r="S1110" s="143"/>
      <c r="T1110" s="143"/>
      <c r="U1110" s="143"/>
      <c r="V1110" s="143"/>
      <c r="W1110" s="143"/>
      <c r="X1110" s="143"/>
      <c r="Y1110" s="143"/>
      <c r="Z1110" s="143">
        <f>Z1111</f>
        <v>0</v>
      </c>
      <c r="AA1110" s="143">
        <f t="shared" ref="AA1110:AP1111" si="1972">AA1111</f>
        <v>0</v>
      </c>
      <c r="AB1110" s="143">
        <f t="shared" si="1972"/>
        <v>0</v>
      </c>
      <c r="AC1110" s="143">
        <f t="shared" si="1972"/>
        <v>94025</v>
      </c>
      <c r="AD1110" s="143">
        <f t="shared" si="1972"/>
        <v>94025</v>
      </c>
      <c r="AE1110" s="143">
        <f t="shared" si="1972"/>
        <v>94025</v>
      </c>
      <c r="AF1110" s="143">
        <f>AF1111</f>
        <v>0</v>
      </c>
      <c r="AG1110" s="143">
        <f t="shared" si="1972"/>
        <v>0</v>
      </c>
      <c r="AH1110" s="143">
        <f t="shared" si="1972"/>
        <v>0</v>
      </c>
      <c r="AI1110" s="143">
        <f t="shared" si="1972"/>
        <v>-94025</v>
      </c>
      <c r="AJ1110" s="143">
        <f t="shared" si="1972"/>
        <v>0</v>
      </c>
      <c r="AK1110" s="143">
        <f t="shared" si="1972"/>
        <v>0</v>
      </c>
      <c r="AL1110" s="27">
        <f>AL1111</f>
        <v>0</v>
      </c>
      <c r="AM1110" s="27">
        <f t="shared" si="1972"/>
        <v>0</v>
      </c>
      <c r="AN1110" s="27">
        <f t="shared" si="1972"/>
        <v>0</v>
      </c>
      <c r="AO1110" s="27">
        <f t="shared" si="1972"/>
        <v>0</v>
      </c>
      <c r="AP1110" s="143">
        <f t="shared" si="1972"/>
        <v>0</v>
      </c>
      <c r="AQ1110" s="143">
        <f t="shared" ref="AM1110:AQ1111" si="1973">AQ1111</f>
        <v>0</v>
      </c>
      <c r="AR1110" s="27">
        <f>AR1111</f>
        <v>0</v>
      </c>
      <c r="AS1110" s="27">
        <f t="shared" ref="AS1110:AW1111" si="1974">AS1111</f>
        <v>0</v>
      </c>
      <c r="AT1110" s="27">
        <f t="shared" si="1974"/>
        <v>0</v>
      </c>
      <c r="AU1110" s="27">
        <f t="shared" si="1974"/>
        <v>0</v>
      </c>
      <c r="AV1110" s="143">
        <f t="shared" si="1974"/>
        <v>0</v>
      </c>
      <c r="AW1110" s="143">
        <f t="shared" si="1974"/>
        <v>0</v>
      </c>
    </row>
    <row r="1111" spans="1:49" s="7" customFormat="1" ht="33.75" hidden="1">
      <c r="A1111" s="140" t="s">
        <v>102</v>
      </c>
      <c r="B1111" s="141" t="s">
        <v>11</v>
      </c>
      <c r="C1111" s="141" t="s">
        <v>53</v>
      </c>
      <c r="D1111" s="142" t="s">
        <v>677</v>
      </c>
      <c r="E1111" s="141" t="s">
        <v>91</v>
      </c>
      <c r="F1111" s="143"/>
      <c r="G1111" s="143"/>
      <c r="H1111" s="143"/>
      <c r="I1111" s="143"/>
      <c r="J1111" s="143"/>
      <c r="K1111" s="143"/>
      <c r="L1111" s="143"/>
      <c r="M1111" s="143"/>
      <c r="N1111" s="143"/>
      <c r="O1111" s="143"/>
      <c r="P1111" s="143"/>
      <c r="Q1111" s="143"/>
      <c r="R1111" s="143"/>
      <c r="S1111" s="143"/>
      <c r="T1111" s="143"/>
      <c r="U1111" s="143"/>
      <c r="V1111" s="143"/>
      <c r="W1111" s="143"/>
      <c r="X1111" s="143"/>
      <c r="Y1111" s="143"/>
      <c r="Z1111" s="143">
        <f>Z1112</f>
        <v>0</v>
      </c>
      <c r="AA1111" s="143">
        <f t="shared" si="1972"/>
        <v>0</v>
      </c>
      <c r="AB1111" s="143">
        <f t="shared" si="1972"/>
        <v>0</v>
      </c>
      <c r="AC1111" s="143">
        <f t="shared" si="1972"/>
        <v>94025</v>
      </c>
      <c r="AD1111" s="143">
        <f t="shared" si="1972"/>
        <v>94025</v>
      </c>
      <c r="AE1111" s="143">
        <f t="shared" si="1972"/>
        <v>94025</v>
      </c>
      <c r="AF1111" s="143">
        <f>AF1112</f>
        <v>0</v>
      </c>
      <c r="AG1111" s="143">
        <f t="shared" si="1972"/>
        <v>0</v>
      </c>
      <c r="AH1111" s="143">
        <f t="shared" si="1972"/>
        <v>0</v>
      </c>
      <c r="AI1111" s="143">
        <f t="shared" si="1972"/>
        <v>-94025</v>
      </c>
      <c r="AJ1111" s="143">
        <f t="shared" si="1972"/>
        <v>0</v>
      </c>
      <c r="AK1111" s="143">
        <f t="shared" si="1972"/>
        <v>0</v>
      </c>
      <c r="AL1111" s="27">
        <f>AL1112</f>
        <v>0</v>
      </c>
      <c r="AM1111" s="27">
        <f t="shared" si="1973"/>
        <v>0</v>
      </c>
      <c r="AN1111" s="27">
        <f t="shared" si="1973"/>
        <v>0</v>
      </c>
      <c r="AO1111" s="27">
        <f t="shared" si="1973"/>
        <v>0</v>
      </c>
      <c r="AP1111" s="143">
        <f t="shared" si="1973"/>
        <v>0</v>
      </c>
      <c r="AQ1111" s="143">
        <f t="shared" si="1973"/>
        <v>0</v>
      </c>
      <c r="AR1111" s="27">
        <f>AR1112</f>
        <v>0</v>
      </c>
      <c r="AS1111" s="27">
        <f t="shared" si="1974"/>
        <v>0</v>
      </c>
      <c r="AT1111" s="27">
        <f t="shared" si="1974"/>
        <v>0</v>
      </c>
      <c r="AU1111" s="27">
        <f t="shared" si="1974"/>
        <v>0</v>
      </c>
      <c r="AV1111" s="143">
        <f t="shared" si="1974"/>
        <v>0</v>
      </c>
      <c r="AW1111" s="143">
        <f t="shared" si="1974"/>
        <v>0</v>
      </c>
    </row>
    <row r="1112" spans="1:49" s="7" customFormat="1" ht="33.75" hidden="1">
      <c r="A1112" s="140" t="s">
        <v>373</v>
      </c>
      <c r="B1112" s="141" t="s">
        <v>11</v>
      </c>
      <c r="C1112" s="141" t="s">
        <v>53</v>
      </c>
      <c r="D1112" s="142" t="s">
        <v>677</v>
      </c>
      <c r="E1112" s="141" t="s">
        <v>190</v>
      </c>
      <c r="F1112" s="143"/>
      <c r="G1112" s="143"/>
      <c r="H1112" s="143"/>
      <c r="I1112" s="143"/>
      <c r="J1112" s="143"/>
      <c r="K1112" s="143"/>
      <c r="L1112" s="143"/>
      <c r="M1112" s="143"/>
      <c r="N1112" s="143"/>
      <c r="O1112" s="143"/>
      <c r="P1112" s="143"/>
      <c r="Q1112" s="143"/>
      <c r="R1112" s="143"/>
      <c r="S1112" s="143"/>
      <c r="T1112" s="143"/>
      <c r="U1112" s="143"/>
      <c r="V1112" s="143"/>
      <c r="W1112" s="143"/>
      <c r="X1112" s="143"/>
      <c r="Y1112" s="143"/>
      <c r="Z1112" s="143"/>
      <c r="AA1112" s="143"/>
      <c r="AB1112" s="143"/>
      <c r="AC1112" s="143">
        <v>94025</v>
      </c>
      <c r="AD1112" s="143">
        <f>X1112+Z1112+AA1112+AB1112+AC1112</f>
        <v>94025</v>
      </c>
      <c r="AE1112" s="143">
        <f>Y1112+AC1112</f>
        <v>94025</v>
      </c>
      <c r="AF1112" s="143"/>
      <c r="AG1112" s="143"/>
      <c r="AH1112" s="143"/>
      <c r="AI1112" s="143">
        <v>-94025</v>
      </c>
      <c r="AJ1112" s="143">
        <f>AD1112+AF1112+AG1112+AH1112+AI1112</f>
        <v>0</v>
      </c>
      <c r="AK1112" s="143">
        <f>AE1112+AI1112</f>
        <v>0</v>
      </c>
      <c r="AL1112" s="27"/>
      <c r="AM1112" s="27"/>
      <c r="AN1112" s="27"/>
      <c r="AO1112" s="27"/>
      <c r="AP1112" s="143">
        <f>AJ1112+AL1112+AM1112+AN1112+AO1112</f>
        <v>0</v>
      </c>
      <c r="AQ1112" s="143">
        <f>AK1112+AO1112</f>
        <v>0</v>
      </c>
      <c r="AR1112" s="27"/>
      <c r="AS1112" s="27"/>
      <c r="AT1112" s="27"/>
      <c r="AU1112" s="27"/>
      <c r="AV1112" s="143">
        <f>AP1112+AR1112+AS1112+AT1112+AU1112</f>
        <v>0</v>
      </c>
      <c r="AW1112" s="143">
        <f>AQ1112+AU1112</f>
        <v>0</v>
      </c>
    </row>
    <row r="1113" spans="1:49" s="7" customFormat="1" ht="18.75">
      <c r="A1113" s="33" t="s">
        <v>81</v>
      </c>
      <c r="B1113" s="25" t="s">
        <v>11</v>
      </c>
      <c r="C1113" s="25" t="s">
        <v>53</v>
      </c>
      <c r="D1113" s="55" t="s">
        <v>245</v>
      </c>
      <c r="E1113" s="25"/>
      <c r="F1113" s="27"/>
      <c r="G1113" s="27"/>
      <c r="H1113" s="27"/>
      <c r="I1113" s="27"/>
      <c r="J1113" s="27"/>
      <c r="K1113" s="27"/>
      <c r="L1113" s="27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>
        <f t="shared" ref="Z1113:AQ1113" si="1975">Z1123+Z1114+Z1117+Z1120</f>
        <v>0</v>
      </c>
      <c r="AA1113" s="27">
        <f t="shared" si="1975"/>
        <v>0</v>
      </c>
      <c r="AB1113" s="27">
        <f t="shared" si="1975"/>
        <v>0</v>
      </c>
      <c r="AC1113" s="27">
        <f t="shared" si="1975"/>
        <v>11215</v>
      </c>
      <c r="AD1113" s="27">
        <f t="shared" si="1975"/>
        <v>11215</v>
      </c>
      <c r="AE1113" s="27">
        <f t="shared" si="1975"/>
        <v>11215</v>
      </c>
      <c r="AF1113" s="27">
        <f t="shared" si="1975"/>
        <v>0</v>
      </c>
      <c r="AG1113" s="27">
        <f t="shared" si="1975"/>
        <v>0</v>
      </c>
      <c r="AH1113" s="27">
        <f t="shared" si="1975"/>
        <v>0</v>
      </c>
      <c r="AI1113" s="27">
        <f t="shared" si="1975"/>
        <v>0</v>
      </c>
      <c r="AJ1113" s="27">
        <f t="shared" si="1975"/>
        <v>11215</v>
      </c>
      <c r="AK1113" s="27">
        <f t="shared" si="1975"/>
        <v>11215</v>
      </c>
      <c r="AL1113" s="27">
        <f t="shared" si="1975"/>
        <v>0</v>
      </c>
      <c r="AM1113" s="27">
        <f t="shared" si="1975"/>
        <v>0</v>
      </c>
      <c r="AN1113" s="27">
        <f t="shared" si="1975"/>
        <v>0</v>
      </c>
      <c r="AO1113" s="27">
        <f t="shared" si="1975"/>
        <v>0</v>
      </c>
      <c r="AP1113" s="27">
        <f t="shared" si="1975"/>
        <v>11215</v>
      </c>
      <c r="AQ1113" s="27">
        <f t="shared" si="1975"/>
        <v>11215</v>
      </c>
      <c r="AR1113" s="27">
        <f t="shared" ref="AR1113:AW1113" si="1976">AR1123+AR1114+AR1117+AR1120</f>
        <v>0</v>
      </c>
      <c r="AS1113" s="27">
        <f t="shared" si="1976"/>
        <v>0</v>
      </c>
      <c r="AT1113" s="27">
        <f t="shared" si="1976"/>
        <v>0</v>
      </c>
      <c r="AU1113" s="27">
        <f t="shared" si="1976"/>
        <v>0</v>
      </c>
      <c r="AV1113" s="27">
        <f t="shared" si="1976"/>
        <v>11215</v>
      </c>
      <c r="AW1113" s="27">
        <f t="shared" si="1976"/>
        <v>11215</v>
      </c>
    </row>
    <row r="1114" spans="1:49" s="7" customFormat="1" ht="116.25">
      <c r="A1114" s="33" t="s">
        <v>683</v>
      </c>
      <c r="B1114" s="25" t="s">
        <v>11</v>
      </c>
      <c r="C1114" s="25" t="s">
        <v>53</v>
      </c>
      <c r="D1114" s="55" t="s">
        <v>682</v>
      </c>
      <c r="E1114" s="25"/>
      <c r="F1114" s="27"/>
      <c r="G1114" s="27"/>
      <c r="H1114" s="27"/>
      <c r="I1114" s="27"/>
      <c r="J1114" s="27"/>
      <c r="K1114" s="27"/>
      <c r="L1114" s="27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>
        <f>Z1115</f>
        <v>0</v>
      </c>
      <c r="AA1114" s="27">
        <f t="shared" ref="AA1114:AP1115" si="1977">AA1115</f>
        <v>0</v>
      </c>
      <c r="AB1114" s="27">
        <f t="shared" si="1977"/>
        <v>0</v>
      </c>
      <c r="AC1114" s="27">
        <f t="shared" si="1977"/>
        <v>1320</v>
      </c>
      <c r="AD1114" s="27">
        <f t="shared" si="1977"/>
        <v>1320</v>
      </c>
      <c r="AE1114" s="27">
        <f t="shared" si="1977"/>
        <v>1320</v>
      </c>
      <c r="AF1114" s="27">
        <f>AF1115</f>
        <v>0</v>
      </c>
      <c r="AG1114" s="27">
        <f t="shared" si="1977"/>
        <v>0</v>
      </c>
      <c r="AH1114" s="27">
        <f t="shared" si="1977"/>
        <v>0</v>
      </c>
      <c r="AI1114" s="27">
        <f t="shared" si="1977"/>
        <v>0</v>
      </c>
      <c r="AJ1114" s="27">
        <f t="shared" si="1977"/>
        <v>1320</v>
      </c>
      <c r="AK1114" s="27">
        <f t="shared" si="1977"/>
        <v>1320</v>
      </c>
      <c r="AL1114" s="27">
        <f>AL1115</f>
        <v>0</v>
      </c>
      <c r="AM1114" s="27">
        <f t="shared" si="1977"/>
        <v>0</v>
      </c>
      <c r="AN1114" s="27">
        <f t="shared" si="1977"/>
        <v>0</v>
      </c>
      <c r="AO1114" s="27">
        <f t="shared" si="1977"/>
        <v>0</v>
      </c>
      <c r="AP1114" s="27">
        <f t="shared" si="1977"/>
        <v>1320</v>
      </c>
      <c r="AQ1114" s="27">
        <f t="shared" ref="AM1114:AQ1115" si="1978">AQ1115</f>
        <v>1320</v>
      </c>
      <c r="AR1114" s="27">
        <f>AR1115</f>
        <v>0</v>
      </c>
      <c r="AS1114" s="27">
        <f t="shared" ref="AS1114:AW1115" si="1979">AS1115</f>
        <v>0</v>
      </c>
      <c r="AT1114" s="27">
        <f t="shared" si="1979"/>
        <v>0</v>
      </c>
      <c r="AU1114" s="27">
        <f t="shared" si="1979"/>
        <v>0</v>
      </c>
      <c r="AV1114" s="27">
        <f t="shared" si="1979"/>
        <v>1320</v>
      </c>
      <c r="AW1114" s="27">
        <f t="shared" si="1979"/>
        <v>1320</v>
      </c>
    </row>
    <row r="1115" spans="1:49" s="7" customFormat="1" ht="33.75">
      <c r="A1115" s="33" t="s">
        <v>102</v>
      </c>
      <c r="B1115" s="25" t="s">
        <v>11</v>
      </c>
      <c r="C1115" s="25" t="s">
        <v>53</v>
      </c>
      <c r="D1115" s="55" t="s">
        <v>682</v>
      </c>
      <c r="E1115" s="25" t="s">
        <v>91</v>
      </c>
      <c r="F1115" s="27"/>
      <c r="G1115" s="27"/>
      <c r="H1115" s="27"/>
      <c r="I1115" s="27"/>
      <c r="J1115" s="27"/>
      <c r="K1115" s="27"/>
      <c r="L1115" s="27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>
        <f>Z1116</f>
        <v>0</v>
      </c>
      <c r="AA1115" s="27">
        <f t="shared" si="1977"/>
        <v>0</v>
      </c>
      <c r="AB1115" s="27">
        <f t="shared" si="1977"/>
        <v>0</v>
      </c>
      <c r="AC1115" s="27">
        <f t="shared" si="1977"/>
        <v>1320</v>
      </c>
      <c r="AD1115" s="27">
        <f t="shared" si="1977"/>
        <v>1320</v>
      </c>
      <c r="AE1115" s="27">
        <f t="shared" si="1977"/>
        <v>1320</v>
      </c>
      <c r="AF1115" s="27">
        <f>AF1116</f>
        <v>0</v>
      </c>
      <c r="AG1115" s="27">
        <f t="shared" si="1977"/>
        <v>0</v>
      </c>
      <c r="AH1115" s="27">
        <f t="shared" si="1977"/>
        <v>0</v>
      </c>
      <c r="AI1115" s="27">
        <f t="shared" si="1977"/>
        <v>0</v>
      </c>
      <c r="AJ1115" s="27">
        <f t="shared" si="1977"/>
        <v>1320</v>
      </c>
      <c r="AK1115" s="27">
        <f t="shared" si="1977"/>
        <v>1320</v>
      </c>
      <c r="AL1115" s="27">
        <f>AL1116</f>
        <v>0</v>
      </c>
      <c r="AM1115" s="27">
        <f t="shared" si="1978"/>
        <v>0</v>
      </c>
      <c r="AN1115" s="27">
        <f t="shared" si="1978"/>
        <v>0</v>
      </c>
      <c r="AO1115" s="27">
        <f t="shared" si="1978"/>
        <v>0</v>
      </c>
      <c r="AP1115" s="27">
        <f t="shared" si="1978"/>
        <v>1320</v>
      </c>
      <c r="AQ1115" s="27">
        <f t="shared" si="1978"/>
        <v>1320</v>
      </c>
      <c r="AR1115" s="27">
        <f>AR1116</f>
        <v>0</v>
      </c>
      <c r="AS1115" s="27">
        <f t="shared" si="1979"/>
        <v>0</v>
      </c>
      <c r="AT1115" s="27">
        <f t="shared" si="1979"/>
        <v>0</v>
      </c>
      <c r="AU1115" s="27">
        <f t="shared" si="1979"/>
        <v>0</v>
      </c>
      <c r="AV1115" s="27">
        <f t="shared" si="1979"/>
        <v>1320</v>
      </c>
      <c r="AW1115" s="27">
        <f t="shared" si="1979"/>
        <v>1320</v>
      </c>
    </row>
    <row r="1116" spans="1:49" s="7" customFormat="1" ht="33.75">
      <c r="A1116" s="33" t="s">
        <v>500</v>
      </c>
      <c r="B1116" s="25" t="s">
        <v>11</v>
      </c>
      <c r="C1116" s="25" t="s">
        <v>53</v>
      </c>
      <c r="D1116" s="55" t="s">
        <v>682</v>
      </c>
      <c r="E1116" s="25" t="s">
        <v>190</v>
      </c>
      <c r="F1116" s="27"/>
      <c r="G1116" s="27"/>
      <c r="H1116" s="27"/>
      <c r="I1116" s="27"/>
      <c r="J1116" s="27"/>
      <c r="K1116" s="27"/>
      <c r="L1116" s="27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  <c r="AA1116" s="27"/>
      <c r="AB1116" s="27"/>
      <c r="AC1116" s="27">
        <v>1320</v>
      </c>
      <c r="AD1116" s="27">
        <f>X1116+Z1116+AA1116+AB1116+AC1116</f>
        <v>1320</v>
      </c>
      <c r="AE1116" s="27">
        <f>Y1116+AC1116</f>
        <v>1320</v>
      </c>
      <c r="AF1116" s="27"/>
      <c r="AG1116" s="27"/>
      <c r="AH1116" s="27"/>
      <c r="AI1116" s="27"/>
      <c r="AJ1116" s="27">
        <f>AD1116+AF1116+AG1116+AH1116+AI1116</f>
        <v>1320</v>
      </c>
      <c r="AK1116" s="27">
        <f>AE1116+AI1116</f>
        <v>1320</v>
      </c>
      <c r="AL1116" s="27"/>
      <c r="AM1116" s="27"/>
      <c r="AN1116" s="27"/>
      <c r="AO1116" s="27"/>
      <c r="AP1116" s="27">
        <f>AJ1116+AL1116+AM1116+AN1116+AO1116</f>
        <v>1320</v>
      </c>
      <c r="AQ1116" s="27">
        <f>AK1116+AO1116</f>
        <v>1320</v>
      </c>
      <c r="AR1116" s="27"/>
      <c r="AS1116" s="27"/>
      <c r="AT1116" s="27"/>
      <c r="AU1116" s="27"/>
      <c r="AV1116" s="27">
        <f>AP1116+AR1116+AS1116+AT1116+AU1116</f>
        <v>1320</v>
      </c>
      <c r="AW1116" s="27">
        <f>AQ1116+AU1116</f>
        <v>1320</v>
      </c>
    </row>
    <row r="1117" spans="1:49" s="7" customFormat="1" ht="50.25">
      <c r="A1117" s="33" t="s">
        <v>685</v>
      </c>
      <c r="B1117" s="25" t="s">
        <v>11</v>
      </c>
      <c r="C1117" s="25" t="s">
        <v>53</v>
      </c>
      <c r="D1117" s="55" t="s">
        <v>684</v>
      </c>
      <c r="E1117" s="25"/>
      <c r="F1117" s="27"/>
      <c r="G1117" s="27"/>
      <c r="H1117" s="27"/>
      <c r="I1117" s="27"/>
      <c r="J1117" s="27"/>
      <c r="K1117" s="27"/>
      <c r="L1117" s="27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>
        <f>Z1118</f>
        <v>0</v>
      </c>
      <c r="AA1117" s="27">
        <f t="shared" ref="AA1117:AP1118" si="1980">AA1118</f>
        <v>0</v>
      </c>
      <c r="AB1117" s="27">
        <f t="shared" si="1980"/>
        <v>0</v>
      </c>
      <c r="AC1117" s="27">
        <f t="shared" si="1980"/>
        <v>1320</v>
      </c>
      <c r="AD1117" s="27">
        <f t="shared" si="1980"/>
        <v>1320</v>
      </c>
      <c r="AE1117" s="27">
        <f t="shared" si="1980"/>
        <v>1320</v>
      </c>
      <c r="AF1117" s="27">
        <f>AF1118</f>
        <v>0</v>
      </c>
      <c r="AG1117" s="27">
        <f t="shared" si="1980"/>
        <v>0</v>
      </c>
      <c r="AH1117" s="27">
        <f t="shared" si="1980"/>
        <v>0</v>
      </c>
      <c r="AI1117" s="27">
        <f t="shared" si="1980"/>
        <v>0</v>
      </c>
      <c r="AJ1117" s="27">
        <f t="shared" si="1980"/>
        <v>1320</v>
      </c>
      <c r="AK1117" s="27">
        <f t="shared" si="1980"/>
        <v>1320</v>
      </c>
      <c r="AL1117" s="27">
        <f>AL1118</f>
        <v>0</v>
      </c>
      <c r="AM1117" s="27">
        <f t="shared" si="1980"/>
        <v>0</v>
      </c>
      <c r="AN1117" s="27">
        <f t="shared" si="1980"/>
        <v>0</v>
      </c>
      <c r="AO1117" s="27">
        <f t="shared" si="1980"/>
        <v>0</v>
      </c>
      <c r="AP1117" s="27">
        <f t="shared" si="1980"/>
        <v>1320</v>
      </c>
      <c r="AQ1117" s="27">
        <f t="shared" ref="AM1117:AQ1118" si="1981">AQ1118</f>
        <v>1320</v>
      </c>
      <c r="AR1117" s="27">
        <f>AR1118</f>
        <v>0</v>
      </c>
      <c r="AS1117" s="27">
        <f t="shared" ref="AS1117:AW1118" si="1982">AS1118</f>
        <v>0</v>
      </c>
      <c r="AT1117" s="27">
        <f t="shared" si="1982"/>
        <v>0</v>
      </c>
      <c r="AU1117" s="27">
        <f t="shared" si="1982"/>
        <v>0</v>
      </c>
      <c r="AV1117" s="27">
        <f t="shared" si="1982"/>
        <v>1320</v>
      </c>
      <c r="AW1117" s="27">
        <f t="shared" si="1982"/>
        <v>1320</v>
      </c>
    </row>
    <row r="1118" spans="1:49" s="7" customFormat="1" ht="33.75">
      <c r="A1118" s="33" t="s">
        <v>102</v>
      </c>
      <c r="B1118" s="25" t="s">
        <v>11</v>
      </c>
      <c r="C1118" s="25" t="s">
        <v>53</v>
      </c>
      <c r="D1118" s="55" t="s">
        <v>684</v>
      </c>
      <c r="E1118" s="25" t="s">
        <v>91</v>
      </c>
      <c r="F1118" s="27"/>
      <c r="G1118" s="27"/>
      <c r="H1118" s="27"/>
      <c r="I1118" s="27"/>
      <c r="J1118" s="27"/>
      <c r="K1118" s="27"/>
      <c r="L1118" s="27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>
        <f>Z1119</f>
        <v>0</v>
      </c>
      <c r="AA1118" s="27">
        <f t="shared" si="1980"/>
        <v>0</v>
      </c>
      <c r="AB1118" s="27">
        <f t="shared" si="1980"/>
        <v>0</v>
      </c>
      <c r="AC1118" s="27">
        <f t="shared" si="1980"/>
        <v>1320</v>
      </c>
      <c r="AD1118" s="27">
        <f t="shared" si="1980"/>
        <v>1320</v>
      </c>
      <c r="AE1118" s="27">
        <f t="shared" si="1980"/>
        <v>1320</v>
      </c>
      <c r="AF1118" s="27">
        <f>AF1119</f>
        <v>0</v>
      </c>
      <c r="AG1118" s="27">
        <f t="shared" si="1980"/>
        <v>0</v>
      </c>
      <c r="AH1118" s="27">
        <f t="shared" si="1980"/>
        <v>0</v>
      </c>
      <c r="AI1118" s="27">
        <f t="shared" si="1980"/>
        <v>0</v>
      </c>
      <c r="AJ1118" s="27">
        <f t="shared" si="1980"/>
        <v>1320</v>
      </c>
      <c r="AK1118" s="27">
        <f t="shared" si="1980"/>
        <v>1320</v>
      </c>
      <c r="AL1118" s="27">
        <f>AL1119</f>
        <v>0</v>
      </c>
      <c r="AM1118" s="27">
        <f t="shared" si="1981"/>
        <v>0</v>
      </c>
      <c r="AN1118" s="27">
        <f t="shared" si="1981"/>
        <v>0</v>
      </c>
      <c r="AO1118" s="27">
        <f t="shared" si="1981"/>
        <v>0</v>
      </c>
      <c r="AP1118" s="27">
        <f t="shared" si="1981"/>
        <v>1320</v>
      </c>
      <c r="AQ1118" s="27">
        <f t="shared" si="1981"/>
        <v>1320</v>
      </c>
      <c r="AR1118" s="27">
        <f>AR1119</f>
        <v>0</v>
      </c>
      <c r="AS1118" s="27">
        <f t="shared" si="1982"/>
        <v>0</v>
      </c>
      <c r="AT1118" s="27">
        <f t="shared" si="1982"/>
        <v>0</v>
      </c>
      <c r="AU1118" s="27">
        <f t="shared" si="1982"/>
        <v>0</v>
      </c>
      <c r="AV1118" s="27">
        <f t="shared" si="1982"/>
        <v>1320</v>
      </c>
      <c r="AW1118" s="27">
        <f t="shared" si="1982"/>
        <v>1320</v>
      </c>
    </row>
    <row r="1119" spans="1:49" s="7" customFormat="1" ht="33.75">
      <c r="A1119" s="33" t="s">
        <v>500</v>
      </c>
      <c r="B1119" s="25" t="s">
        <v>11</v>
      </c>
      <c r="C1119" s="25" t="s">
        <v>53</v>
      </c>
      <c r="D1119" s="55" t="s">
        <v>684</v>
      </c>
      <c r="E1119" s="25" t="s">
        <v>190</v>
      </c>
      <c r="F1119" s="27"/>
      <c r="G1119" s="27"/>
      <c r="H1119" s="27"/>
      <c r="I1119" s="27"/>
      <c r="J1119" s="27"/>
      <c r="K1119" s="27"/>
      <c r="L1119" s="27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  <c r="AA1119" s="27"/>
      <c r="AB1119" s="27"/>
      <c r="AC1119" s="27">
        <v>1320</v>
      </c>
      <c r="AD1119" s="27">
        <f>X1119+Z1119+AA1119+AB1119+AC1119</f>
        <v>1320</v>
      </c>
      <c r="AE1119" s="27">
        <f>Y1119+AC1119</f>
        <v>1320</v>
      </c>
      <c r="AF1119" s="27"/>
      <c r="AG1119" s="27"/>
      <c r="AH1119" s="27"/>
      <c r="AI1119" s="27"/>
      <c r="AJ1119" s="27">
        <f>AD1119+AF1119+AG1119+AH1119+AI1119</f>
        <v>1320</v>
      </c>
      <c r="AK1119" s="27">
        <f>AE1119+AI1119</f>
        <v>1320</v>
      </c>
      <c r="AL1119" s="27"/>
      <c r="AM1119" s="27"/>
      <c r="AN1119" s="27"/>
      <c r="AO1119" s="27"/>
      <c r="AP1119" s="27">
        <f>AJ1119+AL1119+AM1119+AN1119+AO1119</f>
        <v>1320</v>
      </c>
      <c r="AQ1119" s="27">
        <f>AK1119+AO1119</f>
        <v>1320</v>
      </c>
      <c r="AR1119" s="27"/>
      <c r="AS1119" s="27"/>
      <c r="AT1119" s="27"/>
      <c r="AU1119" s="27"/>
      <c r="AV1119" s="27">
        <f>AP1119+AR1119+AS1119+AT1119+AU1119</f>
        <v>1320</v>
      </c>
      <c r="AW1119" s="27">
        <f>AQ1119+AU1119</f>
        <v>1320</v>
      </c>
    </row>
    <row r="1120" spans="1:49" s="7" customFormat="1" ht="57.75" customHeight="1">
      <c r="A1120" s="33" t="s">
        <v>687</v>
      </c>
      <c r="B1120" s="25" t="s">
        <v>11</v>
      </c>
      <c r="C1120" s="25" t="s">
        <v>53</v>
      </c>
      <c r="D1120" s="55" t="s">
        <v>686</v>
      </c>
      <c r="E1120" s="25"/>
      <c r="F1120" s="27"/>
      <c r="G1120" s="27"/>
      <c r="H1120" s="27"/>
      <c r="I1120" s="27"/>
      <c r="J1120" s="27"/>
      <c r="K1120" s="27"/>
      <c r="L1120" s="27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>
        <f>Z1121</f>
        <v>0</v>
      </c>
      <c r="AA1120" s="27">
        <f t="shared" ref="AA1120:AP1121" si="1983">AA1121</f>
        <v>0</v>
      </c>
      <c r="AB1120" s="27">
        <f t="shared" si="1983"/>
        <v>0</v>
      </c>
      <c r="AC1120" s="27">
        <f t="shared" si="1983"/>
        <v>660</v>
      </c>
      <c r="AD1120" s="27">
        <f t="shared" si="1983"/>
        <v>660</v>
      </c>
      <c r="AE1120" s="27">
        <f t="shared" si="1983"/>
        <v>660</v>
      </c>
      <c r="AF1120" s="27">
        <f>AF1121</f>
        <v>0</v>
      </c>
      <c r="AG1120" s="27">
        <f t="shared" si="1983"/>
        <v>0</v>
      </c>
      <c r="AH1120" s="27">
        <f t="shared" si="1983"/>
        <v>0</v>
      </c>
      <c r="AI1120" s="27">
        <f t="shared" si="1983"/>
        <v>0</v>
      </c>
      <c r="AJ1120" s="27">
        <f t="shared" si="1983"/>
        <v>660</v>
      </c>
      <c r="AK1120" s="27">
        <f t="shared" si="1983"/>
        <v>660</v>
      </c>
      <c r="AL1120" s="27">
        <f>AL1121</f>
        <v>0</v>
      </c>
      <c r="AM1120" s="27">
        <f t="shared" si="1983"/>
        <v>0</v>
      </c>
      <c r="AN1120" s="27">
        <f t="shared" si="1983"/>
        <v>0</v>
      </c>
      <c r="AO1120" s="27">
        <f t="shared" si="1983"/>
        <v>0</v>
      </c>
      <c r="AP1120" s="27">
        <f t="shared" si="1983"/>
        <v>660</v>
      </c>
      <c r="AQ1120" s="27">
        <f t="shared" ref="AM1120:AQ1121" si="1984">AQ1121</f>
        <v>660</v>
      </c>
      <c r="AR1120" s="27">
        <f>AR1121</f>
        <v>0</v>
      </c>
      <c r="AS1120" s="27">
        <f t="shared" ref="AS1120:AW1121" si="1985">AS1121</f>
        <v>0</v>
      </c>
      <c r="AT1120" s="27">
        <f t="shared" si="1985"/>
        <v>0</v>
      </c>
      <c r="AU1120" s="27">
        <f t="shared" si="1985"/>
        <v>0</v>
      </c>
      <c r="AV1120" s="27">
        <f t="shared" si="1985"/>
        <v>660</v>
      </c>
      <c r="AW1120" s="27">
        <f t="shared" si="1985"/>
        <v>660</v>
      </c>
    </row>
    <row r="1121" spans="1:49" s="7" customFormat="1" ht="33.75">
      <c r="A1121" s="33" t="s">
        <v>102</v>
      </c>
      <c r="B1121" s="25" t="s">
        <v>11</v>
      </c>
      <c r="C1121" s="25" t="s">
        <v>53</v>
      </c>
      <c r="D1121" s="55" t="s">
        <v>686</v>
      </c>
      <c r="E1121" s="25" t="s">
        <v>91</v>
      </c>
      <c r="F1121" s="27"/>
      <c r="G1121" s="27"/>
      <c r="H1121" s="27"/>
      <c r="I1121" s="27"/>
      <c r="J1121" s="27"/>
      <c r="K1121" s="27"/>
      <c r="L1121" s="27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>
        <f>Z1122</f>
        <v>0</v>
      </c>
      <c r="AA1121" s="27">
        <f t="shared" si="1983"/>
        <v>0</v>
      </c>
      <c r="AB1121" s="27">
        <f t="shared" si="1983"/>
        <v>0</v>
      </c>
      <c r="AC1121" s="27">
        <f t="shared" si="1983"/>
        <v>660</v>
      </c>
      <c r="AD1121" s="27">
        <f t="shared" si="1983"/>
        <v>660</v>
      </c>
      <c r="AE1121" s="27">
        <f t="shared" si="1983"/>
        <v>660</v>
      </c>
      <c r="AF1121" s="27">
        <f>AF1122</f>
        <v>0</v>
      </c>
      <c r="AG1121" s="27">
        <f t="shared" si="1983"/>
        <v>0</v>
      </c>
      <c r="AH1121" s="27">
        <f t="shared" si="1983"/>
        <v>0</v>
      </c>
      <c r="AI1121" s="27">
        <f t="shared" si="1983"/>
        <v>0</v>
      </c>
      <c r="AJ1121" s="27">
        <f t="shared" si="1983"/>
        <v>660</v>
      </c>
      <c r="AK1121" s="27">
        <f t="shared" si="1983"/>
        <v>660</v>
      </c>
      <c r="AL1121" s="27">
        <f>AL1122</f>
        <v>0</v>
      </c>
      <c r="AM1121" s="27">
        <f t="shared" si="1984"/>
        <v>0</v>
      </c>
      <c r="AN1121" s="27">
        <f t="shared" si="1984"/>
        <v>0</v>
      </c>
      <c r="AO1121" s="27">
        <f t="shared" si="1984"/>
        <v>0</v>
      </c>
      <c r="AP1121" s="27">
        <f t="shared" si="1984"/>
        <v>660</v>
      </c>
      <c r="AQ1121" s="27">
        <f t="shared" si="1984"/>
        <v>660</v>
      </c>
      <c r="AR1121" s="27">
        <f>AR1122</f>
        <v>0</v>
      </c>
      <c r="AS1121" s="27">
        <f t="shared" si="1985"/>
        <v>0</v>
      </c>
      <c r="AT1121" s="27">
        <f t="shared" si="1985"/>
        <v>0</v>
      </c>
      <c r="AU1121" s="27">
        <f t="shared" si="1985"/>
        <v>0</v>
      </c>
      <c r="AV1121" s="27">
        <f t="shared" si="1985"/>
        <v>660</v>
      </c>
      <c r="AW1121" s="27">
        <f t="shared" si="1985"/>
        <v>660</v>
      </c>
    </row>
    <row r="1122" spans="1:49" s="7" customFormat="1" ht="33.75">
      <c r="A1122" s="33" t="s">
        <v>500</v>
      </c>
      <c r="B1122" s="25" t="s">
        <v>11</v>
      </c>
      <c r="C1122" s="25" t="s">
        <v>53</v>
      </c>
      <c r="D1122" s="55" t="s">
        <v>686</v>
      </c>
      <c r="E1122" s="25" t="s">
        <v>190</v>
      </c>
      <c r="F1122" s="27"/>
      <c r="G1122" s="27"/>
      <c r="H1122" s="27"/>
      <c r="I1122" s="27"/>
      <c r="J1122" s="27"/>
      <c r="K1122" s="27"/>
      <c r="L1122" s="27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  <c r="AA1122" s="27"/>
      <c r="AB1122" s="27"/>
      <c r="AC1122" s="27">
        <v>660</v>
      </c>
      <c r="AD1122" s="27">
        <f>X1122+Z1122+AA1122+AB1122+AC1122</f>
        <v>660</v>
      </c>
      <c r="AE1122" s="27">
        <f>Y1122+AC1122</f>
        <v>660</v>
      </c>
      <c r="AF1122" s="27"/>
      <c r="AG1122" s="27"/>
      <c r="AH1122" s="27"/>
      <c r="AI1122" s="27"/>
      <c r="AJ1122" s="27">
        <f>AD1122+AF1122+AG1122+AH1122+AI1122</f>
        <v>660</v>
      </c>
      <c r="AK1122" s="27">
        <f>AE1122+AI1122</f>
        <v>660</v>
      </c>
      <c r="AL1122" s="27"/>
      <c r="AM1122" s="27"/>
      <c r="AN1122" s="27"/>
      <c r="AO1122" s="27"/>
      <c r="AP1122" s="27">
        <f>AJ1122+AL1122+AM1122+AN1122+AO1122</f>
        <v>660</v>
      </c>
      <c r="AQ1122" s="27">
        <f>AK1122+AO1122</f>
        <v>660</v>
      </c>
      <c r="AR1122" s="27"/>
      <c r="AS1122" s="27"/>
      <c r="AT1122" s="27"/>
      <c r="AU1122" s="27"/>
      <c r="AV1122" s="27">
        <f>AP1122+AR1122+AS1122+AT1122+AU1122</f>
        <v>660</v>
      </c>
      <c r="AW1122" s="27">
        <f>AQ1122+AU1122</f>
        <v>660</v>
      </c>
    </row>
    <row r="1123" spans="1:49" s="7" customFormat="1" ht="33.75">
      <c r="A1123" s="33" t="s">
        <v>680</v>
      </c>
      <c r="B1123" s="25" t="s">
        <v>11</v>
      </c>
      <c r="C1123" s="25" t="s">
        <v>53</v>
      </c>
      <c r="D1123" s="55" t="s">
        <v>681</v>
      </c>
      <c r="E1123" s="25"/>
      <c r="F1123" s="27"/>
      <c r="G1123" s="27"/>
      <c r="H1123" s="27"/>
      <c r="I1123" s="27"/>
      <c r="J1123" s="27"/>
      <c r="K1123" s="27"/>
      <c r="L1123" s="27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>
        <f>Z1124</f>
        <v>0</v>
      </c>
      <c r="AA1123" s="27">
        <f t="shared" ref="AA1123:AP1124" si="1986">AA1124</f>
        <v>0</v>
      </c>
      <c r="AB1123" s="27">
        <f t="shared" si="1986"/>
        <v>0</v>
      </c>
      <c r="AC1123" s="27">
        <f t="shared" si="1986"/>
        <v>7915</v>
      </c>
      <c r="AD1123" s="27">
        <f t="shared" si="1986"/>
        <v>7915</v>
      </c>
      <c r="AE1123" s="27">
        <f t="shared" si="1986"/>
        <v>7915</v>
      </c>
      <c r="AF1123" s="27">
        <f>AF1124</f>
        <v>0</v>
      </c>
      <c r="AG1123" s="27">
        <f t="shared" si="1986"/>
        <v>0</v>
      </c>
      <c r="AH1123" s="27">
        <f t="shared" si="1986"/>
        <v>0</v>
      </c>
      <c r="AI1123" s="27">
        <f t="shared" si="1986"/>
        <v>0</v>
      </c>
      <c r="AJ1123" s="27">
        <f t="shared" si="1986"/>
        <v>7915</v>
      </c>
      <c r="AK1123" s="27">
        <f t="shared" si="1986"/>
        <v>7915</v>
      </c>
      <c r="AL1123" s="27">
        <f>AL1124</f>
        <v>0</v>
      </c>
      <c r="AM1123" s="27">
        <f t="shared" si="1986"/>
        <v>0</v>
      </c>
      <c r="AN1123" s="27">
        <f t="shared" si="1986"/>
        <v>0</v>
      </c>
      <c r="AO1123" s="27">
        <f t="shared" si="1986"/>
        <v>0</v>
      </c>
      <c r="AP1123" s="27">
        <f t="shared" si="1986"/>
        <v>7915</v>
      </c>
      <c r="AQ1123" s="27">
        <f t="shared" ref="AM1123:AQ1124" si="1987">AQ1124</f>
        <v>7915</v>
      </c>
      <c r="AR1123" s="27">
        <f>AR1124</f>
        <v>0</v>
      </c>
      <c r="AS1123" s="27">
        <f t="shared" ref="AS1123:AW1124" si="1988">AS1124</f>
        <v>0</v>
      </c>
      <c r="AT1123" s="27">
        <f t="shared" si="1988"/>
        <v>0</v>
      </c>
      <c r="AU1123" s="27">
        <f t="shared" si="1988"/>
        <v>0</v>
      </c>
      <c r="AV1123" s="27">
        <f t="shared" si="1988"/>
        <v>7915</v>
      </c>
      <c r="AW1123" s="27">
        <f t="shared" si="1988"/>
        <v>7915</v>
      </c>
    </row>
    <row r="1124" spans="1:49" s="7" customFormat="1" ht="33.75">
      <c r="A1124" s="33" t="s">
        <v>102</v>
      </c>
      <c r="B1124" s="25" t="s">
        <v>11</v>
      </c>
      <c r="C1124" s="25" t="s">
        <v>53</v>
      </c>
      <c r="D1124" s="55" t="s">
        <v>681</v>
      </c>
      <c r="E1124" s="25" t="s">
        <v>91</v>
      </c>
      <c r="F1124" s="27"/>
      <c r="G1124" s="27"/>
      <c r="H1124" s="27"/>
      <c r="I1124" s="27"/>
      <c r="J1124" s="27"/>
      <c r="K1124" s="27"/>
      <c r="L1124" s="27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>
        <f>Z1125</f>
        <v>0</v>
      </c>
      <c r="AA1124" s="27">
        <f t="shared" si="1986"/>
        <v>0</v>
      </c>
      <c r="AB1124" s="27">
        <f t="shared" si="1986"/>
        <v>0</v>
      </c>
      <c r="AC1124" s="27">
        <f t="shared" si="1986"/>
        <v>7915</v>
      </c>
      <c r="AD1124" s="27">
        <f t="shared" si="1986"/>
        <v>7915</v>
      </c>
      <c r="AE1124" s="27">
        <f t="shared" si="1986"/>
        <v>7915</v>
      </c>
      <c r="AF1124" s="27">
        <f>AF1125</f>
        <v>0</v>
      </c>
      <c r="AG1124" s="27">
        <f t="shared" si="1986"/>
        <v>0</v>
      </c>
      <c r="AH1124" s="27">
        <f t="shared" si="1986"/>
        <v>0</v>
      </c>
      <c r="AI1124" s="27">
        <f t="shared" si="1986"/>
        <v>0</v>
      </c>
      <c r="AJ1124" s="27">
        <f t="shared" si="1986"/>
        <v>7915</v>
      </c>
      <c r="AK1124" s="27">
        <f t="shared" si="1986"/>
        <v>7915</v>
      </c>
      <c r="AL1124" s="27">
        <f>AL1125</f>
        <v>0</v>
      </c>
      <c r="AM1124" s="27">
        <f t="shared" si="1987"/>
        <v>0</v>
      </c>
      <c r="AN1124" s="27">
        <f t="shared" si="1987"/>
        <v>0</v>
      </c>
      <c r="AO1124" s="27">
        <f t="shared" si="1987"/>
        <v>0</v>
      </c>
      <c r="AP1124" s="27">
        <f t="shared" si="1987"/>
        <v>7915</v>
      </c>
      <c r="AQ1124" s="27">
        <f t="shared" si="1987"/>
        <v>7915</v>
      </c>
      <c r="AR1124" s="27">
        <f>AR1125</f>
        <v>0</v>
      </c>
      <c r="AS1124" s="27">
        <f t="shared" si="1988"/>
        <v>0</v>
      </c>
      <c r="AT1124" s="27">
        <f t="shared" si="1988"/>
        <v>0</v>
      </c>
      <c r="AU1124" s="27">
        <f t="shared" si="1988"/>
        <v>0</v>
      </c>
      <c r="AV1124" s="27">
        <f t="shared" si="1988"/>
        <v>7915</v>
      </c>
      <c r="AW1124" s="27">
        <f t="shared" si="1988"/>
        <v>7915</v>
      </c>
    </row>
    <row r="1125" spans="1:49" s="7" customFormat="1" ht="33.75">
      <c r="A1125" s="33" t="s">
        <v>500</v>
      </c>
      <c r="B1125" s="25" t="s">
        <v>11</v>
      </c>
      <c r="C1125" s="25" t="s">
        <v>53</v>
      </c>
      <c r="D1125" s="55" t="s">
        <v>681</v>
      </c>
      <c r="E1125" s="25" t="s">
        <v>190</v>
      </c>
      <c r="F1125" s="27"/>
      <c r="G1125" s="27"/>
      <c r="H1125" s="27"/>
      <c r="I1125" s="27"/>
      <c r="J1125" s="27"/>
      <c r="K1125" s="27"/>
      <c r="L1125" s="27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  <c r="AA1125" s="27"/>
      <c r="AB1125" s="27"/>
      <c r="AC1125" s="27">
        <v>7915</v>
      </c>
      <c r="AD1125" s="27">
        <f>X1125+Z1125+AA1125+AB1125+AC1125</f>
        <v>7915</v>
      </c>
      <c r="AE1125" s="27">
        <f>Y1125+AC1125</f>
        <v>7915</v>
      </c>
      <c r="AF1125" s="27"/>
      <c r="AG1125" s="27"/>
      <c r="AH1125" s="27"/>
      <c r="AI1125" s="27"/>
      <c r="AJ1125" s="27">
        <f>AD1125+AF1125+AG1125+AH1125+AI1125</f>
        <v>7915</v>
      </c>
      <c r="AK1125" s="27">
        <f>AE1125+AI1125</f>
        <v>7915</v>
      </c>
      <c r="AL1125" s="27"/>
      <c r="AM1125" s="27"/>
      <c r="AN1125" s="27"/>
      <c r="AO1125" s="27"/>
      <c r="AP1125" s="27">
        <f>AJ1125+AL1125+AM1125+AN1125+AO1125</f>
        <v>7915</v>
      </c>
      <c r="AQ1125" s="27">
        <f>AK1125+AO1125</f>
        <v>7915</v>
      </c>
      <c r="AR1125" s="27"/>
      <c r="AS1125" s="27"/>
      <c r="AT1125" s="27"/>
      <c r="AU1125" s="27"/>
      <c r="AV1125" s="27">
        <f>AP1125+AR1125+AS1125+AT1125+AU1125</f>
        <v>7915</v>
      </c>
      <c r="AW1125" s="27">
        <f>AQ1125+AU1125</f>
        <v>7915</v>
      </c>
    </row>
    <row r="1126" spans="1:49" s="7" customFormat="1" ht="18.75">
      <c r="A1126" s="33"/>
      <c r="B1126" s="25"/>
      <c r="C1126" s="25"/>
      <c r="D1126" s="55"/>
      <c r="E1126" s="25"/>
      <c r="F1126" s="27"/>
      <c r="G1126" s="27"/>
      <c r="H1126" s="27"/>
      <c r="I1126" s="27"/>
      <c r="J1126" s="27"/>
      <c r="K1126" s="27"/>
      <c r="L1126" s="27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  <c r="AA1126" s="27"/>
      <c r="AB1126" s="27"/>
      <c r="AC1126" s="27"/>
      <c r="AD1126" s="27"/>
      <c r="AE1126" s="27"/>
      <c r="AF1126" s="27"/>
      <c r="AG1126" s="27"/>
      <c r="AH1126" s="27"/>
      <c r="AI1126" s="27"/>
      <c r="AJ1126" s="27"/>
      <c r="AK1126" s="27"/>
      <c r="AL1126" s="27"/>
      <c r="AM1126" s="27"/>
      <c r="AN1126" s="27"/>
      <c r="AO1126" s="27"/>
      <c r="AP1126" s="27"/>
      <c r="AQ1126" s="27"/>
      <c r="AR1126" s="27"/>
      <c r="AS1126" s="27"/>
      <c r="AT1126" s="27"/>
      <c r="AU1126" s="27"/>
      <c r="AV1126" s="27"/>
      <c r="AW1126" s="27"/>
    </row>
    <row r="1127" spans="1:49" s="7" customFormat="1" ht="18.75">
      <c r="A1127" s="99" t="s">
        <v>617</v>
      </c>
      <c r="B1127" s="100" t="s">
        <v>618</v>
      </c>
      <c r="C1127" s="100" t="s">
        <v>55</v>
      </c>
      <c r="D1127" s="101"/>
      <c r="E1127" s="101"/>
      <c r="F1127" s="102"/>
      <c r="G1127" s="102"/>
      <c r="H1127" s="102">
        <f>H1128</f>
        <v>0</v>
      </c>
      <c r="I1127" s="102">
        <f t="shared" ref="I1127:X1131" si="1989">I1128</f>
        <v>0</v>
      </c>
      <c r="J1127" s="102">
        <f t="shared" si="1989"/>
        <v>0</v>
      </c>
      <c r="K1127" s="102">
        <f t="shared" si="1989"/>
        <v>18068</v>
      </c>
      <c r="L1127" s="102">
        <f t="shared" si="1989"/>
        <v>18068</v>
      </c>
      <c r="M1127" s="102">
        <f t="shared" si="1989"/>
        <v>18068</v>
      </c>
      <c r="N1127" s="102">
        <f>N1128</f>
        <v>0</v>
      </c>
      <c r="O1127" s="102">
        <f t="shared" si="1989"/>
        <v>0</v>
      </c>
      <c r="P1127" s="102">
        <f t="shared" si="1989"/>
        <v>0</v>
      </c>
      <c r="Q1127" s="102">
        <f t="shared" si="1989"/>
        <v>0</v>
      </c>
      <c r="R1127" s="102">
        <f t="shared" si="1989"/>
        <v>18068</v>
      </c>
      <c r="S1127" s="102">
        <f t="shared" si="1989"/>
        <v>18068</v>
      </c>
      <c r="T1127" s="102">
        <f>T1128</f>
        <v>0</v>
      </c>
      <c r="U1127" s="102">
        <f t="shared" si="1989"/>
        <v>0</v>
      </c>
      <c r="V1127" s="102">
        <f t="shared" si="1989"/>
        <v>0</v>
      </c>
      <c r="W1127" s="102">
        <f t="shared" si="1989"/>
        <v>0</v>
      </c>
      <c r="X1127" s="102">
        <f t="shared" si="1989"/>
        <v>18068</v>
      </c>
      <c r="Y1127" s="102">
        <f t="shared" ref="U1127:Y1131" si="1990">Y1128</f>
        <v>18068</v>
      </c>
      <c r="Z1127" s="102">
        <f>Z1128+Z1133</f>
        <v>0</v>
      </c>
      <c r="AA1127" s="102">
        <f t="shared" ref="AA1127:AE1127" si="1991">AA1128+AA1133</f>
        <v>0</v>
      </c>
      <c r="AB1127" s="102">
        <f t="shared" si="1991"/>
        <v>0</v>
      </c>
      <c r="AC1127" s="102">
        <f t="shared" si="1991"/>
        <v>68595</v>
      </c>
      <c r="AD1127" s="102">
        <f t="shared" si="1991"/>
        <v>86663</v>
      </c>
      <c r="AE1127" s="102">
        <f t="shared" si="1991"/>
        <v>86663</v>
      </c>
      <c r="AF1127" s="102">
        <f>AF1128+AF1133</f>
        <v>0</v>
      </c>
      <c r="AG1127" s="102">
        <f t="shared" ref="AG1127:AK1127" si="1992">AG1128+AG1133</f>
        <v>0</v>
      </c>
      <c r="AH1127" s="102">
        <f t="shared" si="1992"/>
        <v>0</v>
      </c>
      <c r="AI1127" s="102">
        <f t="shared" si="1992"/>
        <v>0</v>
      </c>
      <c r="AJ1127" s="102">
        <f t="shared" si="1992"/>
        <v>86663</v>
      </c>
      <c r="AK1127" s="102">
        <f t="shared" si="1992"/>
        <v>86663</v>
      </c>
      <c r="AL1127" s="102">
        <f>AL1128+AL1133</f>
        <v>0</v>
      </c>
      <c r="AM1127" s="102">
        <f t="shared" ref="AM1127:AQ1127" si="1993">AM1128+AM1133</f>
        <v>0</v>
      </c>
      <c r="AN1127" s="102">
        <f t="shared" si="1993"/>
        <v>0</v>
      </c>
      <c r="AO1127" s="102">
        <f t="shared" si="1993"/>
        <v>0</v>
      </c>
      <c r="AP1127" s="102">
        <f t="shared" si="1993"/>
        <v>86663</v>
      </c>
      <c r="AQ1127" s="102">
        <f t="shared" si="1993"/>
        <v>86663</v>
      </c>
      <c r="AR1127" s="102">
        <f>AR1128+AR1133</f>
        <v>0</v>
      </c>
      <c r="AS1127" s="102">
        <f t="shared" ref="AS1127:AW1127" si="1994">AS1128+AS1133</f>
        <v>0</v>
      </c>
      <c r="AT1127" s="102">
        <f t="shared" si="1994"/>
        <v>0</v>
      </c>
      <c r="AU1127" s="102">
        <f t="shared" si="1994"/>
        <v>0</v>
      </c>
      <c r="AV1127" s="102">
        <f t="shared" si="1994"/>
        <v>86663</v>
      </c>
      <c r="AW1127" s="102">
        <f t="shared" si="1994"/>
        <v>86663</v>
      </c>
    </row>
    <row r="1128" spans="1:49" s="7" customFormat="1" ht="66.75">
      <c r="A1128" s="104" t="s">
        <v>479</v>
      </c>
      <c r="B1128" s="25" t="s">
        <v>11</v>
      </c>
      <c r="C1128" s="25" t="s">
        <v>55</v>
      </c>
      <c r="D1128" s="28" t="s">
        <v>326</v>
      </c>
      <c r="E1128" s="25"/>
      <c r="F1128" s="59"/>
      <c r="G1128" s="59"/>
      <c r="H1128" s="103">
        <f>H1129</f>
        <v>0</v>
      </c>
      <c r="I1128" s="103">
        <f t="shared" si="1989"/>
        <v>0</v>
      </c>
      <c r="J1128" s="103">
        <f t="shared" si="1989"/>
        <v>0</v>
      </c>
      <c r="K1128" s="103">
        <f t="shared" si="1989"/>
        <v>18068</v>
      </c>
      <c r="L1128" s="27">
        <f t="shared" si="1989"/>
        <v>18068</v>
      </c>
      <c r="M1128" s="27">
        <f t="shared" si="1989"/>
        <v>18068</v>
      </c>
      <c r="N1128" s="59">
        <f>N1129</f>
        <v>0</v>
      </c>
      <c r="O1128" s="59">
        <f t="shared" si="1989"/>
        <v>0</v>
      </c>
      <c r="P1128" s="59">
        <f t="shared" si="1989"/>
        <v>0</v>
      </c>
      <c r="Q1128" s="59">
        <f t="shared" si="1989"/>
        <v>0</v>
      </c>
      <c r="R1128" s="27">
        <f t="shared" si="1989"/>
        <v>18068</v>
      </c>
      <c r="S1128" s="27">
        <f t="shared" si="1989"/>
        <v>18068</v>
      </c>
      <c r="T1128" s="59">
        <f>T1129</f>
        <v>0</v>
      </c>
      <c r="U1128" s="59">
        <f t="shared" si="1990"/>
        <v>0</v>
      </c>
      <c r="V1128" s="59">
        <f t="shared" si="1990"/>
        <v>0</v>
      </c>
      <c r="W1128" s="59">
        <f t="shared" si="1990"/>
        <v>0</v>
      </c>
      <c r="X1128" s="27">
        <f t="shared" si="1990"/>
        <v>18068</v>
      </c>
      <c r="Y1128" s="27">
        <f t="shared" si="1990"/>
        <v>18068</v>
      </c>
      <c r="Z1128" s="59">
        <f>Z1129</f>
        <v>0</v>
      </c>
      <c r="AA1128" s="59">
        <f t="shared" ref="AA1128:AP1131" si="1995">AA1129</f>
        <v>0</v>
      </c>
      <c r="AB1128" s="59">
        <f t="shared" si="1995"/>
        <v>0</v>
      </c>
      <c r="AC1128" s="59">
        <f t="shared" si="1995"/>
        <v>0</v>
      </c>
      <c r="AD1128" s="27">
        <f t="shared" si="1995"/>
        <v>18068</v>
      </c>
      <c r="AE1128" s="27">
        <f t="shared" si="1995"/>
        <v>18068</v>
      </c>
      <c r="AF1128" s="59">
        <f>AF1129</f>
        <v>0</v>
      </c>
      <c r="AG1128" s="59">
        <f t="shared" si="1995"/>
        <v>0</v>
      </c>
      <c r="AH1128" s="59">
        <f t="shared" si="1995"/>
        <v>0</v>
      </c>
      <c r="AI1128" s="59">
        <f t="shared" si="1995"/>
        <v>0</v>
      </c>
      <c r="AJ1128" s="27">
        <f t="shared" si="1995"/>
        <v>18068</v>
      </c>
      <c r="AK1128" s="27">
        <f t="shared" si="1995"/>
        <v>18068</v>
      </c>
      <c r="AL1128" s="59">
        <f>AL1129</f>
        <v>0</v>
      </c>
      <c r="AM1128" s="59">
        <f t="shared" si="1995"/>
        <v>0</v>
      </c>
      <c r="AN1128" s="59">
        <f t="shared" si="1995"/>
        <v>0</v>
      </c>
      <c r="AO1128" s="59">
        <f t="shared" si="1995"/>
        <v>0</v>
      </c>
      <c r="AP1128" s="27">
        <f t="shared" si="1995"/>
        <v>18068</v>
      </c>
      <c r="AQ1128" s="27">
        <f t="shared" ref="AM1128:AQ1131" si="1996">AQ1129</f>
        <v>18068</v>
      </c>
      <c r="AR1128" s="59">
        <f>AR1129</f>
        <v>0</v>
      </c>
      <c r="AS1128" s="59">
        <f t="shared" ref="AS1128:AW1131" si="1997">AS1129</f>
        <v>0</v>
      </c>
      <c r="AT1128" s="59">
        <f t="shared" si="1997"/>
        <v>0</v>
      </c>
      <c r="AU1128" s="59">
        <f t="shared" si="1997"/>
        <v>0</v>
      </c>
      <c r="AV1128" s="27">
        <f t="shared" si="1997"/>
        <v>18068</v>
      </c>
      <c r="AW1128" s="27">
        <f t="shared" si="1997"/>
        <v>18068</v>
      </c>
    </row>
    <row r="1129" spans="1:49" s="7" customFormat="1" ht="18.75">
      <c r="A1129" s="104" t="s">
        <v>593</v>
      </c>
      <c r="B1129" s="25" t="s">
        <v>618</v>
      </c>
      <c r="C1129" s="25" t="s">
        <v>619</v>
      </c>
      <c r="D1129" s="28" t="s">
        <v>621</v>
      </c>
      <c r="E1129" s="25"/>
      <c r="F1129" s="59"/>
      <c r="G1129" s="59"/>
      <c r="H1129" s="103">
        <f>H1130</f>
        <v>0</v>
      </c>
      <c r="I1129" s="103">
        <f t="shared" si="1989"/>
        <v>0</v>
      </c>
      <c r="J1129" s="103">
        <f t="shared" si="1989"/>
        <v>0</v>
      </c>
      <c r="K1129" s="103">
        <f t="shared" si="1989"/>
        <v>18068</v>
      </c>
      <c r="L1129" s="27">
        <f t="shared" si="1989"/>
        <v>18068</v>
      </c>
      <c r="M1129" s="27">
        <f t="shared" si="1989"/>
        <v>18068</v>
      </c>
      <c r="N1129" s="59">
        <f>N1130</f>
        <v>0</v>
      </c>
      <c r="O1129" s="59">
        <f t="shared" si="1989"/>
        <v>0</v>
      </c>
      <c r="P1129" s="59">
        <f t="shared" si="1989"/>
        <v>0</v>
      </c>
      <c r="Q1129" s="59">
        <f t="shared" si="1989"/>
        <v>0</v>
      </c>
      <c r="R1129" s="27">
        <f t="shared" si="1989"/>
        <v>18068</v>
      </c>
      <c r="S1129" s="27">
        <f t="shared" si="1989"/>
        <v>18068</v>
      </c>
      <c r="T1129" s="59">
        <f>T1130</f>
        <v>0</v>
      </c>
      <c r="U1129" s="59">
        <f t="shared" si="1990"/>
        <v>0</v>
      </c>
      <c r="V1129" s="59">
        <f t="shared" si="1990"/>
        <v>0</v>
      </c>
      <c r="W1129" s="59">
        <f t="shared" si="1990"/>
        <v>0</v>
      </c>
      <c r="X1129" s="27">
        <f t="shared" si="1990"/>
        <v>18068</v>
      </c>
      <c r="Y1129" s="27">
        <f t="shared" si="1990"/>
        <v>18068</v>
      </c>
      <c r="Z1129" s="59">
        <f>Z1130</f>
        <v>0</v>
      </c>
      <c r="AA1129" s="59">
        <f t="shared" si="1995"/>
        <v>0</v>
      </c>
      <c r="AB1129" s="59">
        <f t="shared" si="1995"/>
        <v>0</v>
      </c>
      <c r="AC1129" s="59">
        <f t="shared" si="1995"/>
        <v>0</v>
      </c>
      <c r="AD1129" s="27">
        <f t="shared" si="1995"/>
        <v>18068</v>
      </c>
      <c r="AE1129" s="27">
        <f t="shared" si="1995"/>
        <v>18068</v>
      </c>
      <c r="AF1129" s="59">
        <f>AF1130</f>
        <v>0</v>
      </c>
      <c r="AG1129" s="59">
        <f t="shared" si="1995"/>
        <v>0</v>
      </c>
      <c r="AH1129" s="59">
        <f t="shared" si="1995"/>
        <v>0</v>
      </c>
      <c r="AI1129" s="59">
        <f t="shared" si="1995"/>
        <v>0</v>
      </c>
      <c r="AJ1129" s="27">
        <f t="shared" si="1995"/>
        <v>18068</v>
      </c>
      <c r="AK1129" s="27">
        <f t="shared" si="1995"/>
        <v>18068</v>
      </c>
      <c r="AL1129" s="59">
        <f>AL1130</f>
        <v>0</v>
      </c>
      <c r="AM1129" s="59">
        <f t="shared" si="1996"/>
        <v>0</v>
      </c>
      <c r="AN1129" s="59">
        <f t="shared" si="1996"/>
        <v>0</v>
      </c>
      <c r="AO1129" s="59">
        <f t="shared" si="1996"/>
        <v>0</v>
      </c>
      <c r="AP1129" s="27">
        <f t="shared" si="1996"/>
        <v>18068</v>
      </c>
      <c r="AQ1129" s="27">
        <f t="shared" si="1996"/>
        <v>18068</v>
      </c>
      <c r="AR1129" s="59">
        <f>AR1130</f>
        <v>0</v>
      </c>
      <c r="AS1129" s="59">
        <f t="shared" si="1997"/>
        <v>0</v>
      </c>
      <c r="AT1129" s="59">
        <f t="shared" si="1997"/>
        <v>0</v>
      </c>
      <c r="AU1129" s="59">
        <f t="shared" si="1997"/>
        <v>0</v>
      </c>
      <c r="AV1129" s="27">
        <f t="shared" si="1997"/>
        <v>18068</v>
      </c>
      <c r="AW1129" s="27">
        <f t="shared" si="1997"/>
        <v>18068</v>
      </c>
    </row>
    <row r="1130" spans="1:49" s="7" customFormat="1" ht="33" customHeight="1">
      <c r="A1130" s="104" t="s">
        <v>620</v>
      </c>
      <c r="B1130" s="25" t="s">
        <v>618</v>
      </c>
      <c r="C1130" s="25" t="s">
        <v>619</v>
      </c>
      <c r="D1130" s="28" t="s">
        <v>622</v>
      </c>
      <c r="E1130" s="25"/>
      <c r="F1130" s="59"/>
      <c r="G1130" s="59"/>
      <c r="H1130" s="103">
        <f>H1131</f>
        <v>0</v>
      </c>
      <c r="I1130" s="103">
        <f t="shared" si="1989"/>
        <v>0</v>
      </c>
      <c r="J1130" s="103">
        <f t="shared" si="1989"/>
        <v>0</v>
      </c>
      <c r="K1130" s="103">
        <f t="shared" si="1989"/>
        <v>18068</v>
      </c>
      <c r="L1130" s="27">
        <f t="shared" si="1989"/>
        <v>18068</v>
      </c>
      <c r="M1130" s="27">
        <f t="shared" si="1989"/>
        <v>18068</v>
      </c>
      <c r="N1130" s="59">
        <f>N1131</f>
        <v>0</v>
      </c>
      <c r="O1130" s="59">
        <f t="shared" si="1989"/>
        <v>0</v>
      </c>
      <c r="P1130" s="59">
        <f t="shared" si="1989"/>
        <v>0</v>
      </c>
      <c r="Q1130" s="59">
        <f t="shared" si="1989"/>
        <v>0</v>
      </c>
      <c r="R1130" s="27">
        <f t="shared" si="1989"/>
        <v>18068</v>
      </c>
      <c r="S1130" s="27">
        <f t="shared" si="1989"/>
        <v>18068</v>
      </c>
      <c r="T1130" s="59">
        <f>T1131</f>
        <v>0</v>
      </c>
      <c r="U1130" s="59">
        <f t="shared" si="1990"/>
        <v>0</v>
      </c>
      <c r="V1130" s="59">
        <f t="shared" si="1990"/>
        <v>0</v>
      </c>
      <c r="W1130" s="59">
        <f t="shared" si="1990"/>
        <v>0</v>
      </c>
      <c r="X1130" s="27">
        <f t="shared" si="1990"/>
        <v>18068</v>
      </c>
      <c r="Y1130" s="27">
        <f t="shared" si="1990"/>
        <v>18068</v>
      </c>
      <c r="Z1130" s="59">
        <f>Z1131</f>
        <v>0</v>
      </c>
      <c r="AA1130" s="59">
        <f t="shared" si="1995"/>
        <v>0</v>
      </c>
      <c r="AB1130" s="59">
        <f t="shared" si="1995"/>
        <v>0</v>
      </c>
      <c r="AC1130" s="59">
        <f t="shared" si="1995"/>
        <v>0</v>
      </c>
      <c r="AD1130" s="27">
        <f t="shared" si="1995"/>
        <v>18068</v>
      </c>
      <c r="AE1130" s="27">
        <f t="shared" si="1995"/>
        <v>18068</v>
      </c>
      <c r="AF1130" s="59">
        <f>AF1131</f>
        <v>0</v>
      </c>
      <c r="AG1130" s="59">
        <f t="shared" si="1995"/>
        <v>0</v>
      </c>
      <c r="AH1130" s="59">
        <f t="shared" si="1995"/>
        <v>0</v>
      </c>
      <c r="AI1130" s="59">
        <f t="shared" si="1995"/>
        <v>0</v>
      </c>
      <c r="AJ1130" s="27">
        <f t="shared" si="1995"/>
        <v>18068</v>
      </c>
      <c r="AK1130" s="27">
        <f t="shared" si="1995"/>
        <v>18068</v>
      </c>
      <c r="AL1130" s="59">
        <f>AL1131</f>
        <v>0</v>
      </c>
      <c r="AM1130" s="59">
        <f t="shared" si="1996"/>
        <v>0</v>
      </c>
      <c r="AN1130" s="59">
        <f t="shared" si="1996"/>
        <v>0</v>
      </c>
      <c r="AO1130" s="59">
        <f t="shared" si="1996"/>
        <v>0</v>
      </c>
      <c r="AP1130" s="27">
        <f t="shared" si="1996"/>
        <v>18068</v>
      </c>
      <c r="AQ1130" s="27">
        <f t="shared" si="1996"/>
        <v>18068</v>
      </c>
      <c r="AR1130" s="59">
        <f>AR1131</f>
        <v>0</v>
      </c>
      <c r="AS1130" s="59">
        <f t="shared" si="1997"/>
        <v>0</v>
      </c>
      <c r="AT1130" s="59">
        <f t="shared" si="1997"/>
        <v>0</v>
      </c>
      <c r="AU1130" s="59">
        <f t="shared" si="1997"/>
        <v>0</v>
      </c>
      <c r="AV1130" s="27">
        <f t="shared" si="1997"/>
        <v>18068</v>
      </c>
      <c r="AW1130" s="27">
        <f t="shared" si="1997"/>
        <v>18068</v>
      </c>
    </row>
    <row r="1131" spans="1:49" s="7" customFormat="1" ht="33.75">
      <c r="A1131" s="105" t="s">
        <v>102</v>
      </c>
      <c r="B1131" s="25" t="s">
        <v>618</v>
      </c>
      <c r="C1131" s="25" t="s">
        <v>619</v>
      </c>
      <c r="D1131" s="28" t="s">
        <v>622</v>
      </c>
      <c r="E1131" s="25" t="s">
        <v>91</v>
      </c>
      <c r="F1131" s="59"/>
      <c r="G1131" s="59"/>
      <c r="H1131" s="103">
        <f>H1132</f>
        <v>0</v>
      </c>
      <c r="I1131" s="103">
        <f t="shared" si="1989"/>
        <v>0</v>
      </c>
      <c r="J1131" s="103">
        <f t="shared" si="1989"/>
        <v>0</v>
      </c>
      <c r="K1131" s="103">
        <f t="shared" si="1989"/>
        <v>18068</v>
      </c>
      <c r="L1131" s="27">
        <f t="shared" si="1989"/>
        <v>18068</v>
      </c>
      <c r="M1131" s="27">
        <f t="shared" si="1989"/>
        <v>18068</v>
      </c>
      <c r="N1131" s="59">
        <f>N1132</f>
        <v>0</v>
      </c>
      <c r="O1131" s="59">
        <f t="shared" si="1989"/>
        <v>0</v>
      </c>
      <c r="P1131" s="59">
        <f t="shared" si="1989"/>
        <v>0</v>
      </c>
      <c r="Q1131" s="59">
        <f t="shared" si="1989"/>
        <v>0</v>
      </c>
      <c r="R1131" s="27">
        <f t="shared" si="1989"/>
        <v>18068</v>
      </c>
      <c r="S1131" s="27">
        <f t="shared" si="1989"/>
        <v>18068</v>
      </c>
      <c r="T1131" s="59">
        <f>T1132</f>
        <v>0</v>
      </c>
      <c r="U1131" s="59">
        <f t="shared" si="1990"/>
        <v>0</v>
      </c>
      <c r="V1131" s="59">
        <f t="shared" si="1990"/>
        <v>0</v>
      </c>
      <c r="W1131" s="59">
        <f t="shared" si="1990"/>
        <v>0</v>
      </c>
      <c r="X1131" s="27">
        <f t="shared" si="1990"/>
        <v>18068</v>
      </c>
      <c r="Y1131" s="27">
        <f t="shared" si="1990"/>
        <v>18068</v>
      </c>
      <c r="Z1131" s="59">
        <f>Z1132</f>
        <v>0</v>
      </c>
      <c r="AA1131" s="59">
        <f t="shared" si="1995"/>
        <v>0</v>
      </c>
      <c r="AB1131" s="59">
        <f t="shared" si="1995"/>
        <v>0</v>
      </c>
      <c r="AC1131" s="59">
        <f t="shared" si="1995"/>
        <v>0</v>
      </c>
      <c r="AD1131" s="27">
        <f t="shared" si="1995"/>
        <v>18068</v>
      </c>
      <c r="AE1131" s="27">
        <f t="shared" si="1995"/>
        <v>18068</v>
      </c>
      <c r="AF1131" s="59">
        <f>AF1132</f>
        <v>0</v>
      </c>
      <c r="AG1131" s="59">
        <f t="shared" si="1995"/>
        <v>0</v>
      </c>
      <c r="AH1131" s="59">
        <f t="shared" si="1995"/>
        <v>0</v>
      </c>
      <c r="AI1131" s="59">
        <f t="shared" si="1995"/>
        <v>0</v>
      </c>
      <c r="AJ1131" s="27">
        <f t="shared" si="1995"/>
        <v>18068</v>
      </c>
      <c r="AK1131" s="27">
        <f t="shared" si="1995"/>
        <v>18068</v>
      </c>
      <c r="AL1131" s="59">
        <f>AL1132</f>
        <v>0</v>
      </c>
      <c r="AM1131" s="59">
        <f t="shared" si="1996"/>
        <v>0</v>
      </c>
      <c r="AN1131" s="59">
        <f t="shared" si="1996"/>
        <v>0</v>
      </c>
      <c r="AO1131" s="59">
        <f t="shared" si="1996"/>
        <v>0</v>
      </c>
      <c r="AP1131" s="27">
        <f t="shared" si="1996"/>
        <v>18068</v>
      </c>
      <c r="AQ1131" s="27">
        <f t="shared" si="1996"/>
        <v>18068</v>
      </c>
      <c r="AR1131" s="59">
        <f>AR1132</f>
        <v>0</v>
      </c>
      <c r="AS1131" s="59">
        <f t="shared" si="1997"/>
        <v>0</v>
      </c>
      <c r="AT1131" s="59">
        <f t="shared" si="1997"/>
        <v>0</v>
      </c>
      <c r="AU1131" s="59">
        <f t="shared" si="1997"/>
        <v>0</v>
      </c>
      <c r="AV1131" s="27">
        <f t="shared" si="1997"/>
        <v>18068</v>
      </c>
      <c r="AW1131" s="27">
        <f t="shared" si="1997"/>
        <v>18068</v>
      </c>
    </row>
    <row r="1132" spans="1:49" s="7" customFormat="1" ht="33" customHeight="1">
      <c r="A1132" s="104" t="s">
        <v>373</v>
      </c>
      <c r="B1132" s="25" t="s">
        <v>618</v>
      </c>
      <c r="C1132" s="25" t="s">
        <v>619</v>
      </c>
      <c r="D1132" s="28" t="s">
        <v>622</v>
      </c>
      <c r="E1132" s="25" t="s">
        <v>190</v>
      </c>
      <c r="F1132" s="59"/>
      <c r="G1132" s="59"/>
      <c r="H1132" s="103"/>
      <c r="I1132" s="103"/>
      <c r="J1132" s="103"/>
      <c r="K1132" s="103">
        <v>18068</v>
      </c>
      <c r="L1132" s="27">
        <f>F1132+H1132+I1132+J1132+K1132</f>
        <v>18068</v>
      </c>
      <c r="M1132" s="27">
        <f>G1132+K1132</f>
        <v>18068</v>
      </c>
      <c r="N1132" s="59"/>
      <c r="O1132" s="59"/>
      <c r="P1132" s="59"/>
      <c r="Q1132" s="59"/>
      <c r="R1132" s="27">
        <f>L1132+N1132+O1132+P1132+Q1132</f>
        <v>18068</v>
      </c>
      <c r="S1132" s="27">
        <f>M1132+Q1132</f>
        <v>18068</v>
      </c>
      <c r="T1132" s="59"/>
      <c r="U1132" s="59"/>
      <c r="V1132" s="59"/>
      <c r="W1132" s="59"/>
      <c r="X1132" s="27">
        <f>R1132+T1132+U1132+V1132+W1132</f>
        <v>18068</v>
      </c>
      <c r="Y1132" s="27">
        <f>S1132+W1132</f>
        <v>18068</v>
      </c>
      <c r="Z1132" s="59"/>
      <c r="AA1132" s="59"/>
      <c r="AB1132" s="59"/>
      <c r="AC1132" s="59"/>
      <c r="AD1132" s="27">
        <f>X1132+Z1132+AA1132+AB1132+AC1132</f>
        <v>18068</v>
      </c>
      <c r="AE1132" s="27">
        <f>Y1132+AC1132</f>
        <v>18068</v>
      </c>
      <c r="AF1132" s="59"/>
      <c r="AG1132" s="59"/>
      <c r="AH1132" s="59"/>
      <c r="AI1132" s="59"/>
      <c r="AJ1132" s="27">
        <f>AD1132+AF1132+AG1132+AH1132+AI1132</f>
        <v>18068</v>
      </c>
      <c r="AK1132" s="27">
        <f>AE1132+AI1132</f>
        <v>18068</v>
      </c>
      <c r="AL1132" s="59"/>
      <c r="AM1132" s="59"/>
      <c r="AN1132" s="59"/>
      <c r="AO1132" s="59"/>
      <c r="AP1132" s="27">
        <f>AJ1132+AL1132+AM1132+AN1132+AO1132</f>
        <v>18068</v>
      </c>
      <c r="AQ1132" s="27">
        <f>AK1132+AO1132</f>
        <v>18068</v>
      </c>
      <c r="AR1132" s="59"/>
      <c r="AS1132" s="59"/>
      <c r="AT1132" s="59"/>
      <c r="AU1132" s="59"/>
      <c r="AV1132" s="27">
        <f>AP1132+AR1132+AS1132+AT1132+AU1132</f>
        <v>18068</v>
      </c>
      <c r="AW1132" s="27">
        <f>AQ1132+AU1132</f>
        <v>18068</v>
      </c>
    </row>
    <row r="1133" spans="1:49" s="7" customFormat="1" ht="18.75">
      <c r="A1133" s="33" t="s">
        <v>81</v>
      </c>
      <c r="B1133" s="25" t="s">
        <v>618</v>
      </c>
      <c r="C1133" s="25" t="s">
        <v>619</v>
      </c>
      <c r="D1133" s="28" t="s">
        <v>245</v>
      </c>
      <c r="E1133" s="25"/>
      <c r="F1133" s="59"/>
      <c r="G1133" s="59"/>
      <c r="H1133" s="59"/>
      <c r="I1133" s="59"/>
      <c r="J1133" s="59"/>
      <c r="K1133" s="59"/>
      <c r="L1133" s="27"/>
      <c r="M1133" s="27"/>
      <c r="N1133" s="59"/>
      <c r="O1133" s="59"/>
      <c r="P1133" s="59"/>
      <c r="Q1133" s="59"/>
      <c r="R1133" s="27"/>
      <c r="S1133" s="27"/>
      <c r="T1133" s="59"/>
      <c r="U1133" s="59"/>
      <c r="V1133" s="59"/>
      <c r="W1133" s="59"/>
      <c r="X1133" s="27"/>
      <c r="Y1133" s="27"/>
      <c r="Z1133" s="59">
        <f>Z1134</f>
        <v>0</v>
      </c>
      <c r="AA1133" s="59">
        <f t="shared" ref="AA1133:AP1135" si="1998">AA1134</f>
        <v>0</v>
      </c>
      <c r="AB1133" s="59">
        <f t="shared" si="1998"/>
        <v>0</v>
      </c>
      <c r="AC1133" s="27">
        <f t="shared" si="1998"/>
        <v>68595</v>
      </c>
      <c r="AD1133" s="27">
        <f t="shared" si="1998"/>
        <v>68595</v>
      </c>
      <c r="AE1133" s="27">
        <f t="shared" si="1998"/>
        <v>68595</v>
      </c>
      <c r="AF1133" s="59">
        <f>AF1134</f>
        <v>0</v>
      </c>
      <c r="AG1133" s="59">
        <f t="shared" si="1998"/>
        <v>0</v>
      </c>
      <c r="AH1133" s="59">
        <f t="shared" si="1998"/>
        <v>0</v>
      </c>
      <c r="AI1133" s="27">
        <f t="shared" si="1998"/>
        <v>0</v>
      </c>
      <c r="AJ1133" s="27">
        <f t="shared" si="1998"/>
        <v>68595</v>
      </c>
      <c r="AK1133" s="27">
        <f t="shared" si="1998"/>
        <v>68595</v>
      </c>
      <c r="AL1133" s="59">
        <f>AL1134</f>
        <v>0</v>
      </c>
      <c r="AM1133" s="59">
        <f t="shared" si="1998"/>
        <v>0</v>
      </c>
      <c r="AN1133" s="59">
        <f t="shared" si="1998"/>
        <v>0</v>
      </c>
      <c r="AO1133" s="27">
        <f t="shared" si="1998"/>
        <v>0</v>
      </c>
      <c r="AP1133" s="27">
        <f t="shared" si="1998"/>
        <v>68595</v>
      </c>
      <c r="AQ1133" s="27">
        <f t="shared" ref="AM1133:AQ1135" si="1999">AQ1134</f>
        <v>68595</v>
      </c>
      <c r="AR1133" s="59">
        <f>AR1134</f>
        <v>0</v>
      </c>
      <c r="AS1133" s="59">
        <f t="shared" ref="AS1133:AW1135" si="2000">AS1134</f>
        <v>0</v>
      </c>
      <c r="AT1133" s="59">
        <f t="shared" si="2000"/>
        <v>0</v>
      </c>
      <c r="AU1133" s="27">
        <f t="shared" si="2000"/>
        <v>0</v>
      </c>
      <c r="AV1133" s="27">
        <f t="shared" si="2000"/>
        <v>68595</v>
      </c>
      <c r="AW1133" s="27">
        <f t="shared" si="2000"/>
        <v>68595</v>
      </c>
    </row>
    <row r="1134" spans="1:49" s="7" customFormat="1" ht="66.75">
      <c r="A1134" s="104" t="s">
        <v>689</v>
      </c>
      <c r="B1134" s="25" t="s">
        <v>618</v>
      </c>
      <c r="C1134" s="25" t="s">
        <v>619</v>
      </c>
      <c r="D1134" s="28" t="s">
        <v>688</v>
      </c>
      <c r="E1134" s="25"/>
      <c r="F1134" s="59"/>
      <c r="G1134" s="59"/>
      <c r="H1134" s="59"/>
      <c r="I1134" s="59"/>
      <c r="J1134" s="59"/>
      <c r="K1134" s="59"/>
      <c r="L1134" s="27"/>
      <c r="M1134" s="27"/>
      <c r="N1134" s="59"/>
      <c r="O1134" s="59"/>
      <c r="P1134" s="59"/>
      <c r="Q1134" s="59"/>
      <c r="R1134" s="27"/>
      <c r="S1134" s="27"/>
      <c r="T1134" s="59"/>
      <c r="U1134" s="59"/>
      <c r="V1134" s="59"/>
      <c r="W1134" s="59"/>
      <c r="X1134" s="27"/>
      <c r="Y1134" s="27"/>
      <c r="Z1134" s="59">
        <f>Z1135</f>
        <v>0</v>
      </c>
      <c r="AA1134" s="59">
        <f t="shared" si="1998"/>
        <v>0</v>
      </c>
      <c r="AB1134" s="59">
        <f t="shared" si="1998"/>
        <v>0</v>
      </c>
      <c r="AC1134" s="27">
        <f t="shared" si="1998"/>
        <v>68595</v>
      </c>
      <c r="AD1134" s="27">
        <f t="shared" si="1998"/>
        <v>68595</v>
      </c>
      <c r="AE1134" s="27">
        <f t="shared" si="1998"/>
        <v>68595</v>
      </c>
      <c r="AF1134" s="59">
        <f>AF1135</f>
        <v>0</v>
      </c>
      <c r="AG1134" s="59">
        <f t="shared" si="1998"/>
        <v>0</v>
      </c>
      <c r="AH1134" s="59">
        <f t="shared" si="1998"/>
        <v>0</v>
      </c>
      <c r="AI1134" s="27">
        <f t="shared" si="1998"/>
        <v>0</v>
      </c>
      <c r="AJ1134" s="27">
        <f t="shared" si="1998"/>
        <v>68595</v>
      </c>
      <c r="AK1134" s="27">
        <f t="shared" si="1998"/>
        <v>68595</v>
      </c>
      <c r="AL1134" s="59">
        <f>AL1135</f>
        <v>0</v>
      </c>
      <c r="AM1134" s="59">
        <f t="shared" si="1999"/>
        <v>0</v>
      </c>
      <c r="AN1134" s="59">
        <f t="shared" si="1999"/>
        <v>0</v>
      </c>
      <c r="AO1134" s="27">
        <f t="shared" si="1999"/>
        <v>0</v>
      </c>
      <c r="AP1134" s="27">
        <f t="shared" si="1999"/>
        <v>68595</v>
      </c>
      <c r="AQ1134" s="27">
        <f t="shared" si="1999"/>
        <v>68595</v>
      </c>
      <c r="AR1134" s="59">
        <f>AR1135</f>
        <v>0</v>
      </c>
      <c r="AS1134" s="59">
        <f t="shared" si="2000"/>
        <v>0</v>
      </c>
      <c r="AT1134" s="59">
        <f t="shared" si="2000"/>
        <v>0</v>
      </c>
      <c r="AU1134" s="27">
        <f t="shared" si="2000"/>
        <v>0</v>
      </c>
      <c r="AV1134" s="27">
        <f t="shared" si="2000"/>
        <v>68595</v>
      </c>
      <c r="AW1134" s="27">
        <f t="shared" si="2000"/>
        <v>68595</v>
      </c>
    </row>
    <row r="1135" spans="1:49" s="7" customFormat="1" ht="33.75">
      <c r="A1135" s="104" t="s">
        <v>690</v>
      </c>
      <c r="B1135" s="25" t="s">
        <v>618</v>
      </c>
      <c r="C1135" s="25" t="s">
        <v>619</v>
      </c>
      <c r="D1135" s="28" t="s">
        <v>688</v>
      </c>
      <c r="E1135" s="25" t="s">
        <v>86</v>
      </c>
      <c r="F1135" s="59"/>
      <c r="G1135" s="59"/>
      <c r="H1135" s="59"/>
      <c r="I1135" s="59"/>
      <c r="J1135" s="59"/>
      <c r="K1135" s="59"/>
      <c r="L1135" s="27"/>
      <c r="M1135" s="27"/>
      <c r="N1135" s="59"/>
      <c r="O1135" s="59"/>
      <c r="P1135" s="59"/>
      <c r="Q1135" s="59"/>
      <c r="R1135" s="27"/>
      <c r="S1135" s="27"/>
      <c r="T1135" s="59"/>
      <c r="U1135" s="59"/>
      <c r="V1135" s="59"/>
      <c r="W1135" s="59"/>
      <c r="X1135" s="27"/>
      <c r="Y1135" s="27"/>
      <c r="Z1135" s="59">
        <f>Z1136</f>
        <v>0</v>
      </c>
      <c r="AA1135" s="59">
        <f t="shared" si="1998"/>
        <v>0</v>
      </c>
      <c r="AB1135" s="59">
        <f t="shared" si="1998"/>
        <v>0</v>
      </c>
      <c r="AC1135" s="27">
        <f t="shared" si="1998"/>
        <v>68595</v>
      </c>
      <c r="AD1135" s="27">
        <f t="shared" si="1998"/>
        <v>68595</v>
      </c>
      <c r="AE1135" s="27">
        <f t="shared" si="1998"/>
        <v>68595</v>
      </c>
      <c r="AF1135" s="59">
        <f>AF1136</f>
        <v>0</v>
      </c>
      <c r="AG1135" s="59">
        <f t="shared" si="1998"/>
        <v>0</v>
      </c>
      <c r="AH1135" s="59">
        <f t="shared" si="1998"/>
        <v>0</v>
      </c>
      <c r="AI1135" s="27">
        <f t="shared" si="1998"/>
        <v>0</v>
      </c>
      <c r="AJ1135" s="27">
        <f t="shared" si="1998"/>
        <v>68595</v>
      </c>
      <c r="AK1135" s="27">
        <f t="shared" si="1998"/>
        <v>68595</v>
      </c>
      <c r="AL1135" s="59">
        <f>AL1136</f>
        <v>0</v>
      </c>
      <c r="AM1135" s="59">
        <f t="shared" si="1999"/>
        <v>0</v>
      </c>
      <c r="AN1135" s="59">
        <f t="shared" si="1999"/>
        <v>0</v>
      </c>
      <c r="AO1135" s="27">
        <f t="shared" si="1999"/>
        <v>0</v>
      </c>
      <c r="AP1135" s="27">
        <f t="shared" si="1999"/>
        <v>68595</v>
      </c>
      <c r="AQ1135" s="27">
        <f t="shared" si="1999"/>
        <v>68595</v>
      </c>
      <c r="AR1135" s="59">
        <f>AR1136</f>
        <v>0</v>
      </c>
      <c r="AS1135" s="59">
        <f t="shared" si="2000"/>
        <v>0</v>
      </c>
      <c r="AT1135" s="59">
        <f t="shared" si="2000"/>
        <v>0</v>
      </c>
      <c r="AU1135" s="27">
        <f t="shared" si="2000"/>
        <v>0</v>
      </c>
      <c r="AV1135" s="27">
        <f t="shared" si="2000"/>
        <v>68595</v>
      </c>
      <c r="AW1135" s="27">
        <f t="shared" si="2000"/>
        <v>68595</v>
      </c>
    </row>
    <row r="1136" spans="1:49" s="7" customFormat="1" ht="18.75">
      <c r="A1136" s="104" t="s">
        <v>85</v>
      </c>
      <c r="B1136" s="25" t="s">
        <v>618</v>
      </c>
      <c r="C1136" s="25" t="s">
        <v>619</v>
      </c>
      <c r="D1136" s="28" t="s">
        <v>688</v>
      </c>
      <c r="E1136" s="25" t="s">
        <v>195</v>
      </c>
      <c r="F1136" s="59"/>
      <c r="G1136" s="59"/>
      <c r="H1136" s="59"/>
      <c r="I1136" s="59"/>
      <c r="J1136" s="59"/>
      <c r="K1136" s="59"/>
      <c r="L1136" s="27"/>
      <c r="M1136" s="27"/>
      <c r="N1136" s="59"/>
      <c r="O1136" s="59"/>
      <c r="P1136" s="59"/>
      <c r="Q1136" s="59"/>
      <c r="R1136" s="27"/>
      <c r="S1136" s="27"/>
      <c r="T1136" s="59"/>
      <c r="U1136" s="59"/>
      <c r="V1136" s="59"/>
      <c r="W1136" s="59"/>
      <c r="X1136" s="27"/>
      <c r="Y1136" s="27"/>
      <c r="Z1136" s="59"/>
      <c r="AA1136" s="59"/>
      <c r="AB1136" s="59"/>
      <c r="AC1136" s="27">
        <v>68595</v>
      </c>
      <c r="AD1136" s="27">
        <f>X1136+Z1136+AA1136+AB1136+AC1136</f>
        <v>68595</v>
      </c>
      <c r="AE1136" s="27">
        <f>Y1136+AC1136</f>
        <v>68595</v>
      </c>
      <c r="AF1136" s="59"/>
      <c r="AG1136" s="59"/>
      <c r="AH1136" s="59"/>
      <c r="AI1136" s="27"/>
      <c r="AJ1136" s="27">
        <f>AD1136+AF1136+AG1136+AH1136+AI1136</f>
        <v>68595</v>
      </c>
      <c r="AK1136" s="27">
        <f>AE1136+AI1136</f>
        <v>68595</v>
      </c>
      <c r="AL1136" s="59"/>
      <c r="AM1136" s="59"/>
      <c r="AN1136" s="59"/>
      <c r="AO1136" s="27"/>
      <c r="AP1136" s="27">
        <f>AJ1136+AL1136+AM1136+AN1136+AO1136</f>
        <v>68595</v>
      </c>
      <c r="AQ1136" s="27">
        <f>AK1136+AO1136</f>
        <v>68595</v>
      </c>
      <c r="AR1136" s="59"/>
      <c r="AS1136" s="59"/>
      <c r="AT1136" s="59"/>
      <c r="AU1136" s="27"/>
      <c r="AV1136" s="27">
        <f>AP1136+AR1136+AS1136+AT1136+AU1136</f>
        <v>68595</v>
      </c>
      <c r="AW1136" s="27">
        <f>AQ1136+AU1136</f>
        <v>68595</v>
      </c>
    </row>
    <row r="1137" spans="1:49" s="7" customFormat="1" ht="19.5" customHeight="1">
      <c r="A1137" s="33"/>
      <c r="B1137" s="25"/>
      <c r="C1137" s="25"/>
      <c r="D1137" s="32"/>
      <c r="E1137" s="25"/>
      <c r="F1137" s="27"/>
      <c r="G1137" s="27"/>
      <c r="H1137" s="27"/>
      <c r="I1137" s="27"/>
      <c r="J1137" s="27"/>
      <c r="K1137" s="27"/>
      <c r="L1137" s="27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  <c r="AA1137" s="27"/>
      <c r="AB1137" s="27"/>
      <c r="AC1137" s="27"/>
      <c r="AD1137" s="27"/>
      <c r="AE1137" s="27"/>
      <c r="AF1137" s="27"/>
      <c r="AG1137" s="27"/>
      <c r="AH1137" s="27"/>
      <c r="AI1137" s="27"/>
      <c r="AJ1137" s="27"/>
      <c r="AK1137" s="27"/>
      <c r="AL1137" s="27"/>
      <c r="AM1137" s="27"/>
      <c r="AN1137" s="27"/>
      <c r="AO1137" s="27"/>
      <c r="AP1137" s="27"/>
      <c r="AQ1137" s="27"/>
      <c r="AR1137" s="27"/>
      <c r="AS1137" s="27"/>
      <c r="AT1137" s="27"/>
      <c r="AU1137" s="27"/>
      <c r="AV1137" s="27"/>
      <c r="AW1137" s="27"/>
    </row>
    <row r="1138" spans="1:49" s="12" customFormat="1" ht="37.5">
      <c r="A1138" s="71" t="s">
        <v>46</v>
      </c>
      <c r="B1138" s="22" t="s">
        <v>11</v>
      </c>
      <c r="C1138" s="22" t="s">
        <v>60</v>
      </c>
      <c r="D1138" s="29"/>
      <c r="E1138" s="22"/>
      <c r="F1138" s="30">
        <f>F1139+F1159</f>
        <v>95589</v>
      </c>
      <c r="G1138" s="30">
        <f>G1139+G1159</f>
        <v>0</v>
      </c>
      <c r="H1138" s="30">
        <f t="shared" ref="H1138:M1138" si="2001">H1139+H1159</f>
        <v>0</v>
      </c>
      <c r="I1138" s="30">
        <f t="shared" si="2001"/>
        <v>0</v>
      </c>
      <c r="J1138" s="30">
        <f t="shared" si="2001"/>
        <v>0</v>
      </c>
      <c r="K1138" s="30">
        <f t="shared" si="2001"/>
        <v>0</v>
      </c>
      <c r="L1138" s="30">
        <f t="shared" si="2001"/>
        <v>95589</v>
      </c>
      <c r="M1138" s="30">
        <f t="shared" si="2001"/>
        <v>0</v>
      </c>
      <c r="N1138" s="30">
        <f t="shared" ref="N1138:S1138" si="2002">N1139+N1159</f>
        <v>6626</v>
      </c>
      <c r="O1138" s="30">
        <f t="shared" si="2002"/>
        <v>-2955</v>
      </c>
      <c r="P1138" s="30">
        <f t="shared" si="2002"/>
        <v>0</v>
      </c>
      <c r="Q1138" s="30">
        <f t="shared" si="2002"/>
        <v>0</v>
      </c>
      <c r="R1138" s="30">
        <f t="shared" si="2002"/>
        <v>99260</v>
      </c>
      <c r="S1138" s="30">
        <f t="shared" si="2002"/>
        <v>0</v>
      </c>
      <c r="T1138" s="30">
        <f t="shared" ref="T1138:Y1138" si="2003">T1139+T1159</f>
        <v>0</v>
      </c>
      <c r="U1138" s="30">
        <f t="shared" si="2003"/>
        <v>0</v>
      </c>
      <c r="V1138" s="30">
        <f t="shared" si="2003"/>
        <v>0</v>
      </c>
      <c r="W1138" s="30">
        <f t="shared" si="2003"/>
        <v>0</v>
      </c>
      <c r="X1138" s="30">
        <f t="shared" si="2003"/>
        <v>99260</v>
      </c>
      <c r="Y1138" s="30">
        <f t="shared" si="2003"/>
        <v>0</v>
      </c>
      <c r="Z1138" s="30">
        <f t="shared" ref="Z1138:AE1138" si="2004">Z1139+Z1159</f>
        <v>0</v>
      </c>
      <c r="AA1138" s="30">
        <f t="shared" si="2004"/>
        <v>0</v>
      </c>
      <c r="AB1138" s="30">
        <f t="shared" si="2004"/>
        <v>0</v>
      </c>
      <c r="AC1138" s="30">
        <f t="shared" si="2004"/>
        <v>0</v>
      </c>
      <c r="AD1138" s="30">
        <f t="shared" si="2004"/>
        <v>99260</v>
      </c>
      <c r="AE1138" s="30">
        <f t="shared" si="2004"/>
        <v>0</v>
      </c>
      <c r="AF1138" s="30">
        <f t="shared" ref="AF1138:AK1138" si="2005">AF1139+AF1159</f>
        <v>0</v>
      </c>
      <c r="AG1138" s="30">
        <f t="shared" si="2005"/>
        <v>-1629</v>
      </c>
      <c r="AH1138" s="30">
        <f t="shared" si="2005"/>
        <v>0</v>
      </c>
      <c r="AI1138" s="30">
        <f t="shared" si="2005"/>
        <v>0</v>
      </c>
      <c r="AJ1138" s="30">
        <f t="shared" si="2005"/>
        <v>97631</v>
      </c>
      <c r="AK1138" s="30">
        <f t="shared" si="2005"/>
        <v>0</v>
      </c>
      <c r="AL1138" s="30">
        <f t="shared" ref="AL1138:AQ1138" si="2006">AL1139+AL1159</f>
        <v>0</v>
      </c>
      <c r="AM1138" s="30">
        <f t="shared" si="2006"/>
        <v>71</v>
      </c>
      <c r="AN1138" s="30">
        <f t="shared" si="2006"/>
        <v>0</v>
      </c>
      <c r="AO1138" s="30">
        <f t="shared" si="2006"/>
        <v>0</v>
      </c>
      <c r="AP1138" s="30">
        <f t="shared" si="2006"/>
        <v>97702</v>
      </c>
      <c r="AQ1138" s="30">
        <f t="shared" si="2006"/>
        <v>0</v>
      </c>
      <c r="AR1138" s="30">
        <f t="shared" ref="AR1138:AW1138" si="2007">AR1139+AR1159</f>
        <v>0</v>
      </c>
      <c r="AS1138" s="30">
        <f t="shared" si="2007"/>
        <v>0</v>
      </c>
      <c r="AT1138" s="30">
        <f t="shared" si="2007"/>
        <v>0</v>
      </c>
      <c r="AU1138" s="30">
        <f t="shared" si="2007"/>
        <v>0</v>
      </c>
      <c r="AV1138" s="30">
        <f t="shared" si="2007"/>
        <v>97702</v>
      </c>
      <c r="AW1138" s="30">
        <f t="shared" si="2007"/>
        <v>0</v>
      </c>
    </row>
    <row r="1139" spans="1:49" s="12" customFormat="1" ht="66">
      <c r="A1139" s="72" t="s">
        <v>479</v>
      </c>
      <c r="B1139" s="42" t="s">
        <v>11</v>
      </c>
      <c r="C1139" s="42" t="s">
        <v>60</v>
      </c>
      <c r="D1139" s="42" t="s">
        <v>326</v>
      </c>
      <c r="E1139" s="42"/>
      <c r="F1139" s="27">
        <f>F1140+F1155</f>
        <v>85439</v>
      </c>
      <c r="G1139" s="27">
        <f>G1140+G1155+G1174</f>
        <v>0</v>
      </c>
      <c r="H1139" s="27">
        <f t="shared" ref="H1139" si="2008">H1140+H1155</f>
        <v>0</v>
      </c>
      <c r="I1139" s="27">
        <f t="shared" ref="I1139" si="2009">I1140+I1155+I1174</f>
        <v>0</v>
      </c>
      <c r="J1139" s="27">
        <f t="shared" ref="J1139" si="2010">J1140+J1155</f>
        <v>0</v>
      </c>
      <c r="K1139" s="27">
        <f t="shared" ref="K1139" si="2011">K1140+K1155+K1174</f>
        <v>0</v>
      </c>
      <c r="L1139" s="27">
        <f t="shared" ref="L1139" si="2012">L1140+L1155</f>
        <v>85439</v>
      </c>
      <c r="M1139" s="27">
        <f t="shared" ref="M1139" si="2013">M1140+M1155+M1174</f>
        <v>0</v>
      </c>
      <c r="N1139" s="27">
        <f t="shared" ref="N1139" si="2014">N1140+N1155</f>
        <v>0</v>
      </c>
      <c r="O1139" s="27">
        <f t="shared" ref="O1139" si="2015">O1140+O1155+O1174</f>
        <v>-2955</v>
      </c>
      <c r="P1139" s="27">
        <f t="shared" ref="P1139" si="2016">P1140+P1155</f>
        <v>0</v>
      </c>
      <c r="Q1139" s="27">
        <f t="shared" ref="Q1139" si="2017">Q1140+Q1155+Q1174</f>
        <v>0</v>
      </c>
      <c r="R1139" s="27">
        <f t="shared" ref="R1139" si="2018">R1140+R1155</f>
        <v>82484</v>
      </c>
      <c r="S1139" s="27">
        <f t="shared" ref="S1139" si="2019">S1140+S1155+S1174</f>
        <v>0</v>
      </c>
      <c r="T1139" s="27">
        <f t="shared" ref="T1139" si="2020">T1140+T1155</f>
        <v>0</v>
      </c>
      <c r="U1139" s="27">
        <f t="shared" ref="U1139" si="2021">U1140+U1155+U1174</f>
        <v>0</v>
      </c>
      <c r="V1139" s="27">
        <f t="shared" ref="V1139" si="2022">V1140+V1155</f>
        <v>0</v>
      </c>
      <c r="W1139" s="27">
        <f t="shared" ref="W1139" si="2023">W1140+W1155+W1174</f>
        <v>0</v>
      </c>
      <c r="X1139" s="27">
        <f t="shared" ref="X1139" si="2024">X1140+X1155</f>
        <v>82484</v>
      </c>
      <c r="Y1139" s="27">
        <f t="shared" ref="Y1139" si="2025">Y1140+Y1155+Y1174</f>
        <v>0</v>
      </c>
      <c r="Z1139" s="27">
        <f t="shared" ref="Z1139" si="2026">Z1140+Z1155</f>
        <v>0</v>
      </c>
      <c r="AA1139" s="27">
        <f t="shared" ref="AA1139" si="2027">AA1140+AA1155+AA1174</f>
        <v>0</v>
      </c>
      <c r="AB1139" s="27">
        <f t="shared" ref="AB1139" si="2028">AB1140+AB1155</f>
        <v>0</v>
      </c>
      <c r="AC1139" s="27">
        <f t="shared" ref="AC1139" si="2029">AC1140+AC1155+AC1174</f>
        <v>0</v>
      </c>
      <c r="AD1139" s="27">
        <f t="shared" ref="AD1139" si="2030">AD1140+AD1155</f>
        <v>82484</v>
      </c>
      <c r="AE1139" s="27">
        <f t="shared" ref="AE1139" si="2031">AE1140+AE1155+AE1174</f>
        <v>0</v>
      </c>
      <c r="AF1139" s="27">
        <f t="shared" ref="AF1139" si="2032">AF1140+AF1155</f>
        <v>0</v>
      </c>
      <c r="AG1139" s="27">
        <f t="shared" ref="AG1139" si="2033">AG1140+AG1155+AG1174</f>
        <v>-1629</v>
      </c>
      <c r="AH1139" s="27">
        <f t="shared" ref="AH1139" si="2034">AH1140+AH1155</f>
        <v>0</v>
      </c>
      <c r="AI1139" s="27">
        <f t="shared" ref="AI1139" si="2035">AI1140+AI1155+AI1174</f>
        <v>0</v>
      </c>
      <c r="AJ1139" s="27">
        <f t="shared" ref="AJ1139" si="2036">AJ1140+AJ1155</f>
        <v>80855</v>
      </c>
      <c r="AK1139" s="27">
        <f t="shared" ref="AK1139" si="2037">AK1140+AK1155+AK1174</f>
        <v>0</v>
      </c>
      <c r="AL1139" s="27">
        <f t="shared" ref="AL1139" si="2038">AL1140+AL1155</f>
        <v>0</v>
      </c>
      <c r="AM1139" s="27">
        <f t="shared" ref="AM1139" si="2039">AM1140+AM1155+AM1174</f>
        <v>59</v>
      </c>
      <c r="AN1139" s="27">
        <f t="shared" ref="AN1139" si="2040">AN1140+AN1155</f>
        <v>0</v>
      </c>
      <c r="AO1139" s="27">
        <f t="shared" ref="AO1139" si="2041">AO1140+AO1155+AO1174</f>
        <v>0</v>
      </c>
      <c r="AP1139" s="27">
        <f t="shared" ref="AP1139" si="2042">AP1140+AP1155</f>
        <v>80914</v>
      </c>
      <c r="AQ1139" s="27">
        <f t="shared" ref="AQ1139" si="2043">AQ1140+AQ1155+AQ1174</f>
        <v>0</v>
      </c>
      <c r="AR1139" s="27">
        <f t="shared" ref="AR1139" si="2044">AR1140+AR1155</f>
        <v>0</v>
      </c>
      <c r="AS1139" s="27">
        <f t="shared" ref="AS1139" si="2045">AS1140+AS1155+AS1174</f>
        <v>0</v>
      </c>
      <c r="AT1139" s="27">
        <f t="shared" ref="AT1139" si="2046">AT1140+AT1155</f>
        <v>0</v>
      </c>
      <c r="AU1139" s="27">
        <f t="shared" ref="AU1139" si="2047">AU1140+AU1155+AU1174</f>
        <v>0</v>
      </c>
      <c r="AV1139" s="27">
        <f t="shared" ref="AV1139" si="2048">AV1140+AV1155</f>
        <v>80914</v>
      </c>
      <c r="AW1139" s="27">
        <f t="shared" ref="AW1139" si="2049">AW1140+AW1155+AW1174</f>
        <v>0</v>
      </c>
    </row>
    <row r="1140" spans="1:49" s="12" customFormat="1" ht="21" customHeight="1">
      <c r="A1140" s="72" t="s">
        <v>78</v>
      </c>
      <c r="B1140" s="42" t="s">
        <v>11</v>
      </c>
      <c r="C1140" s="42" t="s">
        <v>60</v>
      </c>
      <c r="D1140" s="42" t="s">
        <v>428</v>
      </c>
      <c r="E1140" s="42"/>
      <c r="F1140" s="27">
        <f>F1141+F1150+F1144+F1147</f>
        <v>34025</v>
      </c>
      <c r="G1140" s="27">
        <f>G1141+G1150+G1144+G1147</f>
        <v>0</v>
      </c>
      <c r="H1140" s="27">
        <f t="shared" ref="H1140:M1140" si="2050">H1141+H1150+H1144+H1147</f>
        <v>0</v>
      </c>
      <c r="I1140" s="27">
        <f t="shared" si="2050"/>
        <v>0</v>
      </c>
      <c r="J1140" s="27">
        <f t="shared" si="2050"/>
        <v>0</v>
      </c>
      <c r="K1140" s="27">
        <f t="shared" si="2050"/>
        <v>0</v>
      </c>
      <c r="L1140" s="27">
        <f t="shared" si="2050"/>
        <v>34025</v>
      </c>
      <c r="M1140" s="27">
        <f t="shared" si="2050"/>
        <v>0</v>
      </c>
      <c r="N1140" s="27">
        <f t="shared" ref="N1140:S1140" si="2051">N1141+N1150+N1144+N1147</f>
        <v>0</v>
      </c>
      <c r="O1140" s="27">
        <f t="shared" si="2051"/>
        <v>-2955</v>
      </c>
      <c r="P1140" s="27">
        <f t="shared" si="2051"/>
        <v>0</v>
      </c>
      <c r="Q1140" s="27">
        <f t="shared" si="2051"/>
        <v>0</v>
      </c>
      <c r="R1140" s="27">
        <f t="shared" si="2051"/>
        <v>31070</v>
      </c>
      <c r="S1140" s="27">
        <f t="shared" si="2051"/>
        <v>0</v>
      </c>
      <c r="T1140" s="27">
        <f t="shared" ref="T1140:Y1140" si="2052">T1141+T1150+T1144+T1147</f>
        <v>0</v>
      </c>
      <c r="U1140" s="27">
        <f t="shared" si="2052"/>
        <v>0</v>
      </c>
      <c r="V1140" s="27">
        <f t="shared" si="2052"/>
        <v>0</v>
      </c>
      <c r="W1140" s="27">
        <f t="shared" si="2052"/>
        <v>0</v>
      </c>
      <c r="X1140" s="27">
        <f t="shared" si="2052"/>
        <v>31070</v>
      </c>
      <c r="Y1140" s="27">
        <f t="shared" si="2052"/>
        <v>0</v>
      </c>
      <c r="Z1140" s="27">
        <f t="shared" ref="Z1140:AE1140" si="2053">Z1141+Z1150+Z1144+Z1147</f>
        <v>0</v>
      </c>
      <c r="AA1140" s="27">
        <f t="shared" si="2053"/>
        <v>0</v>
      </c>
      <c r="AB1140" s="27">
        <f t="shared" si="2053"/>
        <v>0</v>
      </c>
      <c r="AC1140" s="27">
        <f t="shared" si="2053"/>
        <v>0</v>
      </c>
      <c r="AD1140" s="27">
        <f t="shared" si="2053"/>
        <v>31070</v>
      </c>
      <c r="AE1140" s="27">
        <f t="shared" si="2053"/>
        <v>0</v>
      </c>
      <c r="AF1140" s="27">
        <f t="shared" ref="AF1140:AK1140" si="2054">AF1141+AF1150+AF1144+AF1147</f>
        <v>0</v>
      </c>
      <c r="AG1140" s="27">
        <f t="shared" si="2054"/>
        <v>0</v>
      </c>
      <c r="AH1140" s="27">
        <f t="shared" si="2054"/>
        <v>0</v>
      </c>
      <c r="AI1140" s="27">
        <f t="shared" si="2054"/>
        <v>0</v>
      </c>
      <c r="AJ1140" s="27">
        <f t="shared" si="2054"/>
        <v>31070</v>
      </c>
      <c r="AK1140" s="27">
        <f t="shared" si="2054"/>
        <v>0</v>
      </c>
      <c r="AL1140" s="27">
        <f t="shared" ref="AL1140:AQ1140" si="2055">AL1141+AL1150+AL1144+AL1147</f>
        <v>0</v>
      </c>
      <c r="AM1140" s="27">
        <f t="shared" si="2055"/>
        <v>59</v>
      </c>
      <c r="AN1140" s="27">
        <f t="shared" si="2055"/>
        <v>0</v>
      </c>
      <c r="AO1140" s="27">
        <f t="shared" si="2055"/>
        <v>0</v>
      </c>
      <c r="AP1140" s="27">
        <f t="shared" si="2055"/>
        <v>31129</v>
      </c>
      <c r="AQ1140" s="27">
        <f t="shared" si="2055"/>
        <v>0</v>
      </c>
      <c r="AR1140" s="27">
        <f t="shared" ref="AR1140:AW1140" si="2056">AR1141+AR1150+AR1144+AR1147</f>
        <v>0</v>
      </c>
      <c r="AS1140" s="27">
        <f t="shared" si="2056"/>
        <v>0</v>
      </c>
      <c r="AT1140" s="27">
        <f t="shared" si="2056"/>
        <v>0</v>
      </c>
      <c r="AU1140" s="27">
        <f t="shared" si="2056"/>
        <v>0</v>
      </c>
      <c r="AV1140" s="27">
        <f t="shared" si="2056"/>
        <v>31129</v>
      </c>
      <c r="AW1140" s="27">
        <f t="shared" si="2056"/>
        <v>0</v>
      </c>
    </row>
    <row r="1141" spans="1:49" s="12" customFormat="1" ht="24.75" customHeight="1">
      <c r="A1141" s="72" t="s">
        <v>108</v>
      </c>
      <c r="B1141" s="42" t="s">
        <v>11</v>
      </c>
      <c r="C1141" s="42" t="s">
        <v>60</v>
      </c>
      <c r="D1141" s="42" t="s">
        <v>327</v>
      </c>
      <c r="E1141" s="42"/>
      <c r="F1141" s="27">
        <f t="shared" ref="F1141:U1142" si="2057">F1142</f>
        <v>23171</v>
      </c>
      <c r="G1141" s="27">
        <f t="shared" si="2057"/>
        <v>0</v>
      </c>
      <c r="H1141" s="27">
        <f t="shared" si="2057"/>
        <v>0</v>
      </c>
      <c r="I1141" s="27">
        <f t="shared" si="2057"/>
        <v>0</v>
      </c>
      <c r="J1141" s="27">
        <f t="shared" si="2057"/>
        <v>0</v>
      </c>
      <c r="K1141" s="27">
        <f t="shared" si="2057"/>
        <v>0</v>
      </c>
      <c r="L1141" s="27">
        <f t="shared" si="2057"/>
        <v>23171</v>
      </c>
      <c r="M1141" s="27">
        <f t="shared" si="2057"/>
        <v>0</v>
      </c>
      <c r="N1141" s="27">
        <f t="shared" si="2057"/>
        <v>0</v>
      </c>
      <c r="O1141" s="27">
        <f t="shared" si="2057"/>
        <v>0</v>
      </c>
      <c r="P1141" s="27">
        <f t="shared" si="2057"/>
        <v>0</v>
      </c>
      <c r="Q1141" s="27">
        <f t="shared" si="2057"/>
        <v>0</v>
      </c>
      <c r="R1141" s="27">
        <f t="shared" si="2057"/>
        <v>23171</v>
      </c>
      <c r="S1141" s="27">
        <f t="shared" si="2057"/>
        <v>0</v>
      </c>
      <c r="T1141" s="27">
        <f t="shared" si="2057"/>
        <v>0</v>
      </c>
      <c r="U1141" s="27">
        <f t="shared" si="2057"/>
        <v>0</v>
      </c>
      <c r="V1141" s="27">
        <f t="shared" ref="T1141:AI1142" si="2058">V1142</f>
        <v>0</v>
      </c>
      <c r="W1141" s="27">
        <f t="shared" si="2058"/>
        <v>0</v>
      </c>
      <c r="X1141" s="27">
        <f t="shared" si="2058"/>
        <v>23171</v>
      </c>
      <c r="Y1141" s="27">
        <f t="shared" si="2058"/>
        <v>0</v>
      </c>
      <c r="Z1141" s="27">
        <f t="shared" si="2058"/>
        <v>0</v>
      </c>
      <c r="AA1141" s="27">
        <f t="shared" si="2058"/>
        <v>0</v>
      </c>
      <c r="AB1141" s="27">
        <f t="shared" si="2058"/>
        <v>0</v>
      </c>
      <c r="AC1141" s="27">
        <f t="shared" si="2058"/>
        <v>0</v>
      </c>
      <c r="AD1141" s="27">
        <f t="shared" si="2058"/>
        <v>23171</v>
      </c>
      <c r="AE1141" s="27">
        <f t="shared" si="2058"/>
        <v>0</v>
      </c>
      <c r="AF1141" s="27">
        <f t="shared" si="2058"/>
        <v>0</v>
      </c>
      <c r="AG1141" s="27">
        <f t="shared" si="2058"/>
        <v>0</v>
      </c>
      <c r="AH1141" s="27">
        <f t="shared" si="2058"/>
        <v>0</v>
      </c>
      <c r="AI1141" s="27">
        <f t="shared" si="2058"/>
        <v>0</v>
      </c>
      <c r="AJ1141" s="27">
        <f t="shared" ref="AF1141:AU1142" si="2059">AJ1142</f>
        <v>23171</v>
      </c>
      <c r="AK1141" s="27">
        <f t="shared" si="2059"/>
        <v>0</v>
      </c>
      <c r="AL1141" s="27">
        <f t="shared" si="2059"/>
        <v>0</v>
      </c>
      <c r="AM1141" s="27">
        <f t="shared" si="2059"/>
        <v>0</v>
      </c>
      <c r="AN1141" s="27">
        <f t="shared" si="2059"/>
        <v>0</v>
      </c>
      <c r="AO1141" s="27">
        <f t="shared" si="2059"/>
        <v>0</v>
      </c>
      <c r="AP1141" s="27">
        <f t="shared" si="2059"/>
        <v>23171</v>
      </c>
      <c r="AQ1141" s="27">
        <f t="shared" si="2059"/>
        <v>0</v>
      </c>
      <c r="AR1141" s="27">
        <f t="shared" si="2059"/>
        <v>0</v>
      </c>
      <c r="AS1141" s="27">
        <f t="shared" si="2059"/>
        <v>0</v>
      </c>
      <c r="AT1141" s="27">
        <f t="shared" si="2059"/>
        <v>0</v>
      </c>
      <c r="AU1141" s="27">
        <f t="shared" si="2059"/>
        <v>0</v>
      </c>
      <c r="AV1141" s="27">
        <f t="shared" ref="AR1141:AW1142" si="2060">AV1142</f>
        <v>23171</v>
      </c>
      <c r="AW1141" s="27">
        <f t="shared" si="2060"/>
        <v>0</v>
      </c>
    </row>
    <row r="1142" spans="1:49" s="12" customFormat="1" ht="40.5" customHeight="1">
      <c r="A1142" s="72" t="s">
        <v>83</v>
      </c>
      <c r="B1142" s="42" t="s">
        <v>11</v>
      </c>
      <c r="C1142" s="42" t="s">
        <v>60</v>
      </c>
      <c r="D1142" s="42" t="s">
        <v>327</v>
      </c>
      <c r="E1142" s="42" t="s">
        <v>84</v>
      </c>
      <c r="F1142" s="27">
        <f t="shared" si="2057"/>
        <v>23171</v>
      </c>
      <c r="G1142" s="27">
        <f t="shared" si="2057"/>
        <v>0</v>
      </c>
      <c r="H1142" s="27">
        <f t="shared" si="2057"/>
        <v>0</v>
      </c>
      <c r="I1142" s="27">
        <f t="shared" si="2057"/>
        <v>0</v>
      </c>
      <c r="J1142" s="27">
        <f t="shared" si="2057"/>
        <v>0</v>
      </c>
      <c r="K1142" s="27">
        <f t="shared" si="2057"/>
        <v>0</v>
      </c>
      <c r="L1142" s="27">
        <f t="shared" si="2057"/>
        <v>23171</v>
      </c>
      <c r="M1142" s="27">
        <f t="shared" si="2057"/>
        <v>0</v>
      </c>
      <c r="N1142" s="27">
        <f t="shared" si="2057"/>
        <v>0</v>
      </c>
      <c r="O1142" s="27">
        <f t="shared" si="2057"/>
        <v>0</v>
      </c>
      <c r="P1142" s="27">
        <f t="shared" si="2057"/>
        <v>0</v>
      </c>
      <c r="Q1142" s="27">
        <f t="shared" si="2057"/>
        <v>0</v>
      </c>
      <c r="R1142" s="27">
        <f t="shared" si="2057"/>
        <v>23171</v>
      </c>
      <c r="S1142" s="27">
        <f t="shared" si="2057"/>
        <v>0</v>
      </c>
      <c r="T1142" s="27">
        <f t="shared" si="2058"/>
        <v>0</v>
      </c>
      <c r="U1142" s="27">
        <f t="shared" si="2058"/>
        <v>0</v>
      </c>
      <c r="V1142" s="27">
        <f t="shared" si="2058"/>
        <v>0</v>
      </c>
      <c r="W1142" s="27">
        <f t="shared" si="2058"/>
        <v>0</v>
      </c>
      <c r="X1142" s="27">
        <f t="shared" si="2058"/>
        <v>23171</v>
      </c>
      <c r="Y1142" s="27">
        <f t="shared" si="2058"/>
        <v>0</v>
      </c>
      <c r="Z1142" s="27">
        <f t="shared" si="2058"/>
        <v>0</v>
      </c>
      <c r="AA1142" s="27">
        <f t="shared" si="2058"/>
        <v>0</v>
      </c>
      <c r="AB1142" s="27">
        <f t="shared" si="2058"/>
        <v>0</v>
      </c>
      <c r="AC1142" s="27">
        <f t="shared" si="2058"/>
        <v>0</v>
      </c>
      <c r="AD1142" s="27">
        <f t="shared" si="2058"/>
        <v>23171</v>
      </c>
      <c r="AE1142" s="27">
        <f t="shared" si="2058"/>
        <v>0</v>
      </c>
      <c r="AF1142" s="27">
        <f t="shared" si="2059"/>
        <v>0</v>
      </c>
      <c r="AG1142" s="27">
        <f t="shared" si="2059"/>
        <v>0</v>
      </c>
      <c r="AH1142" s="27">
        <f t="shared" si="2059"/>
        <v>0</v>
      </c>
      <c r="AI1142" s="27">
        <f t="shared" si="2059"/>
        <v>0</v>
      </c>
      <c r="AJ1142" s="27">
        <f t="shared" si="2059"/>
        <v>23171</v>
      </c>
      <c r="AK1142" s="27">
        <f t="shared" si="2059"/>
        <v>0</v>
      </c>
      <c r="AL1142" s="27">
        <f t="shared" si="2059"/>
        <v>0</v>
      </c>
      <c r="AM1142" s="27">
        <f t="shared" si="2059"/>
        <v>0</v>
      </c>
      <c r="AN1142" s="27">
        <f t="shared" si="2059"/>
        <v>0</v>
      </c>
      <c r="AO1142" s="27">
        <f t="shared" si="2059"/>
        <v>0</v>
      </c>
      <c r="AP1142" s="27">
        <f t="shared" si="2059"/>
        <v>23171</v>
      </c>
      <c r="AQ1142" s="27">
        <f t="shared" si="2059"/>
        <v>0</v>
      </c>
      <c r="AR1142" s="27">
        <f t="shared" si="2060"/>
        <v>0</v>
      </c>
      <c r="AS1142" s="27">
        <f t="shared" si="2060"/>
        <v>0</v>
      </c>
      <c r="AT1142" s="27">
        <f t="shared" si="2060"/>
        <v>0</v>
      </c>
      <c r="AU1142" s="27">
        <f t="shared" si="2060"/>
        <v>0</v>
      </c>
      <c r="AV1142" s="27">
        <f t="shared" si="2060"/>
        <v>23171</v>
      </c>
      <c r="AW1142" s="27">
        <f t="shared" si="2060"/>
        <v>0</v>
      </c>
    </row>
    <row r="1143" spans="1:49" s="12" customFormat="1" ht="16.5">
      <c r="A1143" s="33" t="s">
        <v>178</v>
      </c>
      <c r="B1143" s="42" t="s">
        <v>11</v>
      </c>
      <c r="C1143" s="42" t="s">
        <v>60</v>
      </c>
      <c r="D1143" s="42" t="s">
        <v>327</v>
      </c>
      <c r="E1143" s="42" t="s">
        <v>177</v>
      </c>
      <c r="F1143" s="27">
        <v>23171</v>
      </c>
      <c r="G1143" s="27"/>
      <c r="H1143" s="27"/>
      <c r="I1143" s="27"/>
      <c r="J1143" s="27"/>
      <c r="K1143" s="27"/>
      <c r="L1143" s="27">
        <f>F1143+H1143+I1143+J1143+K1143</f>
        <v>23171</v>
      </c>
      <c r="M1143" s="27">
        <f>G1143+K1143</f>
        <v>0</v>
      </c>
      <c r="N1143" s="27"/>
      <c r="O1143" s="27"/>
      <c r="P1143" s="27"/>
      <c r="Q1143" s="27"/>
      <c r="R1143" s="27">
        <f>L1143+N1143+O1143+P1143+Q1143</f>
        <v>23171</v>
      </c>
      <c r="S1143" s="27">
        <f>M1143+Q1143</f>
        <v>0</v>
      </c>
      <c r="T1143" s="27"/>
      <c r="U1143" s="27"/>
      <c r="V1143" s="27"/>
      <c r="W1143" s="27"/>
      <c r="X1143" s="27">
        <f>R1143+T1143+U1143+V1143+W1143</f>
        <v>23171</v>
      </c>
      <c r="Y1143" s="27">
        <f>S1143+W1143</f>
        <v>0</v>
      </c>
      <c r="Z1143" s="27"/>
      <c r="AA1143" s="27"/>
      <c r="AB1143" s="27"/>
      <c r="AC1143" s="27"/>
      <c r="AD1143" s="27">
        <f>X1143+Z1143+AA1143+AB1143+AC1143</f>
        <v>23171</v>
      </c>
      <c r="AE1143" s="27">
        <f>Y1143+AC1143</f>
        <v>0</v>
      </c>
      <c r="AF1143" s="27"/>
      <c r="AG1143" s="27"/>
      <c r="AH1143" s="27"/>
      <c r="AI1143" s="27"/>
      <c r="AJ1143" s="27">
        <f>AD1143+AF1143+AG1143+AH1143+AI1143</f>
        <v>23171</v>
      </c>
      <c r="AK1143" s="27">
        <f>AE1143+AI1143</f>
        <v>0</v>
      </c>
      <c r="AL1143" s="27"/>
      <c r="AM1143" s="27"/>
      <c r="AN1143" s="27"/>
      <c r="AO1143" s="27"/>
      <c r="AP1143" s="27">
        <f>AJ1143+AL1143+AM1143+AN1143+AO1143</f>
        <v>23171</v>
      </c>
      <c r="AQ1143" s="27">
        <f>AK1143+AO1143</f>
        <v>0</v>
      </c>
      <c r="AR1143" s="27"/>
      <c r="AS1143" s="27"/>
      <c r="AT1143" s="27"/>
      <c r="AU1143" s="27"/>
      <c r="AV1143" s="27">
        <f>AP1143+AR1143+AS1143+AT1143+AU1143</f>
        <v>23171</v>
      </c>
      <c r="AW1143" s="27">
        <f>AQ1143+AU1143</f>
        <v>0</v>
      </c>
    </row>
    <row r="1144" spans="1:49" s="12" customFormat="1" ht="21" customHeight="1">
      <c r="A1144" s="33" t="s">
        <v>88</v>
      </c>
      <c r="B1144" s="42" t="s">
        <v>11</v>
      </c>
      <c r="C1144" s="42" t="s">
        <v>60</v>
      </c>
      <c r="D1144" s="42" t="s">
        <v>517</v>
      </c>
      <c r="E1144" s="42"/>
      <c r="F1144" s="27">
        <f t="shared" ref="F1144:U1145" si="2061">F1145</f>
        <v>2412</v>
      </c>
      <c r="G1144" s="27">
        <f t="shared" si="2061"/>
        <v>0</v>
      </c>
      <c r="H1144" s="27">
        <f t="shared" si="2061"/>
        <v>0</v>
      </c>
      <c r="I1144" s="27">
        <f t="shared" si="2061"/>
        <v>0</v>
      </c>
      <c r="J1144" s="27">
        <f t="shared" si="2061"/>
        <v>0</v>
      </c>
      <c r="K1144" s="27">
        <f t="shared" si="2061"/>
        <v>0</v>
      </c>
      <c r="L1144" s="27">
        <f t="shared" si="2061"/>
        <v>2412</v>
      </c>
      <c r="M1144" s="27">
        <f t="shared" si="2061"/>
        <v>0</v>
      </c>
      <c r="N1144" s="27">
        <f t="shared" si="2061"/>
        <v>0</v>
      </c>
      <c r="O1144" s="27">
        <f t="shared" si="2061"/>
        <v>0</v>
      </c>
      <c r="P1144" s="27">
        <f t="shared" si="2061"/>
        <v>0</v>
      </c>
      <c r="Q1144" s="27">
        <f t="shared" si="2061"/>
        <v>0</v>
      </c>
      <c r="R1144" s="27">
        <f t="shared" si="2061"/>
        <v>2412</v>
      </c>
      <c r="S1144" s="27">
        <f t="shared" si="2061"/>
        <v>0</v>
      </c>
      <c r="T1144" s="27">
        <f t="shared" si="2061"/>
        <v>0</v>
      </c>
      <c r="U1144" s="27">
        <f t="shared" si="2061"/>
        <v>0</v>
      </c>
      <c r="V1144" s="27">
        <f t="shared" ref="T1144:AI1145" si="2062">V1145</f>
        <v>0</v>
      </c>
      <c r="W1144" s="27">
        <f t="shared" si="2062"/>
        <v>0</v>
      </c>
      <c r="X1144" s="27">
        <f t="shared" si="2062"/>
        <v>2412</v>
      </c>
      <c r="Y1144" s="27">
        <f t="shared" si="2062"/>
        <v>0</v>
      </c>
      <c r="Z1144" s="27">
        <f t="shared" si="2062"/>
        <v>0</v>
      </c>
      <c r="AA1144" s="27">
        <f t="shared" si="2062"/>
        <v>0</v>
      </c>
      <c r="AB1144" s="27">
        <f t="shared" si="2062"/>
        <v>0</v>
      </c>
      <c r="AC1144" s="27">
        <f t="shared" si="2062"/>
        <v>0</v>
      </c>
      <c r="AD1144" s="27">
        <f t="shared" si="2062"/>
        <v>2412</v>
      </c>
      <c r="AE1144" s="27">
        <f t="shared" si="2062"/>
        <v>0</v>
      </c>
      <c r="AF1144" s="27">
        <f t="shared" si="2062"/>
        <v>0</v>
      </c>
      <c r="AG1144" s="27">
        <f t="shared" si="2062"/>
        <v>0</v>
      </c>
      <c r="AH1144" s="27">
        <f t="shared" si="2062"/>
        <v>0</v>
      </c>
      <c r="AI1144" s="27">
        <f t="shared" si="2062"/>
        <v>0</v>
      </c>
      <c r="AJ1144" s="27">
        <f t="shared" ref="AF1144:AU1145" si="2063">AJ1145</f>
        <v>2412</v>
      </c>
      <c r="AK1144" s="27">
        <f t="shared" si="2063"/>
        <v>0</v>
      </c>
      <c r="AL1144" s="27">
        <f t="shared" si="2063"/>
        <v>0</v>
      </c>
      <c r="AM1144" s="27">
        <f t="shared" si="2063"/>
        <v>0</v>
      </c>
      <c r="AN1144" s="27">
        <f t="shared" si="2063"/>
        <v>0</v>
      </c>
      <c r="AO1144" s="27">
        <f t="shared" si="2063"/>
        <v>0</v>
      </c>
      <c r="AP1144" s="27">
        <f t="shared" si="2063"/>
        <v>2412</v>
      </c>
      <c r="AQ1144" s="27">
        <f t="shared" si="2063"/>
        <v>0</v>
      </c>
      <c r="AR1144" s="27">
        <f t="shared" si="2063"/>
        <v>0</v>
      </c>
      <c r="AS1144" s="27">
        <f t="shared" si="2063"/>
        <v>0</v>
      </c>
      <c r="AT1144" s="27">
        <f t="shared" si="2063"/>
        <v>0</v>
      </c>
      <c r="AU1144" s="27">
        <f t="shared" si="2063"/>
        <v>0</v>
      </c>
      <c r="AV1144" s="27">
        <f t="shared" ref="AR1144:AW1145" si="2064">AV1145</f>
        <v>2412</v>
      </c>
      <c r="AW1144" s="27">
        <f t="shared" si="2064"/>
        <v>0</v>
      </c>
    </row>
    <row r="1145" spans="1:49" s="12" customFormat="1" ht="35.25" customHeight="1">
      <c r="A1145" s="33" t="s">
        <v>83</v>
      </c>
      <c r="B1145" s="42" t="s">
        <v>11</v>
      </c>
      <c r="C1145" s="42" t="s">
        <v>60</v>
      </c>
      <c r="D1145" s="42" t="s">
        <v>517</v>
      </c>
      <c r="E1145" s="42" t="s">
        <v>84</v>
      </c>
      <c r="F1145" s="27">
        <f t="shared" si="2061"/>
        <v>2412</v>
      </c>
      <c r="G1145" s="27">
        <f t="shared" si="2061"/>
        <v>0</v>
      </c>
      <c r="H1145" s="27">
        <f t="shared" si="2061"/>
        <v>0</v>
      </c>
      <c r="I1145" s="27">
        <f t="shared" si="2061"/>
        <v>0</v>
      </c>
      <c r="J1145" s="27">
        <f t="shared" si="2061"/>
        <v>0</v>
      </c>
      <c r="K1145" s="27">
        <f t="shared" si="2061"/>
        <v>0</v>
      </c>
      <c r="L1145" s="27">
        <f t="shared" si="2061"/>
        <v>2412</v>
      </c>
      <c r="M1145" s="27">
        <f t="shared" si="2061"/>
        <v>0</v>
      </c>
      <c r="N1145" s="27">
        <f t="shared" si="2061"/>
        <v>0</v>
      </c>
      <c r="O1145" s="27">
        <f t="shared" si="2061"/>
        <v>0</v>
      </c>
      <c r="P1145" s="27">
        <f t="shared" si="2061"/>
        <v>0</v>
      </c>
      <c r="Q1145" s="27">
        <f t="shared" si="2061"/>
        <v>0</v>
      </c>
      <c r="R1145" s="27">
        <f t="shared" si="2061"/>
        <v>2412</v>
      </c>
      <c r="S1145" s="27">
        <f t="shared" si="2061"/>
        <v>0</v>
      </c>
      <c r="T1145" s="27">
        <f t="shared" si="2062"/>
        <v>0</v>
      </c>
      <c r="U1145" s="27">
        <f t="shared" si="2062"/>
        <v>0</v>
      </c>
      <c r="V1145" s="27">
        <f t="shared" si="2062"/>
        <v>0</v>
      </c>
      <c r="W1145" s="27">
        <f t="shared" si="2062"/>
        <v>0</v>
      </c>
      <c r="X1145" s="27">
        <f t="shared" si="2062"/>
        <v>2412</v>
      </c>
      <c r="Y1145" s="27">
        <f t="shared" si="2062"/>
        <v>0</v>
      </c>
      <c r="Z1145" s="27">
        <f t="shared" si="2062"/>
        <v>0</v>
      </c>
      <c r="AA1145" s="27">
        <f t="shared" si="2062"/>
        <v>0</v>
      </c>
      <c r="AB1145" s="27">
        <f t="shared" si="2062"/>
        <v>0</v>
      </c>
      <c r="AC1145" s="27">
        <f t="shared" si="2062"/>
        <v>0</v>
      </c>
      <c r="AD1145" s="27">
        <f t="shared" si="2062"/>
        <v>2412</v>
      </c>
      <c r="AE1145" s="27">
        <f t="shared" si="2062"/>
        <v>0</v>
      </c>
      <c r="AF1145" s="27">
        <f t="shared" si="2063"/>
        <v>0</v>
      </c>
      <c r="AG1145" s="27">
        <f t="shared" si="2063"/>
        <v>0</v>
      </c>
      <c r="AH1145" s="27">
        <f t="shared" si="2063"/>
        <v>0</v>
      </c>
      <c r="AI1145" s="27">
        <f t="shared" si="2063"/>
        <v>0</v>
      </c>
      <c r="AJ1145" s="27">
        <f t="shared" si="2063"/>
        <v>2412</v>
      </c>
      <c r="AK1145" s="27">
        <f t="shared" si="2063"/>
        <v>0</v>
      </c>
      <c r="AL1145" s="27">
        <f t="shared" si="2063"/>
        <v>0</v>
      </c>
      <c r="AM1145" s="27">
        <f t="shared" si="2063"/>
        <v>0</v>
      </c>
      <c r="AN1145" s="27">
        <f t="shared" si="2063"/>
        <v>0</v>
      </c>
      <c r="AO1145" s="27">
        <f t="shared" si="2063"/>
        <v>0</v>
      </c>
      <c r="AP1145" s="27">
        <f t="shared" si="2063"/>
        <v>2412</v>
      </c>
      <c r="AQ1145" s="27">
        <f t="shared" si="2063"/>
        <v>0</v>
      </c>
      <c r="AR1145" s="27">
        <f t="shared" si="2064"/>
        <v>0</v>
      </c>
      <c r="AS1145" s="27">
        <f t="shared" si="2064"/>
        <v>0</v>
      </c>
      <c r="AT1145" s="27">
        <f t="shared" si="2064"/>
        <v>0</v>
      </c>
      <c r="AU1145" s="27">
        <f t="shared" si="2064"/>
        <v>0</v>
      </c>
      <c r="AV1145" s="27">
        <f t="shared" si="2064"/>
        <v>2412</v>
      </c>
      <c r="AW1145" s="27">
        <f t="shared" si="2064"/>
        <v>0</v>
      </c>
    </row>
    <row r="1146" spans="1:49" s="12" customFormat="1" ht="16.5">
      <c r="A1146" s="56" t="s">
        <v>178</v>
      </c>
      <c r="B1146" s="42" t="s">
        <v>11</v>
      </c>
      <c r="C1146" s="42" t="s">
        <v>60</v>
      </c>
      <c r="D1146" s="42" t="s">
        <v>517</v>
      </c>
      <c r="E1146" s="42" t="s">
        <v>177</v>
      </c>
      <c r="F1146" s="27">
        <v>2412</v>
      </c>
      <c r="G1146" s="27"/>
      <c r="H1146" s="27"/>
      <c r="I1146" s="27"/>
      <c r="J1146" s="27"/>
      <c r="K1146" s="27"/>
      <c r="L1146" s="27">
        <f>F1146+H1146+I1146+J1146+K1146</f>
        <v>2412</v>
      </c>
      <c r="M1146" s="27">
        <f>G1146+K1146</f>
        <v>0</v>
      </c>
      <c r="N1146" s="27"/>
      <c r="O1146" s="27"/>
      <c r="P1146" s="27"/>
      <c r="Q1146" s="27"/>
      <c r="R1146" s="27">
        <f>L1146+N1146+O1146+P1146+Q1146</f>
        <v>2412</v>
      </c>
      <c r="S1146" s="27">
        <f>M1146+Q1146</f>
        <v>0</v>
      </c>
      <c r="T1146" s="27"/>
      <c r="U1146" s="27"/>
      <c r="V1146" s="27"/>
      <c r="W1146" s="27"/>
      <c r="X1146" s="27">
        <f>R1146+T1146+U1146+V1146+W1146</f>
        <v>2412</v>
      </c>
      <c r="Y1146" s="27">
        <f>S1146+W1146</f>
        <v>0</v>
      </c>
      <c r="Z1146" s="27"/>
      <c r="AA1146" s="27"/>
      <c r="AB1146" s="27"/>
      <c r="AC1146" s="27"/>
      <c r="AD1146" s="27">
        <f>X1146+Z1146+AA1146+AB1146+AC1146</f>
        <v>2412</v>
      </c>
      <c r="AE1146" s="27">
        <f>Y1146+AC1146</f>
        <v>0</v>
      </c>
      <c r="AF1146" s="27"/>
      <c r="AG1146" s="27"/>
      <c r="AH1146" s="27"/>
      <c r="AI1146" s="27"/>
      <c r="AJ1146" s="27">
        <f>AD1146+AF1146+AG1146+AH1146+AI1146</f>
        <v>2412</v>
      </c>
      <c r="AK1146" s="27">
        <f>AE1146+AI1146</f>
        <v>0</v>
      </c>
      <c r="AL1146" s="27"/>
      <c r="AM1146" s="27"/>
      <c r="AN1146" s="27"/>
      <c r="AO1146" s="27"/>
      <c r="AP1146" s="27">
        <f>AJ1146+AL1146+AM1146+AN1146+AO1146</f>
        <v>2412</v>
      </c>
      <c r="AQ1146" s="27">
        <f>AK1146+AO1146</f>
        <v>0</v>
      </c>
      <c r="AR1146" s="27"/>
      <c r="AS1146" s="27"/>
      <c r="AT1146" s="27"/>
      <c r="AU1146" s="27"/>
      <c r="AV1146" s="27">
        <f>AP1146+AR1146+AS1146+AT1146+AU1146</f>
        <v>2412</v>
      </c>
      <c r="AW1146" s="27">
        <f>AQ1146+AU1146</f>
        <v>0</v>
      </c>
    </row>
    <row r="1147" spans="1:49" s="12" customFormat="1" ht="33">
      <c r="A1147" s="33" t="s">
        <v>199</v>
      </c>
      <c r="B1147" s="42" t="s">
        <v>11</v>
      </c>
      <c r="C1147" s="42" t="s">
        <v>60</v>
      </c>
      <c r="D1147" s="25" t="s">
        <v>542</v>
      </c>
      <c r="E1147" s="38"/>
      <c r="F1147" s="27">
        <f t="shared" ref="F1147:T1148" si="2065">F1148</f>
        <v>113</v>
      </c>
      <c r="G1147" s="27"/>
      <c r="H1147" s="27">
        <f t="shared" si="2065"/>
        <v>0</v>
      </c>
      <c r="I1147" s="27"/>
      <c r="J1147" s="27">
        <f t="shared" si="2065"/>
        <v>0</v>
      </c>
      <c r="K1147" s="27"/>
      <c r="L1147" s="27">
        <f t="shared" si="2065"/>
        <v>113</v>
      </c>
      <c r="M1147" s="27"/>
      <c r="N1147" s="27">
        <f t="shared" si="2065"/>
        <v>0</v>
      </c>
      <c r="O1147" s="27"/>
      <c r="P1147" s="27">
        <f t="shared" si="2065"/>
        <v>0</v>
      </c>
      <c r="Q1147" s="27"/>
      <c r="R1147" s="27">
        <f t="shared" si="2065"/>
        <v>113</v>
      </c>
      <c r="S1147" s="27"/>
      <c r="T1147" s="27">
        <f t="shared" si="2065"/>
        <v>0</v>
      </c>
      <c r="U1147" s="27"/>
      <c r="V1147" s="27">
        <f t="shared" ref="T1147:X1148" si="2066">V1148</f>
        <v>0</v>
      </c>
      <c r="W1147" s="27"/>
      <c r="X1147" s="27">
        <f t="shared" si="2066"/>
        <v>113</v>
      </c>
      <c r="Y1147" s="27"/>
      <c r="Z1147" s="27">
        <f t="shared" ref="Z1147" si="2067">Z1148</f>
        <v>0</v>
      </c>
      <c r="AA1147" s="27"/>
      <c r="AB1147" s="27">
        <f t="shared" ref="Z1147:AD1148" si="2068">AB1148</f>
        <v>0</v>
      </c>
      <c r="AC1147" s="27"/>
      <c r="AD1147" s="27">
        <f t="shared" si="2068"/>
        <v>113</v>
      </c>
      <c r="AE1147" s="27"/>
      <c r="AF1147" s="27">
        <f t="shared" ref="AF1147" si="2069">AF1148</f>
        <v>0</v>
      </c>
      <c r="AG1147" s="27"/>
      <c r="AH1147" s="27">
        <f t="shared" ref="AF1147:AJ1148" si="2070">AH1148</f>
        <v>0</v>
      </c>
      <c r="AI1147" s="27"/>
      <c r="AJ1147" s="27">
        <f t="shared" si="2070"/>
        <v>113</v>
      </c>
      <c r="AK1147" s="27"/>
      <c r="AL1147" s="27">
        <f t="shared" ref="AL1147" si="2071">AL1148</f>
        <v>0</v>
      </c>
      <c r="AM1147" s="27"/>
      <c r="AN1147" s="27">
        <f t="shared" ref="AL1147:AP1148" si="2072">AN1148</f>
        <v>0</v>
      </c>
      <c r="AO1147" s="27"/>
      <c r="AP1147" s="27">
        <f t="shared" si="2072"/>
        <v>113</v>
      </c>
      <c r="AQ1147" s="27"/>
      <c r="AR1147" s="27">
        <f t="shared" ref="AR1147" si="2073">AR1148</f>
        <v>0</v>
      </c>
      <c r="AS1147" s="27"/>
      <c r="AT1147" s="27">
        <f t="shared" ref="AR1147:AV1148" si="2074">AT1148</f>
        <v>0</v>
      </c>
      <c r="AU1147" s="27"/>
      <c r="AV1147" s="27">
        <f t="shared" si="2074"/>
        <v>113</v>
      </c>
      <c r="AW1147" s="27"/>
    </row>
    <row r="1148" spans="1:49" s="12" customFormat="1" ht="33">
      <c r="A1148" s="33" t="s">
        <v>437</v>
      </c>
      <c r="B1148" s="42" t="s">
        <v>11</v>
      </c>
      <c r="C1148" s="42" t="s">
        <v>60</v>
      </c>
      <c r="D1148" s="25" t="s">
        <v>542</v>
      </c>
      <c r="E1148" s="38">
        <v>200</v>
      </c>
      <c r="F1148" s="27">
        <f t="shared" si="2065"/>
        <v>113</v>
      </c>
      <c r="G1148" s="27"/>
      <c r="H1148" s="27">
        <f t="shared" si="2065"/>
        <v>0</v>
      </c>
      <c r="I1148" s="27"/>
      <c r="J1148" s="27">
        <f t="shared" si="2065"/>
        <v>0</v>
      </c>
      <c r="K1148" s="27"/>
      <c r="L1148" s="27">
        <f t="shared" si="2065"/>
        <v>113</v>
      </c>
      <c r="M1148" s="27"/>
      <c r="N1148" s="27">
        <f t="shared" si="2065"/>
        <v>0</v>
      </c>
      <c r="O1148" s="27"/>
      <c r="P1148" s="27">
        <f t="shared" si="2065"/>
        <v>0</v>
      </c>
      <c r="Q1148" s="27"/>
      <c r="R1148" s="27">
        <f t="shared" si="2065"/>
        <v>113</v>
      </c>
      <c r="S1148" s="27"/>
      <c r="T1148" s="27">
        <f t="shared" si="2066"/>
        <v>0</v>
      </c>
      <c r="U1148" s="27"/>
      <c r="V1148" s="27">
        <f t="shared" si="2066"/>
        <v>0</v>
      </c>
      <c r="W1148" s="27"/>
      <c r="X1148" s="27">
        <f t="shared" si="2066"/>
        <v>113</v>
      </c>
      <c r="Y1148" s="27"/>
      <c r="Z1148" s="27">
        <f t="shared" si="2068"/>
        <v>0</v>
      </c>
      <c r="AA1148" s="27"/>
      <c r="AB1148" s="27">
        <f t="shared" si="2068"/>
        <v>0</v>
      </c>
      <c r="AC1148" s="27"/>
      <c r="AD1148" s="27">
        <f t="shared" si="2068"/>
        <v>113</v>
      </c>
      <c r="AE1148" s="27"/>
      <c r="AF1148" s="27">
        <f t="shared" si="2070"/>
        <v>0</v>
      </c>
      <c r="AG1148" s="27"/>
      <c r="AH1148" s="27">
        <f t="shared" si="2070"/>
        <v>0</v>
      </c>
      <c r="AI1148" s="27"/>
      <c r="AJ1148" s="27">
        <f t="shared" si="2070"/>
        <v>113</v>
      </c>
      <c r="AK1148" s="27"/>
      <c r="AL1148" s="27">
        <f t="shared" si="2072"/>
        <v>0</v>
      </c>
      <c r="AM1148" s="27"/>
      <c r="AN1148" s="27">
        <f t="shared" si="2072"/>
        <v>0</v>
      </c>
      <c r="AO1148" s="27"/>
      <c r="AP1148" s="27">
        <f t="shared" si="2072"/>
        <v>113</v>
      </c>
      <c r="AQ1148" s="27"/>
      <c r="AR1148" s="27">
        <f t="shared" si="2074"/>
        <v>0</v>
      </c>
      <c r="AS1148" s="27"/>
      <c r="AT1148" s="27">
        <f t="shared" si="2074"/>
        <v>0</v>
      </c>
      <c r="AU1148" s="27"/>
      <c r="AV1148" s="27">
        <f t="shared" si="2074"/>
        <v>113</v>
      </c>
      <c r="AW1148" s="27"/>
    </row>
    <row r="1149" spans="1:49" s="12" customFormat="1" ht="35.25" customHeight="1">
      <c r="A1149" s="33" t="s">
        <v>543</v>
      </c>
      <c r="B1149" s="42" t="s">
        <v>11</v>
      </c>
      <c r="C1149" s="42" t="s">
        <v>60</v>
      </c>
      <c r="D1149" s="25" t="s">
        <v>542</v>
      </c>
      <c r="E1149" s="38">
        <v>240</v>
      </c>
      <c r="F1149" s="28">
        <v>113</v>
      </c>
      <c r="G1149" s="27"/>
      <c r="H1149" s="28"/>
      <c r="I1149" s="27"/>
      <c r="J1149" s="28"/>
      <c r="K1149" s="27"/>
      <c r="L1149" s="27">
        <f>F1149+H1149+I1149+J1149+K1149</f>
        <v>113</v>
      </c>
      <c r="M1149" s="27">
        <f>G1149+K1149</f>
        <v>0</v>
      </c>
      <c r="N1149" s="28"/>
      <c r="O1149" s="27"/>
      <c r="P1149" s="28"/>
      <c r="Q1149" s="27"/>
      <c r="R1149" s="27">
        <f>L1149+N1149+O1149+P1149+Q1149</f>
        <v>113</v>
      </c>
      <c r="S1149" s="27">
        <f>M1149+Q1149</f>
        <v>0</v>
      </c>
      <c r="T1149" s="28"/>
      <c r="U1149" s="27"/>
      <c r="V1149" s="28"/>
      <c r="W1149" s="27"/>
      <c r="X1149" s="27">
        <f>R1149+T1149+U1149+V1149+W1149</f>
        <v>113</v>
      </c>
      <c r="Y1149" s="27">
        <f>S1149+W1149</f>
        <v>0</v>
      </c>
      <c r="Z1149" s="28"/>
      <c r="AA1149" s="27"/>
      <c r="AB1149" s="28"/>
      <c r="AC1149" s="27"/>
      <c r="AD1149" s="27">
        <f>X1149+Z1149+AA1149+AB1149+AC1149</f>
        <v>113</v>
      </c>
      <c r="AE1149" s="27">
        <f>Y1149+AC1149</f>
        <v>0</v>
      </c>
      <c r="AF1149" s="28"/>
      <c r="AG1149" s="27"/>
      <c r="AH1149" s="28"/>
      <c r="AI1149" s="27"/>
      <c r="AJ1149" s="27">
        <f>AD1149+AF1149+AG1149+AH1149+AI1149</f>
        <v>113</v>
      </c>
      <c r="AK1149" s="27">
        <f>AE1149+AI1149</f>
        <v>0</v>
      </c>
      <c r="AL1149" s="28"/>
      <c r="AM1149" s="27"/>
      <c r="AN1149" s="28"/>
      <c r="AO1149" s="27"/>
      <c r="AP1149" s="27">
        <f>AJ1149+AL1149+AM1149+AN1149+AO1149</f>
        <v>113</v>
      </c>
      <c r="AQ1149" s="27">
        <f>AK1149+AO1149</f>
        <v>0</v>
      </c>
      <c r="AR1149" s="28"/>
      <c r="AS1149" s="27"/>
      <c r="AT1149" s="28"/>
      <c r="AU1149" s="27"/>
      <c r="AV1149" s="27">
        <f>AP1149+AR1149+AS1149+AT1149+AU1149</f>
        <v>113</v>
      </c>
      <c r="AW1149" s="27">
        <f>AQ1149+AU1149</f>
        <v>0</v>
      </c>
    </row>
    <row r="1150" spans="1:49" s="12" customFormat="1" ht="16.5">
      <c r="A1150" s="72" t="s">
        <v>141</v>
      </c>
      <c r="B1150" s="42" t="s">
        <v>11</v>
      </c>
      <c r="C1150" s="42" t="s">
        <v>60</v>
      </c>
      <c r="D1150" s="42" t="s">
        <v>332</v>
      </c>
      <c r="E1150" s="42"/>
      <c r="F1150" s="27">
        <f t="shared" ref="F1150:G1150" si="2075">F1151+F1153</f>
        <v>8329</v>
      </c>
      <c r="G1150" s="27">
        <f t="shared" si="2075"/>
        <v>0</v>
      </c>
      <c r="H1150" s="27">
        <f t="shared" ref="H1150:M1150" si="2076">H1151+H1153</f>
        <v>0</v>
      </c>
      <c r="I1150" s="27">
        <f t="shared" si="2076"/>
        <v>0</v>
      </c>
      <c r="J1150" s="27">
        <f t="shared" si="2076"/>
        <v>0</v>
      </c>
      <c r="K1150" s="27">
        <f t="shared" si="2076"/>
        <v>0</v>
      </c>
      <c r="L1150" s="27">
        <f t="shared" si="2076"/>
        <v>8329</v>
      </c>
      <c r="M1150" s="27">
        <f t="shared" si="2076"/>
        <v>0</v>
      </c>
      <c r="N1150" s="27">
        <f t="shared" ref="N1150:S1150" si="2077">N1151+N1153</f>
        <v>0</v>
      </c>
      <c r="O1150" s="27">
        <f t="shared" si="2077"/>
        <v>-2955</v>
      </c>
      <c r="P1150" s="27">
        <f t="shared" si="2077"/>
        <v>0</v>
      </c>
      <c r="Q1150" s="27">
        <f t="shared" si="2077"/>
        <v>0</v>
      </c>
      <c r="R1150" s="27">
        <f t="shared" si="2077"/>
        <v>5374</v>
      </c>
      <c r="S1150" s="27">
        <f t="shared" si="2077"/>
        <v>0</v>
      </c>
      <c r="T1150" s="27">
        <f t="shared" ref="T1150:Y1150" si="2078">T1151+T1153</f>
        <v>0</v>
      </c>
      <c r="U1150" s="27">
        <f t="shared" si="2078"/>
        <v>0</v>
      </c>
      <c r="V1150" s="27">
        <f t="shared" si="2078"/>
        <v>0</v>
      </c>
      <c r="W1150" s="27">
        <f t="shared" si="2078"/>
        <v>0</v>
      </c>
      <c r="X1150" s="27">
        <f t="shared" si="2078"/>
        <v>5374</v>
      </c>
      <c r="Y1150" s="27">
        <f t="shared" si="2078"/>
        <v>0</v>
      </c>
      <c r="Z1150" s="27">
        <f t="shared" ref="Z1150:AE1150" si="2079">Z1151+Z1153</f>
        <v>0</v>
      </c>
      <c r="AA1150" s="27">
        <f t="shared" si="2079"/>
        <v>0</v>
      </c>
      <c r="AB1150" s="27">
        <f t="shared" si="2079"/>
        <v>0</v>
      </c>
      <c r="AC1150" s="27">
        <f t="shared" si="2079"/>
        <v>0</v>
      </c>
      <c r="AD1150" s="27">
        <f t="shared" si="2079"/>
        <v>5374</v>
      </c>
      <c r="AE1150" s="27">
        <f t="shared" si="2079"/>
        <v>0</v>
      </c>
      <c r="AF1150" s="27">
        <f t="shared" ref="AF1150:AK1150" si="2080">AF1151+AF1153</f>
        <v>0</v>
      </c>
      <c r="AG1150" s="27">
        <f t="shared" si="2080"/>
        <v>0</v>
      </c>
      <c r="AH1150" s="27">
        <f t="shared" si="2080"/>
        <v>0</v>
      </c>
      <c r="AI1150" s="27">
        <f t="shared" si="2080"/>
        <v>0</v>
      </c>
      <c r="AJ1150" s="27">
        <f t="shared" si="2080"/>
        <v>5374</v>
      </c>
      <c r="AK1150" s="27">
        <f t="shared" si="2080"/>
        <v>0</v>
      </c>
      <c r="AL1150" s="27">
        <f t="shared" ref="AL1150:AQ1150" si="2081">AL1151+AL1153</f>
        <v>0</v>
      </c>
      <c r="AM1150" s="27">
        <f t="shared" si="2081"/>
        <v>59</v>
      </c>
      <c r="AN1150" s="27">
        <f t="shared" si="2081"/>
        <v>0</v>
      </c>
      <c r="AO1150" s="27">
        <f t="shared" si="2081"/>
        <v>0</v>
      </c>
      <c r="AP1150" s="27">
        <f t="shared" si="2081"/>
        <v>5433</v>
      </c>
      <c r="AQ1150" s="27">
        <f t="shared" si="2081"/>
        <v>0</v>
      </c>
      <c r="AR1150" s="27">
        <f t="shared" ref="AR1150:AW1150" si="2082">AR1151+AR1153</f>
        <v>0</v>
      </c>
      <c r="AS1150" s="27">
        <f t="shared" si="2082"/>
        <v>0</v>
      </c>
      <c r="AT1150" s="27">
        <f t="shared" si="2082"/>
        <v>0</v>
      </c>
      <c r="AU1150" s="27">
        <f t="shared" si="2082"/>
        <v>0</v>
      </c>
      <c r="AV1150" s="27">
        <f t="shared" si="2082"/>
        <v>5433</v>
      </c>
      <c r="AW1150" s="27">
        <f t="shared" si="2082"/>
        <v>0</v>
      </c>
    </row>
    <row r="1151" spans="1:49" s="12" customFormat="1" ht="33">
      <c r="A1151" s="33" t="s">
        <v>437</v>
      </c>
      <c r="B1151" s="42" t="s">
        <v>11</v>
      </c>
      <c r="C1151" s="42" t="s">
        <v>60</v>
      </c>
      <c r="D1151" s="42" t="s">
        <v>332</v>
      </c>
      <c r="E1151" s="42" t="s">
        <v>80</v>
      </c>
      <c r="F1151" s="27">
        <f t="shared" ref="F1151:AW1151" si="2083">F1152</f>
        <v>7862</v>
      </c>
      <c r="G1151" s="27">
        <f t="shared" si="2083"/>
        <v>0</v>
      </c>
      <c r="H1151" s="27">
        <f t="shared" si="2083"/>
        <v>0</v>
      </c>
      <c r="I1151" s="27">
        <f t="shared" si="2083"/>
        <v>0</v>
      </c>
      <c r="J1151" s="27">
        <f t="shared" si="2083"/>
        <v>0</v>
      </c>
      <c r="K1151" s="27">
        <f t="shared" si="2083"/>
        <v>0</v>
      </c>
      <c r="L1151" s="27">
        <f t="shared" si="2083"/>
        <v>7862</v>
      </c>
      <c r="M1151" s="27">
        <f t="shared" si="2083"/>
        <v>0</v>
      </c>
      <c r="N1151" s="27">
        <f t="shared" si="2083"/>
        <v>0</v>
      </c>
      <c r="O1151" s="27">
        <f t="shared" si="2083"/>
        <v>-2955</v>
      </c>
      <c r="P1151" s="27">
        <f t="shared" si="2083"/>
        <v>0</v>
      </c>
      <c r="Q1151" s="27">
        <f t="shared" si="2083"/>
        <v>0</v>
      </c>
      <c r="R1151" s="27">
        <f t="shared" si="2083"/>
        <v>4907</v>
      </c>
      <c r="S1151" s="27">
        <f t="shared" si="2083"/>
        <v>0</v>
      </c>
      <c r="T1151" s="27">
        <f t="shared" si="2083"/>
        <v>0</v>
      </c>
      <c r="U1151" s="27">
        <f t="shared" si="2083"/>
        <v>0</v>
      </c>
      <c r="V1151" s="27">
        <f t="shared" si="2083"/>
        <v>0</v>
      </c>
      <c r="W1151" s="27">
        <f t="shared" si="2083"/>
        <v>0</v>
      </c>
      <c r="X1151" s="27">
        <f t="shared" si="2083"/>
        <v>4907</v>
      </c>
      <c r="Y1151" s="27">
        <f t="shared" si="2083"/>
        <v>0</v>
      </c>
      <c r="Z1151" s="27">
        <f t="shared" si="2083"/>
        <v>0</v>
      </c>
      <c r="AA1151" s="27">
        <f t="shared" si="2083"/>
        <v>0</v>
      </c>
      <c r="AB1151" s="27">
        <f t="shared" si="2083"/>
        <v>0</v>
      </c>
      <c r="AC1151" s="27">
        <f t="shared" si="2083"/>
        <v>0</v>
      </c>
      <c r="AD1151" s="27">
        <f t="shared" si="2083"/>
        <v>4907</v>
      </c>
      <c r="AE1151" s="27">
        <f t="shared" si="2083"/>
        <v>0</v>
      </c>
      <c r="AF1151" s="27">
        <f t="shared" si="2083"/>
        <v>0</v>
      </c>
      <c r="AG1151" s="27">
        <f t="shared" si="2083"/>
        <v>0</v>
      </c>
      <c r="AH1151" s="27">
        <f t="shared" si="2083"/>
        <v>0</v>
      </c>
      <c r="AI1151" s="27">
        <f t="shared" si="2083"/>
        <v>0</v>
      </c>
      <c r="AJ1151" s="27">
        <f t="shared" si="2083"/>
        <v>4907</v>
      </c>
      <c r="AK1151" s="27">
        <f t="shared" si="2083"/>
        <v>0</v>
      </c>
      <c r="AL1151" s="92">
        <f t="shared" si="2083"/>
        <v>0</v>
      </c>
      <c r="AM1151" s="92">
        <f t="shared" si="2083"/>
        <v>-12</v>
      </c>
      <c r="AN1151" s="92">
        <f t="shared" si="2083"/>
        <v>0</v>
      </c>
      <c r="AO1151" s="92">
        <f t="shared" si="2083"/>
        <v>0</v>
      </c>
      <c r="AP1151" s="27">
        <f t="shared" si="2083"/>
        <v>4895</v>
      </c>
      <c r="AQ1151" s="27">
        <f t="shared" si="2083"/>
        <v>0</v>
      </c>
      <c r="AR1151" s="27">
        <f t="shared" si="2083"/>
        <v>0</v>
      </c>
      <c r="AS1151" s="27">
        <f t="shared" si="2083"/>
        <v>0</v>
      </c>
      <c r="AT1151" s="27">
        <f t="shared" si="2083"/>
        <v>0</v>
      </c>
      <c r="AU1151" s="27">
        <f t="shared" si="2083"/>
        <v>0</v>
      </c>
      <c r="AV1151" s="27">
        <f t="shared" si="2083"/>
        <v>4895</v>
      </c>
      <c r="AW1151" s="27">
        <f t="shared" si="2083"/>
        <v>0</v>
      </c>
    </row>
    <row r="1152" spans="1:49" s="12" customFormat="1" ht="34.5" customHeight="1">
      <c r="A1152" s="72" t="s">
        <v>170</v>
      </c>
      <c r="B1152" s="42" t="s">
        <v>11</v>
      </c>
      <c r="C1152" s="42" t="s">
        <v>60</v>
      </c>
      <c r="D1152" s="42" t="s">
        <v>332</v>
      </c>
      <c r="E1152" s="42" t="s">
        <v>169</v>
      </c>
      <c r="F1152" s="27">
        <f>6548+1092+222</f>
        <v>7862</v>
      </c>
      <c r="G1152" s="27"/>
      <c r="H1152" s="27"/>
      <c r="I1152" s="27"/>
      <c r="J1152" s="27"/>
      <c r="K1152" s="27"/>
      <c r="L1152" s="27">
        <f>F1152+H1152+I1152+J1152+K1152</f>
        <v>7862</v>
      </c>
      <c r="M1152" s="27">
        <f>G1152+K1152</f>
        <v>0</v>
      </c>
      <c r="N1152" s="27"/>
      <c r="O1152" s="27">
        <v>-2955</v>
      </c>
      <c r="P1152" s="27"/>
      <c r="Q1152" s="27"/>
      <c r="R1152" s="27">
        <f>L1152+N1152+O1152+P1152+Q1152</f>
        <v>4907</v>
      </c>
      <c r="S1152" s="27">
        <f>M1152+Q1152</f>
        <v>0</v>
      </c>
      <c r="T1152" s="27"/>
      <c r="U1152" s="27"/>
      <c r="V1152" s="27"/>
      <c r="W1152" s="27"/>
      <c r="X1152" s="27">
        <f>R1152+T1152+U1152+V1152+W1152</f>
        <v>4907</v>
      </c>
      <c r="Y1152" s="27">
        <f>S1152+W1152</f>
        <v>0</v>
      </c>
      <c r="Z1152" s="27"/>
      <c r="AA1152" s="27"/>
      <c r="AB1152" s="27"/>
      <c r="AC1152" s="27"/>
      <c r="AD1152" s="27">
        <f>X1152+Z1152+AA1152+AB1152+AC1152</f>
        <v>4907</v>
      </c>
      <c r="AE1152" s="27">
        <f>Y1152+AC1152</f>
        <v>0</v>
      </c>
      <c r="AF1152" s="27"/>
      <c r="AG1152" s="27"/>
      <c r="AH1152" s="27"/>
      <c r="AI1152" s="27"/>
      <c r="AJ1152" s="27">
        <f>AD1152+AF1152+AG1152+AH1152+AI1152</f>
        <v>4907</v>
      </c>
      <c r="AK1152" s="27">
        <f>AE1152+AI1152</f>
        <v>0</v>
      </c>
      <c r="AL1152" s="92"/>
      <c r="AM1152" s="92">
        <v>-12</v>
      </c>
      <c r="AN1152" s="92"/>
      <c r="AO1152" s="92"/>
      <c r="AP1152" s="27">
        <f>AJ1152+AL1152+AM1152+AN1152+AO1152</f>
        <v>4895</v>
      </c>
      <c r="AQ1152" s="27">
        <f>AK1152+AO1152</f>
        <v>0</v>
      </c>
      <c r="AR1152" s="27"/>
      <c r="AS1152" s="27"/>
      <c r="AT1152" s="27"/>
      <c r="AU1152" s="27"/>
      <c r="AV1152" s="27">
        <f>AP1152+AR1152+AS1152+AT1152+AU1152</f>
        <v>4895</v>
      </c>
      <c r="AW1152" s="27">
        <f>AQ1152+AU1152</f>
        <v>0</v>
      </c>
    </row>
    <row r="1153" spans="1:49" s="12" customFormat="1" ht="35.25" customHeight="1">
      <c r="A1153" s="72" t="s">
        <v>83</v>
      </c>
      <c r="B1153" s="42" t="s">
        <v>11</v>
      </c>
      <c r="C1153" s="42" t="s">
        <v>60</v>
      </c>
      <c r="D1153" s="42" t="s">
        <v>332</v>
      </c>
      <c r="E1153" s="42" t="s">
        <v>84</v>
      </c>
      <c r="F1153" s="27">
        <f t="shared" ref="F1153:AW1153" si="2084">F1154</f>
        <v>467</v>
      </c>
      <c r="G1153" s="27">
        <f t="shared" si="2084"/>
        <v>0</v>
      </c>
      <c r="H1153" s="27">
        <f t="shared" si="2084"/>
        <v>0</v>
      </c>
      <c r="I1153" s="27">
        <f t="shared" si="2084"/>
        <v>0</v>
      </c>
      <c r="J1153" s="27">
        <f t="shared" si="2084"/>
        <v>0</v>
      </c>
      <c r="K1153" s="27">
        <f t="shared" si="2084"/>
        <v>0</v>
      </c>
      <c r="L1153" s="27">
        <f t="shared" si="2084"/>
        <v>467</v>
      </c>
      <c r="M1153" s="27">
        <f t="shared" si="2084"/>
        <v>0</v>
      </c>
      <c r="N1153" s="27">
        <f t="shared" si="2084"/>
        <v>0</v>
      </c>
      <c r="O1153" s="27">
        <f t="shared" si="2084"/>
        <v>0</v>
      </c>
      <c r="P1153" s="27">
        <f t="shared" si="2084"/>
        <v>0</v>
      </c>
      <c r="Q1153" s="27">
        <f t="shared" si="2084"/>
        <v>0</v>
      </c>
      <c r="R1153" s="27">
        <f t="shared" si="2084"/>
        <v>467</v>
      </c>
      <c r="S1153" s="27">
        <f t="shared" si="2084"/>
        <v>0</v>
      </c>
      <c r="T1153" s="27">
        <f t="shared" si="2084"/>
        <v>0</v>
      </c>
      <c r="U1153" s="27">
        <f t="shared" si="2084"/>
        <v>0</v>
      </c>
      <c r="V1153" s="27">
        <f t="shared" si="2084"/>
        <v>0</v>
      </c>
      <c r="W1153" s="27">
        <f t="shared" si="2084"/>
        <v>0</v>
      </c>
      <c r="X1153" s="27">
        <f t="shared" si="2084"/>
        <v>467</v>
      </c>
      <c r="Y1153" s="27">
        <f t="shared" si="2084"/>
        <v>0</v>
      </c>
      <c r="Z1153" s="27">
        <f t="shared" si="2084"/>
        <v>0</v>
      </c>
      <c r="AA1153" s="27">
        <f t="shared" si="2084"/>
        <v>0</v>
      </c>
      <c r="AB1153" s="27">
        <f t="shared" si="2084"/>
        <v>0</v>
      </c>
      <c r="AC1153" s="27">
        <f t="shared" si="2084"/>
        <v>0</v>
      </c>
      <c r="AD1153" s="27">
        <f t="shared" si="2084"/>
        <v>467</v>
      </c>
      <c r="AE1153" s="27">
        <f t="shared" si="2084"/>
        <v>0</v>
      </c>
      <c r="AF1153" s="27">
        <f t="shared" si="2084"/>
        <v>0</v>
      </c>
      <c r="AG1153" s="27">
        <f t="shared" si="2084"/>
        <v>0</v>
      </c>
      <c r="AH1153" s="27">
        <f t="shared" si="2084"/>
        <v>0</v>
      </c>
      <c r="AI1153" s="27">
        <f t="shared" si="2084"/>
        <v>0</v>
      </c>
      <c r="AJ1153" s="27">
        <f t="shared" si="2084"/>
        <v>467</v>
      </c>
      <c r="AK1153" s="27">
        <f t="shared" si="2084"/>
        <v>0</v>
      </c>
      <c r="AL1153" s="92">
        <f t="shared" si="2084"/>
        <v>0</v>
      </c>
      <c r="AM1153" s="92">
        <f t="shared" si="2084"/>
        <v>71</v>
      </c>
      <c r="AN1153" s="92">
        <f t="shared" si="2084"/>
        <v>0</v>
      </c>
      <c r="AO1153" s="92">
        <f t="shared" si="2084"/>
        <v>0</v>
      </c>
      <c r="AP1153" s="27">
        <f t="shared" si="2084"/>
        <v>538</v>
      </c>
      <c r="AQ1153" s="27">
        <f t="shared" si="2084"/>
        <v>0</v>
      </c>
      <c r="AR1153" s="27">
        <f t="shared" si="2084"/>
        <v>0</v>
      </c>
      <c r="AS1153" s="27">
        <f t="shared" si="2084"/>
        <v>0</v>
      </c>
      <c r="AT1153" s="27">
        <f t="shared" si="2084"/>
        <v>0</v>
      </c>
      <c r="AU1153" s="27">
        <f t="shared" si="2084"/>
        <v>0</v>
      </c>
      <c r="AV1153" s="27">
        <f t="shared" si="2084"/>
        <v>538</v>
      </c>
      <c r="AW1153" s="27">
        <f t="shared" si="2084"/>
        <v>0</v>
      </c>
    </row>
    <row r="1154" spans="1:49" s="12" customFormat="1" ht="16.5">
      <c r="A1154" s="72" t="s">
        <v>189</v>
      </c>
      <c r="B1154" s="42" t="s">
        <v>11</v>
      </c>
      <c r="C1154" s="42" t="s">
        <v>60</v>
      </c>
      <c r="D1154" s="42" t="s">
        <v>332</v>
      </c>
      <c r="E1154" s="42" t="s">
        <v>188</v>
      </c>
      <c r="F1154" s="27">
        <v>467</v>
      </c>
      <c r="G1154" s="27"/>
      <c r="H1154" s="27"/>
      <c r="I1154" s="27"/>
      <c r="J1154" s="27"/>
      <c r="K1154" s="27"/>
      <c r="L1154" s="27">
        <f>F1154+H1154+I1154+J1154+K1154</f>
        <v>467</v>
      </c>
      <c r="M1154" s="27">
        <f>G1154+K1154</f>
        <v>0</v>
      </c>
      <c r="N1154" s="27"/>
      <c r="O1154" s="27"/>
      <c r="P1154" s="27"/>
      <c r="Q1154" s="27"/>
      <c r="R1154" s="27">
        <f>L1154+N1154+O1154+P1154+Q1154</f>
        <v>467</v>
      </c>
      <c r="S1154" s="27">
        <f>M1154+Q1154</f>
        <v>0</v>
      </c>
      <c r="T1154" s="27"/>
      <c r="U1154" s="27"/>
      <c r="V1154" s="27"/>
      <c r="W1154" s="27"/>
      <c r="X1154" s="27">
        <f>R1154+T1154+U1154+V1154+W1154</f>
        <v>467</v>
      </c>
      <c r="Y1154" s="27">
        <f>S1154+W1154</f>
        <v>0</v>
      </c>
      <c r="Z1154" s="27"/>
      <c r="AA1154" s="27"/>
      <c r="AB1154" s="27"/>
      <c r="AC1154" s="27"/>
      <c r="AD1154" s="27">
        <f>X1154+Z1154+AA1154+AB1154+AC1154</f>
        <v>467</v>
      </c>
      <c r="AE1154" s="27">
        <f>Y1154+AC1154</f>
        <v>0</v>
      </c>
      <c r="AF1154" s="27"/>
      <c r="AG1154" s="27"/>
      <c r="AH1154" s="27"/>
      <c r="AI1154" s="27"/>
      <c r="AJ1154" s="27">
        <f>AD1154+AF1154+AG1154+AH1154+AI1154</f>
        <v>467</v>
      </c>
      <c r="AK1154" s="27">
        <f>AE1154+AI1154</f>
        <v>0</v>
      </c>
      <c r="AL1154" s="92"/>
      <c r="AM1154" s="92">
        <v>71</v>
      </c>
      <c r="AN1154" s="92"/>
      <c r="AO1154" s="92"/>
      <c r="AP1154" s="27">
        <f>AJ1154+AL1154+AM1154+AN1154+AO1154</f>
        <v>538</v>
      </c>
      <c r="AQ1154" s="27">
        <f>AK1154+AO1154</f>
        <v>0</v>
      </c>
      <c r="AR1154" s="27"/>
      <c r="AS1154" s="27"/>
      <c r="AT1154" s="27"/>
      <c r="AU1154" s="27"/>
      <c r="AV1154" s="27">
        <f>AP1154+AR1154+AS1154+AT1154+AU1154</f>
        <v>538</v>
      </c>
      <c r="AW1154" s="27">
        <f>AQ1154+AU1154</f>
        <v>0</v>
      </c>
    </row>
    <row r="1155" spans="1:49" s="12" customFormat="1" ht="66">
      <c r="A1155" s="73" t="s">
        <v>210</v>
      </c>
      <c r="B1155" s="42" t="s">
        <v>11</v>
      </c>
      <c r="C1155" s="42" t="s">
        <v>60</v>
      </c>
      <c r="D1155" s="42" t="s">
        <v>328</v>
      </c>
      <c r="E1155" s="42"/>
      <c r="F1155" s="27">
        <f>F1156</f>
        <v>51414</v>
      </c>
      <c r="G1155" s="27">
        <f>G1156</f>
        <v>0</v>
      </c>
      <c r="H1155" s="27">
        <f t="shared" ref="H1155:Z1157" si="2085">H1156</f>
        <v>0</v>
      </c>
      <c r="I1155" s="27">
        <f t="shared" si="2085"/>
        <v>0</v>
      </c>
      <c r="J1155" s="27">
        <f t="shared" si="2085"/>
        <v>0</v>
      </c>
      <c r="K1155" s="27">
        <f t="shared" si="2085"/>
        <v>0</v>
      </c>
      <c r="L1155" s="27">
        <f t="shared" si="2085"/>
        <v>51414</v>
      </c>
      <c r="M1155" s="27">
        <f t="shared" si="2085"/>
        <v>0</v>
      </c>
      <c r="N1155" s="27">
        <f t="shared" si="2085"/>
        <v>0</v>
      </c>
      <c r="O1155" s="27">
        <f t="shared" si="2085"/>
        <v>0</v>
      </c>
      <c r="P1155" s="27">
        <f t="shared" si="2085"/>
        <v>0</v>
      </c>
      <c r="Q1155" s="27">
        <f t="shared" si="2085"/>
        <v>0</v>
      </c>
      <c r="R1155" s="27">
        <f t="shared" si="2085"/>
        <v>51414</v>
      </c>
      <c r="S1155" s="27">
        <f t="shared" si="2085"/>
        <v>0</v>
      </c>
      <c r="T1155" s="27">
        <f t="shared" si="2085"/>
        <v>0</v>
      </c>
      <c r="U1155" s="27">
        <f t="shared" si="2085"/>
        <v>0</v>
      </c>
      <c r="V1155" s="27">
        <f t="shared" si="2085"/>
        <v>0</v>
      </c>
      <c r="W1155" s="27">
        <f t="shared" si="2085"/>
        <v>0</v>
      </c>
      <c r="X1155" s="27">
        <f t="shared" si="2085"/>
        <v>51414</v>
      </c>
      <c r="Y1155" s="27">
        <f t="shared" si="2085"/>
        <v>0</v>
      </c>
      <c r="Z1155" s="27">
        <f t="shared" si="2085"/>
        <v>0</v>
      </c>
      <c r="AA1155" s="27">
        <f t="shared" ref="Z1155:AO1157" si="2086">AA1156</f>
        <v>0</v>
      </c>
      <c r="AB1155" s="27">
        <f t="shared" si="2086"/>
        <v>0</v>
      </c>
      <c r="AC1155" s="27">
        <f t="shared" si="2086"/>
        <v>0</v>
      </c>
      <c r="AD1155" s="27">
        <f t="shared" si="2086"/>
        <v>51414</v>
      </c>
      <c r="AE1155" s="27">
        <f t="shared" si="2086"/>
        <v>0</v>
      </c>
      <c r="AF1155" s="27">
        <f t="shared" si="2086"/>
        <v>0</v>
      </c>
      <c r="AG1155" s="27">
        <f t="shared" si="2086"/>
        <v>-1629</v>
      </c>
      <c r="AH1155" s="27">
        <f t="shared" si="2086"/>
        <v>0</v>
      </c>
      <c r="AI1155" s="27">
        <f t="shared" si="2086"/>
        <v>0</v>
      </c>
      <c r="AJ1155" s="27">
        <f t="shared" si="2086"/>
        <v>49785</v>
      </c>
      <c r="AK1155" s="27">
        <f t="shared" si="2086"/>
        <v>0</v>
      </c>
      <c r="AL1155" s="27">
        <f t="shared" si="2086"/>
        <v>0</v>
      </c>
      <c r="AM1155" s="27">
        <f t="shared" si="2086"/>
        <v>0</v>
      </c>
      <c r="AN1155" s="27">
        <f t="shared" si="2086"/>
        <v>0</v>
      </c>
      <c r="AO1155" s="27">
        <f t="shared" si="2086"/>
        <v>0</v>
      </c>
      <c r="AP1155" s="27">
        <f t="shared" ref="AL1155:AW1157" si="2087">AP1156</f>
        <v>49785</v>
      </c>
      <c r="AQ1155" s="27">
        <f t="shared" si="2087"/>
        <v>0</v>
      </c>
      <c r="AR1155" s="27">
        <f t="shared" si="2087"/>
        <v>0</v>
      </c>
      <c r="AS1155" s="27">
        <f t="shared" si="2087"/>
        <v>0</v>
      </c>
      <c r="AT1155" s="27">
        <f t="shared" si="2087"/>
        <v>0</v>
      </c>
      <c r="AU1155" s="27">
        <f t="shared" si="2087"/>
        <v>0</v>
      </c>
      <c r="AV1155" s="27">
        <f t="shared" si="2087"/>
        <v>49785</v>
      </c>
      <c r="AW1155" s="27">
        <f t="shared" si="2087"/>
        <v>0</v>
      </c>
    </row>
    <row r="1156" spans="1:49" s="12" customFormat="1" ht="33">
      <c r="A1156" s="73" t="s">
        <v>211</v>
      </c>
      <c r="B1156" s="42" t="s">
        <v>11</v>
      </c>
      <c r="C1156" s="42" t="s">
        <v>60</v>
      </c>
      <c r="D1156" s="42" t="s">
        <v>329</v>
      </c>
      <c r="E1156" s="42"/>
      <c r="F1156" s="27">
        <f t="shared" ref="F1156:U1157" si="2088">F1157</f>
        <v>51414</v>
      </c>
      <c r="G1156" s="27">
        <f t="shared" si="2088"/>
        <v>0</v>
      </c>
      <c r="H1156" s="27">
        <f t="shared" si="2088"/>
        <v>0</v>
      </c>
      <c r="I1156" s="27">
        <f t="shared" si="2088"/>
        <v>0</v>
      </c>
      <c r="J1156" s="27">
        <f t="shared" si="2088"/>
        <v>0</v>
      </c>
      <c r="K1156" s="27">
        <f t="shared" si="2088"/>
        <v>0</v>
      </c>
      <c r="L1156" s="27">
        <f t="shared" si="2088"/>
        <v>51414</v>
      </c>
      <c r="M1156" s="27">
        <f t="shared" si="2088"/>
        <v>0</v>
      </c>
      <c r="N1156" s="27">
        <f t="shared" si="2088"/>
        <v>0</v>
      </c>
      <c r="O1156" s="27">
        <f t="shared" si="2088"/>
        <v>0</v>
      </c>
      <c r="P1156" s="27">
        <f t="shared" si="2088"/>
        <v>0</v>
      </c>
      <c r="Q1156" s="27">
        <f t="shared" si="2088"/>
        <v>0</v>
      </c>
      <c r="R1156" s="27">
        <f t="shared" si="2088"/>
        <v>51414</v>
      </c>
      <c r="S1156" s="27">
        <f t="shared" si="2088"/>
        <v>0</v>
      </c>
      <c r="T1156" s="27">
        <f t="shared" si="2088"/>
        <v>0</v>
      </c>
      <c r="U1156" s="27">
        <f t="shared" si="2088"/>
        <v>0</v>
      </c>
      <c r="V1156" s="27">
        <f t="shared" si="2085"/>
        <v>0</v>
      </c>
      <c r="W1156" s="27">
        <f t="shared" si="2085"/>
        <v>0</v>
      </c>
      <c r="X1156" s="27">
        <f t="shared" si="2085"/>
        <v>51414</v>
      </c>
      <c r="Y1156" s="27">
        <f t="shared" si="2085"/>
        <v>0</v>
      </c>
      <c r="Z1156" s="27">
        <f t="shared" si="2085"/>
        <v>0</v>
      </c>
      <c r="AA1156" s="27">
        <f t="shared" si="2086"/>
        <v>0</v>
      </c>
      <c r="AB1156" s="27">
        <f t="shared" si="2086"/>
        <v>0</v>
      </c>
      <c r="AC1156" s="27">
        <f t="shared" si="2086"/>
        <v>0</v>
      </c>
      <c r="AD1156" s="27">
        <f t="shared" si="2086"/>
        <v>51414</v>
      </c>
      <c r="AE1156" s="27">
        <f t="shared" si="2086"/>
        <v>0</v>
      </c>
      <c r="AF1156" s="27">
        <f t="shared" si="2086"/>
        <v>0</v>
      </c>
      <c r="AG1156" s="27">
        <f t="shared" si="2086"/>
        <v>-1629</v>
      </c>
      <c r="AH1156" s="27">
        <f t="shared" si="2086"/>
        <v>0</v>
      </c>
      <c r="AI1156" s="27">
        <f t="shared" si="2086"/>
        <v>0</v>
      </c>
      <c r="AJ1156" s="27">
        <f t="shared" si="2086"/>
        <v>49785</v>
      </c>
      <c r="AK1156" s="27">
        <f t="shared" si="2086"/>
        <v>0</v>
      </c>
      <c r="AL1156" s="27">
        <f t="shared" si="2087"/>
        <v>0</v>
      </c>
      <c r="AM1156" s="27">
        <f t="shared" si="2087"/>
        <v>0</v>
      </c>
      <c r="AN1156" s="27">
        <f t="shared" si="2087"/>
        <v>0</v>
      </c>
      <c r="AO1156" s="27">
        <f t="shared" si="2087"/>
        <v>0</v>
      </c>
      <c r="AP1156" s="27">
        <f t="shared" si="2087"/>
        <v>49785</v>
      </c>
      <c r="AQ1156" s="27">
        <f t="shared" si="2087"/>
        <v>0</v>
      </c>
      <c r="AR1156" s="27">
        <f t="shared" si="2087"/>
        <v>0</v>
      </c>
      <c r="AS1156" s="27">
        <f t="shared" si="2087"/>
        <v>0</v>
      </c>
      <c r="AT1156" s="27">
        <f t="shared" si="2087"/>
        <v>0</v>
      </c>
      <c r="AU1156" s="27">
        <f t="shared" si="2087"/>
        <v>0</v>
      </c>
      <c r="AV1156" s="27">
        <f t="shared" si="2087"/>
        <v>49785</v>
      </c>
      <c r="AW1156" s="27">
        <f t="shared" si="2087"/>
        <v>0</v>
      </c>
    </row>
    <row r="1157" spans="1:49" s="12" customFormat="1" ht="16.5">
      <c r="A1157" s="72" t="s">
        <v>99</v>
      </c>
      <c r="B1157" s="42" t="s">
        <v>11</v>
      </c>
      <c r="C1157" s="42" t="s">
        <v>60</v>
      </c>
      <c r="D1157" s="42" t="s">
        <v>329</v>
      </c>
      <c r="E1157" s="42" t="s">
        <v>100</v>
      </c>
      <c r="F1157" s="27">
        <f t="shared" si="2088"/>
        <v>51414</v>
      </c>
      <c r="G1157" s="27">
        <f t="shared" si="2088"/>
        <v>0</v>
      </c>
      <c r="H1157" s="27">
        <f t="shared" si="2088"/>
        <v>0</v>
      </c>
      <c r="I1157" s="27">
        <f t="shared" si="2088"/>
        <v>0</v>
      </c>
      <c r="J1157" s="27">
        <f t="shared" si="2088"/>
        <v>0</v>
      </c>
      <c r="K1157" s="27">
        <f t="shared" si="2088"/>
        <v>0</v>
      </c>
      <c r="L1157" s="27">
        <f t="shared" si="2088"/>
        <v>51414</v>
      </c>
      <c r="M1157" s="27">
        <f t="shared" si="2088"/>
        <v>0</v>
      </c>
      <c r="N1157" s="27">
        <f t="shared" si="2088"/>
        <v>0</v>
      </c>
      <c r="O1157" s="27">
        <f t="shared" si="2088"/>
        <v>0</v>
      </c>
      <c r="P1157" s="27">
        <f t="shared" si="2088"/>
        <v>0</v>
      </c>
      <c r="Q1157" s="27">
        <f t="shared" si="2088"/>
        <v>0</v>
      </c>
      <c r="R1157" s="27">
        <f t="shared" si="2088"/>
        <v>51414</v>
      </c>
      <c r="S1157" s="27">
        <f t="shared" si="2088"/>
        <v>0</v>
      </c>
      <c r="T1157" s="27">
        <f t="shared" si="2085"/>
        <v>0</v>
      </c>
      <c r="U1157" s="27">
        <f t="shared" si="2085"/>
        <v>0</v>
      </c>
      <c r="V1157" s="27">
        <f t="shared" si="2085"/>
        <v>0</v>
      </c>
      <c r="W1157" s="27">
        <f t="shared" si="2085"/>
        <v>0</v>
      </c>
      <c r="X1157" s="27">
        <f t="shared" si="2085"/>
        <v>51414</v>
      </c>
      <c r="Y1157" s="27">
        <f t="shared" si="2085"/>
        <v>0</v>
      </c>
      <c r="Z1157" s="27">
        <f t="shared" si="2086"/>
        <v>0</v>
      </c>
      <c r="AA1157" s="27">
        <f t="shared" si="2086"/>
        <v>0</v>
      </c>
      <c r="AB1157" s="27">
        <f t="shared" si="2086"/>
        <v>0</v>
      </c>
      <c r="AC1157" s="27">
        <f t="shared" si="2086"/>
        <v>0</v>
      </c>
      <c r="AD1157" s="27">
        <f t="shared" si="2086"/>
        <v>51414</v>
      </c>
      <c r="AE1157" s="27">
        <f t="shared" si="2086"/>
        <v>0</v>
      </c>
      <c r="AF1157" s="27">
        <f t="shared" si="2086"/>
        <v>0</v>
      </c>
      <c r="AG1157" s="27">
        <f t="shared" si="2086"/>
        <v>-1629</v>
      </c>
      <c r="AH1157" s="27">
        <f t="shared" si="2086"/>
        <v>0</v>
      </c>
      <c r="AI1157" s="27">
        <f t="shared" si="2086"/>
        <v>0</v>
      </c>
      <c r="AJ1157" s="27">
        <f t="shared" si="2086"/>
        <v>49785</v>
      </c>
      <c r="AK1157" s="27">
        <f t="shared" si="2086"/>
        <v>0</v>
      </c>
      <c r="AL1157" s="27">
        <f t="shared" si="2087"/>
        <v>0</v>
      </c>
      <c r="AM1157" s="27">
        <f t="shared" si="2087"/>
        <v>0</v>
      </c>
      <c r="AN1157" s="27">
        <f t="shared" si="2087"/>
        <v>0</v>
      </c>
      <c r="AO1157" s="27">
        <f t="shared" si="2087"/>
        <v>0</v>
      </c>
      <c r="AP1157" s="27">
        <f t="shared" si="2087"/>
        <v>49785</v>
      </c>
      <c r="AQ1157" s="27">
        <f t="shared" si="2087"/>
        <v>0</v>
      </c>
      <c r="AR1157" s="27">
        <f t="shared" si="2087"/>
        <v>0</v>
      </c>
      <c r="AS1157" s="27">
        <f t="shared" si="2087"/>
        <v>0</v>
      </c>
      <c r="AT1157" s="27">
        <f t="shared" si="2087"/>
        <v>0</v>
      </c>
      <c r="AU1157" s="27">
        <f t="shared" si="2087"/>
        <v>0</v>
      </c>
      <c r="AV1157" s="27">
        <f t="shared" si="2087"/>
        <v>49785</v>
      </c>
      <c r="AW1157" s="27">
        <f t="shared" si="2087"/>
        <v>0</v>
      </c>
    </row>
    <row r="1158" spans="1:49" s="12" customFormat="1" ht="66">
      <c r="A1158" s="33" t="s">
        <v>436</v>
      </c>
      <c r="B1158" s="42" t="s">
        <v>11</v>
      </c>
      <c r="C1158" s="42" t="s">
        <v>60</v>
      </c>
      <c r="D1158" s="42" t="s">
        <v>329</v>
      </c>
      <c r="E1158" s="42" t="s">
        <v>194</v>
      </c>
      <c r="F1158" s="27">
        <v>51414</v>
      </c>
      <c r="G1158" s="27"/>
      <c r="H1158" s="27"/>
      <c r="I1158" s="27"/>
      <c r="J1158" s="27"/>
      <c r="K1158" s="27"/>
      <c r="L1158" s="27">
        <f>F1158+H1158+I1158+J1158+K1158</f>
        <v>51414</v>
      </c>
      <c r="M1158" s="27">
        <f>G1158+K1158</f>
        <v>0</v>
      </c>
      <c r="N1158" s="27"/>
      <c r="O1158" s="27"/>
      <c r="P1158" s="27"/>
      <c r="Q1158" s="27"/>
      <c r="R1158" s="27">
        <f>L1158+N1158+O1158+P1158+Q1158</f>
        <v>51414</v>
      </c>
      <c r="S1158" s="27">
        <f>M1158+Q1158</f>
        <v>0</v>
      </c>
      <c r="T1158" s="27"/>
      <c r="U1158" s="27"/>
      <c r="V1158" s="27"/>
      <c r="W1158" s="27"/>
      <c r="X1158" s="27">
        <f>R1158+T1158+U1158+V1158+W1158</f>
        <v>51414</v>
      </c>
      <c r="Y1158" s="27">
        <f>S1158+W1158</f>
        <v>0</v>
      </c>
      <c r="Z1158" s="27"/>
      <c r="AA1158" s="27"/>
      <c r="AB1158" s="27"/>
      <c r="AC1158" s="27"/>
      <c r="AD1158" s="27">
        <f>X1158+Z1158+AA1158+AB1158+AC1158</f>
        <v>51414</v>
      </c>
      <c r="AE1158" s="27">
        <f>Y1158+AC1158</f>
        <v>0</v>
      </c>
      <c r="AF1158" s="27"/>
      <c r="AG1158" s="27">
        <v>-1629</v>
      </c>
      <c r="AH1158" s="27"/>
      <c r="AI1158" s="27"/>
      <c r="AJ1158" s="27">
        <f>AD1158+AF1158+AG1158+AH1158+AI1158</f>
        <v>49785</v>
      </c>
      <c r="AK1158" s="27">
        <f>AE1158+AI1158</f>
        <v>0</v>
      </c>
      <c r="AL1158" s="27"/>
      <c r="AM1158" s="27"/>
      <c r="AN1158" s="27"/>
      <c r="AO1158" s="27"/>
      <c r="AP1158" s="27">
        <f>AJ1158+AL1158+AM1158+AN1158+AO1158</f>
        <v>49785</v>
      </c>
      <c r="AQ1158" s="27">
        <f>AK1158+AO1158</f>
        <v>0</v>
      </c>
      <c r="AR1158" s="27"/>
      <c r="AS1158" s="27"/>
      <c r="AT1158" s="27"/>
      <c r="AU1158" s="27"/>
      <c r="AV1158" s="27">
        <f>AP1158+AR1158+AS1158+AT1158+AU1158</f>
        <v>49785</v>
      </c>
      <c r="AW1158" s="27">
        <f>AQ1158+AU1158</f>
        <v>0</v>
      </c>
    </row>
    <row r="1159" spans="1:49" s="12" customFormat="1" ht="67.5" customHeight="1">
      <c r="A1159" s="72" t="s">
        <v>558</v>
      </c>
      <c r="B1159" s="42" t="s">
        <v>11</v>
      </c>
      <c r="C1159" s="42" t="s">
        <v>60</v>
      </c>
      <c r="D1159" s="42" t="s">
        <v>274</v>
      </c>
      <c r="E1159" s="42"/>
      <c r="F1159" s="27">
        <f t="shared" ref="F1159:AK1159" si="2089">F1164</f>
        <v>10150</v>
      </c>
      <c r="G1159" s="27">
        <f t="shared" si="2089"/>
        <v>0</v>
      </c>
      <c r="H1159" s="27">
        <f t="shared" si="2089"/>
        <v>0</v>
      </c>
      <c r="I1159" s="27">
        <f t="shared" si="2089"/>
        <v>0</v>
      </c>
      <c r="J1159" s="27">
        <f t="shared" si="2089"/>
        <v>0</v>
      </c>
      <c r="K1159" s="27">
        <f t="shared" si="2089"/>
        <v>0</v>
      </c>
      <c r="L1159" s="27">
        <f t="shared" si="2089"/>
        <v>10150</v>
      </c>
      <c r="M1159" s="27">
        <f t="shared" si="2089"/>
        <v>0</v>
      </c>
      <c r="N1159" s="27">
        <f t="shared" si="2089"/>
        <v>6626</v>
      </c>
      <c r="O1159" s="27">
        <f t="shared" si="2089"/>
        <v>0</v>
      </c>
      <c r="P1159" s="27">
        <f t="shared" si="2089"/>
        <v>0</v>
      </c>
      <c r="Q1159" s="27">
        <f t="shared" si="2089"/>
        <v>0</v>
      </c>
      <c r="R1159" s="27">
        <f t="shared" si="2089"/>
        <v>16776</v>
      </c>
      <c r="S1159" s="27">
        <f t="shared" si="2089"/>
        <v>0</v>
      </c>
      <c r="T1159" s="27">
        <f t="shared" si="2089"/>
        <v>0</v>
      </c>
      <c r="U1159" s="27">
        <f t="shared" si="2089"/>
        <v>0</v>
      </c>
      <c r="V1159" s="27">
        <f t="shared" si="2089"/>
        <v>0</v>
      </c>
      <c r="W1159" s="27">
        <f t="shared" si="2089"/>
        <v>0</v>
      </c>
      <c r="X1159" s="27">
        <f t="shared" si="2089"/>
        <v>16776</v>
      </c>
      <c r="Y1159" s="27">
        <f t="shared" si="2089"/>
        <v>0</v>
      </c>
      <c r="Z1159" s="27">
        <f t="shared" si="2089"/>
        <v>0</v>
      </c>
      <c r="AA1159" s="27">
        <f t="shared" si="2089"/>
        <v>0</v>
      </c>
      <c r="AB1159" s="27">
        <f t="shared" si="2089"/>
        <v>0</v>
      </c>
      <c r="AC1159" s="27">
        <f t="shared" si="2089"/>
        <v>0</v>
      </c>
      <c r="AD1159" s="27">
        <f t="shared" si="2089"/>
        <v>16776</v>
      </c>
      <c r="AE1159" s="27">
        <f t="shared" si="2089"/>
        <v>0</v>
      </c>
      <c r="AF1159" s="27">
        <f t="shared" si="2089"/>
        <v>0</v>
      </c>
      <c r="AG1159" s="27">
        <f t="shared" si="2089"/>
        <v>0</v>
      </c>
      <c r="AH1159" s="27">
        <f t="shared" si="2089"/>
        <v>0</v>
      </c>
      <c r="AI1159" s="27">
        <f t="shared" si="2089"/>
        <v>0</v>
      </c>
      <c r="AJ1159" s="27">
        <f t="shared" si="2089"/>
        <v>16776</v>
      </c>
      <c r="AK1159" s="27">
        <f t="shared" si="2089"/>
        <v>0</v>
      </c>
      <c r="AL1159" s="27">
        <f>AL1164+AL1160</f>
        <v>0</v>
      </c>
      <c r="AM1159" s="27">
        <f t="shared" ref="AM1159:AQ1159" si="2090">AM1164+AM1160</f>
        <v>12</v>
      </c>
      <c r="AN1159" s="27">
        <f t="shared" si="2090"/>
        <v>0</v>
      </c>
      <c r="AO1159" s="27">
        <f t="shared" si="2090"/>
        <v>0</v>
      </c>
      <c r="AP1159" s="27">
        <f t="shared" si="2090"/>
        <v>16788</v>
      </c>
      <c r="AQ1159" s="27">
        <f t="shared" si="2090"/>
        <v>0</v>
      </c>
      <c r="AR1159" s="27">
        <f>AR1164+AR1160</f>
        <v>0</v>
      </c>
      <c r="AS1159" s="27">
        <f t="shared" ref="AS1159:AW1159" si="2091">AS1164+AS1160</f>
        <v>0</v>
      </c>
      <c r="AT1159" s="27">
        <f t="shared" si="2091"/>
        <v>0</v>
      </c>
      <c r="AU1159" s="27">
        <f t="shared" si="2091"/>
        <v>0</v>
      </c>
      <c r="AV1159" s="27">
        <f t="shared" si="2091"/>
        <v>16788</v>
      </c>
      <c r="AW1159" s="27">
        <f t="shared" si="2091"/>
        <v>0</v>
      </c>
    </row>
    <row r="1160" spans="1:49" s="12" customFormat="1" ht="16.5">
      <c r="A1160" s="72" t="s">
        <v>78</v>
      </c>
      <c r="B1160" s="42" t="s">
        <v>11</v>
      </c>
      <c r="C1160" s="42" t="s">
        <v>60</v>
      </c>
      <c r="D1160" s="42" t="s">
        <v>708</v>
      </c>
      <c r="E1160" s="42"/>
      <c r="F1160" s="27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  <c r="AA1160" s="27"/>
      <c r="AB1160" s="27"/>
      <c r="AC1160" s="27"/>
      <c r="AD1160" s="27"/>
      <c r="AE1160" s="27"/>
      <c r="AF1160" s="27"/>
      <c r="AG1160" s="27"/>
      <c r="AH1160" s="27"/>
      <c r="AI1160" s="27"/>
      <c r="AJ1160" s="27"/>
      <c r="AK1160" s="27"/>
      <c r="AL1160" s="27">
        <f>AL1161</f>
        <v>0</v>
      </c>
      <c r="AM1160" s="27">
        <f t="shared" ref="AM1160:AW1160" si="2092">AM1161</f>
        <v>12</v>
      </c>
      <c r="AN1160" s="27">
        <f t="shared" si="2092"/>
        <v>0</v>
      </c>
      <c r="AO1160" s="27">
        <f t="shared" si="2092"/>
        <v>0</v>
      </c>
      <c r="AP1160" s="27">
        <f t="shared" si="2092"/>
        <v>12</v>
      </c>
      <c r="AQ1160" s="27">
        <f t="shared" si="2092"/>
        <v>0</v>
      </c>
      <c r="AR1160" s="27">
        <f>AR1161</f>
        <v>0</v>
      </c>
      <c r="AS1160" s="27">
        <f t="shared" si="2092"/>
        <v>0</v>
      </c>
      <c r="AT1160" s="27">
        <f t="shared" si="2092"/>
        <v>0</v>
      </c>
      <c r="AU1160" s="27">
        <f t="shared" si="2092"/>
        <v>0</v>
      </c>
      <c r="AV1160" s="27">
        <f t="shared" si="2092"/>
        <v>12</v>
      </c>
      <c r="AW1160" s="27">
        <f t="shared" si="2092"/>
        <v>0</v>
      </c>
    </row>
    <row r="1161" spans="1:49" s="12" customFormat="1" ht="16.5">
      <c r="A1161" s="72" t="s">
        <v>141</v>
      </c>
      <c r="B1161" s="42" t="s">
        <v>11</v>
      </c>
      <c r="C1161" s="42" t="s">
        <v>60</v>
      </c>
      <c r="D1161" s="42" t="s">
        <v>701</v>
      </c>
      <c r="E1161" s="42"/>
      <c r="F1161" s="27"/>
      <c r="G1161" s="27"/>
      <c r="H1161" s="27"/>
      <c r="I1161" s="27"/>
      <c r="J1161" s="27"/>
      <c r="K1161" s="27"/>
      <c r="L1161" s="27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  <c r="AA1161" s="27"/>
      <c r="AB1161" s="27"/>
      <c r="AC1161" s="27"/>
      <c r="AD1161" s="27"/>
      <c r="AE1161" s="27"/>
      <c r="AF1161" s="27"/>
      <c r="AG1161" s="27"/>
      <c r="AH1161" s="27"/>
      <c r="AI1161" s="27"/>
      <c r="AJ1161" s="27"/>
      <c r="AK1161" s="27"/>
      <c r="AL1161" s="27">
        <f>AL1162</f>
        <v>0</v>
      </c>
      <c r="AM1161" s="27">
        <f t="shared" ref="AM1161:AW1162" si="2093">AM1162</f>
        <v>12</v>
      </c>
      <c r="AN1161" s="27">
        <f t="shared" si="2093"/>
        <v>0</v>
      </c>
      <c r="AO1161" s="27">
        <f t="shared" si="2093"/>
        <v>0</v>
      </c>
      <c r="AP1161" s="27">
        <f t="shared" si="2093"/>
        <v>12</v>
      </c>
      <c r="AQ1161" s="27">
        <f t="shared" si="2093"/>
        <v>0</v>
      </c>
      <c r="AR1161" s="27">
        <f>AR1162</f>
        <v>0</v>
      </c>
      <c r="AS1161" s="27">
        <f t="shared" si="2093"/>
        <v>0</v>
      </c>
      <c r="AT1161" s="27">
        <f t="shared" si="2093"/>
        <v>0</v>
      </c>
      <c r="AU1161" s="27">
        <f t="shared" si="2093"/>
        <v>0</v>
      </c>
      <c r="AV1161" s="27">
        <f t="shared" si="2093"/>
        <v>12</v>
      </c>
      <c r="AW1161" s="27">
        <f t="shared" si="2093"/>
        <v>0</v>
      </c>
    </row>
    <row r="1162" spans="1:49" s="12" customFormat="1" ht="33">
      <c r="A1162" s="33" t="s">
        <v>437</v>
      </c>
      <c r="B1162" s="42" t="s">
        <v>11</v>
      </c>
      <c r="C1162" s="42" t="s">
        <v>60</v>
      </c>
      <c r="D1162" s="42" t="s">
        <v>701</v>
      </c>
      <c r="E1162" s="42" t="s">
        <v>80</v>
      </c>
      <c r="F1162" s="27"/>
      <c r="G1162" s="27"/>
      <c r="H1162" s="27"/>
      <c r="I1162" s="27"/>
      <c r="J1162" s="27"/>
      <c r="K1162" s="27"/>
      <c r="L1162" s="27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  <c r="AA1162" s="27"/>
      <c r="AB1162" s="27"/>
      <c r="AC1162" s="27"/>
      <c r="AD1162" s="27"/>
      <c r="AE1162" s="27"/>
      <c r="AF1162" s="27"/>
      <c r="AG1162" s="27"/>
      <c r="AH1162" s="27"/>
      <c r="AI1162" s="27"/>
      <c r="AJ1162" s="27"/>
      <c r="AK1162" s="27"/>
      <c r="AL1162" s="27">
        <f>AL1163</f>
        <v>0</v>
      </c>
      <c r="AM1162" s="27">
        <f t="shared" si="2093"/>
        <v>12</v>
      </c>
      <c r="AN1162" s="27">
        <f t="shared" si="2093"/>
        <v>0</v>
      </c>
      <c r="AO1162" s="27">
        <f t="shared" si="2093"/>
        <v>0</v>
      </c>
      <c r="AP1162" s="27">
        <f t="shared" si="2093"/>
        <v>12</v>
      </c>
      <c r="AQ1162" s="27">
        <f t="shared" si="2093"/>
        <v>0</v>
      </c>
      <c r="AR1162" s="27">
        <f>AR1163</f>
        <v>0</v>
      </c>
      <c r="AS1162" s="27">
        <f t="shared" si="2093"/>
        <v>0</v>
      </c>
      <c r="AT1162" s="27">
        <f t="shared" si="2093"/>
        <v>0</v>
      </c>
      <c r="AU1162" s="27">
        <f t="shared" si="2093"/>
        <v>0</v>
      </c>
      <c r="AV1162" s="27">
        <f t="shared" si="2093"/>
        <v>12</v>
      </c>
      <c r="AW1162" s="27">
        <f t="shared" si="2093"/>
        <v>0</v>
      </c>
    </row>
    <row r="1163" spans="1:49" s="12" customFormat="1" ht="35.25" customHeight="1">
      <c r="A1163" s="72" t="s">
        <v>170</v>
      </c>
      <c r="B1163" s="42" t="s">
        <v>11</v>
      </c>
      <c r="C1163" s="42" t="s">
        <v>60</v>
      </c>
      <c r="D1163" s="42" t="s">
        <v>701</v>
      </c>
      <c r="E1163" s="42" t="s">
        <v>169</v>
      </c>
      <c r="F1163" s="27"/>
      <c r="G1163" s="27"/>
      <c r="H1163" s="27"/>
      <c r="I1163" s="27"/>
      <c r="J1163" s="27"/>
      <c r="K1163" s="27"/>
      <c r="L1163" s="27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  <c r="AA1163" s="27"/>
      <c r="AB1163" s="27"/>
      <c r="AC1163" s="27"/>
      <c r="AD1163" s="27"/>
      <c r="AE1163" s="27"/>
      <c r="AF1163" s="27"/>
      <c r="AG1163" s="27"/>
      <c r="AH1163" s="27"/>
      <c r="AI1163" s="27"/>
      <c r="AJ1163" s="27"/>
      <c r="AK1163" s="27"/>
      <c r="AL1163" s="27"/>
      <c r="AM1163" s="27">
        <v>12</v>
      </c>
      <c r="AN1163" s="27"/>
      <c r="AO1163" s="27"/>
      <c r="AP1163" s="27">
        <f>AJ1163+AL1163+AM1163+AN1163+AO1163</f>
        <v>12</v>
      </c>
      <c r="AQ1163" s="27">
        <f>AK1163+AO1163</f>
        <v>0</v>
      </c>
      <c r="AR1163" s="27"/>
      <c r="AS1163" s="27"/>
      <c r="AT1163" s="27"/>
      <c r="AU1163" s="27"/>
      <c r="AV1163" s="27">
        <f>AP1163+AR1163+AS1163+AT1163+AU1163</f>
        <v>12</v>
      </c>
      <c r="AW1163" s="27">
        <f>AQ1163+AU1163</f>
        <v>0</v>
      </c>
    </row>
    <row r="1164" spans="1:49" s="12" customFormat="1" ht="19.5" customHeight="1">
      <c r="A1164" s="33" t="s">
        <v>496</v>
      </c>
      <c r="B1164" s="42" t="s">
        <v>11</v>
      </c>
      <c r="C1164" s="42" t="s">
        <v>60</v>
      </c>
      <c r="D1164" s="42" t="s">
        <v>272</v>
      </c>
      <c r="E1164" s="42"/>
      <c r="F1164" s="27">
        <f>F1165+F1168+F1171+F1174</f>
        <v>10150</v>
      </c>
      <c r="G1164" s="27">
        <f>G1165+G1168+G1171+G1174</f>
        <v>0</v>
      </c>
      <c r="H1164" s="27">
        <f t="shared" ref="H1164:M1164" si="2094">H1165+H1168+H1171+H1174</f>
        <v>0</v>
      </c>
      <c r="I1164" s="27">
        <f t="shared" si="2094"/>
        <v>0</v>
      </c>
      <c r="J1164" s="27">
        <f t="shared" si="2094"/>
        <v>0</v>
      </c>
      <c r="K1164" s="27">
        <f t="shared" si="2094"/>
        <v>0</v>
      </c>
      <c r="L1164" s="27">
        <f t="shared" si="2094"/>
        <v>10150</v>
      </c>
      <c r="M1164" s="27">
        <f t="shared" si="2094"/>
        <v>0</v>
      </c>
      <c r="N1164" s="27">
        <f t="shared" ref="N1164:S1164" si="2095">N1165+N1168+N1171+N1174</f>
        <v>6626</v>
      </c>
      <c r="O1164" s="27">
        <f t="shared" si="2095"/>
        <v>0</v>
      </c>
      <c r="P1164" s="27">
        <f t="shared" si="2095"/>
        <v>0</v>
      </c>
      <c r="Q1164" s="27">
        <f t="shared" si="2095"/>
        <v>0</v>
      </c>
      <c r="R1164" s="27">
        <f t="shared" si="2095"/>
        <v>16776</v>
      </c>
      <c r="S1164" s="27">
        <f t="shared" si="2095"/>
        <v>0</v>
      </c>
      <c r="T1164" s="27">
        <f t="shared" ref="T1164:Y1164" si="2096">T1165+T1168+T1171+T1174</f>
        <v>0</v>
      </c>
      <c r="U1164" s="27">
        <f t="shared" si="2096"/>
        <v>0</v>
      </c>
      <c r="V1164" s="27">
        <f t="shared" si="2096"/>
        <v>0</v>
      </c>
      <c r="W1164" s="27">
        <f t="shared" si="2096"/>
        <v>0</v>
      </c>
      <c r="X1164" s="27">
        <f t="shared" si="2096"/>
        <v>16776</v>
      </c>
      <c r="Y1164" s="27">
        <f t="shared" si="2096"/>
        <v>0</v>
      </c>
      <c r="Z1164" s="27">
        <f t="shared" ref="Z1164:AE1164" si="2097">Z1165+Z1168+Z1171+Z1174</f>
        <v>0</v>
      </c>
      <c r="AA1164" s="27">
        <f t="shared" si="2097"/>
        <v>0</v>
      </c>
      <c r="AB1164" s="27">
        <f t="shared" si="2097"/>
        <v>0</v>
      </c>
      <c r="AC1164" s="27">
        <f t="shared" si="2097"/>
        <v>0</v>
      </c>
      <c r="AD1164" s="27">
        <f t="shared" si="2097"/>
        <v>16776</v>
      </c>
      <c r="AE1164" s="27">
        <f t="shared" si="2097"/>
        <v>0</v>
      </c>
      <c r="AF1164" s="27">
        <f t="shared" ref="AF1164:AK1164" si="2098">AF1165+AF1168+AF1171+AF1174</f>
        <v>0</v>
      </c>
      <c r="AG1164" s="27">
        <f t="shared" si="2098"/>
        <v>0</v>
      </c>
      <c r="AH1164" s="27">
        <f t="shared" si="2098"/>
        <v>0</v>
      </c>
      <c r="AI1164" s="27">
        <f t="shared" si="2098"/>
        <v>0</v>
      </c>
      <c r="AJ1164" s="27">
        <f t="shared" si="2098"/>
        <v>16776</v>
      </c>
      <c r="AK1164" s="27">
        <f t="shared" si="2098"/>
        <v>0</v>
      </c>
      <c r="AL1164" s="27">
        <f t="shared" ref="AL1164:AQ1164" si="2099">AL1165+AL1168+AL1171+AL1174</f>
        <v>0</v>
      </c>
      <c r="AM1164" s="27">
        <f t="shared" si="2099"/>
        <v>0</v>
      </c>
      <c r="AN1164" s="27">
        <f t="shared" si="2099"/>
        <v>0</v>
      </c>
      <c r="AO1164" s="27">
        <f t="shared" si="2099"/>
        <v>0</v>
      </c>
      <c r="AP1164" s="27">
        <f t="shared" si="2099"/>
        <v>16776</v>
      </c>
      <c r="AQ1164" s="27">
        <f t="shared" si="2099"/>
        <v>0</v>
      </c>
      <c r="AR1164" s="27">
        <f t="shared" ref="AR1164:AW1164" si="2100">AR1165+AR1168+AR1171+AR1174</f>
        <v>0</v>
      </c>
      <c r="AS1164" s="27">
        <f t="shared" si="2100"/>
        <v>0</v>
      </c>
      <c r="AT1164" s="27">
        <f t="shared" si="2100"/>
        <v>0</v>
      </c>
      <c r="AU1164" s="27">
        <f t="shared" si="2100"/>
        <v>0</v>
      </c>
      <c r="AV1164" s="27">
        <f t="shared" si="2100"/>
        <v>16776</v>
      </c>
      <c r="AW1164" s="27">
        <f t="shared" si="2100"/>
        <v>0</v>
      </c>
    </row>
    <row r="1165" spans="1:49" s="12" customFormat="1" ht="99">
      <c r="A1165" s="33" t="s">
        <v>573</v>
      </c>
      <c r="B1165" s="42" t="s">
        <v>11</v>
      </c>
      <c r="C1165" s="42" t="s">
        <v>60</v>
      </c>
      <c r="D1165" s="42" t="s">
        <v>574</v>
      </c>
      <c r="E1165" s="42"/>
      <c r="F1165" s="27">
        <f>F1166</f>
        <v>2687</v>
      </c>
      <c r="G1165" s="27">
        <f>G1166</f>
        <v>0</v>
      </c>
      <c r="H1165" s="27">
        <f t="shared" ref="H1165:W1166" si="2101">H1166</f>
        <v>0</v>
      </c>
      <c r="I1165" s="27">
        <f t="shared" si="2101"/>
        <v>0</v>
      </c>
      <c r="J1165" s="27">
        <f t="shared" si="2101"/>
        <v>0</v>
      </c>
      <c r="K1165" s="27">
        <f t="shared" si="2101"/>
        <v>0</v>
      </c>
      <c r="L1165" s="27">
        <f t="shared" si="2101"/>
        <v>2687</v>
      </c>
      <c r="M1165" s="27">
        <f t="shared" si="2101"/>
        <v>0</v>
      </c>
      <c r="N1165" s="27">
        <f t="shared" si="2101"/>
        <v>6626</v>
      </c>
      <c r="O1165" s="27">
        <f t="shared" si="2101"/>
        <v>0</v>
      </c>
      <c r="P1165" s="27">
        <f t="shared" si="2101"/>
        <v>0</v>
      </c>
      <c r="Q1165" s="27">
        <f t="shared" si="2101"/>
        <v>0</v>
      </c>
      <c r="R1165" s="27">
        <f t="shared" si="2101"/>
        <v>9313</v>
      </c>
      <c r="S1165" s="27">
        <f t="shared" si="2101"/>
        <v>0</v>
      </c>
      <c r="T1165" s="27">
        <f t="shared" si="2101"/>
        <v>0</v>
      </c>
      <c r="U1165" s="27">
        <f t="shared" si="2101"/>
        <v>0</v>
      </c>
      <c r="V1165" s="27">
        <f t="shared" si="2101"/>
        <v>0</v>
      </c>
      <c r="W1165" s="27">
        <f t="shared" si="2101"/>
        <v>0</v>
      </c>
      <c r="X1165" s="27">
        <f t="shared" ref="T1165:AI1166" si="2102">X1166</f>
        <v>9313</v>
      </c>
      <c r="Y1165" s="27">
        <f t="shared" si="2102"/>
        <v>0</v>
      </c>
      <c r="Z1165" s="27">
        <f t="shared" si="2102"/>
        <v>0</v>
      </c>
      <c r="AA1165" s="27">
        <f t="shared" si="2102"/>
        <v>0</v>
      </c>
      <c r="AB1165" s="27">
        <f t="shared" si="2102"/>
        <v>0</v>
      </c>
      <c r="AC1165" s="27">
        <f t="shared" si="2102"/>
        <v>0</v>
      </c>
      <c r="AD1165" s="27">
        <f t="shared" si="2102"/>
        <v>9313</v>
      </c>
      <c r="AE1165" s="27">
        <f t="shared" si="2102"/>
        <v>0</v>
      </c>
      <c r="AF1165" s="27">
        <f t="shared" si="2102"/>
        <v>0</v>
      </c>
      <c r="AG1165" s="27">
        <f t="shared" si="2102"/>
        <v>0</v>
      </c>
      <c r="AH1165" s="27">
        <f t="shared" si="2102"/>
        <v>0</v>
      </c>
      <c r="AI1165" s="27">
        <f t="shared" si="2102"/>
        <v>0</v>
      </c>
      <c r="AJ1165" s="27">
        <f t="shared" ref="AF1165:AU1166" si="2103">AJ1166</f>
        <v>9313</v>
      </c>
      <c r="AK1165" s="27">
        <f t="shared" si="2103"/>
        <v>0</v>
      </c>
      <c r="AL1165" s="27">
        <f t="shared" si="2103"/>
        <v>0</v>
      </c>
      <c r="AM1165" s="27">
        <f t="shared" si="2103"/>
        <v>0</v>
      </c>
      <c r="AN1165" s="27">
        <f t="shared" si="2103"/>
        <v>0</v>
      </c>
      <c r="AO1165" s="27">
        <f t="shared" si="2103"/>
        <v>0</v>
      </c>
      <c r="AP1165" s="27">
        <f t="shared" si="2103"/>
        <v>9313</v>
      </c>
      <c r="AQ1165" s="27">
        <f t="shared" si="2103"/>
        <v>0</v>
      </c>
      <c r="AR1165" s="27">
        <f t="shared" si="2103"/>
        <v>0</v>
      </c>
      <c r="AS1165" s="27">
        <f t="shared" si="2103"/>
        <v>0</v>
      </c>
      <c r="AT1165" s="27">
        <f t="shared" si="2103"/>
        <v>0</v>
      </c>
      <c r="AU1165" s="27">
        <f t="shared" si="2103"/>
        <v>0</v>
      </c>
      <c r="AV1165" s="27">
        <f t="shared" ref="AR1165:AW1166" si="2104">AV1166</f>
        <v>9313</v>
      </c>
      <c r="AW1165" s="27">
        <f t="shared" si="2104"/>
        <v>0</v>
      </c>
    </row>
    <row r="1166" spans="1:49" s="12" customFormat="1" ht="49.5">
      <c r="A1166" s="33" t="s">
        <v>83</v>
      </c>
      <c r="B1166" s="42" t="s">
        <v>11</v>
      </c>
      <c r="C1166" s="42" t="s">
        <v>60</v>
      </c>
      <c r="D1166" s="42" t="s">
        <v>574</v>
      </c>
      <c r="E1166" s="42" t="s">
        <v>84</v>
      </c>
      <c r="F1166" s="27">
        <f>F1167</f>
        <v>2687</v>
      </c>
      <c r="G1166" s="27">
        <f>G1167</f>
        <v>0</v>
      </c>
      <c r="H1166" s="27">
        <f t="shared" si="2101"/>
        <v>0</v>
      </c>
      <c r="I1166" s="27">
        <f t="shared" si="2101"/>
        <v>0</v>
      </c>
      <c r="J1166" s="27">
        <f t="shared" si="2101"/>
        <v>0</v>
      </c>
      <c r="K1166" s="27">
        <f t="shared" si="2101"/>
        <v>0</v>
      </c>
      <c r="L1166" s="27">
        <f t="shared" si="2101"/>
        <v>2687</v>
      </c>
      <c r="M1166" s="27">
        <f t="shared" si="2101"/>
        <v>0</v>
      </c>
      <c r="N1166" s="27">
        <f t="shared" si="2101"/>
        <v>6626</v>
      </c>
      <c r="O1166" s="27">
        <f t="shared" si="2101"/>
        <v>0</v>
      </c>
      <c r="P1166" s="27">
        <f t="shared" si="2101"/>
        <v>0</v>
      </c>
      <c r="Q1166" s="27">
        <f t="shared" si="2101"/>
        <v>0</v>
      </c>
      <c r="R1166" s="27">
        <f t="shared" si="2101"/>
        <v>9313</v>
      </c>
      <c r="S1166" s="27">
        <f t="shared" si="2101"/>
        <v>0</v>
      </c>
      <c r="T1166" s="27">
        <f t="shared" si="2102"/>
        <v>0</v>
      </c>
      <c r="U1166" s="27">
        <f t="shared" si="2102"/>
        <v>0</v>
      </c>
      <c r="V1166" s="27">
        <f t="shared" si="2102"/>
        <v>0</v>
      </c>
      <c r="W1166" s="27">
        <f t="shared" si="2102"/>
        <v>0</v>
      </c>
      <c r="X1166" s="27">
        <f t="shared" si="2102"/>
        <v>9313</v>
      </c>
      <c r="Y1166" s="27">
        <f t="shared" si="2102"/>
        <v>0</v>
      </c>
      <c r="Z1166" s="27">
        <f t="shared" si="2102"/>
        <v>0</v>
      </c>
      <c r="AA1166" s="27">
        <f t="shared" si="2102"/>
        <v>0</v>
      </c>
      <c r="AB1166" s="27">
        <f t="shared" si="2102"/>
        <v>0</v>
      </c>
      <c r="AC1166" s="27">
        <f t="shared" si="2102"/>
        <v>0</v>
      </c>
      <c r="AD1166" s="27">
        <f t="shared" si="2102"/>
        <v>9313</v>
      </c>
      <c r="AE1166" s="27">
        <f t="shared" si="2102"/>
        <v>0</v>
      </c>
      <c r="AF1166" s="27">
        <f t="shared" si="2103"/>
        <v>0</v>
      </c>
      <c r="AG1166" s="27">
        <f t="shared" si="2103"/>
        <v>0</v>
      </c>
      <c r="AH1166" s="27">
        <f t="shared" si="2103"/>
        <v>0</v>
      </c>
      <c r="AI1166" s="27">
        <f t="shared" si="2103"/>
        <v>0</v>
      </c>
      <c r="AJ1166" s="27">
        <f t="shared" si="2103"/>
        <v>9313</v>
      </c>
      <c r="AK1166" s="27">
        <f t="shared" si="2103"/>
        <v>0</v>
      </c>
      <c r="AL1166" s="27">
        <f t="shared" si="2103"/>
        <v>0</v>
      </c>
      <c r="AM1166" s="27">
        <f t="shared" si="2103"/>
        <v>0</v>
      </c>
      <c r="AN1166" s="27">
        <f t="shared" si="2103"/>
        <v>0</v>
      </c>
      <c r="AO1166" s="27">
        <f t="shared" si="2103"/>
        <v>0</v>
      </c>
      <c r="AP1166" s="27">
        <f t="shared" si="2103"/>
        <v>9313</v>
      </c>
      <c r="AQ1166" s="27">
        <f t="shared" si="2103"/>
        <v>0</v>
      </c>
      <c r="AR1166" s="27">
        <f t="shared" si="2104"/>
        <v>0</v>
      </c>
      <c r="AS1166" s="27">
        <f t="shared" si="2104"/>
        <v>0</v>
      </c>
      <c r="AT1166" s="27">
        <f t="shared" si="2104"/>
        <v>0</v>
      </c>
      <c r="AU1166" s="27">
        <f t="shared" si="2104"/>
        <v>0</v>
      </c>
      <c r="AV1166" s="27">
        <f t="shared" si="2104"/>
        <v>9313</v>
      </c>
      <c r="AW1166" s="27">
        <f t="shared" si="2104"/>
        <v>0</v>
      </c>
    </row>
    <row r="1167" spans="1:49" s="12" customFormat="1" ht="49.5">
      <c r="A1167" s="33" t="s">
        <v>193</v>
      </c>
      <c r="B1167" s="42" t="s">
        <v>11</v>
      </c>
      <c r="C1167" s="42" t="s">
        <v>60</v>
      </c>
      <c r="D1167" s="42" t="s">
        <v>574</v>
      </c>
      <c r="E1167" s="42" t="s">
        <v>183</v>
      </c>
      <c r="F1167" s="27">
        <v>2687</v>
      </c>
      <c r="G1167" s="27"/>
      <c r="H1167" s="27"/>
      <c r="I1167" s="27"/>
      <c r="J1167" s="27"/>
      <c r="K1167" s="27"/>
      <c r="L1167" s="27">
        <f>F1167+H1167+I1167+J1167+K1167</f>
        <v>2687</v>
      </c>
      <c r="M1167" s="27">
        <f>G1167+K1167</f>
        <v>0</v>
      </c>
      <c r="N1167" s="27">
        <v>6626</v>
      </c>
      <c r="O1167" s="27"/>
      <c r="P1167" s="27"/>
      <c r="Q1167" s="27"/>
      <c r="R1167" s="27">
        <f>L1167+N1167+O1167+P1167+Q1167</f>
        <v>9313</v>
      </c>
      <c r="S1167" s="27">
        <f>M1167+Q1167</f>
        <v>0</v>
      </c>
      <c r="T1167" s="27"/>
      <c r="U1167" s="27"/>
      <c r="V1167" s="27"/>
      <c r="W1167" s="27"/>
      <c r="X1167" s="27">
        <f>R1167+T1167+U1167+V1167+W1167</f>
        <v>9313</v>
      </c>
      <c r="Y1167" s="27">
        <f>S1167+W1167</f>
        <v>0</v>
      </c>
      <c r="Z1167" s="27"/>
      <c r="AA1167" s="27"/>
      <c r="AB1167" s="27"/>
      <c r="AC1167" s="27"/>
      <c r="AD1167" s="27">
        <f>X1167+Z1167+AA1167+AB1167+AC1167</f>
        <v>9313</v>
      </c>
      <c r="AE1167" s="27">
        <f>Y1167+AC1167</f>
        <v>0</v>
      </c>
      <c r="AF1167" s="27"/>
      <c r="AG1167" s="27"/>
      <c r="AH1167" s="27"/>
      <c r="AI1167" s="27"/>
      <c r="AJ1167" s="27">
        <f>AD1167+AF1167+AG1167+AH1167+AI1167</f>
        <v>9313</v>
      </c>
      <c r="AK1167" s="27">
        <f>AE1167+AI1167</f>
        <v>0</v>
      </c>
      <c r="AL1167" s="27"/>
      <c r="AM1167" s="27"/>
      <c r="AN1167" s="27"/>
      <c r="AO1167" s="27"/>
      <c r="AP1167" s="27">
        <f>AJ1167+AL1167+AM1167+AN1167+AO1167</f>
        <v>9313</v>
      </c>
      <c r="AQ1167" s="27">
        <f>AK1167+AO1167</f>
        <v>0</v>
      </c>
      <c r="AR1167" s="27"/>
      <c r="AS1167" s="27"/>
      <c r="AT1167" s="27"/>
      <c r="AU1167" s="27"/>
      <c r="AV1167" s="27">
        <f>AP1167+AR1167+AS1167+AT1167+AU1167</f>
        <v>9313</v>
      </c>
      <c r="AW1167" s="27">
        <f>AQ1167+AU1167</f>
        <v>0</v>
      </c>
    </row>
    <row r="1168" spans="1:49" s="12" customFormat="1" ht="68.25" customHeight="1">
      <c r="A1168" s="33" t="s">
        <v>497</v>
      </c>
      <c r="B1168" s="42" t="s">
        <v>11</v>
      </c>
      <c r="C1168" s="42" t="s">
        <v>60</v>
      </c>
      <c r="D1168" s="42" t="s">
        <v>498</v>
      </c>
      <c r="E1168" s="42"/>
      <c r="F1168" s="27">
        <f t="shared" ref="F1168:U1169" si="2105">F1169</f>
        <v>1000</v>
      </c>
      <c r="G1168" s="27">
        <f t="shared" si="2105"/>
        <v>0</v>
      </c>
      <c r="H1168" s="27">
        <f t="shared" si="2105"/>
        <v>0</v>
      </c>
      <c r="I1168" s="27">
        <f t="shared" si="2105"/>
        <v>0</v>
      </c>
      <c r="J1168" s="27">
        <f t="shared" si="2105"/>
        <v>0</v>
      </c>
      <c r="K1168" s="27">
        <f t="shared" si="2105"/>
        <v>0</v>
      </c>
      <c r="L1168" s="27">
        <f t="shared" si="2105"/>
        <v>1000</v>
      </c>
      <c r="M1168" s="27">
        <f t="shared" si="2105"/>
        <v>0</v>
      </c>
      <c r="N1168" s="27">
        <f t="shared" si="2105"/>
        <v>0</v>
      </c>
      <c r="O1168" s="27">
        <f t="shared" si="2105"/>
        <v>0</v>
      </c>
      <c r="P1168" s="27">
        <f t="shared" si="2105"/>
        <v>0</v>
      </c>
      <c r="Q1168" s="27">
        <f t="shared" si="2105"/>
        <v>0</v>
      </c>
      <c r="R1168" s="27">
        <f t="shared" si="2105"/>
        <v>1000</v>
      </c>
      <c r="S1168" s="27">
        <f t="shared" si="2105"/>
        <v>0</v>
      </c>
      <c r="T1168" s="27">
        <f t="shared" si="2105"/>
        <v>0</v>
      </c>
      <c r="U1168" s="27">
        <f t="shared" si="2105"/>
        <v>0</v>
      </c>
      <c r="V1168" s="27">
        <f t="shared" ref="T1168:AI1169" si="2106">V1169</f>
        <v>0</v>
      </c>
      <c r="W1168" s="27">
        <f t="shared" si="2106"/>
        <v>0</v>
      </c>
      <c r="X1168" s="27">
        <f t="shared" si="2106"/>
        <v>1000</v>
      </c>
      <c r="Y1168" s="27">
        <f t="shared" si="2106"/>
        <v>0</v>
      </c>
      <c r="Z1168" s="27">
        <f t="shared" si="2106"/>
        <v>0</v>
      </c>
      <c r="AA1168" s="27">
        <f t="shared" si="2106"/>
        <v>0</v>
      </c>
      <c r="AB1168" s="27">
        <f t="shared" si="2106"/>
        <v>0</v>
      </c>
      <c r="AC1168" s="27">
        <f t="shared" si="2106"/>
        <v>0</v>
      </c>
      <c r="AD1168" s="27">
        <f t="shared" si="2106"/>
        <v>1000</v>
      </c>
      <c r="AE1168" s="27">
        <f t="shared" si="2106"/>
        <v>0</v>
      </c>
      <c r="AF1168" s="27">
        <f t="shared" si="2106"/>
        <v>0</v>
      </c>
      <c r="AG1168" s="27">
        <f t="shared" si="2106"/>
        <v>0</v>
      </c>
      <c r="AH1168" s="27">
        <f t="shared" si="2106"/>
        <v>0</v>
      </c>
      <c r="AI1168" s="27">
        <f t="shared" si="2106"/>
        <v>0</v>
      </c>
      <c r="AJ1168" s="27">
        <f t="shared" ref="AF1168:AU1169" si="2107">AJ1169</f>
        <v>1000</v>
      </c>
      <c r="AK1168" s="27">
        <f t="shared" si="2107"/>
        <v>0</v>
      </c>
      <c r="AL1168" s="27">
        <f t="shared" si="2107"/>
        <v>0</v>
      </c>
      <c r="AM1168" s="27">
        <f t="shared" si="2107"/>
        <v>0</v>
      </c>
      <c r="AN1168" s="27">
        <f t="shared" si="2107"/>
        <v>0</v>
      </c>
      <c r="AO1168" s="27">
        <f t="shared" si="2107"/>
        <v>0</v>
      </c>
      <c r="AP1168" s="27">
        <f t="shared" si="2107"/>
        <v>1000</v>
      </c>
      <c r="AQ1168" s="27">
        <f t="shared" si="2107"/>
        <v>0</v>
      </c>
      <c r="AR1168" s="27">
        <f t="shared" si="2107"/>
        <v>0</v>
      </c>
      <c r="AS1168" s="27">
        <f t="shared" si="2107"/>
        <v>0</v>
      </c>
      <c r="AT1168" s="27">
        <f t="shared" si="2107"/>
        <v>0</v>
      </c>
      <c r="AU1168" s="27">
        <f t="shared" si="2107"/>
        <v>0</v>
      </c>
      <c r="AV1168" s="27">
        <f t="shared" ref="AR1168:AW1169" si="2108">AV1169</f>
        <v>1000</v>
      </c>
      <c r="AW1168" s="27">
        <f t="shared" si="2108"/>
        <v>0</v>
      </c>
    </row>
    <row r="1169" spans="1:49" s="12" customFormat="1" ht="37.5" customHeight="1">
      <c r="A1169" s="33" t="s">
        <v>83</v>
      </c>
      <c r="B1169" s="42" t="s">
        <v>11</v>
      </c>
      <c r="C1169" s="42" t="s">
        <v>60</v>
      </c>
      <c r="D1169" s="42" t="s">
        <v>498</v>
      </c>
      <c r="E1169" s="42" t="s">
        <v>84</v>
      </c>
      <c r="F1169" s="27">
        <f t="shared" si="2105"/>
        <v>1000</v>
      </c>
      <c r="G1169" s="27">
        <f t="shared" si="2105"/>
        <v>0</v>
      </c>
      <c r="H1169" s="27">
        <f t="shared" si="2105"/>
        <v>0</v>
      </c>
      <c r="I1169" s="27">
        <f t="shared" si="2105"/>
        <v>0</v>
      </c>
      <c r="J1169" s="27">
        <f t="shared" si="2105"/>
        <v>0</v>
      </c>
      <c r="K1169" s="27">
        <f t="shared" si="2105"/>
        <v>0</v>
      </c>
      <c r="L1169" s="27">
        <f t="shared" si="2105"/>
        <v>1000</v>
      </c>
      <c r="M1169" s="27">
        <f t="shared" si="2105"/>
        <v>0</v>
      </c>
      <c r="N1169" s="27">
        <f t="shared" si="2105"/>
        <v>0</v>
      </c>
      <c r="O1169" s="27">
        <f t="shared" si="2105"/>
        <v>0</v>
      </c>
      <c r="P1169" s="27">
        <f t="shared" si="2105"/>
        <v>0</v>
      </c>
      <c r="Q1169" s="27">
        <f t="shared" si="2105"/>
        <v>0</v>
      </c>
      <c r="R1169" s="27">
        <f t="shared" si="2105"/>
        <v>1000</v>
      </c>
      <c r="S1169" s="27">
        <f t="shared" si="2105"/>
        <v>0</v>
      </c>
      <c r="T1169" s="27">
        <f t="shared" si="2106"/>
        <v>0</v>
      </c>
      <c r="U1169" s="27">
        <f t="shared" si="2106"/>
        <v>0</v>
      </c>
      <c r="V1169" s="27">
        <f t="shared" si="2106"/>
        <v>0</v>
      </c>
      <c r="W1169" s="27">
        <f t="shared" si="2106"/>
        <v>0</v>
      </c>
      <c r="X1169" s="27">
        <f t="shared" si="2106"/>
        <v>1000</v>
      </c>
      <c r="Y1169" s="27">
        <f t="shared" si="2106"/>
        <v>0</v>
      </c>
      <c r="Z1169" s="27">
        <f t="shared" si="2106"/>
        <v>0</v>
      </c>
      <c r="AA1169" s="27">
        <f t="shared" si="2106"/>
        <v>0</v>
      </c>
      <c r="AB1169" s="27">
        <f t="shared" si="2106"/>
        <v>0</v>
      </c>
      <c r="AC1169" s="27">
        <f t="shared" si="2106"/>
        <v>0</v>
      </c>
      <c r="AD1169" s="27">
        <f t="shared" si="2106"/>
        <v>1000</v>
      </c>
      <c r="AE1169" s="27">
        <f t="shared" si="2106"/>
        <v>0</v>
      </c>
      <c r="AF1169" s="27">
        <f t="shared" si="2107"/>
        <v>0</v>
      </c>
      <c r="AG1169" s="27">
        <f t="shared" si="2107"/>
        <v>0</v>
      </c>
      <c r="AH1169" s="27">
        <f t="shared" si="2107"/>
        <v>0</v>
      </c>
      <c r="AI1169" s="27">
        <f t="shared" si="2107"/>
        <v>0</v>
      </c>
      <c r="AJ1169" s="27">
        <f t="shared" si="2107"/>
        <v>1000</v>
      </c>
      <c r="AK1169" s="27">
        <f t="shared" si="2107"/>
        <v>0</v>
      </c>
      <c r="AL1169" s="27">
        <f t="shared" si="2107"/>
        <v>0</v>
      </c>
      <c r="AM1169" s="27">
        <f t="shared" si="2107"/>
        <v>0</v>
      </c>
      <c r="AN1169" s="27">
        <f t="shared" si="2107"/>
        <v>0</v>
      </c>
      <c r="AO1169" s="27">
        <f t="shared" si="2107"/>
        <v>0</v>
      </c>
      <c r="AP1169" s="27">
        <f t="shared" si="2107"/>
        <v>1000</v>
      </c>
      <c r="AQ1169" s="27">
        <f t="shared" si="2107"/>
        <v>0</v>
      </c>
      <c r="AR1169" s="27">
        <f t="shared" si="2108"/>
        <v>0</v>
      </c>
      <c r="AS1169" s="27">
        <f t="shared" si="2108"/>
        <v>0</v>
      </c>
      <c r="AT1169" s="27">
        <f t="shared" si="2108"/>
        <v>0</v>
      </c>
      <c r="AU1169" s="27">
        <f t="shared" si="2108"/>
        <v>0</v>
      </c>
      <c r="AV1169" s="27">
        <f t="shared" si="2108"/>
        <v>1000</v>
      </c>
      <c r="AW1169" s="27">
        <f t="shared" si="2108"/>
        <v>0</v>
      </c>
    </row>
    <row r="1170" spans="1:49" s="12" customFormat="1" ht="51.75" customHeight="1">
      <c r="A1170" s="33" t="s">
        <v>193</v>
      </c>
      <c r="B1170" s="42" t="s">
        <v>11</v>
      </c>
      <c r="C1170" s="42" t="s">
        <v>60</v>
      </c>
      <c r="D1170" s="42" t="s">
        <v>498</v>
      </c>
      <c r="E1170" s="42" t="s">
        <v>183</v>
      </c>
      <c r="F1170" s="27">
        <v>1000</v>
      </c>
      <c r="G1170" s="27"/>
      <c r="H1170" s="27"/>
      <c r="I1170" s="27"/>
      <c r="J1170" s="27"/>
      <c r="K1170" s="27"/>
      <c r="L1170" s="27">
        <f>F1170+H1170+I1170+J1170+K1170</f>
        <v>1000</v>
      </c>
      <c r="M1170" s="27">
        <f>G1170+K1170</f>
        <v>0</v>
      </c>
      <c r="N1170" s="27"/>
      <c r="O1170" s="27"/>
      <c r="P1170" s="27"/>
      <c r="Q1170" s="27"/>
      <c r="R1170" s="27">
        <f>L1170+N1170+O1170+P1170+Q1170</f>
        <v>1000</v>
      </c>
      <c r="S1170" s="27">
        <f>M1170+Q1170</f>
        <v>0</v>
      </c>
      <c r="T1170" s="27"/>
      <c r="U1170" s="27"/>
      <c r="V1170" s="27"/>
      <c r="W1170" s="27"/>
      <c r="X1170" s="27">
        <f>R1170+T1170+U1170+V1170+W1170</f>
        <v>1000</v>
      </c>
      <c r="Y1170" s="27">
        <f>S1170+W1170</f>
        <v>0</v>
      </c>
      <c r="Z1170" s="27"/>
      <c r="AA1170" s="27"/>
      <c r="AB1170" s="27"/>
      <c r="AC1170" s="27"/>
      <c r="AD1170" s="27">
        <f>X1170+Z1170+AA1170+AB1170+AC1170</f>
        <v>1000</v>
      </c>
      <c r="AE1170" s="27">
        <f>Y1170+AC1170</f>
        <v>0</v>
      </c>
      <c r="AF1170" s="27"/>
      <c r="AG1170" s="27"/>
      <c r="AH1170" s="27"/>
      <c r="AI1170" s="27"/>
      <c r="AJ1170" s="27">
        <f>AD1170+AF1170+AG1170+AH1170+AI1170</f>
        <v>1000</v>
      </c>
      <c r="AK1170" s="27">
        <f>AE1170+AI1170</f>
        <v>0</v>
      </c>
      <c r="AL1170" s="27"/>
      <c r="AM1170" s="27"/>
      <c r="AN1170" s="27"/>
      <c r="AO1170" s="27"/>
      <c r="AP1170" s="27">
        <f>AJ1170+AL1170+AM1170+AN1170+AO1170</f>
        <v>1000</v>
      </c>
      <c r="AQ1170" s="27">
        <f>AK1170+AO1170</f>
        <v>0</v>
      </c>
      <c r="AR1170" s="27"/>
      <c r="AS1170" s="27"/>
      <c r="AT1170" s="27"/>
      <c r="AU1170" s="27"/>
      <c r="AV1170" s="27">
        <f>AP1170+AR1170+AS1170+AT1170+AU1170</f>
        <v>1000</v>
      </c>
      <c r="AW1170" s="27">
        <f>AQ1170+AU1170</f>
        <v>0</v>
      </c>
    </row>
    <row r="1171" spans="1:49" s="12" customFormat="1" ht="102.75" customHeight="1">
      <c r="A1171" s="33" t="s">
        <v>499</v>
      </c>
      <c r="B1171" s="54" t="s">
        <v>11</v>
      </c>
      <c r="C1171" s="54" t="s">
        <v>60</v>
      </c>
      <c r="D1171" s="42" t="s">
        <v>551</v>
      </c>
      <c r="E1171" s="54"/>
      <c r="F1171" s="28">
        <f>F1172</f>
        <v>3463</v>
      </c>
      <c r="G1171" s="27"/>
      <c r="H1171" s="28">
        <f t="shared" ref="H1171:H1172" si="2109">H1172</f>
        <v>0</v>
      </c>
      <c r="I1171" s="27"/>
      <c r="J1171" s="28">
        <f t="shared" ref="J1171:J1172" si="2110">J1172</f>
        <v>0</v>
      </c>
      <c r="K1171" s="27"/>
      <c r="L1171" s="28">
        <f t="shared" ref="L1171:L1172" si="2111">L1172</f>
        <v>3463</v>
      </c>
      <c r="M1171" s="27"/>
      <c r="N1171" s="28">
        <f t="shared" ref="N1171:N1172" si="2112">N1172</f>
        <v>0</v>
      </c>
      <c r="O1171" s="27"/>
      <c r="P1171" s="28">
        <f t="shared" ref="P1171:P1172" si="2113">P1172</f>
        <v>0</v>
      </c>
      <c r="Q1171" s="27"/>
      <c r="R1171" s="28">
        <f t="shared" ref="R1171:R1172" si="2114">R1172</f>
        <v>3463</v>
      </c>
      <c r="S1171" s="27"/>
      <c r="T1171" s="28">
        <f t="shared" ref="T1171:T1172" si="2115">T1172</f>
        <v>0</v>
      </c>
      <c r="U1171" s="27"/>
      <c r="V1171" s="28">
        <f t="shared" ref="V1171:V1172" si="2116">V1172</f>
        <v>0</v>
      </c>
      <c r="W1171" s="27"/>
      <c r="X1171" s="28">
        <f t="shared" ref="X1171:X1172" si="2117">X1172</f>
        <v>3463</v>
      </c>
      <c r="Y1171" s="27"/>
      <c r="Z1171" s="28">
        <f t="shared" ref="Z1171:Z1172" si="2118">Z1172</f>
        <v>0</v>
      </c>
      <c r="AA1171" s="27"/>
      <c r="AB1171" s="28">
        <f t="shared" ref="AB1171:AB1172" si="2119">AB1172</f>
        <v>0</v>
      </c>
      <c r="AC1171" s="27"/>
      <c r="AD1171" s="28">
        <f t="shared" ref="AD1171:AD1172" si="2120">AD1172</f>
        <v>3463</v>
      </c>
      <c r="AE1171" s="27"/>
      <c r="AF1171" s="28">
        <f t="shared" ref="AF1171:AF1172" si="2121">AF1172</f>
        <v>0</v>
      </c>
      <c r="AG1171" s="27"/>
      <c r="AH1171" s="28">
        <f t="shared" ref="AH1171:AH1172" si="2122">AH1172</f>
        <v>0</v>
      </c>
      <c r="AI1171" s="27"/>
      <c r="AJ1171" s="28">
        <f t="shared" ref="AJ1171:AJ1172" si="2123">AJ1172</f>
        <v>3463</v>
      </c>
      <c r="AK1171" s="27"/>
      <c r="AL1171" s="28">
        <f t="shared" ref="AL1171:AL1172" si="2124">AL1172</f>
        <v>0</v>
      </c>
      <c r="AM1171" s="27"/>
      <c r="AN1171" s="28">
        <f t="shared" ref="AN1171:AN1172" si="2125">AN1172</f>
        <v>0</v>
      </c>
      <c r="AO1171" s="27"/>
      <c r="AP1171" s="28">
        <f t="shared" ref="AP1171:AP1172" si="2126">AP1172</f>
        <v>3463</v>
      </c>
      <c r="AQ1171" s="27"/>
      <c r="AR1171" s="28">
        <f t="shared" ref="AR1171:AR1172" si="2127">AR1172</f>
        <v>0</v>
      </c>
      <c r="AS1171" s="27"/>
      <c r="AT1171" s="28">
        <f t="shared" ref="AT1171:AT1172" si="2128">AT1172</f>
        <v>0</v>
      </c>
      <c r="AU1171" s="27"/>
      <c r="AV1171" s="28">
        <f t="shared" ref="AV1171:AV1172" si="2129">AV1172</f>
        <v>3463</v>
      </c>
      <c r="AW1171" s="27"/>
    </row>
    <row r="1172" spans="1:49" s="12" customFormat="1" ht="36.75" customHeight="1">
      <c r="A1172" s="33" t="s">
        <v>83</v>
      </c>
      <c r="B1172" s="54" t="s">
        <v>11</v>
      </c>
      <c r="C1172" s="54" t="s">
        <v>60</v>
      </c>
      <c r="D1172" s="42" t="s">
        <v>551</v>
      </c>
      <c r="E1172" s="54" t="s">
        <v>84</v>
      </c>
      <c r="F1172" s="28">
        <f>F1173</f>
        <v>3463</v>
      </c>
      <c r="G1172" s="27"/>
      <c r="H1172" s="28">
        <f t="shared" si="2109"/>
        <v>0</v>
      </c>
      <c r="I1172" s="27"/>
      <c r="J1172" s="28">
        <f t="shared" si="2110"/>
        <v>0</v>
      </c>
      <c r="K1172" s="27"/>
      <c r="L1172" s="28">
        <f t="shared" si="2111"/>
        <v>3463</v>
      </c>
      <c r="M1172" s="27"/>
      <c r="N1172" s="28">
        <f t="shared" si="2112"/>
        <v>0</v>
      </c>
      <c r="O1172" s="27"/>
      <c r="P1172" s="28">
        <f t="shared" si="2113"/>
        <v>0</v>
      </c>
      <c r="Q1172" s="27"/>
      <c r="R1172" s="28">
        <f t="shared" si="2114"/>
        <v>3463</v>
      </c>
      <c r="S1172" s="27"/>
      <c r="T1172" s="28">
        <f t="shared" si="2115"/>
        <v>0</v>
      </c>
      <c r="U1172" s="27"/>
      <c r="V1172" s="28">
        <f t="shared" si="2116"/>
        <v>0</v>
      </c>
      <c r="W1172" s="27"/>
      <c r="X1172" s="28">
        <f t="shared" si="2117"/>
        <v>3463</v>
      </c>
      <c r="Y1172" s="27"/>
      <c r="Z1172" s="28">
        <f t="shared" si="2118"/>
        <v>0</v>
      </c>
      <c r="AA1172" s="27"/>
      <c r="AB1172" s="28">
        <f t="shared" si="2119"/>
        <v>0</v>
      </c>
      <c r="AC1172" s="27"/>
      <c r="AD1172" s="28">
        <f t="shared" si="2120"/>
        <v>3463</v>
      </c>
      <c r="AE1172" s="27"/>
      <c r="AF1172" s="28">
        <f t="shared" si="2121"/>
        <v>0</v>
      </c>
      <c r="AG1172" s="27"/>
      <c r="AH1172" s="28">
        <f t="shared" si="2122"/>
        <v>0</v>
      </c>
      <c r="AI1172" s="27"/>
      <c r="AJ1172" s="28">
        <f t="shared" si="2123"/>
        <v>3463</v>
      </c>
      <c r="AK1172" s="27"/>
      <c r="AL1172" s="28">
        <f t="shared" si="2124"/>
        <v>0</v>
      </c>
      <c r="AM1172" s="27"/>
      <c r="AN1172" s="28">
        <f t="shared" si="2125"/>
        <v>0</v>
      </c>
      <c r="AO1172" s="27"/>
      <c r="AP1172" s="28">
        <f t="shared" si="2126"/>
        <v>3463</v>
      </c>
      <c r="AQ1172" s="27"/>
      <c r="AR1172" s="28">
        <f t="shared" si="2127"/>
        <v>0</v>
      </c>
      <c r="AS1172" s="27"/>
      <c r="AT1172" s="28">
        <f t="shared" si="2128"/>
        <v>0</v>
      </c>
      <c r="AU1172" s="27"/>
      <c r="AV1172" s="28">
        <f t="shared" si="2129"/>
        <v>3463</v>
      </c>
      <c r="AW1172" s="27"/>
    </row>
    <row r="1173" spans="1:49" s="12" customFormat="1" ht="49.5" customHeight="1">
      <c r="A1173" s="33" t="s">
        <v>193</v>
      </c>
      <c r="B1173" s="54" t="s">
        <v>11</v>
      </c>
      <c r="C1173" s="54" t="s">
        <v>60</v>
      </c>
      <c r="D1173" s="42" t="s">
        <v>551</v>
      </c>
      <c r="E1173" s="54" t="s">
        <v>183</v>
      </c>
      <c r="F1173" s="28">
        <f>3000+463</f>
        <v>3463</v>
      </c>
      <c r="G1173" s="27"/>
      <c r="H1173" s="28"/>
      <c r="I1173" s="27"/>
      <c r="J1173" s="28"/>
      <c r="K1173" s="27"/>
      <c r="L1173" s="27">
        <f>F1173+H1173+I1173+J1173+K1173</f>
        <v>3463</v>
      </c>
      <c r="M1173" s="27">
        <f>G1173+K1173</f>
        <v>0</v>
      </c>
      <c r="N1173" s="28"/>
      <c r="O1173" s="27"/>
      <c r="P1173" s="28"/>
      <c r="Q1173" s="27"/>
      <c r="R1173" s="27">
        <f>L1173+N1173+O1173+P1173+Q1173</f>
        <v>3463</v>
      </c>
      <c r="S1173" s="27">
        <f>M1173+Q1173</f>
        <v>0</v>
      </c>
      <c r="T1173" s="28"/>
      <c r="U1173" s="27"/>
      <c r="V1173" s="28"/>
      <c r="W1173" s="27"/>
      <c r="X1173" s="27">
        <f>R1173+T1173+U1173+V1173+W1173</f>
        <v>3463</v>
      </c>
      <c r="Y1173" s="27">
        <f>S1173+W1173</f>
        <v>0</v>
      </c>
      <c r="Z1173" s="28"/>
      <c r="AA1173" s="27"/>
      <c r="AB1173" s="28"/>
      <c r="AC1173" s="27"/>
      <c r="AD1173" s="27">
        <f>X1173+Z1173+AA1173+AB1173+AC1173</f>
        <v>3463</v>
      </c>
      <c r="AE1173" s="27">
        <f>Y1173+AC1173</f>
        <v>0</v>
      </c>
      <c r="AF1173" s="28"/>
      <c r="AG1173" s="27"/>
      <c r="AH1173" s="28"/>
      <c r="AI1173" s="27"/>
      <c r="AJ1173" s="27">
        <f>AD1173+AF1173+AG1173+AH1173+AI1173</f>
        <v>3463</v>
      </c>
      <c r="AK1173" s="27">
        <f>AE1173+AI1173</f>
        <v>0</v>
      </c>
      <c r="AL1173" s="28"/>
      <c r="AM1173" s="27"/>
      <c r="AN1173" s="28"/>
      <c r="AO1173" s="27"/>
      <c r="AP1173" s="27">
        <f>AJ1173+AL1173+AM1173+AN1173+AO1173</f>
        <v>3463</v>
      </c>
      <c r="AQ1173" s="27">
        <f>AK1173+AO1173</f>
        <v>0</v>
      </c>
      <c r="AR1173" s="28"/>
      <c r="AS1173" s="27"/>
      <c r="AT1173" s="28"/>
      <c r="AU1173" s="27"/>
      <c r="AV1173" s="27">
        <f>AP1173+AR1173+AS1173+AT1173+AU1173</f>
        <v>3463</v>
      </c>
      <c r="AW1173" s="27">
        <f>AQ1173+AU1173</f>
        <v>0</v>
      </c>
    </row>
    <row r="1174" spans="1:49" s="12" customFormat="1" ht="87.75" customHeight="1">
      <c r="A1174" s="33" t="s">
        <v>582</v>
      </c>
      <c r="B1174" s="42" t="s">
        <v>11</v>
      </c>
      <c r="C1174" s="42" t="s">
        <v>60</v>
      </c>
      <c r="D1174" s="42" t="s">
        <v>588</v>
      </c>
      <c r="E1174" s="42"/>
      <c r="F1174" s="27">
        <f>F1175</f>
        <v>3000</v>
      </c>
      <c r="G1174" s="27">
        <f>G1175</f>
        <v>0</v>
      </c>
      <c r="H1174" s="27">
        <f t="shared" ref="H1174:W1175" si="2130">H1175</f>
        <v>0</v>
      </c>
      <c r="I1174" s="27">
        <f t="shared" si="2130"/>
        <v>0</v>
      </c>
      <c r="J1174" s="27">
        <f t="shared" si="2130"/>
        <v>0</v>
      </c>
      <c r="K1174" s="27">
        <f t="shared" si="2130"/>
        <v>0</v>
      </c>
      <c r="L1174" s="27">
        <f t="shared" si="2130"/>
        <v>3000</v>
      </c>
      <c r="M1174" s="27">
        <f t="shared" si="2130"/>
        <v>0</v>
      </c>
      <c r="N1174" s="27">
        <f t="shared" si="2130"/>
        <v>0</v>
      </c>
      <c r="O1174" s="27">
        <f t="shared" si="2130"/>
        <v>0</v>
      </c>
      <c r="P1174" s="27">
        <f t="shared" si="2130"/>
        <v>0</v>
      </c>
      <c r="Q1174" s="27">
        <f t="shared" si="2130"/>
        <v>0</v>
      </c>
      <c r="R1174" s="27">
        <f t="shared" si="2130"/>
        <v>3000</v>
      </c>
      <c r="S1174" s="27">
        <f t="shared" si="2130"/>
        <v>0</v>
      </c>
      <c r="T1174" s="27">
        <f t="shared" si="2130"/>
        <v>0</v>
      </c>
      <c r="U1174" s="27">
        <f t="shared" si="2130"/>
        <v>0</v>
      </c>
      <c r="V1174" s="27">
        <f t="shared" si="2130"/>
        <v>0</v>
      </c>
      <c r="W1174" s="27">
        <f t="shared" si="2130"/>
        <v>0</v>
      </c>
      <c r="X1174" s="27">
        <f t="shared" ref="T1174:AI1175" si="2131">X1175</f>
        <v>3000</v>
      </c>
      <c r="Y1174" s="27">
        <f t="shared" si="2131"/>
        <v>0</v>
      </c>
      <c r="Z1174" s="27">
        <f t="shared" si="2131"/>
        <v>0</v>
      </c>
      <c r="AA1174" s="27">
        <f t="shared" si="2131"/>
        <v>0</v>
      </c>
      <c r="AB1174" s="27">
        <f t="shared" si="2131"/>
        <v>0</v>
      </c>
      <c r="AC1174" s="27">
        <f t="shared" si="2131"/>
        <v>0</v>
      </c>
      <c r="AD1174" s="27">
        <f t="shared" si="2131"/>
        <v>3000</v>
      </c>
      <c r="AE1174" s="27">
        <f t="shared" si="2131"/>
        <v>0</v>
      </c>
      <c r="AF1174" s="27">
        <f t="shared" si="2131"/>
        <v>0</v>
      </c>
      <c r="AG1174" s="27">
        <f t="shared" si="2131"/>
        <v>0</v>
      </c>
      <c r="AH1174" s="27">
        <f t="shared" si="2131"/>
        <v>0</v>
      </c>
      <c r="AI1174" s="27">
        <f t="shared" si="2131"/>
        <v>0</v>
      </c>
      <c r="AJ1174" s="27">
        <f t="shared" ref="AF1174:AU1175" si="2132">AJ1175</f>
        <v>3000</v>
      </c>
      <c r="AK1174" s="27">
        <f t="shared" si="2132"/>
        <v>0</v>
      </c>
      <c r="AL1174" s="27">
        <f t="shared" si="2132"/>
        <v>0</v>
      </c>
      <c r="AM1174" s="27">
        <f t="shared" si="2132"/>
        <v>0</v>
      </c>
      <c r="AN1174" s="27">
        <f t="shared" si="2132"/>
        <v>0</v>
      </c>
      <c r="AO1174" s="27">
        <f t="shared" si="2132"/>
        <v>0</v>
      </c>
      <c r="AP1174" s="27">
        <f t="shared" si="2132"/>
        <v>3000</v>
      </c>
      <c r="AQ1174" s="27">
        <f t="shared" si="2132"/>
        <v>0</v>
      </c>
      <c r="AR1174" s="27">
        <f t="shared" si="2132"/>
        <v>0</v>
      </c>
      <c r="AS1174" s="27">
        <f t="shared" si="2132"/>
        <v>0</v>
      </c>
      <c r="AT1174" s="27">
        <f t="shared" si="2132"/>
        <v>0</v>
      </c>
      <c r="AU1174" s="27">
        <f t="shared" si="2132"/>
        <v>0</v>
      </c>
      <c r="AV1174" s="27">
        <f t="shared" ref="AR1174:AW1175" si="2133">AV1175</f>
        <v>3000</v>
      </c>
      <c r="AW1174" s="27">
        <f t="shared" si="2133"/>
        <v>0</v>
      </c>
    </row>
    <row r="1175" spans="1:49" s="12" customFormat="1" ht="41.25" customHeight="1">
      <c r="A1175" s="72" t="s">
        <v>83</v>
      </c>
      <c r="B1175" s="42" t="s">
        <v>11</v>
      </c>
      <c r="C1175" s="42" t="s">
        <v>60</v>
      </c>
      <c r="D1175" s="42" t="s">
        <v>588</v>
      </c>
      <c r="E1175" s="42" t="s">
        <v>84</v>
      </c>
      <c r="F1175" s="27">
        <f>F1176</f>
        <v>3000</v>
      </c>
      <c r="G1175" s="27">
        <f>G1176</f>
        <v>0</v>
      </c>
      <c r="H1175" s="27">
        <f t="shared" si="2130"/>
        <v>0</v>
      </c>
      <c r="I1175" s="27">
        <f t="shared" si="2130"/>
        <v>0</v>
      </c>
      <c r="J1175" s="27">
        <f t="shared" si="2130"/>
        <v>0</v>
      </c>
      <c r="K1175" s="27">
        <f t="shared" si="2130"/>
        <v>0</v>
      </c>
      <c r="L1175" s="27">
        <f t="shared" si="2130"/>
        <v>3000</v>
      </c>
      <c r="M1175" s="27">
        <f t="shared" si="2130"/>
        <v>0</v>
      </c>
      <c r="N1175" s="27">
        <f t="shared" si="2130"/>
        <v>0</v>
      </c>
      <c r="O1175" s="27">
        <f t="shared" si="2130"/>
        <v>0</v>
      </c>
      <c r="P1175" s="27">
        <f t="shared" si="2130"/>
        <v>0</v>
      </c>
      <c r="Q1175" s="27">
        <f t="shared" si="2130"/>
        <v>0</v>
      </c>
      <c r="R1175" s="27">
        <f t="shared" si="2130"/>
        <v>3000</v>
      </c>
      <c r="S1175" s="27">
        <f t="shared" si="2130"/>
        <v>0</v>
      </c>
      <c r="T1175" s="27">
        <f t="shared" si="2131"/>
        <v>0</v>
      </c>
      <c r="U1175" s="27">
        <f t="shared" si="2131"/>
        <v>0</v>
      </c>
      <c r="V1175" s="27">
        <f t="shared" si="2131"/>
        <v>0</v>
      </c>
      <c r="W1175" s="27">
        <f t="shared" si="2131"/>
        <v>0</v>
      </c>
      <c r="X1175" s="27">
        <f t="shared" si="2131"/>
        <v>3000</v>
      </c>
      <c r="Y1175" s="27">
        <f t="shared" si="2131"/>
        <v>0</v>
      </c>
      <c r="Z1175" s="27">
        <f t="shared" si="2131"/>
        <v>0</v>
      </c>
      <c r="AA1175" s="27">
        <f t="shared" si="2131"/>
        <v>0</v>
      </c>
      <c r="AB1175" s="27">
        <f t="shared" si="2131"/>
        <v>0</v>
      </c>
      <c r="AC1175" s="27">
        <f t="shared" si="2131"/>
        <v>0</v>
      </c>
      <c r="AD1175" s="27">
        <f t="shared" si="2131"/>
        <v>3000</v>
      </c>
      <c r="AE1175" s="27">
        <f t="shared" si="2131"/>
        <v>0</v>
      </c>
      <c r="AF1175" s="27">
        <f t="shared" si="2132"/>
        <v>0</v>
      </c>
      <c r="AG1175" s="27">
        <f t="shared" si="2132"/>
        <v>0</v>
      </c>
      <c r="AH1175" s="27">
        <f t="shared" si="2132"/>
        <v>0</v>
      </c>
      <c r="AI1175" s="27">
        <f t="shared" si="2132"/>
        <v>0</v>
      </c>
      <c r="AJ1175" s="27">
        <f t="shared" si="2132"/>
        <v>3000</v>
      </c>
      <c r="AK1175" s="27">
        <f t="shared" si="2132"/>
        <v>0</v>
      </c>
      <c r="AL1175" s="27">
        <f t="shared" si="2132"/>
        <v>0</v>
      </c>
      <c r="AM1175" s="27">
        <f t="shared" si="2132"/>
        <v>0</v>
      </c>
      <c r="AN1175" s="27">
        <f t="shared" si="2132"/>
        <v>0</v>
      </c>
      <c r="AO1175" s="27">
        <f t="shared" si="2132"/>
        <v>0</v>
      </c>
      <c r="AP1175" s="27">
        <f t="shared" si="2132"/>
        <v>3000</v>
      </c>
      <c r="AQ1175" s="27">
        <f t="shared" si="2132"/>
        <v>0</v>
      </c>
      <c r="AR1175" s="27">
        <f t="shared" si="2133"/>
        <v>0</v>
      </c>
      <c r="AS1175" s="27">
        <f t="shared" si="2133"/>
        <v>0</v>
      </c>
      <c r="AT1175" s="27">
        <f t="shared" si="2133"/>
        <v>0</v>
      </c>
      <c r="AU1175" s="27">
        <f t="shared" si="2133"/>
        <v>0</v>
      </c>
      <c r="AV1175" s="27">
        <f t="shared" si="2133"/>
        <v>3000</v>
      </c>
      <c r="AW1175" s="27">
        <f t="shared" si="2133"/>
        <v>0</v>
      </c>
    </row>
    <row r="1176" spans="1:49" s="12" customFormat="1" ht="49.5">
      <c r="A1176" s="33" t="s">
        <v>193</v>
      </c>
      <c r="B1176" s="42" t="s">
        <v>11</v>
      </c>
      <c r="C1176" s="42" t="s">
        <v>60</v>
      </c>
      <c r="D1176" s="42" t="s">
        <v>588</v>
      </c>
      <c r="E1176" s="42" t="s">
        <v>183</v>
      </c>
      <c r="F1176" s="27">
        <v>3000</v>
      </c>
      <c r="G1176" s="27"/>
      <c r="H1176" s="27"/>
      <c r="I1176" s="27"/>
      <c r="J1176" s="27"/>
      <c r="K1176" s="27"/>
      <c r="L1176" s="27">
        <f>F1176+H1176+I1176+J1176+K1176</f>
        <v>3000</v>
      </c>
      <c r="M1176" s="27">
        <f>G1176+K1176</f>
        <v>0</v>
      </c>
      <c r="N1176" s="27"/>
      <c r="O1176" s="27"/>
      <c r="P1176" s="27"/>
      <c r="Q1176" s="27"/>
      <c r="R1176" s="27">
        <f>L1176+N1176+O1176+P1176+Q1176</f>
        <v>3000</v>
      </c>
      <c r="S1176" s="27">
        <f>M1176+Q1176</f>
        <v>0</v>
      </c>
      <c r="T1176" s="27"/>
      <c r="U1176" s="27"/>
      <c r="V1176" s="27"/>
      <c r="W1176" s="27"/>
      <c r="X1176" s="27">
        <f>R1176+T1176+U1176+V1176+W1176</f>
        <v>3000</v>
      </c>
      <c r="Y1176" s="27">
        <f>S1176+W1176</f>
        <v>0</v>
      </c>
      <c r="Z1176" s="27"/>
      <c r="AA1176" s="27"/>
      <c r="AB1176" s="27"/>
      <c r="AC1176" s="27"/>
      <c r="AD1176" s="27">
        <f>X1176+Z1176+AA1176+AB1176+AC1176</f>
        <v>3000</v>
      </c>
      <c r="AE1176" s="27">
        <f>Y1176+AC1176</f>
        <v>0</v>
      </c>
      <c r="AF1176" s="27"/>
      <c r="AG1176" s="27"/>
      <c r="AH1176" s="27"/>
      <c r="AI1176" s="27"/>
      <c r="AJ1176" s="27">
        <f>AD1176+AF1176+AG1176+AH1176+AI1176</f>
        <v>3000</v>
      </c>
      <c r="AK1176" s="27">
        <f>AE1176+AI1176</f>
        <v>0</v>
      </c>
      <c r="AL1176" s="27"/>
      <c r="AM1176" s="27"/>
      <c r="AN1176" s="27"/>
      <c r="AO1176" s="27"/>
      <c r="AP1176" s="27">
        <f>AJ1176+AL1176+AM1176+AN1176+AO1176</f>
        <v>3000</v>
      </c>
      <c r="AQ1176" s="27">
        <f>AK1176+AO1176</f>
        <v>0</v>
      </c>
      <c r="AR1176" s="27"/>
      <c r="AS1176" s="27"/>
      <c r="AT1176" s="27"/>
      <c r="AU1176" s="27"/>
      <c r="AV1176" s="27">
        <f>AP1176+AR1176+AS1176+AT1176+AU1176</f>
        <v>3000</v>
      </c>
      <c r="AW1176" s="27">
        <f>AQ1176+AU1176</f>
        <v>0</v>
      </c>
    </row>
    <row r="1177" spans="1:49" s="12" customFormat="1" ht="15.75" customHeight="1">
      <c r="A1177" s="33"/>
      <c r="B1177" s="25"/>
      <c r="C1177" s="25"/>
      <c r="D1177" s="32"/>
      <c r="E1177" s="25"/>
      <c r="F1177" s="62"/>
      <c r="G1177" s="62"/>
      <c r="H1177" s="62"/>
      <c r="I1177" s="62"/>
      <c r="J1177" s="62"/>
      <c r="K1177" s="62"/>
      <c r="L1177" s="62"/>
      <c r="M1177" s="62"/>
      <c r="N1177" s="62"/>
      <c r="O1177" s="62"/>
      <c r="P1177" s="62"/>
      <c r="Q1177" s="62"/>
      <c r="R1177" s="62"/>
      <c r="S1177" s="62"/>
      <c r="T1177" s="62"/>
      <c r="U1177" s="62"/>
      <c r="V1177" s="62"/>
      <c r="W1177" s="62"/>
      <c r="X1177" s="62"/>
      <c r="Y1177" s="62"/>
      <c r="Z1177" s="62"/>
      <c r="AA1177" s="62"/>
      <c r="AB1177" s="62"/>
      <c r="AC1177" s="62"/>
      <c r="AD1177" s="62"/>
      <c r="AE1177" s="62"/>
      <c r="AF1177" s="62"/>
      <c r="AG1177" s="62"/>
      <c r="AH1177" s="62"/>
      <c r="AI1177" s="62"/>
      <c r="AJ1177" s="62"/>
      <c r="AK1177" s="62"/>
      <c r="AL1177" s="62"/>
      <c r="AM1177" s="62"/>
      <c r="AN1177" s="62"/>
      <c r="AO1177" s="62"/>
      <c r="AP1177" s="62"/>
      <c r="AQ1177" s="62"/>
      <c r="AR1177" s="62"/>
      <c r="AS1177" s="62"/>
      <c r="AT1177" s="62"/>
      <c r="AU1177" s="62"/>
      <c r="AV1177" s="62"/>
      <c r="AW1177" s="62"/>
    </row>
    <row r="1178" spans="1:49" s="12" customFormat="1" ht="24" customHeight="1">
      <c r="A1178" s="74" t="s">
        <v>74</v>
      </c>
      <c r="B1178" s="19" t="s">
        <v>75</v>
      </c>
      <c r="C1178" s="19"/>
      <c r="D1178" s="32"/>
      <c r="E1178" s="25"/>
      <c r="F1178" s="21">
        <f>F1180+F1199</f>
        <v>19129</v>
      </c>
      <c r="G1178" s="21">
        <f>G1180+G1199</f>
        <v>0</v>
      </c>
      <c r="H1178" s="21">
        <f t="shared" ref="H1178:M1178" si="2134">H1180+H1199</f>
        <v>641</v>
      </c>
      <c r="I1178" s="21">
        <f t="shared" si="2134"/>
        <v>0</v>
      </c>
      <c r="J1178" s="21">
        <f t="shared" si="2134"/>
        <v>0</v>
      </c>
      <c r="K1178" s="21">
        <f t="shared" si="2134"/>
        <v>0</v>
      </c>
      <c r="L1178" s="21">
        <f t="shared" si="2134"/>
        <v>19770</v>
      </c>
      <c r="M1178" s="21">
        <f t="shared" si="2134"/>
        <v>0</v>
      </c>
      <c r="N1178" s="21">
        <f t="shared" ref="N1178:S1178" si="2135">N1180+N1199</f>
        <v>0</v>
      </c>
      <c r="O1178" s="21">
        <f t="shared" si="2135"/>
        <v>0</v>
      </c>
      <c r="P1178" s="21">
        <f t="shared" si="2135"/>
        <v>0</v>
      </c>
      <c r="Q1178" s="21">
        <f t="shared" si="2135"/>
        <v>0</v>
      </c>
      <c r="R1178" s="21">
        <f t="shared" si="2135"/>
        <v>19770</v>
      </c>
      <c r="S1178" s="21">
        <f t="shared" si="2135"/>
        <v>0</v>
      </c>
      <c r="T1178" s="21">
        <f t="shared" ref="T1178:Y1178" si="2136">T1180+T1199</f>
        <v>300</v>
      </c>
      <c r="U1178" s="21">
        <f t="shared" si="2136"/>
        <v>0</v>
      </c>
      <c r="V1178" s="21">
        <f t="shared" si="2136"/>
        <v>0</v>
      </c>
      <c r="W1178" s="21">
        <f t="shared" si="2136"/>
        <v>0</v>
      </c>
      <c r="X1178" s="21">
        <f t="shared" si="2136"/>
        <v>20070</v>
      </c>
      <c r="Y1178" s="21">
        <f t="shared" si="2136"/>
        <v>0</v>
      </c>
      <c r="Z1178" s="21">
        <f t="shared" ref="Z1178:AE1178" si="2137">Z1180+Z1199</f>
        <v>0</v>
      </c>
      <c r="AA1178" s="21">
        <f t="shared" si="2137"/>
        <v>0</v>
      </c>
      <c r="AB1178" s="21">
        <f t="shared" si="2137"/>
        <v>0</v>
      </c>
      <c r="AC1178" s="21">
        <f t="shared" si="2137"/>
        <v>0</v>
      </c>
      <c r="AD1178" s="21">
        <f t="shared" si="2137"/>
        <v>20070</v>
      </c>
      <c r="AE1178" s="21">
        <f t="shared" si="2137"/>
        <v>0</v>
      </c>
      <c r="AF1178" s="21">
        <f t="shared" ref="AF1178:AK1178" si="2138">AF1180+AF1199</f>
        <v>0</v>
      </c>
      <c r="AG1178" s="21">
        <f t="shared" si="2138"/>
        <v>0</v>
      </c>
      <c r="AH1178" s="21">
        <f t="shared" si="2138"/>
        <v>0</v>
      </c>
      <c r="AI1178" s="21">
        <f t="shared" si="2138"/>
        <v>0</v>
      </c>
      <c r="AJ1178" s="21">
        <f t="shared" si="2138"/>
        <v>20070</v>
      </c>
      <c r="AK1178" s="21">
        <f t="shared" si="2138"/>
        <v>0</v>
      </c>
      <c r="AL1178" s="21">
        <f t="shared" ref="AL1178:AQ1178" si="2139">AL1180+AL1199</f>
        <v>0</v>
      </c>
      <c r="AM1178" s="21">
        <f t="shared" si="2139"/>
        <v>0</v>
      </c>
      <c r="AN1178" s="21">
        <f t="shared" si="2139"/>
        <v>-1</v>
      </c>
      <c r="AO1178" s="21">
        <f t="shared" si="2139"/>
        <v>0</v>
      </c>
      <c r="AP1178" s="21">
        <f t="shared" si="2139"/>
        <v>20069</v>
      </c>
      <c r="AQ1178" s="21">
        <f t="shared" si="2139"/>
        <v>0</v>
      </c>
      <c r="AR1178" s="21">
        <f t="shared" ref="AR1178:AW1178" si="2140">AR1180+AR1199</f>
        <v>0</v>
      </c>
      <c r="AS1178" s="21">
        <f t="shared" si="2140"/>
        <v>0</v>
      </c>
      <c r="AT1178" s="21">
        <f t="shared" si="2140"/>
        <v>0</v>
      </c>
      <c r="AU1178" s="21">
        <f t="shared" si="2140"/>
        <v>0</v>
      </c>
      <c r="AV1178" s="21">
        <f t="shared" si="2140"/>
        <v>20069</v>
      </c>
      <c r="AW1178" s="21">
        <f t="shared" si="2140"/>
        <v>0</v>
      </c>
    </row>
    <row r="1179" spans="1:49" s="12" customFormat="1" ht="15.75" customHeight="1">
      <c r="A1179" s="74"/>
      <c r="B1179" s="19"/>
      <c r="C1179" s="19"/>
      <c r="D1179" s="32"/>
      <c r="E1179" s="25"/>
      <c r="F1179" s="62"/>
      <c r="G1179" s="62"/>
      <c r="H1179" s="62"/>
      <c r="I1179" s="62"/>
      <c r="J1179" s="62"/>
      <c r="K1179" s="62"/>
      <c r="L1179" s="62"/>
      <c r="M1179" s="62"/>
      <c r="N1179" s="62"/>
      <c r="O1179" s="62"/>
      <c r="P1179" s="62"/>
      <c r="Q1179" s="62"/>
      <c r="R1179" s="62"/>
      <c r="S1179" s="62"/>
      <c r="T1179" s="62"/>
      <c r="U1179" s="62"/>
      <c r="V1179" s="62"/>
      <c r="W1179" s="62"/>
      <c r="X1179" s="62"/>
      <c r="Y1179" s="62"/>
      <c r="Z1179" s="62"/>
      <c r="AA1179" s="62"/>
      <c r="AB1179" s="62"/>
      <c r="AC1179" s="62"/>
      <c r="AD1179" s="62"/>
      <c r="AE1179" s="62"/>
      <c r="AF1179" s="62"/>
      <c r="AG1179" s="62"/>
      <c r="AH1179" s="62"/>
      <c r="AI1179" s="62"/>
      <c r="AJ1179" s="62"/>
      <c r="AK1179" s="62"/>
      <c r="AL1179" s="62"/>
      <c r="AM1179" s="62"/>
      <c r="AN1179" s="62"/>
      <c r="AO1179" s="62"/>
      <c r="AP1179" s="62"/>
      <c r="AQ1179" s="62"/>
      <c r="AR1179" s="62"/>
      <c r="AS1179" s="62"/>
      <c r="AT1179" s="62"/>
      <c r="AU1179" s="62"/>
      <c r="AV1179" s="62"/>
      <c r="AW1179" s="62"/>
    </row>
    <row r="1180" spans="1:49" s="12" customFormat="1" ht="26.25" customHeight="1">
      <c r="A1180" s="71" t="s">
        <v>76</v>
      </c>
      <c r="B1180" s="22" t="s">
        <v>57</v>
      </c>
      <c r="C1180" s="22" t="s">
        <v>50</v>
      </c>
      <c r="D1180" s="32"/>
      <c r="E1180" s="25"/>
      <c r="F1180" s="24">
        <f>F1181+F1193</f>
        <v>13177</v>
      </c>
      <c r="G1180" s="24">
        <f>G1181+G1193</f>
        <v>0</v>
      </c>
      <c r="H1180" s="24">
        <f t="shared" ref="H1180:M1180" si="2141">H1181+H1193</f>
        <v>641</v>
      </c>
      <c r="I1180" s="24">
        <f t="shared" si="2141"/>
        <v>0</v>
      </c>
      <c r="J1180" s="24">
        <f t="shared" si="2141"/>
        <v>0</v>
      </c>
      <c r="K1180" s="24">
        <f t="shared" si="2141"/>
        <v>0</v>
      </c>
      <c r="L1180" s="24">
        <f t="shared" si="2141"/>
        <v>13818</v>
      </c>
      <c r="M1180" s="24">
        <f t="shared" si="2141"/>
        <v>0</v>
      </c>
      <c r="N1180" s="24">
        <f t="shared" ref="N1180:S1180" si="2142">N1181+N1193</f>
        <v>0</v>
      </c>
      <c r="O1180" s="24">
        <f t="shared" si="2142"/>
        <v>0</v>
      </c>
      <c r="P1180" s="24">
        <f t="shared" si="2142"/>
        <v>0</v>
      </c>
      <c r="Q1180" s="24">
        <f t="shared" si="2142"/>
        <v>0</v>
      </c>
      <c r="R1180" s="24">
        <f t="shared" si="2142"/>
        <v>13818</v>
      </c>
      <c r="S1180" s="24">
        <f t="shared" si="2142"/>
        <v>0</v>
      </c>
      <c r="T1180" s="24">
        <f t="shared" ref="T1180:Y1180" si="2143">T1181+T1193</f>
        <v>300</v>
      </c>
      <c r="U1180" s="24">
        <f t="shared" si="2143"/>
        <v>0</v>
      </c>
      <c r="V1180" s="24">
        <f t="shared" si="2143"/>
        <v>0</v>
      </c>
      <c r="W1180" s="24">
        <f t="shared" si="2143"/>
        <v>0</v>
      </c>
      <c r="X1180" s="24">
        <f t="shared" si="2143"/>
        <v>14118</v>
      </c>
      <c r="Y1180" s="24">
        <f t="shared" si="2143"/>
        <v>0</v>
      </c>
      <c r="Z1180" s="24">
        <f t="shared" ref="Z1180:AE1180" si="2144">Z1181+Z1193</f>
        <v>0</v>
      </c>
      <c r="AA1180" s="24">
        <f t="shared" si="2144"/>
        <v>0</v>
      </c>
      <c r="AB1180" s="24">
        <f t="shared" si="2144"/>
        <v>0</v>
      </c>
      <c r="AC1180" s="24">
        <f t="shared" si="2144"/>
        <v>0</v>
      </c>
      <c r="AD1180" s="24">
        <f t="shared" si="2144"/>
        <v>14118</v>
      </c>
      <c r="AE1180" s="24">
        <f t="shared" si="2144"/>
        <v>0</v>
      </c>
      <c r="AF1180" s="24">
        <f t="shared" ref="AF1180:AK1180" si="2145">AF1181+AF1193</f>
        <v>0</v>
      </c>
      <c r="AG1180" s="24">
        <f t="shared" si="2145"/>
        <v>0</v>
      </c>
      <c r="AH1180" s="24">
        <f t="shared" si="2145"/>
        <v>0</v>
      </c>
      <c r="AI1180" s="24">
        <f t="shared" si="2145"/>
        <v>0</v>
      </c>
      <c r="AJ1180" s="24">
        <f t="shared" si="2145"/>
        <v>14118</v>
      </c>
      <c r="AK1180" s="24">
        <f t="shared" si="2145"/>
        <v>0</v>
      </c>
      <c r="AL1180" s="24">
        <f t="shared" ref="AL1180:AQ1180" si="2146">AL1181+AL1193</f>
        <v>0</v>
      </c>
      <c r="AM1180" s="24">
        <f t="shared" si="2146"/>
        <v>0</v>
      </c>
      <c r="AN1180" s="24">
        <f t="shared" si="2146"/>
        <v>0</v>
      </c>
      <c r="AO1180" s="24">
        <f t="shared" si="2146"/>
        <v>0</v>
      </c>
      <c r="AP1180" s="24">
        <f t="shared" si="2146"/>
        <v>14118</v>
      </c>
      <c r="AQ1180" s="24">
        <f t="shared" si="2146"/>
        <v>0</v>
      </c>
      <c r="AR1180" s="24">
        <f t="shared" ref="AR1180:AW1180" si="2147">AR1181+AR1193</f>
        <v>0</v>
      </c>
      <c r="AS1180" s="24">
        <f t="shared" si="2147"/>
        <v>0</v>
      </c>
      <c r="AT1180" s="24">
        <f t="shared" si="2147"/>
        <v>0</v>
      </c>
      <c r="AU1180" s="24">
        <f t="shared" si="2147"/>
        <v>0</v>
      </c>
      <c r="AV1180" s="24">
        <f t="shared" si="2147"/>
        <v>14118</v>
      </c>
      <c r="AW1180" s="24">
        <f t="shared" si="2147"/>
        <v>0</v>
      </c>
    </row>
    <row r="1181" spans="1:49" s="12" customFormat="1" ht="49.5">
      <c r="A1181" s="73" t="s">
        <v>480</v>
      </c>
      <c r="B1181" s="42" t="s">
        <v>57</v>
      </c>
      <c r="C1181" s="42" t="s">
        <v>50</v>
      </c>
      <c r="D1181" s="42" t="s">
        <v>261</v>
      </c>
      <c r="E1181" s="25"/>
      <c r="F1181" s="27">
        <f t="shared" ref="F1181:G1181" si="2148">F1182+F1186</f>
        <v>12852</v>
      </c>
      <c r="G1181" s="27">
        <f t="shared" si="2148"/>
        <v>0</v>
      </c>
      <c r="H1181" s="27">
        <f t="shared" ref="H1181:M1181" si="2149">H1182+H1186</f>
        <v>641</v>
      </c>
      <c r="I1181" s="27">
        <f t="shared" si="2149"/>
        <v>0</v>
      </c>
      <c r="J1181" s="27">
        <f t="shared" si="2149"/>
        <v>0</v>
      </c>
      <c r="K1181" s="27">
        <f t="shared" si="2149"/>
        <v>0</v>
      </c>
      <c r="L1181" s="27">
        <f t="shared" si="2149"/>
        <v>13493</v>
      </c>
      <c r="M1181" s="27">
        <f t="shared" si="2149"/>
        <v>0</v>
      </c>
      <c r="N1181" s="27">
        <f t="shared" ref="N1181:S1181" si="2150">N1182+N1186</f>
        <v>0</v>
      </c>
      <c r="O1181" s="27">
        <f t="shared" si="2150"/>
        <v>0</v>
      </c>
      <c r="P1181" s="27">
        <f t="shared" si="2150"/>
        <v>0</v>
      </c>
      <c r="Q1181" s="27">
        <f t="shared" si="2150"/>
        <v>0</v>
      </c>
      <c r="R1181" s="27">
        <f t="shared" si="2150"/>
        <v>13493</v>
      </c>
      <c r="S1181" s="27">
        <f t="shared" si="2150"/>
        <v>0</v>
      </c>
      <c r="T1181" s="27">
        <f t="shared" ref="T1181:Y1181" si="2151">T1182+T1186</f>
        <v>300</v>
      </c>
      <c r="U1181" s="27">
        <f t="shared" si="2151"/>
        <v>0</v>
      </c>
      <c r="V1181" s="27">
        <f t="shared" si="2151"/>
        <v>0</v>
      </c>
      <c r="W1181" s="27">
        <f t="shared" si="2151"/>
        <v>0</v>
      </c>
      <c r="X1181" s="27">
        <f t="shared" si="2151"/>
        <v>13793</v>
      </c>
      <c r="Y1181" s="27">
        <f t="shared" si="2151"/>
        <v>0</v>
      </c>
      <c r="Z1181" s="27">
        <f t="shared" ref="Z1181:AE1181" si="2152">Z1182+Z1186</f>
        <v>0</v>
      </c>
      <c r="AA1181" s="27">
        <f t="shared" si="2152"/>
        <v>0</v>
      </c>
      <c r="AB1181" s="27">
        <f t="shared" si="2152"/>
        <v>0</v>
      </c>
      <c r="AC1181" s="27">
        <f t="shared" si="2152"/>
        <v>0</v>
      </c>
      <c r="AD1181" s="27">
        <f t="shared" si="2152"/>
        <v>13793</v>
      </c>
      <c r="AE1181" s="27">
        <f t="shared" si="2152"/>
        <v>0</v>
      </c>
      <c r="AF1181" s="27">
        <f t="shared" ref="AF1181:AK1181" si="2153">AF1182+AF1186</f>
        <v>0</v>
      </c>
      <c r="AG1181" s="27">
        <f t="shared" si="2153"/>
        <v>0</v>
      </c>
      <c r="AH1181" s="27">
        <f t="shared" si="2153"/>
        <v>0</v>
      </c>
      <c r="AI1181" s="27">
        <f t="shared" si="2153"/>
        <v>0</v>
      </c>
      <c r="AJ1181" s="27">
        <f t="shared" si="2153"/>
        <v>13793</v>
      </c>
      <c r="AK1181" s="27">
        <f t="shared" si="2153"/>
        <v>0</v>
      </c>
      <c r="AL1181" s="27">
        <f t="shared" ref="AL1181:AQ1181" si="2154">AL1182+AL1186</f>
        <v>0</v>
      </c>
      <c r="AM1181" s="27">
        <f t="shared" si="2154"/>
        <v>0</v>
      </c>
      <c r="AN1181" s="27">
        <f t="shared" si="2154"/>
        <v>0</v>
      </c>
      <c r="AO1181" s="27">
        <f t="shared" si="2154"/>
        <v>0</v>
      </c>
      <c r="AP1181" s="27">
        <f t="shared" si="2154"/>
        <v>13793</v>
      </c>
      <c r="AQ1181" s="27">
        <f t="shared" si="2154"/>
        <v>0</v>
      </c>
      <c r="AR1181" s="27">
        <f t="shared" ref="AR1181:AW1181" si="2155">AR1182+AR1186</f>
        <v>0</v>
      </c>
      <c r="AS1181" s="27">
        <f t="shared" si="2155"/>
        <v>0</v>
      </c>
      <c r="AT1181" s="27">
        <f t="shared" si="2155"/>
        <v>0</v>
      </c>
      <c r="AU1181" s="27">
        <f t="shared" si="2155"/>
        <v>0</v>
      </c>
      <c r="AV1181" s="27">
        <f t="shared" si="2155"/>
        <v>13793</v>
      </c>
      <c r="AW1181" s="27">
        <f t="shared" si="2155"/>
        <v>0</v>
      </c>
    </row>
    <row r="1182" spans="1:49" s="12" customFormat="1" ht="33" customHeight="1">
      <c r="A1182" s="77" t="s">
        <v>216</v>
      </c>
      <c r="B1182" s="42" t="s">
        <v>57</v>
      </c>
      <c r="C1182" s="42" t="s">
        <v>50</v>
      </c>
      <c r="D1182" s="42" t="s">
        <v>262</v>
      </c>
      <c r="E1182" s="42"/>
      <c r="F1182" s="27">
        <f t="shared" ref="F1182:U1184" si="2156">F1183</f>
        <v>12725</v>
      </c>
      <c r="G1182" s="27">
        <f t="shared" si="2156"/>
        <v>0</v>
      </c>
      <c r="H1182" s="27">
        <f t="shared" si="2156"/>
        <v>641</v>
      </c>
      <c r="I1182" s="27">
        <f t="shared" si="2156"/>
        <v>0</v>
      </c>
      <c r="J1182" s="27">
        <f t="shared" si="2156"/>
        <v>0</v>
      </c>
      <c r="K1182" s="27">
        <f t="shared" si="2156"/>
        <v>0</v>
      </c>
      <c r="L1182" s="27">
        <f t="shared" si="2156"/>
        <v>13366</v>
      </c>
      <c r="M1182" s="27">
        <f t="shared" si="2156"/>
        <v>0</v>
      </c>
      <c r="N1182" s="27">
        <f t="shared" si="2156"/>
        <v>0</v>
      </c>
      <c r="O1182" s="27">
        <f t="shared" si="2156"/>
        <v>0</v>
      </c>
      <c r="P1182" s="27">
        <f t="shared" si="2156"/>
        <v>0</v>
      </c>
      <c r="Q1182" s="27">
        <f t="shared" si="2156"/>
        <v>0</v>
      </c>
      <c r="R1182" s="27">
        <f t="shared" si="2156"/>
        <v>13366</v>
      </c>
      <c r="S1182" s="27">
        <f t="shared" si="2156"/>
        <v>0</v>
      </c>
      <c r="T1182" s="27">
        <f t="shared" si="2156"/>
        <v>300</v>
      </c>
      <c r="U1182" s="27">
        <f t="shared" si="2156"/>
        <v>0</v>
      </c>
      <c r="V1182" s="27">
        <f t="shared" ref="T1182:AI1184" si="2157">V1183</f>
        <v>0</v>
      </c>
      <c r="W1182" s="27">
        <f t="shared" si="2157"/>
        <v>0</v>
      </c>
      <c r="X1182" s="27">
        <f t="shared" si="2157"/>
        <v>13666</v>
      </c>
      <c r="Y1182" s="27">
        <f t="shared" si="2157"/>
        <v>0</v>
      </c>
      <c r="Z1182" s="27">
        <f t="shared" si="2157"/>
        <v>0</v>
      </c>
      <c r="AA1182" s="27">
        <f t="shared" si="2157"/>
        <v>0</v>
      </c>
      <c r="AB1182" s="27">
        <f t="shared" si="2157"/>
        <v>0</v>
      </c>
      <c r="AC1182" s="27">
        <f t="shared" si="2157"/>
        <v>0</v>
      </c>
      <c r="AD1182" s="27">
        <f t="shared" si="2157"/>
        <v>13666</v>
      </c>
      <c r="AE1182" s="27">
        <f t="shared" si="2157"/>
        <v>0</v>
      </c>
      <c r="AF1182" s="27">
        <f t="shared" si="2157"/>
        <v>0</v>
      </c>
      <c r="AG1182" s="27">
        <f t="shared" si="2157"/>
        <v>0</v>
      </c>
      <c r="AH1182" s="27">
        <f t="shared" si="2157"/>
        <v>0</v>
      </c>
      <c r="AI1182" s="27">
        <f t="shared" si="2157"/>
        <v>0</v>
      </c>
      <c r="AJ1182" s="27">
        <f t="shared" ref="AF1182:AU1184" si="2158">AJ1183</f>
        <v>13666</v>
      </c>
      <c r="AK1182" s="27">
        <f t="shared" si="2158"/>
        <v>0</v>
      </c>
      <c r="AL1182" s="27">
        <f t="shared" si="2158"/>
        <v>0</v>
      </c>
      <c r="AM1182" s="27">
        <f t="shared" si="2158"/>
        <v>0</v>
      </c>
      <c r="AN1182" s="27">
        <f t="shared" si="2158"/>
        <v>0</v>
      </c>
      <c r="AO1182" s="27">
        <f t="shared" si="2158"/>
        <v>0</v>
      </c>
      <c r="AP1182" s="27">
        <f t="shared" si="2158"/>
        <v>13666</v>
      </c>
      <c r="AQ1182" s="27">
        <f t="shared" si="2158"/>
        <v>0</v>
      </c>
      <c r="AR1182" s="27">
        <f t="shared" si="2158"/>
        <v>0</v>
      </c>
      <c r="AS1182" s="27">
        <f t="shared" si="2158"/>
        <v>0</v>
      </c>
      <c r="AT1182" s="27">
        <f t="shared" si="2158"/>
        <v>0</v>
      </c>
      <c r="AU1182" s="27">
        <f t="shared" si="2158"/>
        <v>0</v>
      </c>
      <c r="AV1182" s="27">
        <f t="shared" ref="AR1182:AW1184" si="2159">AV1183</f>
        <v>13666</v>
      </c>
      <c r="AW1182" s="27">
        <f t="shared" si="2159"/>
        <v>0</v>
      </c>
    </row>
    <row r="1183" spans="1:49" s="12" customFormat="1" ht="33">
      <c r="A1183" s="72" t="s">
        <v>136</v>
      </c>
      <c r="B1183" s="42" t="s">
        <v>57</v>
      </c>
      <c r="C1183" s="42" t="s">
        <v>50</v>
      </c>
      <c r="D1183" s="42" t="s">
        <v>269</v>
      </c>
      <c r="E1183" s="42"/>
      <c r="F1183" s="27">
        <f t="shared" si="2156"/>
        <v>12725</v>
      </c>
      <c r="G1183" s="27">
        <f t="shared" si="2156"/>
        <v>0</v>
      </c>
      <c r="H1183" s="27">
        <f t="shared" si="2156"/>
        <v>641</v>
      </c>
      <c r="I1183" s="27">
        <f t="shared" si="2156"/>
        <v>0</v>
      </c>
      <c r="J1183" s="27">
        <f t="shared" si="2156"/>
        <v>0</v>
      </c>
      <c r="K1183" s="27">
        <f t="shared" si="2156"/>
        <v>0</v>
      </c>
      <c r="L1183" s="27">
        <f t="shared" si="2156"/>
        <v>13366</v>
      </c>
      <c r="M1183" s="27">
        <f t="shared" si="2156"/>
        <v>0</v>
      </c>
      <c r="N1183" s="27">
        <f t="shared" si="2156"/>
        <v>0</v>
      </c>
      <c r="O1183" s="27">
        <f t="shared" si="2156"/>
        <v>0</v>
      </c>
      <c r="P1183" s="27">
        <f t="shared" si="2156"/>
        <v>0</v>
      </c>
      <c r="Q1183" s="27">
        <f t="shared" si="2156"/>
        <v>0</v>
      </c>
      <c r="R1183" s="27">
        <f t="shared" si="2156"/>
        <v>13366</v>
      </c>
      <c r="S1183" s="27">
        <f t="shared" si="2156"/>
        <v>0</v>
      </c>
      <c r="T1183" s="27">
        <f t="shared" si="2157"/>
        <v>300</v>
      </c>
      <c r="U1183" s="27">
        <f t="shared" si="2157"/>
        <v>0</v>
      </c>
      <c r="V1183" s="27">
        <f t="shared" si="2157"/>
        <v>0</v>
      </c>
      <c r="W1183" s="27">
        <f t="shared" si="2157"/>
        <v>0</v>
      </c>
      <c r="X1183" s="27">
        <f t="shared" si="2157"/>
        <v>13666</v>
      </c>
      <c r="Y1183" s="27">
        <f t="shared" si="2157"/>
        <v>0</v>
      </c>
      <c r="Z1183" s="27">
        <f t="shared" si="2157"/>
        <v>0</v>
      </c>
      <c r="AA1183" s="27">
        <f t="shared" si="2157"/>
        <v>0</v>
      </c>
      <c r="AB1183" s="27">
        <f t="shared" si="2157"/>
        <v>0</v>
      </c>
      <c r="AC1183" s="27">
        <f t="shared" si="2157"/>
        <v>0</v>
      </c>
      <c r="AD1183" s="27">
        <f t="shared" si="2157"/>
        <v>13666</v>
      </c>
      <c r="AE1183" s="27">
        <f t="shared" si="2157"/>
        <v>0</v>
      </c>
      <c r="AF1183" s="27">
        <f t="shared" si="2158"/>
        <v>0</v>
      </c>
      <c r="AG1183" s="27">
        <f t="shared" si="2158"/>
        <v>0</v>
      </c>
      <c r="AH1183" s="27">
        <f t="shared" si="2158"/>
        <v>0</v>
      </c>
      <c r="AI1183" s="27">
        <f t="shared" si="2158"/>
        <v>0</v>
      </c>
      <c r="AJ1183" s="27">
        <f t="shared" si="2158"/>
        <v>13666</v>
      </c>
      <c r="AK1183" s="27">
        <f t="shared" si="2158"/>
        <v>0</v>
      </c>
      <c r="AL1183" s="27">
        <f t="shared" si="2158"/>
        <v>0</v>
      </c>
      <c r="AM1183" s="27">
        <f t="shared" si="2158"/>
        <v>0</v>
      </c>
      <c r="AN1183" s="27">
        <f t="shared" si="2158"/>
        <v>0</v>
      </c>
      <c r="AO1183" s="27">
        <f t="shared" si="2158"/>
        <v>0</v>
      </c>
      <c r="AP1183" s="27">
        <f t="shared" si="2158"/>
        <v>13666</v>
      </c>
      <c r="AQ1183" s="27">
        <f t="shared" si="2158"/>
        <v>0</v>
      </c>
      <c r="AR1183" s="27">
        <f t="shared" si="2159"/>
        <v>0</v>
      </c>
      <c r="AS1183" s="27">
        <f t="shared" si="2159"/>
        <v>0</v>
      </c>
      <c r="AT1183" s="27">
        <f t="shared" si="2159"/>
        <v>0</v>
      </c>
      <c r="AU1183" s="27">
        <f t="shared" si="2159"/>
        <v>0</v>
      </c>
      <c r="AV1183" s="27">
        <f t="shared" si="2159"/>
        <v>13666</v>
      </c>
      <c r="AW1183" s="27">
        <f t="shared" si="2159"/>
        <v>0</v>
      </c>
    </row>
    <row r="1184" spans="1:49" s="12" customFormat="1" ht="36.75" customHeight="1">
      <c r="A1184" s="72" t="s">
        <v>83</v>
      </c>
      <c r="B1184" s="42" t="s">
        <v>57</v>
      </c>
      <c r="C1184" s="42" t="s">
        <v>50</v>
      </c>
      <c r="D1184" s="42" t="s">
        <v>269</v>
      </c>
      <c r="E1184" s="42">
        <v>600</v>
      </c>
      <c r="F1184" s="27">
        <f t="shared" si="2156"/>
        <v>12725</v>
      </c>
      <c r="G1184" s="27">
        <f t="shared" si="2156"/>
        <v>0</v>
      </c>
      <c r="H1184" s="27">
        <f t="shared" si="2156"/>
        <v>641</v>
      </c>
      <c r="I1184" s="27">
        <f t="shared" si="2156"/>
        <v>0</v>
      </c>
      <c r="J1184" s="27">
        <f t="shared" si="2156"/>
        <v>0</v>
      </c>
      <c r="K1184" s="27">
        <f t="shared" si="2156"/>
        <v>0</v>
      </c>
      <c r="L1184" s="27">
        <f t="shared" si="2156"/>
        <v>13366</v>
      </c>
      <c r="M1184" s="27">
        <f t="shared" si="2156"/>
        <v>0</v>
      </c>
      <c r="N1184" s="27">
        <f t="shared" si="2156"/>
        <v>0</v>
      </c>
      <c r="O1184" s="27">
        <f t="shared" si="2156"/>
        <v>0</v>
      </c>
      <c r="P1184" s="27">
        <f t="shared" si="2156"/>
        <v>0</v>
      </c>
      <c r="Q1184" s="27">
        <f t="shared" si="2156"/>
        <v>0</v>
      </c>
      <c r="R1184" s="27">
        <f t="shared" si="2156"/>
        <v>13366</v>
      </c>
      <c r="S1184" s="27">
        <f t="shared" si="2156"/>
        <v>0</v>
      </c>
      <c r="T1184" s="27">
        <f t="shared" si="2157"/>
        <v>300</v>
      </c>
      <c r="U1184" s="27">
        <f t="shared" si="2157"/>
        <v>0</v>
      </c>
      <c r="V1184" s="27">
        <f t="shared" si="2157"/>
        <v>0</v>
      </c>
      <c r="W1184" s="27">
        <f t="shared" si="2157"/>
        <v>0</v>
      </c>
      <c r="X1184" s="27">
        <f t="shared" si="2157"/>
        <v>13666</v>
      </c>
      <c r="Y1184" s="27">
        <f t="shared" si="2157"/>
        <v>0</v>
      </c>
      <c r="Z1184" s="27">
        <f t="shared" si="2157"/>
        <v>0</v>
      </c>
      <c r="AA1184" s="27">
        <f t="shared" si="2157"/>
        <v>0</v>
      </c>
      <c r="AB1184" s="27">
        <f t="shared" si="2157"/>
        <v>0</v>
      </c>
      <c r="AC1184" s="27">
        <f t="shared" si="2157"/>
        <v>0</v>
      </c>
      <c r="AD1184" s="27">
        <f t="shared" si="2157"/>
        <v>13666</v>
      </c>
      <c r="AE1184" s="27">
        <f t="shared" si="2157"/>
        <v>0</v>
      </c>
      <c r="AF1184" s="27">
        <f t="shared" si="2158"/>
        <v>0</v>
      </c>
      <c r="AG1184" s="27">
        <f t="shared" si="2158"/>
        <v>0</v>
      </c>
      <c r="AH1184" s="27">
        <f t="shared" si="2158"/>
        <v>0</v>
      </c>
      <c r="AI1184" s="27">
        <f t="shared" si="2158"/>
        <v>0</v>
      </c>
      <c r="AJ1184" s="27">
        <f t="shared" si="2158"/>
        <v>13666</v>
      </c>
      <c r="AK1184" s="27">
        <f t="shared" si="2158"/>
        <v>0</v>
      </c>
      <c r="AL1184" s="27">
        <f t="shared" si="2158"/>
        <v>0</v>
      </c>
      <c r="AM1184" s="27">
        <f t="shared" si="2158"/>
        <v>0</v>
      </c>
      <c r="AN1184" s="27">
        <f t="shared" si="2158"/>
        <v>0</v>
      </c>
      <c r="AO1184" s="27">
        <f t="shared" si="2158"/>
        <v>0</v>
      </c>
      <c r="AP1184" s="27">
        <f t="shared" si="2158"/>
        <v>13666</v>
      </c>
      <c r="AQ1184" s="27">
        <f t="shared" si="2158"/>
        <v>0</v>
      </c>
      <c r="AR1184" s="27">
        <f t="shared" si="2159"/>
        <v>0</v>
      </c>
      <c r="AS1184" s="27">
        <f t="shared" si="2159"/>
        <v>0</v>
      </c>
      <c r="AT1184" s="27">
        <f t="shared" si="2159"/>
        <v>0</v>
      </c>
      <c r="AU1184" s="27">
        <f t="shared" si="2159"/>
        <v>0</v>
      </c>
      <c r="AV1184" s="27">
        <f t="shared" si="2159"/>
        <v>13666</v>
      </c>
      <c r="AW1184" s="27">
        <f t="shared" si="2159"/>
        <v>0</v>
      </c>
    </row>
    <row r="1185" spans="1:49" s="12" customFormat="1" ht="21" customHeight="1">
      <c r="A1185" s="33" t="s">
        <v>178</v>
      </c>
      <c r="B1185" s="42" t="s">
        <v>57</v>
      </c>
      <c r="C1185" s="42" t="s">
        <v>50</v>
      </c>
      <c r="D1185" s="42" t="s">
        <v>269</v>
      </c>
      <c r="E1185" s="42" t="s">
        <v>177</v>
      </c>
      <c r="F1185" s="27">
        <v>12725</v>
      </c>
      <c r="G1185" s="27"/>
      <c r="H1185" s="27">
        <v>641</v>
      </c>
      <c r="I1185" s="27"/>
      <c r="J1185" s="27"/>
      <c r="K1185" s="27"/>
      <c r="L1185" s="27">
        <f>F1185+H1185+I1185+J1185+K1185</f>
        <v>13366</v>
      </c>
      <c r="M1185" s="27">
        <f>G1185+K1185</f>
        <v>0</v>
      </c>
      <c r="N1185" s="27"/>
      <c r="O1185" s="27"/>
      <c r="P1185" s="27"/>
      <c r="Q1185" s="27"/>
      <c r="R1185" s="27">
        <f>L1185+N1185+O1185+P1185+Q1185</f>
        <v>13366</v>
      </c>
      <c r="S1185" s="27">
        <f>M1185+Q1185</f>
        <v>0</v>
      </c>
      <c r="T1185" s="27">
        <v>300</v>
      </c>
      <c r="U1185" s="27"/>
      <c r="V1185" s="27"/>
      <c r="W1185" s="27"/>
      <c r="X1185" s="27">
        <f>R1185+T1185+U1185+V1185+W1185</f>
        <v>13666</v>
      </c>
      <c r="Y1185" s="27">
        <f>S1185+W1185</f>
        <v>0</v>
      </c>
      <c r="Z1185" s="27"/>
      <c r="AA1185" s="27"/>
      <c r="AB1185" s="27"/>
      <c r="AC1185" s="27"/>
      <c r="AD1185" s="27">
        <f>X1185+Z1185+AA1185+AB1185+AC1185</f>
        <v>13666</v>
      </c>
      <c r="AE1185" s="27">
        <f>Y1185+AC1185</f>
        <v>0</v>
      </c>
      <c r="AF1185" s="27"/>
      <c r="AG1185" s="27"/>
      <c r="AH1185" s="27"/>
      <c r="AI1185" s="27"/>
      <c r="AJ1185" s="27">
        <f>AD1185+AF1185+AG1185+AH1185+AI1185</f>
        <v>13666</v>
      </c>
      <c r="AK1185" s="27">
        <f>AE1185+AI1185</f>
        <v>0</v>
      </c>
      <c r="AL1185" s="27"/>
      <c r="AM1185" s="27"/>
      <c r="AN1185" s="27"/>
      <c r="AO1185" s="27"/>
      <c r="AP1185" s="27">
        <f>AJ1185+AL1185+AM1185+AN1185+AO1185</f>
        <v>13666</v>
      </c>
      <c r="AQ1185" s="27">
        <f>AK1185+AO1185</f>
        <v>0</v>
      </c>
      <c r="AR1185" s="27"/>
      <c r="AS1185" s="27"/>
      <c r="AT1185" s="27"/>
      <c r="AU1185" s="27"/>
      <c r="AV1185" s="27">
        <f>AP1185+AR1185+AS1185+AT1185+AU1185</f>
        <v>13666</v>
      </c>
      <c r="AW1185" s="27">
        <f>AQ1185+AU1185</f>
        <v>0</v>
      </c>
    </row>
    <row r="1186" spans="1:49" s="12" customFormat="1" ht="19.5" customHeight="1">
      <c r="A1186" s="72" t="s">
        <v>78</v>
      </c>
      <c r="B1186" s="42" t="s">
        <v>57</v>
      </c>
      <c r="C1186" s="42" t="s">
        <v>50</v>
      </c>
      <c r="D1186" s="42" t="s">
        <v>264</v>
      </c>
      <c r="E1186" s="42"/>
      <c r="F1186" s="27">
        <f t="shared" ref="F1186:G1186" si="2160">F1187+F1190</f>
        <v>127</v>
      </c>
      <c r="G1186" s="27">
        <f t="shared" si="2160"/>
        <v>0</v>
      </c>
      <c r="H1186" s="27">
        <f t="shared" ref="H1186:M1186" si="2161">H1187+H1190</f>
        <v>0</v>
      </c>
      <c r="I1186" s="27">
        <f t="shared" si="2161"/>
        <v>0</v>
      </c>
      <c r="J1186" s="27">
        <f t="shared" si="2161"/>
        <v>0</v>
      </c>
      <c r="K1186" s="27">
        <f t="shared" si="2161"/>
        <v>0</v>
      </c>
      <c r="L1186" s="27">
        <f t="shared" si="2161"/>
        <v>127</v>
      </c>
      <c r="M1186" s="27">
        <f t="shared" si="2161"/>
        <v>0</v>
      </c>
      <c r="N1186" s="27">
        <f t="shared" ref="N1186:S1186" si="2162">N1187+N1190</f>
        <v>0</v>
      </c>
      <c r="O1186" s="27">
        <f t="shared" si="2162"/>
        <v>0</v>
      </c>
      <c r="P1186" s="27">
        <f t="shared" si="2162"/>
        <v>0</v>
      </c>
      <c r="Q1186" s="27">
        <f t="shared" si="2162"/>
        <v>0</v>
      </c>
      <c r="R1186" s="27">
        <f t="shared" si="2162"/>
        <v>127</v>
      </c>
      <c r="S1186" s="27">
        <f t="shared" si="2162"/>
        <v>0</v>
      </c>
      <c r="T1186" s="27">
        <f t="shared" ref="T1186:Y1186" si="2163">T1187+T1190</f>
        <v>0</v>
      </c>
      <c r="U1186" s="27">
        <f t="shared" si="2163"/>
        <v>0</v>
      </c>
      <c r="V1186" s="27">
        <f t="shared" si="2163"/>
        <v>0</v>
      </c>
      <c r="W1186" s="27">
        <f t="shared" si="2163"/>
        <v>0</v>
      </c>
      <c r="X1186" s="27">
        <f t="shared" si="2163"/>
        <v>127</v>
      </c>
      <c r="Y1186" s="27">
        <f t="shared" si="2163"/>
        <v>0</v>
      </c>
      <c r="Z1186" s="27">
        <f t="shared" ref="Z1186:AE1186" si="2164">Z1187+Z1190</f>
        <v>0</v>
      </c>
      <c r="AA1186" s="27">
        <f t="shared" si="2164"/>
        <v>0</v>
      </c>
      <c r="AB1186" s="27">
        <f t="shared" si="2164"/>
        <v>0</v>
      </c>
      <c r="AC1186" s="27">
        <f t="shared" si="2164"/>
        <v>0</v>
      </c>
      <c r="AD1186" s="27">
        <f t="shared" si="2164"/>
        <v>127</v>
      </c>
      <c r="AE1186" s="27">
        <f t="shared" si="2164"/>
        <v>0</v>
      </c>
      <c r="AF1186" s="27">
        <f t="shared" ref="AF1186:AK1186" si="2165">AF1187+AF1190</f>
        <v>0</v>
      </c>
      <c r="AG1186" s="27">
        <f t="shared" si="2165"/>
        <v>0</v>
      </c>
      <c r="AH1186" s="27">
        <f t="shared" si="2165"/>
        <v>0</v>
      </c>
      <c r="AI1186" s="27">
        <f t="shared" si="2165"/>
        <v>0</v>
      </c>
      <c r="AJ1186" s="27">
        <f t="shared" si="2165"/>
        <v>127</v>
      </c>
      <c r="AK1186" s="27">
        <f t="shared" si="2165"/>
        <v>0</v>
      </c>
      <c r="AL1186" s="27">
        <f t="shared" ref="AL1186:AQ1186" si="2166">AL1187+AL1190</f>
        <v>0</v>
      </c>
      <c r="AM1186" s="27">
        <f t="shared" si="2166"/>
        <v>0</v>
      </c>
      <c r="AN1186" s="27">
        <f t="shared" si="2166"/>
        <v>0</v>
      </c>
      <c r="AO1186" s="27">
        <f t="shared" si="2166"/>
        <v>0</v>
      </c>
      <c r="AP1186" s="27">
        <f t="shared" si="2166"/>
        <v>127</v>
      </c>
      <c r="AQ1186" s="27">
        <f t="shared" si="2166"/>
        <v>0</v>
      </c>
      <c r="AR1186" s="27">
        <f t="shared" ref="AR1186:AW1186" si="2167">AR1187+AR1190</f>
        <v>0</v>
      </c>
      <c r="AS1186" s="27">
        <f t="shared" si="2167"/>
        <v>0</v>
      </c>
      <c r="AT1186" s="27">
        <f t="shared" si="2167"/>
        <v>0</v>
      </c>
      <c r="AU1186" s="27">
        <f t="shared" si="2167"/>
        <v>0</v>
      </c>
      <c r="AV1186" s="27">
        <f t="shared" si="2167"/>
        <v>127</v>
      </c>
      <c r="AW1186" s="27">
        <f t="shared" si="2167"/>
        <v>0</v>
      </c>
    </row>
    <row r="1187" spans="1:49" s="12" customFormat="1" ht="34.5" customHeight="1">
      <c r="A1187" s="72" t="s">
        <v>135</v>
      </c>
      <c r="B1187" s="42" t="s">
        <v>57</v>
      </c>
      <c r="C1187" s="42" t="s">
        <v>50</v>
      </c>
      <c r="D1187" s="42" t="s">
        <v>270</v>
      </c>
      <c r="E1187" s="42"/>
      <c r="F1187" s="27">
        <f t="shared" ref="F1187:U1188" si="2168">F1188</f>
        <v>21</v>
      </c>
      <c r="G1187" s="27">
        <f t="shared" si="2168"/>
        <v>0</v>
      </c>
      <c r="H1187" s="27">
        <f t="shared" si="2168"/>
        <v>0</v>
      </c>
      <c r="I1187" s="27">
        <f t="shared" si="2168"/>
        <v>0</v>
      </c>
      <c r="J1187" s="27">
        <f t="shared" si="2168"/>
        <v>0</v>
      </c>
      <c r="K1187" s="27">
        <f t="shared" si="2168"/>
        <v>0</v>
      </c>
      <c r="L1187" s="27">
        <f t="shared" si="2168"/>
        <v>21</v>
      </c>
      <c r="M1187" s="27">
        <f t="shared" si="2168"/>
        <v>0</v>
      </c>
      <c r="N1187" s="27">
        <f t="shared" si="2168"/>
        <v>0</v>
      </c>
      <c r="O1187" s="27">
        <f t="shared" si="2168"/>
        <v>0</v>
      </c>
      <c r="P1187" s="27">
        <f t="shared" si="2168"/>
        <v>0</v>
      </c>
      <c r="Q1187" s="27">
        <f t="shared" si="2168"/>
        <v>0</v>
      </c>
      <c r="R1187" s="27">
        <f t="shared" si="2168"/>
        <v>21</v>
      </c>
      <c r="S1187" s="27">
        <f t="shared" si="2168"/>
        <v>0</v>
      </c>
      <c r="T1187" s="27">
        <f t="shared" si="2168"/>
        <v>0</v>
      </c>
      <c r="U1187" s="27">
        <f t="shared" si="2168"/>
        <v>0</v>
      </c>
      <c r="V1187" s="27">
        <f t="shared" ref="T1187:AI1188" si="2169">V1188</f>
        <v>0</v>
      </c>
      <c r="W1187" s="27">
        <f t="shared" si="2169"/>
        <v>0</v>
      </c>
      <c r="X1187" s="27">
        <f t="shared" si="2169"/>
        <v>21</v>
      </c>
      <c r="Y1187" s="27">
        <f t="shared" si="2169"/>
        <v>0</v>
      </c>
      <c r="Z1187" s="27">
        <f t="shared" si="2169"/>
        <v>0</v>
      </c>
      <c r="AA1187" s="27">
        <f t="shared" si="2169"/>
        <v>0</v>
      </c>
      <c r="AB1187" s="27">
        <f t="shared" si="2169"/>
        <v>0</v>
      </c>
      <c r="AC1187" s="27">
        <f t="shared" si="2169"/>
        <v>0</v>
      </c>
      <c r="AD1187" s="27">
        <f t="shared" si="2169"/>
        <v>21</v>
      </c>
      <c r="AE1187" s="27">
        <f t="shared" si="2169"/>
        <v>0</v>
      </c>
      <c r="AF1187" s="27">
        <f t="shared" si="2169"/>
        <v>0</v>
      </c>
      <c r="AG1187" s="27">
        <f t="shared" si="2169"/>
        <v>0</v>
      </c>
      <c r="AH1187" s="27">
        <f t="shared" si="2169"/>
        <v>0</v>
      </c>
      <c r="AI1187" s="27">
        <f t="shared" si="2169"/>
        <v>0</v>
      </c>
      <c r="AJ1187" s="27">
        <f t="shared" ref="AF1187:AU1188" si="2170">AJ1188</f>
        <v>21</v>
      </c>
      <c r="AK1187" s="27">
        <f t="shared" si="2170"/>
        <v>0</v>
      </c>
      <c r="AL1187" s="27">
        <f t="shared" si="2170"/>
        <v>0</v>
      </c>
      <c r="AM1187" s="27">
        <f t="shared" si="2170"/>
        <v>0</v>
      </c>
      <c r="AN1187" s="27">
        <f t="shared" si="2170"/>
        <v>0</v>
      </c>
      <c r="AO1187" s="27">
        <f t="shared" si="2170"/>
        <v>0</v>
      </c>
      <c r="AP1187" s="27">
        <f t="shared" si="2170"/>
        <v>21</v>
      </c>
      <c r="AQ1187" s="27">
        <f t="shared" si="2170"/>
        <v>0</v>
      </c>
      <c r="AR1187" s="27">
        <f t="shared" si="2170"/>
        <v>0</v>
      </c>
      <c r="AS1187" s="27">
        <f t="shared" si="2170"/>
        <v>0</v>
      </c>
      <c r="AT1187" s="27">
        <f t="shared" si="2170"/>
        <v>0</v>
      </c>
      <c r="AU1187" s="27">
        <f t="shared" si="2170"/>
        <v>0</v>
      </c>
      <c r="AV1187" s="27">
        <f t="shared" ref="AR1187:AW1188" si="2171">AV1188</f>
        <v>21</v>
      </c>
      <c r="AW1187" s="27">
        <f t="shared" si="2171"/>
        <v>0</v>
      </c>
    </row>
    <row r="1188" spans="1:49" s="12" customFormat="1" ht="36.75" customHeight="1">
      <c r="A1188" s="72" t="s">
        <v>83</v>
      </c>
      <c r="B1188" s="42" t="s">
        <v>57</v>
      </c>
      <c r="C1188" s="42" t="s">
        <v>50</v>
      </c>
      <c r="D1188" s="42" t="s">
        <v>270</v>
      </c>
      <c r="E1188" s="42">
        <v>600</v>
      </c>
      <c r="F1188" s="27">
        <f t="shared" si="2168"/>
        <v>21</v>
      </c>
      <c r="G1188" s="27">
        <f t="shared" si="2168"/>
        <v>0</v>
      </c>
      <c r="H1188" s="27">
        <f t="shared" si="2168"/>
        <v>0</v>
      </c>
      <c r="I1188" s="27">
        <f t="shared" si="2168"/>
        <v>0</v>
      </c>
      <c r="J1188" s="27">
        <f t="shared" si="2168"/>
        <v>0</v>
      </c>
      <c r="K1188" s="27">
        <f t="shared" si="2168"/>
        <v>0</v>
      </c>
      <c r="L1188" s="27">
        <f t="shared" si="2168"/>
        <v>21</v>
      </c>
      <c r="M1188" s="27">
        <f t="shared" si="2168"/>
        <v>0</v>
      </c>
      <c r="N1188" s="27">
        <f t="shared" si="2168"/>
        <v>0</v>
      </c>
      <c r="O1188" s="27">
        <f t="shared" si="2168"/>
        <v>0</v>
      </c>
      <c r="P1188" s="27">
        <f t="shared" si="2168"/>
        <v>0</v>
      </c>
      <c r="Q1188" s="27">
        <f t="shared" si="2168"/>
        <v>0</v>
      </c>
      <c r="R1188" s="27">
        <f t="shared" si="2168"/>
        <v>21</v>
      </c>
      <c r="S1188" s="27">
        <f t="shared" si="2168"/>
        <v>0</v>
      </c>
      <c r="T1188" s="27">
        <f t="shared" si="2169"/>
        <v>0</v>
      </c>
      <c r="U1188" s="27">
        <f t="shared" si="2169"/>
        <v>0</v>
      </c>
      <c r="V1188" s="27">
        <f t="shared" si="2169"/>
        <v>0</v>
      </c>
      <c r="W1188" s="27">
        <f t="shared" si="2169"/>
        <v>0</v>
      </c>
      <c r="X1188" s="27">
        <f t="shared" si="2169"/>
        <v>21</v>
      </c>
      <c r="Y1188" s="27">
        <f t="shared" si="2169"/>
        <v>0</v>
      </c>
      <c r="Z1188" s="27">
        <f t="shared" si="2169"/>
        <v>0</v>
      </c>
      <c r="AA1188" s="27">
        <f t="shared" si="2169"/>
        <v>0</v>
      </c>
      <c r="AB1188" s="27">
        <f t="shared" si="2169"/>
        <v>0</v>
      </c>
      <c r="AC1188" s="27">
        <f t="shared" si="2169"/>
        <v>0</v>
      </c>
      <c r="AD1188" s="27">
        <f t="shared" si="2169"/>
        <v>21</v>
      </c>
      <c r="AE1188" s="27">
        <f t="shared" si="2169"/>
        <v>0</v>
      </c>
      <c r="AF1188" s="27">
        <f t="shared" si="2170"/>
        <v>0</v>
      </c>
      <c r="AG1188" s="27">
        <f t="shared" si="2170"/>
        <v>0</v>
      </c>
      <c r="AH1188" s="27">
        <f t="shared" si="2170"/>
        <v>0</v>
      </c>
      <c r="AI1188" s="27">
        <f t="shared" si="2170"/>
        <v>0</v>
      </c>
      <c r="AJ1188" s="27">
        <f t="shared" si="2170"/>
        <v>21</v>
      </c>
      <c r="AK1188" s="27">
        <f t="shared" si="2170"/>
        <v>0</v>
      </c>
      <c r="AL1188" s="27">
        <f t="shared" si="2170"/>
        <v>0</v>
      </c>
      <c r="AM1188" s="27">
        <f t="shared" si="2170"/>
        <v>0</v>
      </c>
      <c r="AN1188" s="27">
        <f t="shared" si="2170"/>
        <v>0</v>
      </c>
      <c r="AO1188" s="27">
        <f t="shared" si="2170"/>
        <v>0</v>
      </c>
      <c r="AP1188" s="27">
        <f t="shared" si="2170"/>
        <v>21</v>
      </c>
      <c r="AQ1188" s="27">
        <f t="shared" si="2170"/>
        <v>0</v>
      </c>
      <c r="AR1188" s="27">
        <f t="shared" si="2171"/>
        <v>0</v>
      </c>
      <c r="AS1188" s="27">
        <f t="shared" si="2171"/>
        <v>0</v>
      </c>
      <c r="AT1188" s="27">
        <f t="shared" si="2171"/>
        <v>0</v>
      </c>
      <c r="AU1188" s="27">
        <f t="shared" si="2171"/>
        <v>0</v>
      </c>
      <c r="AV1188" s="27">
        <f t="shared" si="2171"/>
        <v>21</v>
      </c>
      <c r="AW1188" s="27">
        <f t="shared" si="2171"/>
        <v>0</v>
      </c>
    </row>
    <row r="1189" spans="1:49" s="12" customFormat="1" ht="22.5" customHeight="1">
      <c r="A1189" s="33" t="s">
        <v>178</v>
      </c>
      <c r="B1189" s="42" t="s">
        <v>57</v>
      </c>
      <c r="C1189" s="42" t="s">
        <v>50</v>
      </c>
      <c r="D1189" s="42" t="s">
        <v>270</v>
      </c>
      <c r="E1189" s="42" t="s">
        <v>177</v>
      </c>
      <c r="F1189" s="27">
        <v>21</v>
      </c>
      <c r="G1189" s="27"/>
      <c r="H1189" s="27"/>
      <c r="I1189" s="27"/>
      <c r="J1189" s="27"/>
      <c r="K1189" s="27"/>
      <c r="L1189" s="27">
        <f>F1189+H1189+I1189+J1189+K1189</f>
        <v>21</v>
      </c>
      <c r="M1189" s="27">
        <f>G1189+K1189</f>
        <v>0</v>
      </c>
      <c r="N1189" s="27"/>
      <c r="O1189" s="27"/>
      <c r="P1189" s="27"/>
      <c r="Q1189" s="27"/>
      <c r="R1189" s="27">
        <f>L1189+N1189+O1189+P1189+Q1189</f>
        <v>21</v>
      </c>
      <c r="S1189" s="27">
        <f>M1189+Q1189</f>
        <v>0</v>
      </c>
      <c r="T1189" s="27"/>
      <c r="U1189" s="27"/>
      <c r="V1189" s="27"/>
      <c r="W1189" s="27"/>
      <c r="X1189" s="27">
        <f>R1189+T1189+U1189+V1189+W1189</f>
        <v>21</v>
      </c>
      <c r="Y1189" s="27">
        <f>S1189+W1189</f>
        <v>0</v>
      </c>
      <c r="Z1189" s="27"/>
      <c r="AA1189" s="27"/>
      <c r="AB1189" s="27"/>
      <c r="AC1189" s="27"/>
      <c r="AD1189" s="27">
        <f>X1189+Z1189+AA1189+AB1189+AC1189</f>
        <v>21</v>
      </c>
      <c r="AE1189" s="27">
        <f>Y1189+AC1189</f>
        <v>0</v>
      </c>
      <c r="AF1189" s="27"/>
      <c r="AG1189" s="27"/>
      <c r="AH1189" s="27"/>
      <c r="AI1189" s="27"/>
      <c r="AJ1189" s="27">
        <f>AD1189+AF1189+AG1189+AH1189+AI1189</f>
        <v>21</v>
      </c>
      <c r="AK1189" s="27">
        <f>AE1189+AI1189</f>
        <v>0</v>
      </c>
      <c r="AL1189" s="27"/>
      <c r="AM1189" s="27"/>
      <c r="AN1189" s="27"/>
      <c r="AO1189" s="27"/>
      <c r="AP1189" s="27">
        <f>AJ1189+AL1189+AM1189+AN1189+AO1189</f>
        <v>21</v>
      </c>
      <c r="AQ1189" s="27">
        <f>AK1189+AO1189</f>
        <v>0</v>
      </c>
      <c r="AR1189" s="27"/>
      <c r="AS1189" s="27"/>
      <c r="AT1189" s="27"/>
      <c r="AU1189" s="27"/>
      <c r="AV1189" s="27">
        <f>AP1189+AR1189+AS1189+AT1189+AU1189</f>
        <v>21</v>
      </c>
      <c r="AW1189" s="27">
        <f>AQ1189+AU1189</f>
        <v>0</v>
      </c>
    </row>
    <row r="1190" spans="1:49" s="12" customFormat="1" ht="50.25" customHeight="1">
      <c r="A1190" s="33" t="s">
        <v>271</v>
      </c>
      <c r="B1190" s="42" t="s">
        <v>57</v>
      </c>
      <c r="C1190" s="42" t="s">
        <v>50</v>
      </c>
      <c r="D1190" s="42" t="s">
        <v>430</v>
      </c>
      <c r="E1190" s="42"/>
      <c r="F1190" s="27">
        <f t="shared" ref="F1190:U1191" si="2172">F1191</f>
        <v>106</v>
      </c>
      <c r="G1190" s="27">
        <f t="shared" si="2172"/>
        <v>0</v>
      </c>
      <c r="H1190" s="27">
        <f t="shared" si="2172"/>
        <v>0</v>
      </c>
      <c r="I1190" s="27">
        <f t="shared" si="2172"/>
        <v>0</v>
      </c>
      <c r="J1190" s="27">
        <f t="shared" si="2172"/>
        <v>0</v>
      </c>
      <c r="K1190" s="27">
        <f t="shared" si="2172"/>
        <v>0</v>
      </c>
      <c r="L1190" s="27">
        <f t="shared" si="2172"/>
        <v>106</v>
      </c>
      <c r="M1190" s="27">
        <f t="shared" si="2172"/>
        <v>0</v>
      </c>
      <c r="N1190" s="27">
        <f t="shared" si="2172"/>
        <v>0</v>
      </c>
      <c r="O1190" s="27">
        <f t="shared" si="2172"/>
        <v>0</v>
      </c>
      <c r="P1190" s="27">
        <f t="shared" si="2172"/>
        <v>0</v>
      </c>
      <c r="Q1190" s="27">
        <f t="shared" si="2172"/>
        <v>0</v>
      </c>
      <c r="R1190" s="27">
        <f t="shared" si="2172"/>
        <v>106</v>
      </c>
      <c r="S1190" s="27">
        <f t="shared" si="2172"/>
        <v>0</v>
      </c>
      <c r="T1190" s="27">
        <f t="shared" si="2172"/>
        <v>0</v>
      </c>
      <c r="U1190" s="27">
        <f t="shared" si="2172"/>
        <v>0</v>
      </c>
      <c r="V1190" s="27">
        <f t="shared" ref="T1190:AI1191" si="2173">V1191</f>
        <v>0</v>
      </c>
      <c r="W1190" s="27">
        <f t="shared" si="2173"/>
        <v>0</v>
      </c>
      <c r="X1190" s="27">
        <f t="shared" si="2173"/>
        <v>106</v>
      </c>
      <c r="Y1190" s="27">
        <f t="shared" si="2173"/>
        <v>0</v>
      </c>
      <c r="Z1190" s="27">
        <f t="shared" si="2173"/>
        <v>0</v>
      </c>
      <c r="AA1190" s="27">
        <f t="shared" si="2173"/>
        <v>0</v>
      </c>
      <c r="AB1190" s="27">
        <f t="shared" si="2173"/>
        <v>0</v>
      </c>
      <c r="AC1190" s="27">
        <f t="shared" si="2173"/>
        <v>0</v>
      </c>
      <c r="AD1190" s="27">
        <f t="shared" si="2173"/>
        <v>106</v>
      </c>
      <c r="AE1190" s="27">
        <f t="shared" si="2173"/>
        <v>0</v>
      </c>
      <c r="AF1190" s="27">
        <f t="shared" si="2173"/>
        <v>0</v>
      </c>
      <c r="AG1190" s="27">
        <f t="shared" si="2173"/>
        <v>0</v>
      </c>
      <c r="AH1190" s="27">
        <f t="shared" si="2173"/>
        <v>0</v>
      </c>
      <c r="AI1190" s="27">
        <f t="shared" si="2173"/>
        <v>0</v>
      </c>
      <c r="AJ1190" s="27">
        <f t="shared" ref="AF1190:AU1191" si="2174">AJ1191</f>
        <v>106</v>
      </c>
      <c r="AK1190" s="27">
        <f t="shared" si="2174"/>
        <v>0</v>
      </c>
      <c r="AL1190" s="27">
        <f t="shared" si="2174"/>
        <v>0</v>
      </c>
      <c r="AM1190" s="27">
        <f t="shared" si="2174"/>
        <v>0</v>
      </c>
      <c r="AN1190" s="27">
        <f t="shared" si="2174"/>
        <v>0</v>
      </c>
      <c r="AO1190" s="27">
        <f t="shared" si="2174"/>
        <v>0</v>
      </c>
      <c r="AP1190" s="27">
        <f t="shared" si="2174"/>
        <v>106</v>
      </c>
      <c r="AQ1190" s="27">
        <f t="shared" si="2174"/>
        <v>0</v>
      </c>
      <c r="AR1190" s="27">
        <f t="shared" si="2174"/>
        <v>0</v>
      </c>
      <c r="AS1190" s="27">
        <f t="shared" si="2174"/>
        <v>0</v>
      </c>
      <c r="AT1190" s="27">
        <f t="shared" si="2174"/>
        <v>0</v>
      </c>
      <c r="AU1190" s="27">
        <f t="shared" si="2174"/>
        <v>0</v>
      </c>
      <c r="AV1190" s="27">
        <f t="shared" ref="AR1190:AW1191" si="2175">AV1191</f>
        <v>106</v>
      </c>
      <c r="AW1190" s="27">
        <f t="shared" si="2175"/>
        <v>0</v>
      </c>
    </row>
    <row r="1191" spans="1:49" s="12" customFormat="1" ht="38.25" customHeight="1">
      <c r="A1191" s="33" t="s">
        <v>437</v>
      </c>
      <c r="B1191" s="42" t="s">
        <v>57</v>
      </c>
      <c r="C1191" s="42" t="s">
        <v>50</v>
      </c>
      <c r="D1191" s="42" t="s">
        <v>430</v>
      </c>
      <c r="E1191" s="42" t="s">
        <v>80</v>
      </c>
      <c r="F1191" s="27">
        <f t="shared" si="2172"/>
        <v>106</v>
      </c>
      <c r="G1191" s="27">
        <f t="shared" si="2172"/>
        <v>0</v>
      </c>
      <c r="H1191" s="27">
        <f t="shared" si="2172"/>
        <v>0</v>
      </c>
      <c r="I1191" s="27">
        <f t="shared" si="2172"/>
        <v>0</v>
      </c>
      <c r="J1191" s="27">
        <f t="shared" si="2172"/>
        <v>0</v>
      </c>
      <c r="K1191" s="27">
        <f t="shared" si="2172"/>
        <v>0</v>
      </c>
      <c r="L1191" s="27">
        <f t="shared" si="2172"/>
        <v>106</v>
      </c>
      <c r="M1191" s="27">
        <f t="shared" si="2172"/>
        <v>0</v>
      </c>
      <c r="N1191" s="27">
        <f t="shared" si="2172"/>
        <v>0</v>
      </c>
      <c r="O1191" s="27">
        <f t="shared" si="2172"/>
        <v>0</v>
      </c>
      <c r="P1191" s="27">
        <f t="shared" si="2172"/>
        <v>0</v>
      </c>
      <c r="Q1191" s="27">
        <f t="shared" si="2172"/>
        <v>0</v>
      </c>
      <c r="R1191" s="27">
        <f t="shared" si="2172"/>
        <v>106</v>
      </c>
      <c r="S1191" s="27">
        <f t="shared" si="2172"/>
        <v>0</v>
      </c>
      <c r="T1191" s="27">
        <f t="shared" si="2173"/>
        <v>0</v>
      </c>
      <c r="U1191" s="27">
        <f t="shared" si="2173"/>
        <v>0</v>
      </c>
      <c r="V1191" s="27">
        <f t="shared" si="2173"/>
        <v>0</v>
      </c>
      <c r="W1191" s="27">
        <f t="shared" si="2173"/>
        <v>0</v>
      </c>
      <c r="X1191" s="27">
        <f t="shared" si="2173"/>
        <v>106</v>
      </c>
      <c r="Y1191" s="27">
        <f t="shared" si="2173"/>
        <v>0</v>
      </c>
      <c r="Z1191" s="27">
        <f t="shared" si="2173"/>
        <v>0</v>
      </c>
      <c r="AA1191" s="27">
        <f t="shared" si="2173"/>
        <v>0</v>
      </c>
      <c r="AB1191" s="27">
        <f t="shared" si="2173"/>
        <v>0</v>
      </c>
      <c r="AC1191" s="27">
        <f t="shared" si="2173"/>
        <v>0</v>
      </c>
      <c r="AD1191" s="27">
        <f t="shared" si="2173"/>
        <v>106</v>
      </c>
      <c r="AE1191" s="27">
        <f t="shared" si="2173"/>
        <v>0</v>
      </c>
      <c r="AF1191" s="27">
        <f t="shared" si="2174"/>
        <v>0</v>
      </c>
      <c r="AG1191" s="27">
        <f t="shared" si="2174"/>
        <v>0</v>
      </c>
      <c r="AH1191" s="27">
        <f t="shared" si="2174"/>
        <v>0</v>
      </c>
      <c r="AI1191" s="27">
        <f t="shared" si="2174"/>
        <v>0</v>
      </c>
      <c r="AJ1191" s="27">
        <f t="shared" si="2174"/>
        <v>106</v>
      </c>
      <c r="AK1191" s="27">
        <f t="shared" si="2174"/>
        <v>0</v>
      </c>
      <c r="AL1191" s="27">
        <f t="shared" si="2174"/>
        <v>0</v>
      </c>
      <c r="AM1191" s="27">
        <f t="shared" si="2174"/>
        <v>0</v>
      </c>
      <c r="AN1191" s="27">
        <f t="shared" si="2174"/>
        <v>0</v>
      </c>
      <c r="AO1191" s="27">
        <f t="shared" si="2174"/>
        <v>0</v>
      </c>
      <c r="AP1191" s="27">
        <f t="shared" si="2174"/>
        <v>106</v>
      </c>
      <c r="AQ1191" s="27">
        <f t="shared" si="2174"/>
        <v>0</v>
      </c>
      <c r="AR1191" s="27">
        <f t="shared" si="2175"/>
        <v>0</v>
      </c>
      <c r="AS1191" s="27">
        <f t="shared" si="2175"/>
        <v>0</v>
      </c>
      <c r="AT1191" s="27">
        <f t="shared" si="2175"/>
        <v>0</v>
      </c>
      <c r="AU1191" s="27">
        <f t="shared" si="2175"/>
        <v>0</v>
      </c>
      <c r="AV1191" s="27">
        <f t="shared" si="2175"/>
        <v>106</v>
      </c>
      <c r="AW1191" s="27">
        <f t="shared" si="2175"/>
        <v>0</v>
      </c>
    </row>
    <row r="1192" spans="1:49" s="12" customFormat="1" ht="39" customHeight="1">
      <c r="A1192" s="72" t="s">
        <v>170</v>
      </c>
      <c r="B1192" s="42" t="s">
        <v>57</v>
      </c>
      <c r="C1192" s="42" t="s">
        <v>50</v>
      </c>
      <c r="D1192" s="42" t="s">
        <v>430</v>
      </c>
      <c r="E1192" s="42" t="s">
        <v>169</v>
      </c>
      <c r="F1192" s="27">
        <v>106</v>
      </c>
      <c r="G1192" s="27"/>
      <c r="H1192" s="27"/>
      <c r="I1192" s="27"/>
      <c r="J1192" s="27"/>
      <c r="K1192" s="27"/>
      <c r="L1192" s="27">
        <f>F1192+H1192+I1192+J1192+K1192</f>
        <v>106</v>
      </c>
      <c r="M1192" s="27">
        <f>G1192+K1192</f>
        <v>0</v>
      </c>
      <c r="N1192" s="27"/>
      <c r="O1192" s="27"/>
      <c r="P1192" s="27"/>
      <c r="Q1192" s="27"/>
      <c r="R1192" s="27">
        <f>L1192+N1192+O1192+P1192+Q1192</f>
        <v>106</v>
      </c>
      <c r="S1192" s="27">
        <f>M1192+Q1192</f>
        <v>0</v>
      </c>
      <c r="T1192" s="27"/>
      <c r="U1192" s="27"/>
      <c r="V1192" s="27"/>
      <c r="W1192" s="27"/>
      <c r="X1192" s="27">
        <f>R1192+T1192+U1192+V1192+W1192</f>
        <v>106</v>
      </c>
      <c r="Y1192" s="27">
        <f>S1192+W1192</f>
        <v>0</v>
      </c>
      <c r="Z1192" s="27"/>
      <c r="AA1192" s="27"/>
      <c r="AB1192" s="27"/>
      <c r="AC1192" s="27"/>
      <c r="AD1192" s="27">
        <f>X1192+Z1192+AA1192+AB1192+AC1192</f>
        <v>106</v>
      </c>
      <c r="AE1192" s="27">
        <f>Y1192+AC1192</f>
        <v>0</v>
      </c>
      <c r="AF1192" s="27"/>
      <c r="AG1192" s="27"/>
      <c r="AH1192" s="27"/>
      <c r="AI1192" s="27"/>
      <c r="AJ1192" s="27">
        <f>AD1192+AF1192+AG1192+AH1192+AI1192</f>
        <v>106</v>
      </c>
      <c r="AK1192" s="27">
        <f>AE1192+AI1192</f>
        <v>0</v>
      </c>
      <c r="AL1192" s="27"/>
      <c r="AM1192" s="27"/>
      <c r="AN1192" s="27"/>
      <c r="AO1192" s="27"/>
      <c r="AP1192" s="27">
        <f>AJ1192+AL1192+AM1192+AN1192+AO1192</f>
        <v>106</v>
      </c>
      <c r="AQ1192" s="27">
        <f>AK1192+AO1192</f>
        <v>0</v>
      </c>
      <c r="AR1192" s="27"/>
      <c r="AS1192" s="27"/>
      <c r="AT1192" s="27"/>
      <c r="AU1192" s="27"/>
      <c r="AV1192" s="27">
        <f>AP1192+AR1192+AS1192+AT1192+AU1192</f>
        <v>106</v>
      </c>
      <c r="AW1192" s="27">
        <f>AQ1192+AU1192</f>
        <v>0</v>
      </c>
    </row>
    <row r="1193" spans="1:49" s="12" customFormat="1" ht="71.25" customHeight="1">
      <c r="A1193" s="72" t="s">
        <v>558</v>
      </c>
      <c r="B1193" s="42" t="s">
        <v>57</v>
      </c>
      <c r="C1193" s="42" t="s">
        <v>50</v>
      </c>
      <c r="D1193" s="42" t="s">
        <v>274</v>
      </c>
      <c r="E1193" s="42"/>
      <c r="F1193" s="27">
        <f t="shared" ref="F1193:U1196" si="2176">F1194</f>
        <v>325</v>
      </c>
      <c r="G1193" s="27">
        <f t="shared" si="2176"/>
        <v>0</v>
      </c>
      <c r="H1193" s="27">
        <f t="shared" si="2176"/>
        <v>0</v>
      </c>
      <c r="I1193" s="27">
        <f t="shared" si="2176"/>
        <v>0</v>
      </c>
      <c r="J1193" s="27">
        <f t="shared" si="2176"/>
        <v>0</v>
      </c>
      <c r="K1193" s="27">
        <f t="shared" si="2176"/>
        <v>0</v>
      </c>
      <c r="L1193" s="27">
        <f t="shared" si="2176"/>
        <v>325</v>
      </c>
      <c r="M1193" s="27">
        <f t="shared" si="2176"/>
        <v>0</v>
      </c>
      <c r="N1193" s="27">
        <f t="shared" si="2176"/>
        <v>0</v>
      </c>
      <c r="O1193" s="27">
        <f t="shared" si="2176"/>
        <v>0</v>
      </c>
      <c r="P1193" s="27">
        <f t="shared" si="2176"/>
        <v>0</v>
      </c>
      <c r="Q1193" s="27">
        <f t="shared" si="2176"/>
        <v>0</v>
      </c>
      <c r="R1193" s="27">
        <f t="shared" si="2176"/>
        <v>325</v>
      </c>
      <c r="S1193" s="27">
        <f t="shared" si="2176"/>
        <v>0</v>
      </c>
      <c r="T1193" s="27">
        <f t="shared" si="2176"/>
        <v>0</v>
      </c>
      <c r="U1193" s="27">
        <f t="shared" si="2176"/>
        <v>0</v>
      </c>
      <c r="V1193" s="27">
        <f t="shared" ref="T1193:AI1196" si="2177">V1194</f>
        <v>0</v>
      </c>
      <c r="W1193" s="27">
        <f t="shared" si="2177"/>
        <v>0</v>
      </c>
      <c r="X1193" s="27">
        <f t="shared" si="2177"/>
        <v>325</v>
      </c>
      <c r="Y1193" s="27">
        <f t="shared" si="2177"/>
        <v>0</v>
      </c>
      <c r="Z1193" s="27">
        <f t="shared" si="2177"/>
        <v>0</v>
      </c>
      <c r="AA1193" s="27">
        <f t="shared" si="2177"/>
        <v>0</v>
      </c>
      <c r="AB1193" s="27">
        <f t="shared" si="2177"/>
        <v>0</v>
      </c>
      <c r="AC1193" s="27">
        <f t="shared" si="2177"/>
        <v>0</v>
      </c>
      <c r="AD1193" s="27">
        <f t="shared" si="2177"/>
        <v>325</v>
      </c>
      <c r="AE1193" s="27">
        <f t="shared" si="2177"/>
        <v>0</v>
      </c>
      <c r="AF1193" s="27">
        <f t="shared" si="2177"/>
        <v>0</v>
      </c>
      <c r="AG1193" s="27">
        <f t="shared" si="2177"/>
        <v>0</v>
      </c>
      <c r="AH1193" s="27">
        <f t="shared" si="2177"/>
        <v>0</v>
      </c>
      <c r="AI1193" s="27">
        <f t="shared" si="2177"/>
        <v>0</v>
      </c>
      <c r="AJ1193" s="27">
        <f t="shared" ref="AF1193:AU1196" si="2178">AJ1194</f>
        <v>325</v>
      </c>
      <c r="AK1193" s="27">
        <f t="shared" si="2178"/>
        <v>0</v>
      </c>
      <c r="AL1193" s="27">
        <f t="shared" si="2178"/>
        <v>0</v>
      </c>
      <c r="AM1193" s="27">
        <f t="shared" si="2178"/>
        <v>0</v>
      </c>
      <c r="AN1193" s="27">
        <f t="shared" si="2178"/>
        <v>0</v>
      </c>
      <c r="AO1193" s="27">
        <f t="shared" si="2178"/>
        <v>0</v>
      </c>
      <c r="AP1193" s="27">
        <f t="shared" si="2178"/>
        <v>325</v>
      </c>
      <c r="AQ1193" s="27">
        <f t="shared" si="2178"/>
        <v>0</v>
      </c>
      <c r="AR1193" s="27">
        <f t="shared" si="2178"/>
        <v>0</v>
      </c>
      <c r="AS1193" s="27">
        <f t="shared" si="2178"/>
        <v>0</v>
      </c>
      <c r="AT1193" s="27">
        <f t="shared" si="2178"/>
        <v>0</v>
      </c>
      <c r="AU1193" s="27">
        <f t="shared" si="2178"/>
        <v>0</v>
      </c>
      <c r="AV1193" s="27">
        <f t="shared" ref="AR1193:AW1196" si="2179">AV1194</f>
        <v>325</v>
      </c>
      <c r="AW1193" s="27">
        <f t="shared" si="2179"/>
        <v>0</v>
      </c>
    </row>
    <row r="1194" spans="1:49" s="12" customFormat="1" ht="23.25" customHeight="1">
      <c r="A1194" s="33" t="s">
        <v>207</v>
      </c>
      <c r="B1194" s="42" t="s">
        <v>57</v>
      </c>
      <c r="C1194" s="42" t="s">
        <v>50</v>
      </c>
      <c r="D1194" s="42" t="s">
        <v>272</v>
      </c>
      <c r="E1194" s="42"/>
      <c r="F1194" s="27">
        <f t="shared" si="2176"/>
        <v>325</v>
      </c>
      <c r="G1194" s="27">
        <f t="shared" si="2176"/>
        <v>0</v>
      </c>
      <c r="H1194" s="27">
        <f t="shared" si="2176"/>
        <v>0</v>
      </c>
      <c r="I1194" s="27">
        <f t="shared" si="2176"/>
        <v>0</v>
      </c>
      <c r="J1194" s="27">
        <f t="shared" si="2176"/>
        <v>0</v>
      </c>
      <c r="K1194" s="27">
        <f t="shared" si="2176"/>
        <v>0</v>
      </c>
      <c r="L1194" s="27">
        <f t="shared" si="2176"/>
        <v>325</v>
      </c>
      <c r="M1194" s="27">
        <f t="shared" si="2176"/>
        <v>0</v>
      </c>
      <c r="N1194" s="27">
        <f t="shared" si="2176"/>
        <v>0</v>
      </c>
      <c r="O1194" s="27">
        <f t="shared" si="2176"/>
        <v>0</v>
      </c>
      <c r="P1194" s="27">
        <f t="shared" si="2176"/>
        <v>0</v>
      </c>
      <c r="Q1194" s="27">
        <f t="shared" si="2176"/>
        <v>0</v>
      </c>
      <c r="R1194" s="27">
        <f t="shared" si="2176"/>
        <v>325</v>
      </c>
      <c r="S1194" s="27">
        <f t="shared" si="2176"/>
        <v>0</v>
      </c>
      <c r="T1194" s="27">
        <f t="shared" si="2177"/>
        <v>0</v>
      </c>
      <c r="U1194" s="27">
        <f t="shared" si="2177"/>
        <v>0</v>
      </c>
      <c r="V1194" s="27">
        <f t="shared" si="2177"/>
        <v>0</v>
      </c>
      <c r="W1194" s="27">
        <f t="shared" si="2177"/>
        <v>0</v>
      </c>
      <c r="X1194" s="27">
        <f t="shared" si="2177"/>
        <v>325</v>
      </c>
      <c r="Y1194" s="27">
        <f t="shared" si="2177"/>
        <v>0</v>
      </c>
      <c r="Z1194" s="27">
        <f t="shared" si="2177"/>
        <v>0</v>
      </c>
      <c r="AA1194" s="27">
        <f t="shared" si="2177"/>
        <v>0</v>
      </c>
      <c r="AB1194" s="27">
        <f t="shared" si="2177"/>
        <v>0</v>
      </c>
      <c r="AC1194" s="27">
        <f t="shared" si="2177"/>
        <v>0</v>
      </c>
      <c r="AD1194" s="27">
        <f t="shared" si="2177"/>
        <v>325</v>
      </c>
      <c r="AE1194" s="27">
        <f t="shared" si="2177"/>
        <v>0</v>
      </c>
      <c r="AF1194" s="27">
        <f t="shared" si="2178"/>
        <v>0</v>
      </c>
      <c r="AG1194" s="27">
        <f t="shared" si="2178"/>
        <v>0</v>
      </c>
      <c r="AH1194" s="27">
        <f t="shared" si="2178"/>
        <v>0</v>
      </c>
      <c r="AI1194" s="27">
        <f t="shared" si="2178"/>
        <v>0</v>
      </c>
      <c r="AJ1194" s="27">
        <f t="shared" si="2178"/>
        <v>325</v>
      </c>
      <c r="AK1194" s="27">
        <f t="shared" si="2178"/>
        <v>0</v>
      </c>
      <c r="AL1194" s="27">
        <f t="shared" si="2178"/>
        <v>0</v>
      </c>
      <c r="AM1194" s="27">
        <f t="shared" si="2178"/>
        <v>0</v>
      </c>
      <c r="AN1194" s="27">
        <f t="shared" si="2178"/>
        <v>0</v>
      </c>
      <c r="AO1194" s="27">
        <f t="shared" si="2178"/>
        <v>0</v>
      </c>
      <c r="AP1194" s="27">
        <f t="shared" si="2178"/>
        <v>325</v>
      </c>
      <c r="AQ1194" s="27">
        <f t="shared" si="2178"/>
        <v>0</v>
      </c>
      <c r="AR1194" s="27">
        <f t="shared" si="2179"/>
        <v>0</v>
      </c>
      <c r="AS1194" s="27">
        <f t="shared" si="2179"/>
        <v>0</v>
      </c>
      <c r="AT1194" s="27">
        <f t="shared" si="2179"/>
        <v>0</v>
      </c>
      <c r="AU1194" s="27">
        <f t="shared" si="2179"/>
        <v>0</v>
      </c>
      <c r="AV1194" s="27">
        <f t="shared" si="2179"/>
        <v>325</v>
      </c>
      <c r="AW1194" s="27">
        <f t="shared" si="2179"/>
        <v>0</v>
      </c>
    </row>
    <row r="1195" spans="1:49" s="12" customFormat="1" ht="38.25" customHeight="1">
      <c r="A1195" s="72" t="s">
        <v>213</v>
      </c>
      <c r="B1195" s="42" t="s">
        <v>57</v>
      </c>
      <c r="C1195" s="42" t="s">
        <v>50</v>
      </c>
      <c r="D1195" s="42" t="s">
        <v>273</v>
      </c>
      <c r="E1195" s="42"/>
      <c r="F1195" s="27">
        <f t="shared" si="2176"/>
        <v>325</v>
      </c>
      <c r="G1195" s="27">
        <f t="shared" si="2176"/>
        <v>0</v>
      </c>
      <c r="H1195" s="27">
        <f t="shared" si="2176"/>
        <v>0</v>
      </c>
      <c r="I1195" s="27">
        <f t="shared" si="2176"/>
        <v>0</v>
      </c>
      <c r="J1195" s="27">
        <f t="shared" si="2176"/>
        <v>0</v>
      </c>
      <c r="K1195" s="27">
        <f t="shared" si="2176"/>
        <v>0</v>
      </c>
      <c r="L1195" s="27">
        <f t="shared" si="2176"/>
        <v>325</v>
      </c>
      <c r="M1195" s="27">
        <f t="shared" si="2176"/>
        <v>0</v>
      </c>
      <c r="N1195" s="27">
        <f t="shared" si="2176"/>
        <v>0</v>
      </c>
      <c r="O1195" s="27">
        <f t="shared" si="2176"/>
        <v>0</v>
      </c>
      <c r="P1195" s="27">
        <f t="shared" si="2176"/>
        <v>0</v>
      </c>
      <c r="Q1195" s="27">
        <f t="shared" si="2176"/>
        <v>0</v>
      </c>
      <c r="R1195" s="27">
        <f t="shared" si="2176"/>
        <v>325</v>
      </c>
      <c r="S1195" s="27">
        <f t="shared" si="2176"/>
        <v>0</v>
      </c>
      <c r="T1195" s="27">
        <f t="shared" si="2177"/>
        <v>0</v>
      </c>
      <c r="U1195" s="27">
        <f t="shared" si="2177"/>
        <v>0</v>
      </c>
      <c r="V1195" s="27">
        <f t="shared" si="2177"/>
        <v>0</v>
      </c>
      <c r="W1195" s="27">
        <f t="shared" si="2177"/>
        <v>0</v>
      </c>
      <c r="X1195" s="27">
        <f t="shared" si="2177"/>
        <v>325</v>
      </c>
      <c r="Y1195" s="27">
        <f t="shared" si="2177"/>
        <v>0</v>
      </c>
      <c r="Z1195" s="27">
        <f t="shared" si="2177"/>
        <v>0</v>
      </c>
      <c r="AA1195" s="27">
        <f t="shared" si="2177"/>
        <v>0</v>
      </c>
      <c r="AB1195" s="27">
        <f t="shared" si="2177"/>
        <v>0</v>
      </c>
      <c r="AC1195" s="27">
        <f t="shared" si="2177"/>
        <v>0</v>
      </c>
      <c r="AD1195" s="27">
        <f t="shared" si="2177"/>
        <v>325</v>
      </c>
      <c r="AE1195" s="27">
        <f t="shared" si="2177"/>
        <v>0</v>
      </c>
      <c r="AF1195" s="27">
        <f t="shared" si="2178"/>
        <v>0</v>
      </c>
      <c r="AG1195" s="27">
        <f t="shared" si="2178"/>
        <v>0</v>
      </c>
      <c r="AH1195" s="27">
        <f t="shared" si="2178"/>
        <v>0</v>
      </c>
      <c r="AI1195" s="27">
        <f t="shared" si="2178"/>
        <v>0</v>
      </c>
      <c r="AJ1195" s="27">
        <f t="shared" si="2178"/>
        <v>325</v>
      </c>
      <c r="AK1195" s="27">
        <f t="shared" si="2178"/>
        <v>0</v>
      </c>
      <c r="AL1195" s="27">
        <f t="shared" si="2178"/>
        <v>0</v>
      </c>
      <c r="AM1195" s="27">
        <f t="shared" si="2178"/>
        <v>0</v>
      </c>
      <c r="AN1195" s="27">
        <f t="shared" si="2178"/>
        <v>0</v>
      </c>
      <c r="AO1195" s="27">
        <f t="shared" si="2178"/>
        <v>0</v>
      </c>
      <c r="AP1195" s="27">
        <f t="shared" si="2178"/>
        <v>325</v>
      </c>
      <c r="AQ1195" s="27">
        <f t="shared" si="2178"/>
        <v>0</v>
      </c>
      <c r="AR1195" s="27">
        <f t="shared" si="2179"/>
        <v>0</v>
      </c>
      <c r="AS1195" s="27">
        <f t="shared" si="2179"/>
        <v>0</v>
      </c>
      <c r="AT1195" s="27">
        <f t="shared" si="2179"/>
        <v>0</v>
      </c>
      <c r="AU1195" s="27">
        <f t="shared" si="2179"/>
        <v>0</v>
      </c>
      <c r="AV1195" s="27">
        <f t="shared" si="2179"/>
        <v>325</v>
      </c>
      <c r="AW1195" s="27">
        <f t="shared" si="2179"/>
        <v>0</v>
      </c>
    </row>
    <row r="1196" spans="1:49" s="12" customFormat="1" ht="36.75" customHeight="1">
      <c r="A1196" s="72" t="s">
        <v>83</v>
      </c>
      <c r="B1196" s="42" t="s">
        <v>57</v>
      </c>
      <c r="C1196" s="42" t="s">
        <v>50</v>
      </c>
      <c r="D1196" s="42" t="s">
        <v>273</v>
      </c>
      <c r="E1196" s="42">
        <v>600</v>
      </c>
      <c r="F1196" s="27">
        <f t="shared" si="2176"/>
        <v>325</v>
      </c>
      <c r="G1196" s="27">
        <f t="shared" si="2176"/>
        <v>0</v>
      </c>
      <c r="H1196" s="27">
        <f t="shared" si="2176"/>
        <v>0</v>
      </c>
      <c r="I1196" s="27">
        <f t="shared" si="2176"/>
        <v>0</v>
      </c>
      <c r="J1196" s="27">
        <f t="shared" si="2176"/>
        <v>0</v>
      </c>
      <c r="K1196" s="27">
        <f t="shared" si="2176"/>
        <v>0</v>
      </c>
      <c r="L1196" s="27">
        <f t="shared" si="2176"/>
        <v>325</v>
      </c>
      <c r="M1196" s="27">
        <f t="shared" si="2176"/>
        <v>0</v>
      </c>
      <c r="N1196" s="27">
        <f t="shared" si="2176"/>
        <v>0</v>
      </c>
      <c r="O1196" s="27">
        <f t="shared" si="2176"/>
        <v>0</v>
      </c>
      <c r="P1196" s="27">
        <f t="shared" si="2176"/>
        <v>0</v>
      </c>
      <c r="Q1196" s="27">
        <f t="shared" si="2176"/>
        <v>0</v>
      </c>
      <c r="R1196" s="27">
        <f t="shared" si="2176"/>
        <v>325</v>
      </c>
      <c r="S1196" s="27">
        <f t="shared" si="2176"/>
        <v>0</v>
      </c>
      <c r="T1196" s="27">
        <f t="shared" si="2177"/>
        <v>0</v>
      </c>
      <c r="U1196" s="27">
        <f t="shared" si="2177"/>
        <v>0</v>
      </c>
      <c r="V1196" s="27">
        <f t="shared" si="2177"/>
        <v>0</v>
      </c>
      <c r="W1196" s="27">
        <f t="shared" si="2177"/>
        <v>0</v>
      </c>
      <c r="X1196" s="27">
        <f t="shared" si="2177"/>
        <v>325</v>
      </c>
      <c r="Y1196" s="27">
        <f t="shared" si="2177"/>
        <v>0</v>
      </c>
      <c r="Z1196" s="27">
        <f t="shared" si="2177"/>
        <v>0</v>
      </c>
      <c r="AA1196" s="27">
        <f t="shared" si="2177"/>
        <v>0</v>
      </c>
      <c r="AB1196" s="27">
        <f t="shared" si="2177"/>
        <v>0</v>
      </c>
      <c r="AC1196" s="27">
        <f t="shared" si="2177"/>
        <v>0</v>
      </c>
      <c r="AD1196" s="27">
        <f t="shared" si="2177"/>
        <v>325</v>
      </c>
      <c r="AE1196" s="27">
        <f t="shared" si="2177"/>
        <v>0</v>
      </c>
      <c r="AF1196" s="27">
        <f t="shared" si="2178"/>
        <v>0</v>
      </c>
      <c r="AG1196" s="27">
        <f t="shared" si="2178"/>
        <v>0</v>
      </c>
      <c r="AH1196" s="27">
        <f t="shared" si="2178"/>
        <v>0</v>
      </c>
      <c r="AI1196" s="27">
        <f t="shared" si="2178"/>
        <v>0</v>
      </c>
      <c r="AJ1196" s="27">
        <f t="shared" si="2178"/>
        <v>325</v>
      </c>
      <c r="AK1196" s="27">
        <f t="shared" si="2178"/>
        <v>0</v>
      </c>
      <c r="AL1196" s="27">
        <f t="shared" si="2178"/>
        <v>0</v>
      </c>
      <c r="AM1196" s="27">
        <f t="shared" si="2178"/>
        <v>0</v>
      </c>
      <c r="AN1196" s="27">
        <f t="shared" si="2178"/>
        <v>0</v>
      </c>
      <c r="AO1196" s="27">
        <f t="shared" si="2178"/>
        <v>0</v>
      </c>
      <c r="AP1196" s="27">
        <f t="shared" si="2178"/>
        <v>325</v>
      </c>
      <c r="AQ1196" s="27">
        <f t="shared" si="2178"/>
        <v>0</v>
      </c>
      <c r="AR1196" s="27">
        <f t="shared" si="2179"/>
        <v>0</v>
      </c>
      <c r="AS1196" s="27">
        <f t="shared" si="2179"/>
        <v>0</v>
      </c>
      <c r="AT1196" s="27">
        <f t="shared" si="2179"/>
        <v>0</v>
      </c>
      <c r="AU1196" s="27">
        <f t="shared" si="2179"/>
        <v>0</v>
      </c>
      <c r="AV1196" s="27">
        <f t="shared" si="2179"/>
        <v>325</v>
      </c>
      <c r="AW1196" s="27">
        <f t="shared" si="2179"/>
        <v>0</v>
      </c>
    </row>
    <row r="1197" spans="1:49" s="12" customFormat="1" ht="49.5">
      <c r="A1197" s="72" t="s">
        <v>200</v>
      </c>
      <c r="B1197" s="42" t="s">
        <v>57</v>
      </c>
      <c r="C1197" s="42" t="s">
        <v>50</v>
      </c>
      <c r="D1197" s="42" t="s">
        <v>273</v>
      </c>
      <c r="E1197" s="42" t="s">
        <v>183</v>
      </c>
      <c r="F1197" s="27">
        <v>325</v>
      </c>
      <c r="G1197" s="27"/>
      <c r="H1197" s="27"/>
      <c r="I1197" s="27"/>
      <c r="J1197" s="27"/>
      <c r="K1197" s="27"/>
      <c r="L1197" s="27">
        <f>F1197+H1197+I1197+J1197+K1197</f>
        <v>325</v>
      </c>
      <c r="M1197" s="27">
        <f>G1197+K1197</f>
        <v>0</v>
      </c>
      <c r="N1197" s="27"/>
      <c r="O1197" s="27"/>
      <c r="P1197" s="27"/>
      <c r="Q1197" s="27"/>
      <c r="R1197" s="27">
        <f>L1197+N1197+O1197+P1197+Q1197</f>
        <v>325</v>
      </c>
      <c r="S1197" s="27">
        <f>M1197+Q1197</f>
        <v>0</v>
      </c>
      <c r="T1197" s="27"/>
      <c r="U1197" s="27"/>
      <c r="V1197" s="27"/>
      <c r="W1197" s="27"/>
      <c r="X1197" s="27">
        <f>R1197+T1197+U1197+V1197+W1197</f>
        <v>325</v>
      </c>
      <c r="Y1197" s="27">
        <f>S1197+W1197</f>
        <v>0</v>
      </c>
      <c r="Z1197" s="27"/>
      <c r="AA1197" s="27"/>
      <c r="AB1197" s="27"/>
      <c r="AC1197" s="27"/>
      <c r="AD1197" s="27">
        <f>X1197+Z1197+AA1197+AB1197+AC1197</f>
        <v>325</v>
      </c>
      <c r="AE1197" s="27">
        <f>Y1197+AC1197</f>
        <v>0</v>
      </c>
      <c r="AF1197" s="27"/>
      <c r="AG1197" s="27"/>
      <c r="AH1197" s="27"/>
      <c r="AI1197" s="27"/>
      <c r="AJ1197" s="27">
        <f>AD1197+AF1197+AG1197+AH1197+AI1197</f>
        <v>325</v>
      </c>
      <c r="AK1197" s="27">
        <f>AE1197+AI1197</f>
        <v>0</v>
      </c>
      <c r="AL1197" s="27"/>
      <c r="AM1197" s="27"/>
      <c r="AN1197" s="27"/>
      <c r="AO1197" s="27"/>
      <c r="AP1197" s="27">
        <f>AJ1197+AL1197+AM1197+AN1197+AO1197</f>
        <v>325</v>
      </c>
      <c r="AQ1197" s="27">
        <f>AK1197+AO1197</f>
        <v>0</v>
      </c>
      <c r="AR1197" s="27"/>
      <c r="AS1197" s="27"/>
      <c r="AT1197" s="27"/>
      <c r="AU1197" s="27"/>
      <c r="AV1197" s="27">
        <f>AP1197+AR1197+AS1197+AT1197+AU1197</f>
        <v>325</v>
      </c>
      <c r="AW1197" s="27">
        <f>AQ1197+AU1197</f>
        <v>0</v>
      </c>
    </row>
    <row r="1198" spans="1:49" s="12" customFormat="1" ht="17.25" customHeight="1">
      <c r="A1198" s="71"/>
      <c r="B1198" s="22"/>
      <c r="C1198" s="22"/>
      <c r="D1198" s="32"/>
      <c r="E1198" s="25"/>
      <c r="F1198" s="62"/>
      <c r="G1198" s="62"/>
      <c r="H1198" s="62"/>
      <c r="I1198" s="62"/>
      <c r="J1198" s="62"/>
      <c r="K1198" s="62"/>
      <c r="L1198" s="62"/>
      <c r="M1198" s="62"/>
      <c r="N1198" s="62"/>
      <c r="O1198" s="62"/>
      <c r="P1198" s="62"/>
      <c r="Q1198" s="62"/>
      <c r="R1198" s="62"/>
      <c r="S1198" s="62"/>
      <c r="T1198" s="62"/>
      <c r="U1198" s="62"/>
      <c r="V1198" s="62"/>
      <c r="W1198" s="62"/>
      <c r="X1198" s="62"/>
      <c r="Y1198" s="62"/>
      <c r="Z1198" s="62"/>
      <c r="AA1198" s="62"/>
      <c r="AB1198" s="62"/>
      <c r="AC1198" s="62"/>
      <c r="AD1198" s="62"/>
      <c r="AE1198" s="62"/>
      <c r="AF1198" s="62"/>
      <c r="AG1198" s="62"/>
      <c r="AH1198" s="62"/>
      <c r="AI1198" s="62"/>
      <c r="AJ1198" s="62"/>
      <c r="AK1198" s="62"/>
      <c r="AL1198" s="62"/>
      <c r="AM1198" s="62"/>
      <c r="AN1198" s="62"/>
      <c r="AO1198" s="62"/>
      <c r="AP1198" s="62"/>
      <c r="AQ1198" s="62"/>
      <c r="AR1198" s="62"/>
      <c r="AS1198" s="62"/>
      <c r="AT1198" s="62"/>
      <c r="AU1198" s="62"/>
      <c r="AV1198" s="62"/>
      <c r="AW1198" s="62"/>
    </row>
    <row r="1199" spans="1:49" s="12" customFormat="1" ht="18.75">
      <c r="A1199" s="71" t="s">
        <v>77</v>
      </c>
      <c r="B1199" s="22" t="s">
        <v>57</v>
      </c>
      <c r="C1199" s="22" t="s">
        <v>51</v>
      </c>
      <c r="D1199" s="32"/>
      <c r="E1199" s="25"/>
      <c r="F1199" s="24">
        <f t="shared" ref="F1199:U1203" si="2180">F1200</f>
        <v>5952</v>
      </c>
      <c r="G1199" s="24">
        <f t="shared" si="2180"/>
        <v>0</v>
      </c>
      <c r="H1199" s="24">
        <f t="shared" si="2180"/>
        <v>0</v>
      </c>
      <c r="I1199" s="24">
        <f t="shared" si="2180"/>
        <v>0</v>
      </c>
      <c r="J1199" s="24">
        <f t="shared" si="2180"/>
        <v>0</v>
      </c>
      <c r="K1199" s="24">
        <f t="shared" si="2180"/>
        <v>0</v>
      </c>
      <c r="L1199" s="24">
        <f t="shared" si="2180"/>
        <v>5952</v>
      </c>
      <c r="M1199" s="24">
        <f t="shared" si="2180"/>
        <v>0</v>
      </c>
      <c r="N1199" s="24">
        <f t="shared" si="2180"/>
        <v>0</v>
      </c>
      <c r="O1199" s="24">
        <f t="shared" si="2180"/>
        <v>0</v>
      </c>
      <c r="P1199" s="24">
        <f t="shared" si="2180"/>
        <v>0</v>
      </c>
      <c r="Q1199" s="24">
        <f t="shared" si="2180"/>
        <v>0</v>
      </c>
      <c r="R1199" s="24">
        <f t="shared" si="2180"/>
        <v>5952</v>
      </c>
      <c r="S1199" s="24">
        <f t="shared" si="2180"/>
        <v>0</v>
      </c>
      <c r="T1199" s="24">
        <f t="shared" si="2180"/>
        <v>0</v>
      </c>
      <c r="U1199" s="24">
        <f t="shared" si="2180"/>
        <v>0</v>
      </c>
      <c r="V1199" s="24">
        <f t="shared" ref="T1199:AI1203" si="2181">V1200</f>
        <v>0</v>
      </c>
      <c r="W1199" s="24">
        <f t="shared" si="2181"/>
        <v>0</v>
      </c>
      <c r="X1199" s="24">
        <f t="shared" si="2181"/>
        <v>5952</v>
      </c>
      <c r="Y1199" s="24">
        <f t="shared" si="2181"/>
        <v>0</v>
      </c>
      <c r="Z1199" s="24">
        <f t="shared" si="2181"/>
        <v>0</v>
      </c>
      <c r="AA1199" s="24">
        <f t="shared" si="2181"/>
        <v>0</v>
      </c>
      <c r="AB1199" s="24">
        <f t="shared" si="2181"/>
        <v>0</v>
      </c>
      <c r="AC1199" s="24">
        <f t="shared" si="2181"/>
        <v>0</v>
      </c>
      <c r="AD1199" s="24">
        <f t="shared" si="2181"/>
        <v>5952</v>
      </c>
      <c r="AE1199" s="24">
        <f t="shared" si="2181"/>
        <v>0</v>
      </c>
      <c r="AF1199" s="24">
        <f t="shared" si="2181"/>
        <v>0</v>
      </c>
      <c r="AG1199" s="24">
        <f t="shared" si="2181"/>
        <v>0</v>
      </c>
      <c r="AH1199" s="24">
        <f t="shared" si="2181"/>
        <v>0</v>
      </c>
      <c r="AI1199" s="24">
        <f t="shared" si="2181"/>
        <v>0</v>
      </c>
      <c r="AJ1199" s="24">
        <f t="shared" ref="AF1199:AU1203" si="2182">AJ1200</f>
        <v>5952</v>
      </c>
      <c r="AK1199" s="24">
        <f t="shared" si="2182"/>
        <v>0</v>
      </c>
      <c r="AL1199" s="24">
        <f t="shared" si="2182"/>
        <v>0</v>
      </c>
      <c r="AM1199" s="24">
        <f t="shared" si="2182"/>
        <v>0</v>
      </c>
      <c r="AN1199" s="24">
        <f t="shared" si="2182"/>
        <v>-1</v>
      </c>
      <c r="AO1199" s="24">
        <f t="shared" si="2182"/>
        <v>0</v>
      </c>
      <c r="AP1199" s="24">
        <f t="shared" si="2182"/>
        <v>5951</v>
      </c>
      <c r="AQ1199" s="24">
        <f t="shared" si="2182"/>
        <v>0</v>
      </c>
      <c r="AR1199" s="24">
        <f t="shared" si="2182"/>
        <v>0</v>
      </c>
      <c r="AS1199" s="24">
        <f t="shared" si="2182"/>
        <v>0</v>
      </c>
      <c r="AT1199" s="24">
        <f t="shared" si="2182"/>
        <v>0</v>
      </c>
      <c r="AU1199" s="24">
        <f t="shared" si="2182"/>
        <v>0</v>
      </c>
      <c r="AV1199" s="24">
        <f t="shared" ref="AR1199:AW1203" si="2183">AV1200</f>
        <v>5951</v>
      </c>
      <c r="AW1199" s="24">
        <f t="shared" si="2183"/>
        <v>0</v>
      </c>
    </row>
    <row r="1200" spans="1:49" s="12" customFormat="1" ht="51.75" customHeight="1">
      <c r="A1200" s="73" t="s">
        <v>480</v>
      </c>
      <c r="B1200" s="42" t="s">
        <v>57</v>
      </c>
      <c r="C1200" s="42" t="s">
        <v>51</v>
      </c>
      <c r="D1200" s="42" t="s">
        <v>261</v>
      </c>
      <c r="E1200" s="42"/>
      <c r="F1200" s="27">
        <f t="shared" si="2180"/>
        <v>5952</v>
      </c>
      <c r="G1200" s="27">
        <f t="shared" si="2180"/>
        <v>0</v>
      </c>
      <c r="H1200" s="27">
        <f t="shared" si="2180"/>
        <v>0</v>
      </c>
      <c r="I1200" s="27">
        <f t="shared" si="2180"/>
        <v>0</v>
      </c>
      <c r="J1200" s="27">
        <f t="shared" si="2180"/>
        <v>0</v>
      </c>
      <c r="K1200" s="27">
        <f t="shared" si="2180"/>
        <v>0</v>
      </c>
      <c r="L1200" s="27">
        <f t="shared" si="2180"/>
        <v>5952</v>
      </c>
      <c r="M1200" s="27">
        <f t="shared" si="2180"/>
        <v>0</v>
      </c>
      <c r="N1200" s="27">
        <f t="shared" si="2180"/>
        <v>0</v>
      </c>
      <c r="O1200" s="27">
        <f t="shared" si="2180"/>
        <v>0</v>
      </c>
      <c r="P1200" s="27">
        <f t="shared" si="2180"/>
        <v>0</v>
      </c>
      <c r="Q1200" s="27">
        <f t="shared" si="2180"/>
        <v>0</v>
      </c>
      <c r="R1200" s="27">
        <f t="shared" si="2180"/>
        <v>5952</v>
      </c>
      <c r="S1200" s="27">
        <f t="shared" si="2180"/>
        <v>0</v>
      </c>
      <c r="T1200" s="27">
        <f t="shared" si="2181"/>
        <v>0</v>
      </c>
      <c r="U1200" s="27">
        <f t="shared" si="2181"/>
        <v>0</v>
      </c>
      <c r="V1200" s="27">
        <f t="shared" si="2181"/>
        <v>0</v>
      </c>
      <c r="W1200" s="27">
        <f t="shared" si="2181"/>
        <v>0</v>
      </c>
      <c r="X1200" s="27">
        <f t="shared" si="2181"/>
        <v>5952</v>
      </c>
      <c r="Y1200" s="27">
        <f t="shared" si="2181"/>
        <v>0</v>
      </c>
      <c r="Z1200" s="27">
        <f t="shared" si="2181"/>
        <v>0</v>
      </c>
      <c r="AA1200" s="27">
        <f t="shared" si="2181"/>
        <v>0</v>
      </c>
      <c r="AB1200" s="27">
        <f t="shared" si="2181"/>
        <v>0</v>
      </c>
      <c r="AC1200" s="27">
        <f t="shared" si="2181"/>
        <v>0</v>
      </c>
      <c r="AD1200" s="27">
        <f t="shared" si="2181"/>
        <v>5952</v>
      </c>
      <c r="AE1200" s="27">
        <f t="shared" si="2181"/>
        <v>0</v>
      </c>
      <c r="AF1200" s="27">
        <f t="shared" si="2182"/>
        <v>0</v>
      </c>
      <c r="AG1200" s="27">
        <f t="shared" si="2182"/>
        <v>0</v>
      </c>
      <c r="AH1200" s="27">
        <f t="shared" si="2182"/>
        <v>0</v>
      </c>
      <c r="AI1200" s="27">
        <f t="shared" si="2182"/>
        <v>0</v>
      </c>
      <c r="AJ1200" s="27">
        <f t="shared" si="2182"/>
        <v>5952</v>
      </c>
      <c r="AK1200" s="27">
        <f t="shared" si="2182"/>
        <v>0</v>
      </c>
      <c r="AL1200" s="27">
        <f t="shared" si="2182"/>
        <v>0</v>
      </c>
      <c r="AM1200" s="27">
        <f t="shared" si="2182"/>
        <v>0</v>
      </c>
      <c r="AN1200" s="27">
        <f t="shared" si="2182"/>
        <v>-1</v>
      </c>
      <c r="AO1200" s="27">
        <f t="shared" si="2182"/>
        <v>0</v>
      </c>
      <c r="AP1200" s="27">
        <f t="shared" si="2182"/>
        <v>5951</v>
      </c>
      <c r="AQ1200" s="27">
        <f t="shared" si="2182"/>
        <v>0</v>
      </c>
      <c r="AR1200" s="27">
        <f t="shared" si="2183"/>
        <v>0</v>
      </c>
      <c r="AS1200" s="27">
        <f t="shared" si="2183"/>
        <v>0</v>
      </c>
      <c r="AT1200" s="27">
        <f t="shared" si="2183"/>
        <v>0</v>
      </c>
      <c r="AU1200" s="27">
        <f t="shared" si="2183"/>
        <v>0</v>
      </c>
      <c r="AV1200" s="27">
        <f t="shared" si="2183"/>
        <v>5951</v>
      </c>
      <c r="AW1200" s="27">
        <f t="shared" si="2183"/>
        <v>0</v>
      </c>
    </row>
    <row r="1201" spans="1:49" s="12" customFormat="1" ht="21.75" customHeight="1">
      <c r="A1201" s="72" t="s">
        <v>78</v>
      </c>
      <c r="B1201" s="42" t="s">
        <v>57</v>
      </c>
      <c r="C1201" s="42" t="s">
        <v>51</v>
      </c>
      <c r="D1201" s="42" t="s">
        <v>264</v>
      </c>
      <c r="E1201" s="42"/>
      <c r="F1201" s="27">
        <f t="shared" si="2180"/>
        <v>5952</v>
      </c>
      <c r="G1201" s="27">
        <f t="shared" si="2180"/>
        <v>0</v>
      </c>
      <c r="H1201" s="27">
        <f t="shared" si="2180"/>
        <v>0</v>
      </c>
      <c r="I1201" s="27">
        <f t="shared" si="2180"/>
        <v>0</v>
      </c>
      <c r="J1201" s="27">
        <f t="shared" si="2180"/>
        <v>0</v>
      </c>
      <c r="K1201" s="27">
        <f t="shared" si="2180"/>
        <v>0</v>
      </c>
      <c r="L1201" s="27">
        <f t="shared" si="2180"/>
        <v>5952</v>
      </c>
      <c r="M1201" s="27">
        <f t="shared" si="2180"/>
        <v>0</v>
      </c>
      <c r="N1201" s="27">
        <f t="shared" si="2180"/>
        <v>0</v>
      </c>
      <c r="O1201" s="27">
        <f t="shared" si="2180"/>
        <v>0</v>
      </c>
      <c r="P1201" s="27">
        <f t="shared" si="2180"/>
        <v>0</v>
      </c>
      <c r="Q1201" s="27">
        <f t="shared" si="2180"/>
        <v>0</v>
      </c>
      <c r="R1201" s="27">
        <f t="shared" si="2180"/>
        <v>5952</v>
      </c>
      <c r="S1201" s="27">
        <f t="shared" si="2180"/>
        <v>0</v>
      </c>
      <c r="T1201" s="27">
        <f t="shared" si="2181"/>
        <v>0</v>
      </c>
      <c r="U1201" s="27">
        <f t="shared" si="2181"/>
        <v>0</v>
      </c>
      <c r="V1201" s="27">
        <f t="shared" si="2181"/>
        <v>0</v>
      </c>
      <c r="W1201" s="27">
        <f t="shared" si="2181"/>
        <v>0</v>
      </c>
      <c r="X1201" s="27">
        <f t="shared" si="2181"/>
        <v>5952</v>
      </c>
      <c r="Y1201" s="27">
        <f t="shared" si="2181"/>
        <v>0</v>
      </c>
      <c r="Z1201" s="27">
        <f t="shared" si="2181"/>
        <v>0</v>
      </c>
      <c r="AA1201" s="27">
        <f t="shared" si="2181"/>
        <v>0</v>
      </c>
      <c r="AB1201" s="27">
        <f t="shared" si="2181"/>
        <v>0</v>
      </c>
      <c r="AC1201" s="27">
        <f t="shared" si="2181"/>
        <v>0</v>
      </c>
      <c r="AD1201" s="27">
        <f t="shared" si="2181"/>
        <v>5952</v>
      </c>
      <c r="AE1201" s="27">
        <f t="shared" si="2181"/>
        <v>0</v>
      </c>
      <c r="AF1201" s="27">
        <f t="shared" si="2182"/>
        <v>0</v>
      </c>
      <c r="AG1201" s="27">
        <f t="shared" si="2182"/>
        <v>0</v>
      </c>
      <c r="AH1201" s="27">
        <f t="shared" si="2182"/>
        <v>0</v>
      </c>
      <c r="AI1201" s="27">
        <f t="shared" si="2182"/>
        <v>0</v>
      </c>
      <c r="AJ1201" s="27">
        <f t="shared" si="2182"/>
        <v>5952</v>
      </c>
      <c r="AK1201" s="27">
        <f t="shared" si="2182"/>
        <v>0</v>
      </c>
      <c r="AL1201" s="27">
        <f t="shared" si="2182"/>
        <v>0</v>
      </c>
      <c r="AM1201" s="27">
        <f t="shared" si="2182"/>
        <v>0</v>
      </c>
      <c r="AN1201" s="27">
        <f t="shared" si="2182"/>
        <v>-1</v>
      </c>
      <c r="AO1201" s="27">
        <f t="shared" si="2182"/>
        <v>0</v>
      </c>
      <c r="AP1201" s="27">
        <f t="shared" si="2182"/>
        <v>5951</v>
      </c>
      <c r="AQ1201" s="27">
        <f t="shared" si="2182"/>
        <v>0</v>
      </c>
      <c r="AR1201" s="27">
        <f t="shared" si="2183"/>
        <v>0</v>
      </c>
      <c r="AS1201" s="27">
        <f t="shared" si="2183"/>
        <v>0</v>
      </c>
      <c r="AT1201" s="27">
        <f t="shared" si="2183"/>
        <v>0</v>
      </c>
      <c r="AU1201" s="27">
        <f t="shared" si="2183"/>
        <v>0</v>
      </c>
      <c r="AV1201" s="27">
        <f t="shared" si="2183"/>
        <v>5951</v>
      </c>
      <c r="AW1201" s="27">
        <f t="shared" si="2183"/>
        <v>0</v>
      </c>
    </row>
    <row r="1202" spans="1:49" s="12" customFormat="1" ht="35.25" customHeight="1">
      <c r="A1202" s="72" t="s">
        <v>135</v>
      </c>
      <c r="B1202" s="42" t="s">
        <v>57</v>
      </c>
      <c r="C1202" s="42" t="s">
        <v>51</v>
      </c>
      <c r="D1202" s="42" t="s">
        <v>270</v>
      </c>
      <c r="E1202" s="42"/>
      <c r="F1202" s="27">
        <f t="shared" si="2180"/>
        <v>5952</v>
      </c>
      <c r="G1202" s="27">
        <f t="shared" si="2180"/>
        <v>0</v>
      </c>
      <c r="H1202" s="27">
        <f t="shared" si="2180"/>
        <v>0</v>
      </c>
      <c r="I1202" s="27">
        <f t="shared" si="2180"/>
        <v>0</v>
      </c>
      <c r="J1202" s="27">
        <f t="shared" si="2180"/>
        <v>0</v>
      </c>
      <c r="K1202" s="27">
        <f t="shared" si="2180"/>
        <v>0</v>
      </c>
      <c r="L1202" s="27">
        <f t="shared" si="2180"/>
        <v>5952</v>
      </c>
      <c r="M1202" s="27">
        <f t="shared" si="2180"/>
        <v>0</v>
      </c>
      <c r="N1202" s="27">
        <f t="shared" si="2180"/>
        <v>0</v>
      </c>
      <c r="O1202" s="27">
        <f t="shared" si="2180"/>
        <v>0</v>
      </c>
      <c r="P1202" s="27">
        <f t="shared" si="2180"/>
        <v>0</v>
      </c>
      <c r="Q1202" s="27">
        <f t="shared" si="2180"/>
        <v>0</v>
      </c>
      <c r="R1202" s="27">
        <f t="shared" si="2180"/>
        <v>5952</v>
      </c>
      <c r="S1202" s="27">
        <f t="shared" si="2180"/>
        <v>0</v>
      </c>
      <c r="T1202" s="27">
        <f t="shared" si="2181"/>
        <v>0</v>
      </c>
      <c r="U1202" s="27">
        <f t="shared" si="2181"/>
        <v>0</v>
      </c>
      <c r="V1202" s="27">
        <f t="shared" si="2181"/>
        <v>0</v>
      </c>
      <c r="W1202" s="27">
        <f t="shared" si="2181"/>
        <v>0</v>
      </c>
      <c r="X1202" s="27">
        <f t="shared" si="2181"/>
        <v>5952</v>
      </c>
      <c r="Y1202" s="27">
        <f t="shared" si="2181"/>
        <v>0</v>
      </c>
      <c r="Z1202" s="27">
        <f t="shared" si="2181"/>
        <v>0</v>
      </c>
      <c r="AA1202" s="27">
        <f t="shared" si="2181"/>
        <v>0</v>
      </c>
      <c r="AB1202" s="27">
        <f t="shared" si="2181"/>
        <v>0</v>
      </c>
      <c r="AC1202" s="27">
        <f t="shared" si="2181"/>
        <v>0</v>
      </c>
      <c r="AD1202" s="27">
        <f t="shared" si="2181"/>
        <v>5952</v>
      </c>
      <c r="AE1202" s="27">
        <f t="shared" si="2181"/>
        <v>0</v>
      </c>
      <c r="AF1202" s="27">
        <f t="shared" si="2182"/>
        <v>0</v>
      </c>
      <c r="AG1202" s="27">
        <f t="shared" si="2182"/>
        <v>0</v>
      </c>
      <c r="AH1202" s="27">
        <f t="shared" si="2182"/>
        <v>0</v>
      </c>
      <c r="AI1202" s="27">
        <f t="shared" si="2182"/>
        <v>0</v>
      </c>
      <c r="AJ1202" s="27">
        <f t="shared" si="2182"/>
        <v>5952</v>
      </c>
      <c r="AK1202" s="27">
        <f t="shared" si="2182"/>
        <v>0</v>
      </c>
      <c r="AL1202" s="27">
        <f t="shared" si="2182"/>
        <v>0</v>
      </c>
      <c r="AM1202" s="27">
        <f t="shared" si="2182"/>
        <v>0</v>
      </c>
      <c r="AN1202" s="27">
        <f t="shared" si="2182"/>
        <v>-1</v>
      </c>
      <c r="AO1202" s="27">
        <f t="shared" si="2182"/>
        <v>0</v>
      </c>
      <c r="AP1202" s="27">
        <f t="shared" si="2182"/>
        <v>5951</v>
      </c>
      <c r="AQ1202" s="27">
        <f t="shared" si="2182"/>
        <v>0</v>
      </c>
      <c r="AR1202" s="27">
        <f t="shared" si="2183"/>
        <v>0</v>
      </c>
      <c r="AS1202" s="27">
        <f t="shared" si="2183"/>
        <v>0</v>
      </c>
      <c r="AT1202" s="27">
        <f t="shared" si="2183"/>
        <v>0</v>
      </c>
      <c r="AU1202" s="27">
        <f t="shared" si="2183"/>
        <v>0</v>
      </c>
      <c r="AV1202" s="27">
        <f t="shared" si="2183"/>
        <v>5951</v>
      </c>
      <c r="AW1202" s="27">
        <f t="shared" si="2183"/>
        <v>0</v>
      </c>
    </row>
    <row r="1203" spans="1:49" s="12" customFormat="1" ht="39.75" customHeight="1">
      <c r="A1203" s="72" t="s">
        <v>83</v>
      </c>
      <c r="B1203" s="42" t="s">
        <v>57</v>
      </c>
      <c r="C1203" s="42" t="s">
        <v>51</v>
      </c>
      <c r="D1203" s="42" t="s">
        <v>270</v>
      </c>
      <c r="E1203" s="42">
        <v>600</v>
      </c>
      <c r="F1203" s="27">
        <f t="shared" si="2180"/>
        <v>5952</v>
      </c>
      <c r="G1203" s="27">
        <f t="shared" si="2180"/>
        <v>0</v>
      </c>
      <c r="H1203" s="27">
        <f t="shared" si="2180"/>
        <v>0</v>
      </c>
      <c r="I1203" s="27">
        <f t="shared" si="2180"/>
        <v>0</v>
      </c>
      <c r="J1203" s="27">
        <f t="shared" si="2180"/>
        <v>0</v>
      </c>
      <c r="K1203" s="27">
        <f t="shared" si="2180"/>
        <v>0</v>
      </c>
      <c r="L1203" s="27">
        <f t="shared" si="2180"/>
        <v>5952</v>
      </c>
      <c r="M1203" s="27">
        <f t="shared" si="2180"/>
        <v>0</v>
      </c>
      <c r="N1203" s="27">
        <f t="shared" si="2180"/>
        <v>0</v>
      </c>
      <c r="O1203" s="27">
        <f t="shared" si="2180"/>
        <v>0</v>
      </c>
      <c r="P1203" s="27">
        <f t="shared" si="2180"/>
        <v>0</v>
      </c>
      <c r="Q1203" s="27">
        <f t="shared" si="2180"/>
        <v>0</v>
      </c>
      <c r="R1203" s="27">
        <f t="shared" si="2180"/>
        <v>5952</v>
      </c>
      <c r="S1203" s="27">
        <f t="shared" si="2180"/>
        <v>0</v>
      </c>
      <c r="T1203" s="27">
        <f t="shared" si="2181"/>
        <v>0</v>
      </c>
      <c r="U1203" s="27">
        <f t="shared" si="2181"/>
        <v>0</v>
      </c>
      <c r="V1203" s="27">
        <f t="shared" si="2181"/>
        <v>0</v>
      </c>
      <c r="W1203" s="27">
        <f t="shared" si="2181"/>
        <v>0</v>
      </c>
      <c r="X1203" s="27">
        <f t="shared" si="2181"/>
        <v>5952</v>
      </c>
      <c r="Y1203" s="27">
        <f t="shared" si="2181"/>
        <v>0</v>
      </c>
      <c r="Z1203" s="27">
        <f t="shared" si="2181"/>
        <v>0</v>
      </c>
      <c r="AA1203" s="27">
        <f t="shared" si="2181"/>
        <v>0</v>
      </c>
      <c r="AB1203" s="27">
        <f t="shared" si="2181"/>
        <v>0</v>
      </c>
      <c r="AC1203" s="27">
        <f t="shared" si="2181"/>
        <v>0</v>
      </c>
      <c r="AD1203" s="27">
        <f t="shared" si="2181"/>
        <v>5952</v>
      </c>
      <c r="AE1203" s="27">
        <f t="shared" si="2181"/>
        <v>0</v>
      </c>
      <c r="AF1203" s="27">
        <f t="shared" si="2182"/>
        <v>0</v>
      </c>
      <c r="AG1203" s="27">
        <f t="shared" si="2182"/>
        <v>0</v>
      </c>
      <c r="AH1203" s="27">
        <f t="shared" si="2182"/>
        <v>0</v>
      </c>
      <c r="AI1203" s="27">
        <f t="shared" si="2182"/>
        <v>0</v>
      </c>
      <c r="AJ1203" s="27">
        <f t="shared" si="2182"/>
        <v>5952</v>
      </c>
      <c r="AK1203" s="27">
        <f t="shared" si="2182"/>
        <v>0</v>
      </c>
      <c r="AL1203" s="92">
        <f t="shared" si="2182"/>
        <v>0</v>
      </c>
      <c r="AM1203" s="92">
        <f t="shared" si="2182"/>
        <v>0</v>
      </c>
      <c r="AN1203" s="92">
        <f t="shared" si="2182"/>
        <v>-1</v>
      </c>
      <c r="AO1203" s="92">
        <f t="shared" si="2182"/>
        <v>0</v>
      </c>
      <c r="AP1203" s="27">
        <f t="shared" si="2182"/>
        <v>5951</v>
      </c>
      <c r="AQ1203" s="27">
        <f t="shared" si="2182"/>
        <v>0</v>
      </c>
      <c r="AR1203" s="27">
        <f t="shared" si="2183"/>
        <v>0</v>
      </c>
      <c r="AS1203" s="27">
        <f t="shared" si="2183"/>
        <v>0</v>
      </c>
      <c r="AT1203" s="27">
        <f t="shared" si="2183"/>
        <v>0</v>
      </c>
      <c r="AU1203" s="27">
        <f t="shared" si="2183"/>
        <v>0</v>
      </c>
      <c r="AV1203" s="27">
        <f t="shared" si="2183"/>
        <v>5951</v>
      </c>
      <c r="AW1203" s="27">
        <f t="shared" si="2183"/>
        <v>0</v>
      </c>
    </row>
    <row r="1204" spans="1:49" s="12" customFormat="1" ht="20.25" customHeight="1">
      <c r="A1204" s="33" t="s">
        <v>178</v>
      </c>
      <c r="B1204" s="42" t="s">
        <v>57</v>
      </c>
      <c r="C1204" s="42" t="s">
        <v>51</v>
      </c>
      <c r="D1204" s="42" t="s">
        <v>270</v>
      </c>
      <c r="E1204" s="42" t="s">
        <v>177</v>
      </c>
      <c r="F1204" s="27">
        <v>5952</v>
      </c>
      <c r="G1204" s="27"/>
      <c r="H1204" s="27"/>
      <c r="I1204" s="27"/>
      <c r="J1204" s="27"/>
      <c r="K1204" s="27"/>
      <c r="L1204" s="27">
        <f>F1204+H1204+I1204+J1204+K1204</f>
        <v>5952</v>
      </c>
      <c r="M1204" s="27">
        <f>G1204+K1204</f>
        <v>0</v>
      </c>
      <c r="N1204" s="27"/>
      <c r="O1204" s="27"/>
      <c r="P1204" s="27"/>
      <c r="Q1204" s="27"/>
      <c r="R1204" s="27">
        <f>L1204+N1204+O1204+P1204+Q1204</f>
        <v>5952</v>
      </c>
      <c r="S1204" s="27">
        <f>M1204+Q1204</f>
        <v>0</v>
      </c>
      <c r="T1204" s="27"/>
      <c r="U1204" s="27"/>
      <c r="V1204" s="27"/>
      <c r="W1204" s="27"/>
      <c r="X1204" s="27">
        <f>R1204+T1204+U1204+V1204+W1204</f>
        <v>5952</v>
      </c>
      <c r="Y1204" s="27">
        <f>S1204+W1204</f>
        <v>0</v>
      </c>
      <c r="Z1204" s="27"/>
      <c r="AA1204" s="27"/>
      <c r="AB1204" s="27"/>
      <c r="AC1204" s="27"/>
      <c r="AD1204" s="27">
        <f>X1204+Z1204+AA1204+AB1204+AC1204</f>
        <v>5952</v>
      </c>
      <c r="AE1204" s="27">
        <f>Y1204+AC1204</f>
        <v>0</v>
      </c>
      <c r="AF1204" s="27"/>
      <c r="AG1204" s="27"/>
      <c r="AH1204" s="27"/>
      <c r="AI1204" s="27"/>
      <c r="AJ1204" s="27">
        <f>AD1204+AF1204+AG1204+AH1204+AI1204</f>
        <v>5952</v>
      </c>
      <c r="AK1204" s="27">
        <f>AE1204+AI1204</f>
        <v>0</v>
      </c>
      <c r="AL1204" s="92"/>
      <c r="AM1204" s="92"/>
      <c r="AN1204" s="92">
        <v>-1</v>
      </c>
      <c r="AO1204" s="92"/>
      <c r="AP1204" s="27">
        <f>AJ1204+AL1204+AM1204+AN1204+AO1204</f>
        <v>5951</v>
      </c>
      <c r="AQ1204" s="27">
        <f>AK1204+AO1204</f>
        <v>0</v>
      </c>
      <c r="AR1204" s="27"/>
      <c r="AS1204" s="27"/>
      <c r="AT1204" s="27"/>
      <c r="AU1204" s="27"/>
      <c r="AV1204" s="27">
        <f>AP1204+AR1204+AS1204+AT1204+AU1204</f>
        <v>5951</v>
      </c>
      <c r="AW1204" s="27">
        <f>AQ1204+AU1204</f>
        <v>0</v>
      </c>
    </row>
    <row r="1205" spans="1:49" s="12" customFormat="1" ht="15.75" customHeight="1">
      <c r="A1205" s="71"/>
      <c r="B1205" s="22"/>
      <c r="C1205" s="22"/>
      <c r="D1205" s="32"/>
      <c r="E1205" s="25"/>
      <c r="F1205" s="62"/>
      <c r="G1205" s="62"/>
      <c r="H1205" s="62"/>
      <c r="I1205" s="62"/>
      <c r="J1205" s="62"/>
      <c r="K1205" s="62"/>
      <c r="L1205" s="62"/>
      <c r="M1205" s="62"/>
      <c r="N1205" s="62"/>
      <c r="O1205" s="62"/>
      <c r="P1205" s="62"/>
      <c r="Q1205" s="62"/>
      <c r="R1205" s="62"/>
      <c r="S1205" s="62"/>
      <c r="T1205" s="62"/>
      <c r="U1205" s="62"/>
      <c r="V1205" s="62"/>
      <c r="W1205" s="62"/>
      <c r="X1205" s="62"/>
      <c r="Y1205" s="62"/>
      <c r="Z1205" s="62"/>
      <c r="AA1205" s="62"/>
      <c r="AB1205" s="62"/>
      <c r="AC1205" s="62"/>
      <c r="AD1205" s="62"/>
      <c r="AE1205" s="62"/>
      <c r="AF1205" s="62"/>
      <c r="AG1205" s="62"/>
      <c r="AH1205" s="62"/>
      <c r="AI1205" s="62"/>
      <c r="AJ1205" s="62"/>
      <c r="AK1205" s="62"/>
      <c r="AL1205" s="62"/>
      <c r="AM1205" s="62"/>
      <c r="AN1205" s="62"/>
      <c r="AO1205" s="62"/>
      <c r="AP1205" s="62"/>
      <c r="AQ1205" s="62"/>
      <c r="AR1205" s="62"/>
      <c r="AS1205" s="62"/>
      <c r="AT1205" s="62"/>
      <c r="AU1205" s="62"/>
      <c r="AV1205" s="62"/>
      <c r="AW1205" s="62"/>
    </row>
    <row r="1206" spans="1:49" s="12" customFormat="1" ht="40.5">
      <c r="A1206" s="74" t="s">
        <v>0</v>
      </c>
      <c r="B1206" s="19" t="s">
        <v>1</v>
      </c>
      <c r="C1206" s="19"/>
      <c r="D1206" s="32"/>
      <c r="E1206" s="25"/>
      <c r="F1206" s="21">
        <f t="shared" ref="F1206:G1206" si="2184">F1208</f>
        <v>8611</v>
      </c>
      <c r="G1206" s="21">
        <f t="shared" si="2184"/>
        <v>0</v>
      </c>
      <c r="H1206" s="21">
        <f t="shared" ref="H1206:M1206" si="2185">H1208</f>
        <v>237</v>
      </c>
      <c r="I1206" s="21">
        <f t="shared" si="2185"/>
        <v>0</v>
      </c>
      <c r="J1206" s="21">
        <f t="shared" si="2185"/>
        <v>0</v>
      </c>
      <c r="K1206" s="21">
        <f t="shared" si="2185"/>
        <v>0</v>
      </c>
      <c r="L1206" s="21">
        <f t="shared" si="2185"/>
        <v>8848</v>
      </c>
      <c r="M1206" s="21">
        <f t="shared" si="2185"/>
        <v>0</v>
      </c>
      <c r="N1206" s="21">
        <f t="shared" ref="N1206:S1206" si="2186">N1208</f>
        <v>0</v>
      </c>
      <c r="O1206" s="21">
        <f t="shared" si="2186"/>
        <v>0</v>
      </c>
      <c r="P1206" s="21">
        <f t="shared" si="2186"/>
        <v>0</v>
      </c>
      <c r="Q1206" s="21">
        <f t="shared" si="2186"/>
        <v>0</v>
      </c>
      <c r="R1206" s="21">
        <f t="shared" si="2186"/>
        <v>8848</v>
      </c>
      <c r="S1206" s="21">
        <f t="shared" si="2186"/>
        <v>0</v>
      </c>
      <c r="T1206" s="21">
        <f t="shared" ref="T1206:Y1206" si="2187">T1208</f>
        <v>0</v>
      </c>
      <c r="U1206" s="21">
        <f t="shared" si="2187"/>
        <v>0</v>
      </c>
      <c r="V1206" s="21">
        <f t="shared" si="2187"/>
        <v>0</v>
      </c>
      <c r="W1206" s="21">
        <f t="shared" si="2187"/>
        <v>0</v>
      </c>
      <c r="X1206" s="21">
        <f t="shared" si="2187"/>
        <v>8848</v>
      </c>
      <c r="Y1206" s="21">
        <f t="shared" si="2187"/>
        <v>0</v>
      </c>
      <c r="Z1206" s="21">
        <f t="shared" ref="Z1206:AE1206" si="2188">Z1208</f>
        <v>0</v>
      </c>
      <c r="AA1206" s="21">
        <f t="shared" si="2188"/>
        <v>0</v>
      </c>
      <c r="AB1206" s="21">
        <f t="shared" si="2188"/>
        <v>0</v>
      </c>
      <c r="AC1206" s="21">
        <f t="shared" si="2188"/>
        <v>0</v>
      </c>
      <c r="AD1206" s="21">
        <f t="shared" si="2188"/>
        <v>8848</v>
      </c>
      <c r="AE1206" s="21">
        <f t="shared" si="2188"/>
        <v>0</v>
      </c>
      <c r="AF1206" s="21">
        <f t="shared" ref="AF1206:AK1206" si="2189">AF1208</f>
        <v>0</v>
      </c>
      <c r="AG1206" s="21">
        <f t="shared" si="2189"/>
        <v>0</v>
      </c>
      <c r="AH1206" s="21">
        <f t="shared" si="2189"/>
        <v>0</v>
      </c>
      <c r="AI1206" s="21">
        <f t="shared" si="2189"/>
        <v>0</v>
      </c>
      <c r="AJ1206" s="21">
        <f t="shared" si="2189"/>
        <v>8848</v>
      </c>
      <c r="AK1206" s="21">
        <f t="shared" si="2189"/>
        <v>0</v>
      </c>
      <c r="AL1206" s="21">
        <f t="shared" ref="AL1206:AQ1206" si="2190">AL1208</f>
        <v>0</v>
      </c>
      <c r="AM1206" s="21">
        <f t="shared" si="2190"/>
        <v>0</v>
      </c>
      <c r="AN1206" s="21">
        <f t="shared" si="2190"/>
        <v>0</v>
      </c>
      <c r="AO1206" s="21">
        <f t="shared" si="2190"/>
        <v>0</v>
      </c>
      <c r="AP1206" s="21">
        <f t="shared" si="2190"/>
        <v>8848</v>
      </c>
      <c r="AQ1206" s="21">
        <f t="shared" si="2190"/>
        <v>0</v>
      </c>
      <c r="AR1206" s="21">
        <f t="shared" ref="AR1206:AW1206" si="2191">AR1208</f>
        <v>0</v>
      </c>
      <c r="AS1206" s="21">
        <f t="shared" si="2191"/>
        <v>0</v>
      </c>
      <c r="AT1206" s="21">
        <f t="shared" si="2191"/>
        <v>0</v>
      </c>
      <c r="AU1206" s="21">
        <f t="shared" si="2191"/>
        <v>0</v>
      </c>
      <c r="AV1206" s="21">
        <f t="shared" si="2191"/>
        <v>8848</v>
      </c>
      <c r="AW1206" s="21">
        <f t="shared" si="2191"/>
        <v>0</v>
      </c>
    </row>
    <row r="1207" spans="1:49" s="12" customFormat="1" ht="16.5" customHeight="1">
      <c r="A1207" s="74"/>
      <c r="B1207" s="19"/>
      <c r="C1207" s="19"/>
      <c r="D1207" s="32"/>
      <c r="E1207" s="25"/>
      <c r="F1207" s="62"/>
      <c r="G1207" s="62"/>
      <c r="H1207" s="62"/>
      <c r="I1207" s="62"/>
      <c r="J1207" s="62"/>
      <c r="K1207" s="62"/>
      <c r="L1207" s="62"/>
      <c r="M1207" s="62"/>
      <c r="N1207" s="62"/>
      <c r="O1207" s="62"/>
      <c r="P1207" s="62"/>
      <c r="Q1207" s="62"/>
      <c r="R1207" s="62"/>
      <c r="S1207" s="62"/>
      <c r="T1207" s="62"/>
      <c r="U1207" s="62"/>
      <c r="V1207" s="62"/>
      <c r="W1207" s="62"/>
      <c r="X1207" s="62"/>
      <c r="Y1207" s="62"/>
      <c r="Z1207" s="62"/>
      <c r="AA1207" s="62"/>
      <c r="AB1207" s="62"/>
      <c r="AC1207" s="62"/>
      <c r="AD1207" s="62"/>
      <c r="AE1207" s="62"/>
      <c r="AF1207" s="62"/>
      <c r="AG1207" s="62"/>
      <c r="AH1207" s="62"/>
      <c r="AI1207" s="62"/>
      <c r="AJ1207" s="62"/>
      <c r="AK1207" s="62"/>
      <c r="AL1207" s="62"/>
      <c r="AM1207" s="62"/>
      <c r="AN1207" s="62"/>
      <c r="AO1207" s="62"/>
      <c r="AP1207" s="62"/>
      <c r="AQ1207" s="62"/>
      <c r="AR1207" s="62"/>
      <c r="AS1207" s="62"/>
      <c r="AT1207" s="62"/>
      <c r="AU1207" s="62"/>
      <c r="AV1207" s="62"/>
      <c r="AW1207" s="62"/>
    </row>
    <row r="1208" spans="1:49" s="12" customFormat="1" ht="37.5">
      <c r="A1208" s="71" t="s">
        <v>2</v>
      </c>
      <c r="B1208" s="22" t="s">
        <v>58</v>
      </c>
      <c r="C1208" s="22" t="s">
        <v>55</v>
      </c>
      <c r="D1208" s="32"/>
      <c r="E1208" s="25"/>
      <c r="F1208" s="24">
        <f t="shared" ref="F1208:U1212" si="2192">F1209</f>
        <v>8611</v>
      </c>
      <c r="G1208" s="24">
        <f t="shared" si="2192"/>
        <v>0</v>
      </c>
      <c r="H1208" s="24">
        <f t="shared" si="2192"/>
        <v>237</v>
      </c>
      <c r="I1208" s="24">
        <f t="shared" si="2192"/>
        <v>0</v>
      </c>
      <c r="J1208" s="24">
        <f t="shared" si="2192"/>
        <v>0</v>
      </c>
      <c r="K1208" s="24">
        <f t="shared" si="2192"/>
        <v>0</v>
      </c>
      <c r="L1208" s="24">
        <f t="shared" si="2192"/>
        <v>8848</v>
      </c>
      <c r="M1208" s="24">
        <f t="shared" si="2192"/>
        <v>0</v>
      </c>
      <c r="N1208" s="24">
        <f t="shared" si="2192"/>
        <v>0</v>
      </c>
      <c r="O1208" s="24">
        <f t="shared" si="2192"/>
        <v>0</v>
      </c>
      <c r="P1208" s="24">
        <f t="shared" si="2192"/>
        <v>0</v>
      </c>
      <c r="Q1208" s="24">
        <f t="shared" si="2192"/>
        <v>0</v>
      </c>
      <c r="R1208" s="24">
        <f t="shared" si="2192"/>
        <v>8848</v>
      </c>
      <c r="S1208" s="24">
        <f t="shared" si="2192"/>
        <v>0</v>
      </c>
      <c r="T1208" s="24">
        <f t="shared" si="2192"/>
        <v>0</v>
      </c>
      <c r="U1208" s="24">
        <f t="shared" si="2192"/>
        <v>0</v>
      </c>
      <c r="V1208" s="24">
        <f t="shared" ref="T1208:AI1212" si="2193">V1209</f>
        <v>0</v>
      </c>
      <c r="W1208" s="24">
        <f t="shared" si="2193"/>
        <v>0</v>
      </c>
      <c r="X1208" s="24">
        <f t="shared" si="2193"/>
        <v>8848</v>
      </c>
      <c r="Y1208" s="24">
        <f t="shared" si="2193"/>
        <v>0</v>
      </c>
      <c r="Z1208" s="24">
        <f t="shared" si="2193"/>
        <v>0</v>
      </c>
      <c r="AA1208" s="24">
        <f t="shared" si="2193"/>
        <v>0</v>
      </c>
      <c r="AB1208" s="24">
        <f t="shared" si="2193"/>
        <v>0</v>
      </c>
      <c r="AC1208" s="24">
        <f t="shared" si="2193"/>
        <v>0</v>
      </c>
      <c r="AD1208" s="24">
        <f t="shared" si="2193"/>
        <v>8848</v>
      </c>
      <c r="AE1208" s="24">
        <f t="shared" si="2193"/>
        <v>0</v>
      </c>
      <c r="AF1208" s="24">
        <f t="shared" si="2193"/>
        <v>0</v>
      </c>
      <c r="AG1208" s="24">
        <f t="shared" si="2193"/>
        <v>0</v>
      </c>
      <c r="AH1208" s="24">
        <f t="shared" si="2193"/>
        <v>0</v>
      </c>
      <c r="AI1208" s="24">
        <f t="shared" si="2193"/>
        <v>0</v>
      </c>
      <c r="AJ1208" s="24">
        <f t="shared" ref="AF1208:AU1212" si="2194">AJ1209</f>
        <v>8848</v>
      </c>
      <c r="AK1208" s="24">
        <f t="shared" si="2194"/>
        <v>0</v>
      </c>
      <c r="AL1208" s="24">
        <f t="shared" si="2194"/>
        <v>0</v>
      </c>
      <c r="AM1208" s="24">
        <f t="shared" si="2194"/>
        <v>0</v>
      </c>
      <c r="AN1208" s="24">
        <f t="shared" si="2194"/>
        <v>0</v>
      </c>
      <c r="AO1208" s="24">
        <f t="shared" si="2194"/>
        <v>0</v>
      </c>
      <c r="AP1208" s="24">
        <f t="shared" si="2194"/>
        <v>8848</v>
      </c>
      <c r="AQ1208" s="24">
        <f t="shared" si="2194"/>
        <v>0</v>
      </c>
      <c r="AR1208" s="24">
        <f t="shared" si="2194"/>
        <v>0</v>
      </c>
      <c r="AS1208" s="24">
        <f t="shared" si="2194"/>
        <v>0</v>
      </c>
      <c r="AT1208" s="24">
        <f t="shared" si="2194"/>
        <v>0</v>
      </c>
      <c r="AU1208" s="24">
        <f t="shared" si="2194"/>
        <v>0</v>
      </c>
      <c r="AV1208" s="24">
        <f t="shared" ref="AR1208:AW1212" si="2195">AV1209</f>
        <v>8848</v>
      </c>
      <c r="AW1208" s="24">
        <f t="shared" si="2195"/>
        <v>0</v>
      </c>
    </row>
    <row r="1209" spans="1:49" s="12" customFormat="1" ht="59.25" customHeight="1">
      <c r="A1209" s="33" t="s">
        <v>461</v>
      </c>
      <c r="B1209" s="25" t="s">
        <v>58</v>
      </c>
      <c r="C1209" s="25" t="s">
        <v>55</v>
      </c>
      <c r="D1209" s="26" t="s">
        <v>241</v>
      </c>
      <c r="E1209" s="25"/>
      <c r="F1209" s="27">
        <f>F1210</f>
        <v>8611</v>
      </c>
      <c r="G1209" s="27">
        <f>G1210</f>
        <v>0</v>
      </c>
      <c r="H1209" s="27">
        <f t="shared" si="2192"/>
        <v>237</v>
      </c>
      <c r="I1209" s="27">
        <f t="shared" si="2192"/>
        <v>0</v>
      </c>
      <c r="J1209" s="27">
        <f t="shared" si="2192"/>
        <v>0</v>
      </c>
      <c r="K1209" s="27">
        <f t="shared" si="2192"/>
        <v>0</v>
      </c>
      <c r="L1209" s="27">
        <f t="shared" si="2192"/>
        <v>8848</v>
      </c>
      <c r="M1209" s="27">
        <f t="shared" si="2192"/>
        <v>0</v>
      </c>
      <c r="N1209" s="27">
        <f t="shared" si="2192"/>
        <v>0</v>
      </c>
      <c r="O1209" s="27">
        <f t="shared" si="2192"/>
        <v>0</v>
      </c>
      <c r="P1209" s="27">
        <f t="shared" si="2192"/>
        <v>0</v>
      </c>
      <c r="Q1209" s="27">
        <f t="shared" si="2192"/>
        <v>0</v>
      </c>
      <c r="R1209" s="27">
        <f t="shared" si="2192"/>
        <v>8848</v>
      </c>
      <c r="S1209" s="27">
        <f t="shared" si="2192"/>
        <v>0</v>
      </c>
      <c r="T1209" s="27">
        <f t="shared" si="2193"/>
        <v>0</v>
      </c>
      <c r="U1209" s="27">
        <f t="shared" si="2193"/>
        <v>0</v>
      </c>
      <c r="V1209" s="27">
        <f t="shared" si="2193"/>
        <v>0</v>
      </c>
      <c r="W1209" s="27">
        <f t="shared" si="2193"/>
        <v>0</v>
      </c>
      <c r="X1209" s="27">
        <f t="shared" si="2193"/>
        <v>8848</v>
      </c>
      <c r="Y1209" s="27">
        <f t="shared" si="2193"/>
        <v>0</v>
      </c>
      <c r="Z1209" s="27">
        <f t="shared" si="2193"/>
        <v>0</v>
      </c>
      <c r="AA1209" s="27">
        <f t="shared" si="2193"/>
        <v>0</v>
      </c>
      <c r="AB1209" s="27">
        <f t="shared" si="2193"/>
        <v>0</v>
      </c>
      <c r="AC1209" s="27">
        <f t="shared" si="2193"/>
        <v>0</v>
      </c>
      <c r="AD1209" s="27">
        <f t="shared" si="2193"/>
        <v>8848</v>
      </c>
      <c r="AE1209" s="27">
        <f t="shared" si="2193"/>
        <v>0</v>
      </c>
      <c r="AF1209" s="27">
        <f t="shared" si="2194"/>
        <v>0</v>
      </c>
      <c r="AG1209" s="27">
        <f t="shared" si="2194"/>
        <v>0</v>
      </c>
      <c r="AH1209" s="27">
        <f t="shared" si="2194"/>
        <v>0</v>
      </c>
      <c r="AI1209" s="27">
        <f t="shared" si="2194"/>
        <v>0</v>
      </c>
      <c r="AJ1209" s="27">
        <f t="shared" si="2194"/>
        <v>8848</v>
      </c>
      <c r="AK1209" s="27">
        <f t="shared" si="2194"/>
        <v>0</v>
      </c>
      <c r="AL1209" s="27">
        <f t="shared" si="2194"/>
        <v>0</v>
      </c>
      <c r="AM1209" s="27">
        <f t="shared" si="2194"/>
        <v>0</v>
      </c>
      <c r="AN1209" s="27">
        <f t="shared" si="2194"/>
        <v>0</v>
      </c>
      <c r="AO1209" s="27">
        <f t="shared" si="2194"/>
        <v>0</v>
      </c>
      <c r="AP1209" s="27">
        <f t="shared" si="2194"/>
        <v>8848</v>
      </c>
      <c r="AQ1209" s="27">
        <f t="shared" si="2194"/>
        <v>0</v>
      </c>
      <c r="AR1209" s="27">
        <f t="shared" si="2195"/>
        <v>0</v>
      </c>
      <c r="AS1209" s="27">
        <f t="shared" si="2195"/>
        <v>0</v>
      </c>
      <c r="AT1209" s="27">
        <f t="shared" si="2195"/>
        <v>0</v>
      </c>
      <c r="AU1209" s="27">
        <f t="shared" si="2195"/>
        <v>0</v>
      </c>
      <c r="AV1209" s="27">
        <f t="shared" si="2195"/>
        <v>8848</v>
      </c>
      <c r="AW1209" s="27">
        <f t="shared" si="2195"/>
        <v>0</v>
      </c>
    </row>
    <row r="1210" spans="1:49" s="12" customFormat="1" ht="36" customHeight="1">
      <c r="A1210" s="77" t="s">
        <v>216</v>
      </c>
      <c r="B1210" s="25" t="s">
        <v>58</v>
      </c>
      <c r="C1210" s="25" t="s">
        <v>55</v>
      </c>
      <c r="D1210" s="26" t="s">
        <v>565</v>
      </c>
      <c r="E1210" s="25"/>
      <c r="F1210" s="27">
        <f t="shared" si="2192"/>
        <v>8611</v>
      </c>
      <c r="G1210" s="27">
        <f t="shared" si="2192"/>
        <v>0</v>
      </c>
      <c r="H1210" s="27">
        <f t="shared" si="2192"/>
        <v>237</v>
      </c>
      <c r="I1210" s="27">
        <f t="shared" si="2192"/>
        <v>0</v>
      </c>
      <c r="J1210" s="27">
        <f t="shared" si="2192"/>
        <v>0</v>
      </c>
      <c r="K1210" s="27">
        <f t="shared" si="2192"/>
        <v>0</v>
      </c>
      <c r="L1210" s="27">
        <f t="shared" si="2192"/>
        <v>8848</v>
      </c>
      <c r="M1210" s="27">
        <f t="shared" si="2192"/>
        <v>0</v>
      </c>
      <c r="N1210" s="27">
        <f t="shared" si="2192"/>
        <v>0</v>
      </c>
      <c r="O1210" s="27">
        <f t="shared" si="2192"/>
        <v>0</v>
      </c>
      <c r="P1210" s="27">
        <f t="shared" si="2192"/>
        <v>0</v>
      </c>
      <c r="Q1210" s="27">
        <f t="shared" si="2192"/>
        <v>0</v>
      </c>
      <c r="R1210" s="27">
        <f t="shared" si="2192"/>
        <v>8848</v>
      </c>
      <c r="S1210" s="27">
        <f t="shared" si="2192"/>
        <v>0</v>
      </c>
      <c r="T1210" s="27">
        <f t="shared" si="2193"/>
        <v>0</v>
      </c>
      <c r="U1210" s="27">
        <f t="shared" si="2193"/>
        <v>0</v>
      </c>
      <c r="V1210" s="27">
        <f t="shared" si="2193"/>
        <v>0</v>
      </c>
      <c r="W1210" s="27">
        <f t="shared" si="2193"/>
        <v>0</v>
      </c>
      <c r="X1210" s="27">
        <f t="shared" si="2193"/>
        <v>8848</v>
      </c>
      <c r="Y1210" s="27">
        <f t="shared" si="2193"/>
        <v>0</v>
      </c>
      <c r="Z1210" s="27">
        <f t="shared" si="2193"/>
        <v>0</v>
      </c>
      <c r="AA1210" s="27">
        <f t="shared" si="2193"/>
        <v>0</v>
      </c>
      <c r="AB1210" s="27">
        <f t="shared" si="2193"/>
        <v>0</v>
      </c>
      <c r="AC1210" s="27">
        <f t="shared" si="2193"/>
        <v>0</v>
      </c>
      <c r="AD1210" s="27">
        <f t="shared" si="2193"/>
        <v>8848</v>
      </c>
      <c r="AE1210" s="27">
        <f t="shared" si="2193"/>
        <v>0</v>
      </c>
      <c r="AF1210" s="27">
        <f t="shared" si="2194"/>
        <v>0</v>
      </c>
      <c r="AG1210" s="27">
        <f t="shared" si="2194"/>
        <v>0</v>
      </c>
      <c r="AH1210" s="27">
        <f t="shared" si="2194"/>
        <v>0</v>
      </c>
      <c r="AI1210" s="27">
        <f t="shared" si="2194"/>
        <v>0</v>
      </c>
      <c r="AJ1210" s="27">
        <f t="shared" si="2194"/>
        <v>8848</v>
      </c>
      <c r="AK1210" s="27">
        <f t="shared" si="2194"/>
        <v>0</v>
      </c>
      <c r="AL1210" s="27">
        <f t="shared" si="2194"/>
        <v>0</v>
      </c>
      <c r="AM1210" s="27">
        <f t="shared" si="2194"/>
        <v>0</v>
      </c>
      <c r="AN1210" s="27">
        <f t="shared" si="2194"/>
        <v>0</v>
      </c>
      <c r="AO1210" s="27">
        <f t="shared" si="2194"/>
        <v>0</v>
      </c>
      <c r="AP1210" s="27">
        <f t="shared" si="2194"/>
        <v>8848</v>
      </c>
      <c r="AQ1210" s="27">
        <f t="shared" si="2194"/>
        <v>0</v>
      </c>
      <c r="AR1210" s="27">
        <f t="shared" si="2195"/>
        <v>0</v>
      </c>
      <c r="AS1210" s="27">
        <f t="shared" si="2195"/>
        <v>0</v>
      </c>
      <c r="AT1210" s="27">
        <f t="shared" si="2195"/>
        <v>0</v>
      </c>
      <c r="AU1210" s="27">
        <f t="shared" si="2195"/>
        <v>0</v>
      </c>
      <c r="AV1210" s="27">
        <f t="shared" si="2195"/>
        <v>8848</v>
      </c>
      <c r="AW1210" s="27">
        <f t="shared" si="2195"/>
        <v>0</v>
      </c>
    </row>
    <row r="1211" spans="1:49" s="12" customFormat="1" ht="33">
      <c r="A1211" s="33" t="s">
        <v>118</v>
      </c>
      <c r="B1211" s="25" t="s">
        <v>58</v>
      </c>
      <c r="C1211" s="25" t="s">
        <v>55</v>
      </c>
      <c r="D1211" s="28" t="s">
        <v>566</v>
      </c>
      <c r="E1211" s="31"/>
      <c r="F1211" s="27">
        <f t="shared" si="2192"/>
        <v>8611</v>
      </c>
      <c r="G1211" s="27">
        <f t="shared" si="2192"/>
        <v>0</v>
      </c>
      <c r="H1211" s="27">
        <f t="shared" si="2192"/>
        <v>237</v>
      </c>
      <c r="I1211" s="27">
        <f t="shared" si="2192"/>
        <v>0</v>
      </c>
      <c r="J1211" s="27">
        <f t="shared" si="2192"/>
        <v>0</v>
      </c>
      <c r="K1211" s="27">
        <f t="shared" si="2192"/>
        <v>0</v>
      </c>
      <c r="L1211" s="27">
        <f t="shared" si="2192"/>
        <v>8848</v>
      </c>
      <c r="M1211" s="27">
        <f t="shared" si="2192"/>
        <v>0</v>
      </c>
      <c r="N1211" s="27">
        <f t="shared" si="2192"/>
        <v>0</v>
      </c>
      <c r="O1211" s="27">
        <f t="shared" si="2192"/>
        <v>0</v>
      </c>
      <c r="P1211" s="27">
        <f t="shared" si="2192"/>
        <v>0</v>
      </c>
      <c r="Q1211" s="27">
        <f t="shared" si="2192"/>
        <v>0</v>
      </c>
      <c r="R1211" s="27">
        <f t="shared" si="2192"/>
        <v>8848</v>
      </c>
      <c r="S1211" s="27">
        <f t="shared" si="2192"/>
        <v>0</v>
      </c>
      <c r="T1211" s="27">
        <f t="shared" si="2193"/>
        <v>0</v>
      </c>
      <c r="U1211" s="27">
        <f t="shared" si="2193"/>
        <v>0</v>
      </c>
      <c r="V1211" s="27">
        <f t="shared" si="2193"/>
        <v>0</v>
      </c>
      <c r="W1211" s="27">
        <f t="shared" si="2193"/>
        <v>0</v>
      </c>
      <c r="X1211" s="27">
        <f t="shared" si="2193"/>
        <v>8848</v>
      </c>
      <c r="Y1211" s="27">
        <f t="shared" si="2193"/>
        <v>0</v>
      </c>
      <c r="Z1211" s="27">
        <f t="shared" si="2193"/>
        <v>0</v>
      </c>
      <c r="AA1211" s="27">
        <f t="shared" si="2193"/>
        <v>0</v>
      </c>
      <c r="AB1211" s="27">
        <f t="shared" si="2193"/>
        <v>0</v>
      </c>
      <c r="AC1211" s="27">
        <f t="shared" si="2193"/>
        <v>0</v>
      </c>
      <c r="AD1211" s="27">
        <f t="shared" si="2193"/>
        <v>8848</v>
      </c>
      <c r="AE1211" s="27">
        <f t="shared" si="2193"/>
        <v>0</v>
      </c>
      <c r="AF1211" s="27">
        <f t="shared" si="2194"/>
        <v>0</v>
      </c>
      <c r="AG1211" s="27">
        <f t="shared" si="2194"/>
        <v>0</v>
      </c>
      <c r="AH1211" s="27">
        <f t="shared" si="2194"/>
        <v>0</v>
      </c>
      <c r="AI1211" s="27">
        <f t="shared" si="2194"/>
        <v>0</v>
      </c>
      <c r="AJ1211" s="27">
        <f t="shared" si="2194"/>
        <v>8848</v>
      </c>
      <c r="AK1211" s="27">
        <f t="shared" si="2194"/>
        <v>0</v>
      </c>
      <c r="AL1211" s="27">
        <f t="shared" si="2194"/>
        <v>0</v>
      </c>
      <c r="AM1211" s="27">
        <f t="shared" si="2194"/>
        <v>0</v>
      </c>
      <c r="AN1211" s="27">
        <f t="shared" si="2194"/>
        <v>0</v>
      </c>
      <c r="AO1211" s="27">
        <f t="shared" si="2194"/>
        <v>0</v>
      </c>
      <c r="AP1211" s="27">
        <f t="shared" si="2194"/>
        <v>8848</v>
      </c>
      <c r="AQ1211" s="27">
        <f t="shared" si="2194"/>
        <v>0</v>
      </c>
      <c r="AR1211" s="27">
        <f t="shared" si="2195"/>
        <v>0</v>
      </c>
      <c r="AS1211" s="27">
        <f t="shared" si="2195"/>
        <v>0</v>
      </c>
      <c r="AT1211" s="27">
        <f t="shared" si="2195"/>
        <v>0</v>
      </c>
      <c r="AU1211" s="27">
        <f t="shared" si="2195"/>
        <v>0</v>
      </c>
      <c r="AV1211" s="27">
        <f t="shared" si="2195"/>
        <v>8848</v>
      </c>
      <c r="AW1211" s="27">
        <f t="shared" si="2195"/>
        <v>0</v>
      </c>
    </row>
    <row r="1212" spans="1:49" s="12" customFormat="1" ht="36.75" customHeight="1">
      <c r="A1212" s="33" t="s">
        <v>83</v>
      </c>
      <c r="B1212" s="25" t="s">
        <v>58</v>
      </c>
      <c r="C1212" s="25" t="s">
        <v>55</v>
      </c>
      <c r="D1212" s="28" t="s">
        <v>566</v>
      </c>
      <c r="E1212" s="25" t="s">
        <v>84</v>
      </c>
      <c r="F1212" s="27">
        <f t="shared" si="2192"/>
        <v>8611</v>
      </c>
      <c r="G1212" s="27">
        <f t="shared" si="2192"/>
        <v>0</v>
      </c>
      <c r="H1212" s="27">
        <f t="shared" si="2192"/>
        <v>237</v>
      </c>
      <c r="I1212" s="27">
        <f t="shared" si="2192"/>
        <v>0</v>
      </c>
      <c r="J1212" s="27">
        <f t="shared" si="2192"/>
        <v>0</v>
      </c>
      <c r="K1212" s="27">
        <f t="shared" si="2192"/>
        <v>0</v>
      </c>
      <c r="L1212" s="27">
        <f t="shared" si="2192"/>
        <v>8848</v>
      </c>
      <c r="M1212" s="27">
        <f t="shared" si="2192"/>
        <v>0</v>
      </c>
      <c r="N1212" s="27">
        <f t="shared" si="2192"/>
        <v>0</v>
      </c>
      <c r="O1212" s="27">
        <f t="shared" si="2192"/>
        <v>0</v>
      </c>
      <c r="P1212" s="27">
        <f t="shared" si="2192"/>
        <v>0</v>
      </c>
      <c r="Q1212" s="27">
        <f t="shared" si="2192"/>
        <v>0</v>
      </c>
      <c r="R1212" s="27">
        <f t="shared" si="2192"/>
        <v>8848</v>
      </c>
      <c r="S1212" s="27">
        <f t="shared" si="2192"/>
        <v>0</v>
      </c>
      <c r="T1212" s="27">
        <f t="shared" si="2193"/>
        <v>0</v>
      </c>
      <c r="U1212" s="27">
        <f t="shared" si="2193"/>
        <v>0</v>
      </c>
      <c r="V1212" s="27">
        <f t="shared" si="2193"/>
        <v>0</v>
      </c>
      <c r="W1212" s="27">
        <f t="shared" si="2193"/>
        <v>0</v>
      </c>
      <c r="X1212" s="27">
        <f t="shared" si="2193"/>
        <v>8848</v>
      </c>
      <c r="Y1212" s="27">
        <f t="shared" si="2193"/>
        <v>0</v>
      </c>
      <c r="Z1212" s="27">
        <f t="shared" si="2193"/>
        <v>0</v>
      </c>
      <c r="AA1212" s="27">
        <f t="shared" si="2193"/>
        <v>0</v>
      </c>
      <c r="AB1212" s="27">
        <f t="shared" si="2193"/>
        <v>0</v>
      </c>
      <c r="AC1212" s="27">
        <f t="shared" si="2193"/>
        <v>0</v>
      </c>
      <c r="AD1212" s="27">
        <f t="shared" si="2193"/>
        <v>8848</v>
      </c>
      <c r="AE1212" s="27">
        <f t="shared" si="2193"/>
        <v>0</v>
      </c>
      <c r="AF1212" s="27">
        <f t="shared" si="2194"/>
        <v>0</v>
      </c>
      <c r="AG1212" s="27">
        <f t="shared" si="2194"/>
        <v>0</v>
      </c>
      <c r="AH1212" s="27">
        <f t="shared" si="2194"/>
        <v>0</v>
      </c>
      <c r="AI1212" s="27">
        <f t="shared" si="2194"/>
        <v>0</v>
      </c>
      <c r="AJ1212" s="27">
        <f t="shared" si="2194"/>
        <v>8848</v>
      </c>
      <c r="AK1212" s="27">
        <f t="shared" si="2194"/>
        <v>0</v>
      </c>
      <c r="AL1212" s="27">
        <f t="shared" si="2194"/>
        <v>0</v>
      </c>
      <c r="AM1212" s="27">
        <f t="shared" si="2194"/>
        <v>0</v>
      </c>
      <c r="AN1212" s="27">
        <f t="shared" si="2194"/>
        <v>0</v>
      </c>
      <c r="AO1212" s="27">
        <f t="shared" si="2194"/>
        <v>0</v>
      </c>
      <c r="AP1212" s="27">
        <f t="shared" si="2194"/>
        <v>8848</v>
      </c>
      <c r="AQ1212" s="27">
        <f t="shared" si="2194"/>
        <v>0</v>
      </c>
      <c r="AR1212" s="27">
        <f t="shared" si="2195"/>
        <v>0</v>
      </c>
      <c r="AS1212" s="27">
        <f t="shared" si="2195"/>
        <v>0</v>
      </c>
      <c r="AT1212" s="27">
        <f t="shared" si="2195"/>
        <v>0</v>
      </c>
      <c r="AU1212" s="27">
        <f t="shared" si="2195"/>
        <v>0</v>
      </c>
      <c r="AV1212" s="27">
        <f t="shared" si="2195"/>
        <v>8848</v>
      </c>
      <c r="AW1212" s="27">
        <f t="shared" si="2195"/>
        <v>0</v>
      </c>
    </row>
    <row r="1213" spans="1:49" s="12" customFormat="1" ht="22.5" customHeight="1">
      <c r="A1213" s="33" t="s">
        <v>178</v>
      </c>
      <c r="B1213" s="25" t="s">
        <v>58</v>
      </c>
      <c r="C1213" s="25" t="s">
        <v>55</v>
      </c>
      <c r="D1213" s="28" t="s">
        <v>566</v>
      </c>
      <c r="E1213" s="25" t="s">
        <v>177</v>
      </c>
      <c r="F1213" s="92">
        <v>8611</v>
      </c>
      <c r="G1213" s="92"/>
      <c r="H1213" s="92">
        <v>237</v>
      </c>
      <c r="I1213" s="27"/>
      <c r="J1213" s="27"/>
      <c r="K1213" s="27"/>
      <c r="L1213" s="27">
        <f>F1213+H1213+I1213+J1213+K1213</f>
        <v>8848</v>
      </c>
      <c r="M1213" s="27">
        <f>G1213+K1213</f>
        <v>0</v>
      </c>
      <c r="N1213" s="27"/>
      <c r="O1213" s="27"/>
      <c r="P1213" s="27"/>
      <c r="Q1213" s="27"/>
      <c r="R1213" s="27">
        <f>L1213+N1213+O1213+P1213+Q1213</f>
        <v>8848</v>
      </c>
      <c r="S1213" s="27">
        <f>M1213+Q1213</f>
        <v>0</v>
      </c>
      <c r="T1213" s="27"/>
      <c r="U1213" s="27"/>
      <c r="V1213" s="27"/>
      <c r="W1213" s="27"/>
      <c r="X1213" s="27">
        <f>R1213+T1213+U1213+V1213+W1213</f>
        <v>8848</v>
      </c>
      <c r="Y1213" s="27">
        <f>S1213+W1213</f>
        <v>0</v>
      </c>
      <c r="Z1213" s="27"/>
      <c r="AA1213" s="27"/>
      <c r="AB1213" s="27"/>
      <c r="AC1213" s="27"/>
      <c r="AD1213" s="27">
        <f>X1213+Z1213+AA1213+AB1213+AC1213</f>
        <v>8848</v>
      </c>
      <c r="AE1213" s="27">
        <f>Y1213+AC1213</f>
        <v>0</v>
      </c>
      <c r="AF1213" s="27"/>
      <c r="AG1213" s="27"/>
      <c r="AH1213" s="27"/>
      <c r="AI1213" s="27"/>
      <c r="AJ1213" s="27">
        <f>AD1213+AF1213+AG1213+AH1213+AI1213</f>
        <v>8848</v>
      </c>
      <c r="AK1213" s="27">
        <f>AE1213+AI1213</f>
        <v>0</v>
      </c>
      <c r="AL1213" s="27"/>
      <c r="AM1213" s="27"/>
      <c r="AN1213" s="27"/>
      <c r="AO1213" s="27"/>
      <c r="AP1213" s="27">
        <f>AJ1213+AL1213+AM1213+AN1213+AO1213</f>
        <v>8848</v>
      </c>
      <c r="AQ1213" s="27">
        <f>AK1213+AO1213</f>
        <v>0</v>
      </c>
      <c r="AR1213" s="27"/>
      <c r="AS1213" s="27"/>
      <c r="AT1213" s="27"/>
      <c r="AU1213" s="27"/>
      <c r="AV1213" s="27">
        <f>AP1213+AR1213+AS1213+AT1213+AU1213</f>
        <v>8848</v>
      </c>
      <c r="AW1213" s="27">
        <f>AQ1213+AU1213</f>
        <v>0</v>
      </c>
    </row>
    <row r="1214" spans="1:49" s="12" customFormat="1" ht="19.5" customHeight="1">
      <c r="A1214" s="33"/>
      <c r="B1214" s="22"/>
      <c r="C1214" s="22"/>
      <c r="D1214" s="32"/>
      <c r="E1214" s="25"/>
      <c r="F1214" s="62"/>
      <c r="G1214" s="62"/>
      <c r="H1214" s="62"/>
      <c r="I1214" s="62"/>
      <c r="J1214" s="62"/>
      <c r="K1214" s="62"/>
      <c r="L1214" s="62"/>
      <c r="M1214" s="62"/>
      <c r="N1214" s="62"/>
      <c r="O1214" s="62"/>
      <c r="P1214" s="62"/>
      <c r="Q1214" s="62"/>
      <c r="R1214" s="62"/>
      <c r="S1214" s="62"/>
      <c r="T1214" s="62"/>
      <c r="U1214" s="62"/>
      <c r="V1214" s="62"/>
      <c r="W1214" s="62"/>
      <c r="X1214" s="62"/>
      <c r="Y1214" s="62"/>
      <c r="Z1214" s="62"/>
      <c r="AA1214" s="62"/>
      <c r="AB1214" s="62"/>
      <c r="AC1214" s="62"/>
      <c r="AD1214" s="62"/>
      <c r="AE1214" s="62"/>
      <c r="AF1214" s="62"/>
      <c r="AG1214" s="62"/>
      <c r="AH1214" s="62"/>
      <c r="AI1214" s="62"/>
      <c r="AJ1214" s="62"/>
      <c r="AK1214" s="62"/>
      <c r="AL1214" s="62"/>
      <c r="AM1214" s="62"/>
      <c r="AN1214" s="62"/>
      <c r="AO1214" s="62"/>
      <c r="AP1214" s="62"/>
      <c r="AQ1214" s="62"/>
      <c r="AR1214" s="62"/>
      <c r="AS1214" s="62"/>
      <c r="AT1214" s="62"/>
      <c r="AU1214" s="62"/>
      <c r="AV1214" s="62"/>
      <c r="AW1214" s="62"/>
    </row>
    <row r="1215" spans="1:49" s="12" customFormat="1" ht="66" customHeight="1">
      <c r="A1215" s="74" t="s">
        <v>3</v>
      </c>
      <c r="B1215" s="19" t="s">
        <v>4</v>
      </c>
      <c r="C1215" s="25"/>
      <c r="D1215" s="32"/>
      <c r="E1215" s="25"/>
      <c r="F1215" s="21">
        <f t="shared" ref="F1215" si="2196">F1217</f>
        <v>556902</v>
      </c>
      <c r="G1215" s="21">
        <f t="shared" ref="G1215:H1215" si="2197">G1217</f>
        <v>65992</v>
      </c>
      <c r="H1215" s="21">
        <f t="shared" si="2197"/>
        <v>0</v>
      </c>
      <c r="I1215" s="21">
        <f t="shared" ref="I1215:N1215" si="2198">I1217</f>
        <v>0</v>
      </c>
      <c r="J1215" s="21">
        <f t="shared" si="2198"/>
        <v>0</v>
      </c>
      <c r="K1215" s="21">
        <f t="shared" si="2198"/>
        <v>0</v>
      </c>
      <c r="L1215" s="21">
        <f t="shared" si="2198"/>
        <v>556902</v>
      </c>
      <c r="M1215" s="21">
        <f t="shared" si="2198"/>
        <v>65992</v>
      </c>
      <c r="N1215" s="21">
        <f t="shared" si="2198"/>
        <v>0</v>
      </c>
      <c r="O1215" s="21">
        <f t="shared" ref="O1215:T1215" si="2199">O1217</f>
        <v>0</v>
      </c>
      <c r="P1215" s="21">
        <f t="shared" si="2199"/>
        <v>0</v>
      </c>
      <c r="Q1215" s="21">
        <f t="shared" si="2199"/>
        <v>0</v>
      </c>
      <c r="R1215" s="21">
        <f t="shared" si="2199"/>
        <v>556902</v>
      </c>
      <c r="S1215" s="21">
        <f t="shared" si="2199"/>
        <v>65992</v>
      </c>
      <c r="T1215" s="21">
        <f t="shared" si="2199"/>
        <v>0</v>
      </c>
      <c r="U1215" s="21">
        <f t="shared" ref="U1215:Z1215" si="2200">U1217</f>
        <v>0</v>
      </c>
      <c r="V1215" s="21">
        <f t="shared" si="2200"/>
        <v>0</v>
      </c>
      <c r="W1215" s="21">
        <f t="shared" si="2200"/>
        <v>0</v>
      </c>
      <c r="X1215" s="21">
        <f t="shared" si="2200"/>
        <v>556902</v>
      </c>
      <c r="Y1215" s="21">
        <f t="shared" si="2200"/>
        <v>65992</v>
      </c>
      <c r="Z1215" s="21">
        <f t="shared" si="2200"/>
        <v>0</v>
      </c>
      <c r="AA1215" s="21">
        <f t="shared" ref="AA1215:AF1215" si="2201">AA1217</f>
        <v>0</v>
      </c>
      <c r="AB1215" s="21">
        <f t="shared" si="2201"/>
        <v>0</v>
      </c>
      <c r="AC1215" s="21">
        <f t="shared" si="2201"/>
        <v>0</v>
      </c>
      <c r="AD1215" s="21">
        <f t="shared" si="2201"/>
        <v>556902</v>
      </c>
      <c r="AE1215" s="21">
        <f t="shared" si="2201"/>
        <v>65992</v>
      </c>
      <c r="AF1215" s="21">
        <f t="shared" si="2201"/>
        <v>0</v>
      </c>
      <c r="AG1215" s="21">
        <f t="shared" ref="AG1215:AL1215" si="2202">AG1217</f>
        <v>0</v>
      </c>
      <c r="AH1215" s="21">
        <f t="shared" si="2202"/>
        <v>0</v>
      </c>
      <c r="AI1215" s="21">
        <f t="shared" si="2202"/>
        <v>0</v>
      </c>
      <c r="AJ1215" s="21">
        <f t="shared" si="2202"/>
        <v>556902</v>
      </c>
      <c r="AK1215" s="21">
        <f t="shared" si="2202"/>
        <v>65992</v>
      </c>
      <c r="AL1215" s="21">
        <f t="shared" si="2202"/>
        <v>0</v>
      </c>
      <c r="AM1215" s="21">
        <f t="shared" ref="AM1215:AR1215" si="2203">AM1217</f>
        <v>-25266</v>
      </c>
      <c r="AN1215" s="21">
        <f t="shared" si="2203"/>
        <v>0</v>
      </c>
      <c r="AO1215" s="21">
        <f t="shared" si="2203"/>
        <v>0</v>
      </c>
      <c r="AP1215" s="21">
        <f t="shared" si="2203"/>
        <v>531636</v>
      </c>
      <c r="AQ1215" s="21">
        <f t="shared" si="2203"/>
        <v>65992</v>
      </c>
      <c r="AR1215" s="21">
        <f t="shared" si="2203"/>
        <v>0</v>
      </c>
      <c r="AS1215" s="21">
        <f t="shared" ref="AS1215:AW1215" si="2204">AS1217</f>
        <v>-46182</v>
      </c>
      <c r="AT1215" s="21">
        <f t="shared" si="2204"/>
        <v>0</v>
      </c>
      <c r="AU1215" s="21">
        <f t="shared" si="2204"/>
        <v>0</v>
      </c>
      <c r="AV1215" s="21">
        <f t="shared" si="2204"/>
        <v>485454</v>
      </c>
      <c r="AW1215" s="21">
        <f t="shared" si="2204"/>
        <v>65992</v>
      </c>
    </row>
    <row r="1216" spans="1:49" s="12" customFormat="1" ht="17.25" customHeight="1">
      <c r="A1216" s="74"/>
      <c r="B1216" s="19"/>
      <c r="C1216" s="25"/>
      <c r="D1216" s="32"/>
      <c r="E1216" s="25"/>
      <c r="F1216" s="62"/>
      <c r="G1216" s="62"/>
      <c r="H1216" s="62"/>
      <c r="I1216" s="62"/>
      <c r="J1216" s="62"/>
      <c r="K1216" s="62"/>
      <c r="L1216" s="62"/>
      <c r="M1216" s="62"/>
      <c r="N1216" s="62"/>
      <c r="O1216" s="62"/>
      <c r="P1216" s="62"/>
      <c r="Q1216" s="62"/>
      <c r="R1216" s="62"/>
      <c r="S1216" s="62"/>
      <c r="T1216" s="62"/>
      <c r="U1216" s="62"/>
      <c r="V1216" s="62"/>
      <c r="W1216" s="62"/>
      <c r="X1216" s="62"/>
      <c r="Y1216" s="62"/>
      <c r="Z1216" s="62"/>
      <c r="AA1216" s="62"/>
      <c r="AB1216" s="62"/>
      <c r="AC1216" s="62"/>
      <c r="AD1216" s="62"/>
      <c r="AE1216" s="62"/>
      <c r="AF1216" s="62"/>
      <c r="AG1216" s="62"/>
      <c r="AH1216" s="62"/>
      <c r="AI1216" s="62"/>
      <c r="AJ1216" s="62"/>
      <c r="AK1216" s="62"/>
      <c r="AL1216" s="62"/>
      <c r="AM1216" s="62"/>
      <c r="AN1216" s="62"/>
      <c r="AO1216" s="62"/>
      <c r="AP1216" s="62"/>
      <c r="AQ1216" s="62"/>
      <c r="AR1216" s="62"/>
      <c r="AS1216" s="62"/>
      <c r="AT1216" s="62"/>
      <c r="AU1216" s="62"/>
      <c r="AV1216" s="62"/>
      <c r="AW1216" s="62"/>
    </row>
    <row r="1217" spans="1:49" s="12" customFormat="1" ht="37.5">
      <c r="A1217" s="71" t="s">
        <v>149</v>
      </c>
      <c r="B1217" s="22" t="s">
        <v>73</v>
      </c>
      <c r="C1217" s="22" t="s">
        <v>50</v>
      </c>
      <c r="D1217" s="29"/>
      <c r="E1217" s="22"/>
      <c r="F1217" s="24">
        <f t="shared" ref="F1217:AW1217" si="2205">F1218</f>
        <v>556902</v>
      </c>
      <c r="G1217" s="24">
        <f t="shared" si="2205"/>
        <v>65992</v>
      </c>
      <c r="H1217" s="24">
        <f t="shared" si="2205"/>
        <v>0</v>
      </c>
      <c r="I1217" s="24">
        <f t="shared" si="2205"/>
        <v>0</v>
      </c>
      <c r="J1217" s="24">
        <f t="shared" si="2205"/>
        <v>0</v>
      </c>
      <c r="K1217" s="24">
        <f t="shared" si="2205"/>
        <v>0</v>
      </c>
      <c r="L1217" s="24">
        <f t="shared" si="2205"/>
        <v>556902</v>
      </c>
      <c r="M1217" s="24">
        <f t="shared" si="2205"/>
        <v>65992</v>
      </c>
      <c r="N1217" s="24">
        <f t="shared" si="2205"/>
        <v>0</v>
      </c>
      <c r="O1217" s="24">
        <f t="shared" si="2205"/>
        <v>0</v>
      </c>
      <c r="P1217" s="24">
        <f t="shared" si="2205"/>
        <v>0</v>
      </c>
      <c r="Q1217" s="24">
        <f t="shared" si="2205"/>
        <v>0</v>
      </c>
      <c r="R1217" s="24">
        <f t="shared" si="2205"/>
        <v>556902</v>
      </c>
      <c r="S1217" s="24">
        <f t="shared" si="2205"/>
        <v>65992</v>
      </c>
      <c r="T1217" s="24">
        <f t="shared" si="2205"/>
        <v>0</v>
      </c>
      <c r="U1217" s="24">
        <f t="shared" si="2205"/>
        <v>0</v>
      </c>
      <c r="V1217" s="24">
        <f t="shared" si="2205"/>
        <v>0</v>
      </c>
      <c r="W1217" s="24">
        <f t="shared" si="2205"/>
        <v>0</v>
      </c>
      <c r="X1217" s="24">
        <f t="shared" si="2205"/>
        <v>556902</v>
      </c>
      <c r="Y1217" s="24">
        <f t="shared" si="2205"/>
        <v>65992</v>
      </c>
      <c r="Z1217" s="24">
        <f t="shared" si="2205"/>
        <v>0</v>
      </c>
      <c r="AA1217" s="24">
        <f t="shared" si="2205"/>
        <v>0</v>
      </c>
      <c r="AB1217" s="24">
        <f t="shared" si="2205"/>
        <v>0</v>
      </c>
      <c r="AC1217" s="24">
        <f t="shared" si="2205"/>
        <v>0</v>
      </c>
      <c r="AD1217" s="24">
        <f t="shared" si="2205"/>
        <v>556902</v>
      </c>
      <c r="AE1217" s="24">
        <f t="shared" si="2205"/>
        <v>65992</v>
      </c>
      <c r="AF1217" s="24">
        <f t="shared" si="2205"/>
        <v>0</v>
      </c>
      <c r="AG1217" s="24">
        <f t="shared" si="2205"/>
        <v>0</v>
      </c>
      <c r="AH1217" s="24">
        <f t="shared" si="2205"/>
        <v>0</v>
      </c>
      <c r="AI1217" s="24">
        <f t="shared" si="2205"/>
        <v>0</v>
      </c>
      <c r="AJ1217" s="24">
        <f t="shared" si="2205"/>
        <v>556902</v>
      </c>
      <c r="AK1217" s="24">
        <f t="shared" si="2205"/>
        <v>65992</v>
      </c>
      <c r="AL1217" s="24">
        <f t="shared" si="2205"/>
        <v>0</v>
      </c>
      <c r="AM1217" s="24">
        <f t="shared" si="2205"/>
        <v>-25266</v>
      </c>
      <c r="AN1217" s="24">
        <f t="shared" si="2205"/>
        <v>0</v>
      </c>
      <c r="AO1217" s="24">
        <f t="shared" si="2205"/>
        <v>0</v>
      </c>
      <c r="AP1217" s="24">
        <f t="shared" si="2205"/>
        <v>531636</v>
      </c>
      <c r="AQ1217" s="24">
        <f t="shared" si="2205"/>
        <v>65992</v>
      </c>
      <c r="AR1217" s="24">
        <f t="shared" si="2205"/>
        <v>0</v>
      </c>
      <c r="AS1217" s="24">
        <f t="shared" si="2205"/>
        <v>-46182</v>
      </c>
      <c r="AT1217" s="24">
        <f t="shared" si="2205"/>
        <v>0</v>
      </c>
      <c r="AU1217" s="24">
        <f t="shared" si="2205"/>
        <v>0</v>
      </c>
      <c r="AV1217" s="24">
        <f t="shared" si="2205"/>
        <v>485454</v>
      </c>
      <c r="AW1217" s="24">
        <f t="shared" si="2205"/>
        <v>65992</v>
      </c>
    </row>
    <row r="1218" spans="1:49" s="12" customFormat="1" ht="16.5">
      <c r="A1218" s="33" t="s">
        <v>81</v>
      </c>
      <c r="B1218" s="25" t="s">
        <v>73</v>
      </c>
      <c r="C1218" s="25" t="s">
        <v>50</v>
      </c>
      <c r="D1218" s="26" t="s">
        <v>245</v>
      </c>
      <c r="E1218" s="31"/>
      <c r="F1218" s="27">
        <f>F1219+F1222</f>
        <v>556902</v>
      </c>
      <c r="G1218" s="27">
        <f>G1219+G1222</f>
        <v>65992</v>
      </c>
      <c r="H1218" s="27">
        <f t="shared" ref="H1218:M1218" si="2206">H1219+H1222</f>
        <v>0</v>
      </c>
      <c r="I1218" s="27">
        <f t="shared" si="2206"/>
        <v>0</v>
      </c>
      <c r="J1218" s="27">
        <f t="shared" si="2206"/>
        <v>0</v>
      </c>
      <c r="K1218" s="27">
        <f t="shared" si="2206"/>
        <v>0</v>
      </c>
      <c r="L1218" s="27">
        <f t="shared" si="2206"/>
        <v>556902</v>
      </c>
      <c r="M1218" s="27">
        <f t="shared" si="2206"/>
        <v>65992</v>
      </c>
      <c r="N1218" s="27">
        <f>N1219+N1222+N1226</f>
        <v>0</v>
      </c>
      <c r="O1218" s="27">
        <f t="shared" ref="O1218:S1218" si="2207">O1219+O1222+O1226</f>
        <v>0</v>
      </c>
      <c r="P1218" s="27">
        <f t="shared" si="2207"/>
        <v>0</v>
      </c>
      <c r="Q1218" s="27">
        <f t="shared" si="2207"/>
        <v>0</v>
      </c>
      <c r="R1218" s="27">
        <f t="shared" si="2207"/>
        <v>556902</v>
      </c>
      <c r="S1218" s="27">
        <f t="shared" si="2207"/>
        <v>65992</v>
      </c>
      <c r="T1218" s="27">
        <f>T1219+T1222+T1226</f>
        <v>0</v>
      </c>
      <c r="U1218" s="27">
        <f t="shared" ref="U1218:Y1218" si="2208">U1219+U1222+U1226</f>
        <v>0</v>
      </c>
      <c r="V1218" s="27">
        <f t="shared" si="2208"/>
        <v>0</v>
      </c>
      <c r="W1218" s="27"/>
      <c r="X1218" s="27">
        <f t="shared" si="2208"/>
        <v>556902</v>
      </c>
      <c r="Y1218" s="27">
        <f t="shared" si="2208"/>
        <v>65992</v>
      </c>
      <c r="Z1218" s="27">
        <f>Z1219+Z1222+Z1226</f>
        <v>0</v>
      </c>
      <c r="AA1218" s="27">
        <f t="shared" ref="AA1218:AB1218" si="2209">AA1219+AA1222+AA1226</f>
        <v>0</v>
      </c>
      <c r="AB1218" s="27">
        <f t="shared" si="2209"/>
        <v>0</v>
      </c>
      <c r="AC1218" s="27"/>
      <c r="AD1218" s="27">
        <f t="shared" ref="AD1218:AE1218" si="2210">AD1219+AD1222+AD1226</f>
        <v>556902</v>
      </c>
      <c r="AE1218" s="27">
        <f t="shared" si="2210"/>
        <v>65992</v>
      </c>
      <c r="AF1218" s="27">
        <f>AF1219+AF1222+AF1226</f>
        <v>0</v>
      </c>
      <c r="AG1218" s="27">
        <f t="shared" ref="AG1218:AH1218" si="2211">AG1219+AG1222+AG1226</f>
        <v>0</v>
      </c>
      <c r="AH1218" s="27">
        <f t="shared" si="2211"/>
        <v>0</v>
      </c>
      <c r="AI1218" s="27"/>
      <c r="AJ1218" s="27">
        <f t="shared" ref="AJ1218:AK1218" si="2212">AJ1219+AJ1222+AJ1226</f>
        <v>556902</v>
      </c>
      <c r="AK1218" s="27">
        <f t="shared" si="2212"/>
        <v>65992</v>
      </c>
      <c r="AL1218" s="27">
        <f>AL1219+AL1222+AL1226</f>
        <v>0</v>
      </c>
      <c r="AM1218" s="27">
        <f t="shared" ref="AM1218:AN1218" si="2213">AM1219+AM1222+AM1226</f>
        <v>-25266</v>
      </c>
      <c r="AN1218" s="27">
        <f t="shared" si="2213"/>
        <v>0</v>
      </c>
      <c r="AO1218" s="27"/>
      <c r="AP1218" s="27">
        <f t="shared" ref="AP1218:AQ1218" si="2214">AP1219+AP1222+AP1226</f>
        <v>531636</v>
      </c>
      <c r="AQ1218" s="27">
        <f t="shared" si="2214"/>
        <v>65992</v>
      </c>
      <c r="AR1218" s="27">
        <f>AR1219+AR1222+AR1226</f>
        <v>0</v>
      </c>
      <c r="AS1218" s="27">
        <f t="shared" ref="AS1218:AT1218" si="2215">AS1219+AS1222+AS1226</f>
        <v>-46182</v>
      </c>
      <c r="AT1218" s="27">
        <f t="shared" si="2215"/>
        <v>0</v>
      </c>
      <c r="AU1218" s="27"/>
      <c r="AV1218" s="27">
        <f t="shared" ref="AV1218:AW1218" si="2216">AV1219+AV1222+AV1226</f>
        <v>485454</v>
      </c>
      <c r="AW1218" s="27">
        <f t="shared" si="2216"/>
        <v>65992</v>
      </c>
    </row>
    <row r="1219" spans="1:49" s="12" customFormat="1" ht="35.25" customHeight="1">
      <c r="A1219" s="33" t="s">
        <v>131</v>
      </c>
      <c r="B1219" s="25" t="s">
        <v>73</v>
      </c>
      <c r="C1219" s="25" t="s">
        <v>50</v>
      </c>
      <c r="D1219" s="26" t="s">
        <v>362</v>
      </c>
      <c r="E1219" s="25"/>
      <c r="F1219" s="27">
        <f t="shared" ref="F1219:U1220" si="2217">F1220</f>
        <v>490910</v>
      </c>
      <c r="G1219" s="27">
        <f t="shared" si="2217"/>
        <v>0</v>
      </c>
      <c r="H1219" s="27">
        <f t="shared" si="2217"/>
        <v>0</v>
      </c>
      <c r="I1219" s="27">
        <f t="shared" si="2217"/>
        <v>0</v>
      </c>
      <c r="J1219" s="27">
        <f t="shared" si="2217"/>
        <v>0</v>
      </c>
      <c r="K1219" s="27">
        <f t="shared" si="2217"/>
        <v>0</v>
      </c>
      <c r="L1219" s="27">
        <f t="shared" si="2217"/>
        <v>490910</v>
      </c>
      <c r="M1219" s="27">
        <f t="shared" si="2217"/>
        <v>0</v>
      </c>
      <c r="N1219" s="27">
        <f t="shared" si="2217"/>
        <v>0</v>
      </c>
      <c r="O1219" s="27">
        <f t="shared" si="2217"/>
        <v>0</v>
      </c>
      <c r="P1219" s="27">
        <f t="shared" si="2217"/>
        <v>0</v>
      </c>
      <c r="Q1219" s="27">
        <f t="shared" si="2217"/>
        <v>0</v>
      </c>
      <c r="R1219" s="27">
        <f t="shared" si="2217"/>
        <v>490910</v>
      </c>
      <c r="S1219" s="27">
        <f t="shared" si="2217"/>
        <v>0</v>
      </c>
      <c r="T1219" s="27">
        <f t="shared" si="2217"/>
        <v>0</v>
      </c>
      <c r="U1219" s="27">
        <f t="shared" si="2217"/>
        <v>0</v>
      </c>
      <c r="V1219" s="27">
        <f t="shared" ref="T1219:AI1220" si="2218">V1220</f>
        <v>0</v>
      </c>
      <c r="W1219" s="27">
        <f t="shared" si="2218"/>
        <v>0</v>
      </c>
      <c r="X1219" s="27">
        <f t="shared" si="2218"/>
        <v>490910</v>
      </c>
      <c r="Y1219" s="27">
        <f t="shared" si="2218"/>
        <v>0</v>
      </c>
      <c r="Z1219" s="27">
        <f t="shared" si="2218"/>
        <v>0</v>
      </c>
      <c r="AA1219" s="27">
        <f t="shared" si="2218"/>
        <v>0</v>
      </c>
      <c r="AB1219" s="27">
        <f t="shared" si="2218"/>
        <v>0</v>
      </c>
      <c r="AC1219" s="27">
        <f t="shared" si="2218"/>
        <v>0</v>
      </c>
      <c r="AD1219" s="27">
        <f t="shared" si="2218"/>
        <v>490910</v>
      </c>
      <c r="AE1219" s="27">
        <f t="shared" si="2218"/>
        <v>0</v>
      </c>
      <c r="AF1219" s="27">
        <f t="shared" si="2218"/>
        <v>0</v>
      </c>
      <c r="AG1219" s="27">
        <f t="shared" si="2218"/>
        <v>0</v>
      </c>
      <c r="AH1219" s="27">
        <f t="shared" si="2218"/>
        <v>0</v>
      </c>
      <c r="AI1219" s="27">
        <f t="shared" si="2218"/>
        <v>0</v>
      </c>
      <c r="AJ1219" s="27">
        <f t="shared" ref="AF1219:AU1220" si="2219">AJ1220</f>
        <v>490910</v>
      </c>
      <c r="AK1219" s="27">
        <f t="shared" si="2219"/>
        <v>0</v>
      </c>
      <c r="AL1219" s="27">
        <f t="shared" si="2219"/>
        <v>0</v>
      </c>
      <c r="AM1219" s="27">
        <f t="shared" si="2219"/>
        <v>-25266</v>
      </c>
      <c r="AN1219" s="27">
        <f t="shared" si="2219"/>
        <v>0</v>
      </c>
      <c r="AO1219" s="27">
        <f t="shared" si="2219"/>
        <v>0</v>
      </c>
      <c r="AP1219" s="27">
        <f t="shared" si="2219"/>
        <v>465644</v>
      </c>
      <c r="AQ1219" s="27">
        <f t="shared" si="2219"/>
        <v>0</v>
      </c>
      <c r="AR1219" s="27">
        <f t="shared" si="2219"/>
        <v>0</v>
      </c>
      <c r="AS1219" s="27">
        <f t="shared" si="2219"/>
        <v>-46182</v>
      </c>
      <c r="AT1219" s="27">
        <f t="shared" si="2219"/>
        <v>0</v>
      </c>
      <c r="AU1219" s="27">
        <f t="shared" si="2219"/>
        <v>0</v>
      </c>
      <c r="AV1219" s="27">
        <f t="shared" ref="AR1219:AW1220" si="2220">AV1220</f>
        <v>419462</v>
      </c>
      <c r="AW1219" s="27">
        <f t="shared" si="2220"/>
        <v>0</v>
      </c>
    </row>
    <row r="1220" spans="1:49" s="12" customFormat="1" ht="33" customHeight="1">
      <c r="A1220" s="33" t="s">
        <v>132</v>
      </c>
      <c r="B1220" s="25" t="s">
        <v>73</v>
      </c>
      <c r="C1220" s="25" t="s">
        <v>50</v>
      </c>
      <c r="D1220" s="26" t="s">
        <v>362</v>
      </c>
      <c r="E1220" s="25" t="s">
        <v>133</v>
      </c>
      <c r="F1220" s="27">
        <f t="shared" si="2217"/>
        <v>490910</v>
      </c>
      <c r="G1220" s="27">
        <f t="shared" si="2217"/>
        <v>0</v>
      </c>
      <c r="H1220" s="27">
        <f t="shared" si="2217"/>
        <v>0</v>
      </c>
      <c r="I1220" s="27">
        <f t="shared" si="2217"/>
        <v>0</v>
      </c>
      <c r="J1220" s="27">
        <f t="shared" si="2217"/>
        <v>0</v>
      </c>
      <c r="K1220" s="27">
        <f t="shared" si="2217"/>
        <v>0</v>
      </c>
      <c r="L1220" s="27">
        <f t="shared" si="2217"/>
        <v>490910</v>
      </c>
      <c r="M1220" s="27">
        <f t="shared" si="2217"/>
        <v>0</v>
      </c>
      <c r="N1220" s="27">
        <f t="shared" si="2217"/>
        <v>0</v>
      </c>
      <c r="O1220" s="27">
        <f t="shared" si="2217"/>
        <v>0</v>
      </c>
      <c r="P1220" s="27">
        <f t="shared" si="2217"/>
        <v>0</v>
      </c>
      <c r="Q1220" s="27">
        <f t="shared" si="2217"/>
        <v>0</v>
      </c>
      <c r="R1220" s="27">
        <f t="shared" si="2217"/>
        <v>490910</v>
      </c>
      <c r="S1220" s="27">
        <f t="shared" si="2217"/>
        <v>0</v>
      </c>
      <c r="T1220" s="27">
        <f t="shared" si="2218"/>
        <v>0</v>
      </c>
      <c r="U1220" s="27">
        <f t="shared" si="2218"/>
        <v>0</v>
      </c>
      <c r="V1220" s="27">
        <f t="shared" si="2218"/>
        <v>0</v>
      </c>
      <c r="W1220" s="27">
        <f t="shared" si="2218"/>
        <v>0</v>
      </c>
      <c r="X1220" s="27">
        <f t="shared" si="2218"/>
        <v>490910</v>
      </c>
      <c r="Y1220" s="27">
        <f t="shared" si="2218"/>
        <v>0</v>
      </c>
      <c r="Z1220" s="27">
        <f t="shared" si="2218"/>
        <v>0</v>
      </c>
      <c r="AA1220" s="27">
        <f t="shared" si="2218"/>
        <v>0</v>
      </c>
      <c r="AB1220" s="27">
        <f t="shared" si="2218"/>
        <v>0</v>
      </c>
      <c r="AC1220" s="27">
        <f t="shared" si="2218"/>
        <v>0</v>
      </c>
      <c r="AD1220" s="27">
        <f t="shared" si="2218"/>
        <v>490910</v>
      </c>
      <c r="AE1220" s="27">
        <f t="shared" si="2218"/>
        <v>0</v>
      </c>
      <c r="AF1220" s="27">
        <f t="shared" si="2219"/>
        <v>0</v>
      </c>
      <c r="AG1220" s="27">
        <f t="shared" si="2219"/>
        <v>0</v>
      </c>
      <c r="AH1220" s="27">
        <f t="shared" si="2219"/>
        <v>0</v>
      </c>
      <c r="AI1220" s="27">
        <f t="shared" si="2219"/>
        <v>0</v>
      </c>
      <c r="AJ1220" s="27">
        <f t="shared" si="2219"/>
        <v>490910</v>
      </c>
      <c r="AK1220" s="27">
        <f t="shared" si="2219"/>
        <v>0</v>
      </c>
      <c r="AL1220" s="27">
        <f t="shared" si="2219"/>
        <v>0</v>
      </c>
      <c r="AM1220" s="27">
        <f t="shared" si="2219"/>
        <v>-25266</v>
      </c>
      <c r="AN1220" s="27">
        <f t="shared" si="2219"/>
        <v>0</v>
      </c>
      <c r="AO1220" s="27">
        <f t="shared" si="2219"/>
        <v>0</v>
      </c>
      <c r="AP1220" s="27">
        <f t="shared" si="2219"/>
        <v>465644</v>
      </c>
      <c r="AQ1220" s="27">
        <f t="shared" si="2219"/>
        <v>0</v>
      </c>
      <c r="AR1220" s="27">
        <f t="shared" si="2220"/>
        <v>0</v>
      </c>
      <c r="AS1220" s="27">
        <f t="shared" si="2220"/>
        <v>-46182</v>
      </c>
      <c r="AT1220" s="27">
        <f t="shared" si="2220"/>
        <v>0</v>
      </c>
      <c r="AU1220" s="27">
        <f t="shared" si="2220"/>
        <v>0</v>
      </c>
      <c r="AV1220" s="27">
        <f t="shared" si="2220"/>
        <v>419462</v>
      </c>
      <c r="AW1220" s="27">
        <f t="shared" si="2220"/>
        <v>0</v>
      </c>
    </row>
    <row r="1221" spans="1:49" s="12" customFormat="1" ht="16.5">
      <c r="A1221" s="33" t="s">
        <v>176</v>
      </c>
      <c r="B1221" s="25" t="s">
        <v>73</v>
      </c>
      <c r="C1221" s="25" t="s">
        <v>50</v>
      </c>
      <c r="D1221" s="26" t="s">
        <v>362</v>
      </c>
      <c r="E1221" s="25" t="s">
        <v>175</v>
      </c>
      <c r="F1221" s="27">
        <f>556902-65992</f>
        <v>490910</v>
      </c>
      <c r="G1221" s="27"/>
      <c r="H1221" s="27"/>
      <c r="I1221" s="27"/>
      <c r="J1221" s="27"/>
      <c r="K1221" s="27"/>
      <c r="L1221" s="27">
        <f>F1221+H1221+I1221+J1221+K1221</f>
        <v>490910</v>
      </c>
      <c r="M1221" s="27">
        <f>G1221+K1221</f>
        <v>0</v>
      </c>
      <c r="N1221" s="27"/>
      <c r="O1221" s="27"/>
      <c r="P1221" s="27"/>
      <c r="Q1221" s="27"/>
      <c r="R1221" s="27">
        <f>L1221+N1221+O1221+P1221+Q1221</f>
        <v>490910</v>
      </c>
      <c r="S1221" s="27">
        <f>M1221+Q1221</f>
        <v>0</v>
      </c>
      <c r="T1221" s="27"/>
      <c r="U1221" s="27"/>
      <c r="V1221" s="27"/>
      <c r="W1221" s="27"/>
      <c r="X1221" s="27">
        <f>R1221+T1221+U1221+V1221+W1221</f>
        <v>490910</v>
      </c>
      <c r="Y1221" s="27">
        <f>S1221+W1221</f>
        <v>0</v>
      </c>
      <c r="Z1221" s="27"/>
      <c r="AA1221" s="27"/>
      <c r="AB1221" s="27"/>
      <c r="AC1221" s="27"/>
      <c r="AD1221" s="27">
        <f>X1221+Z1221+AA1221+AB1221+AC1221</f>
        <v>490910</v>
      </c>
      <c r="AE1221" s="27">
        <f>Y1221+AC1221</f>
        <v>0</v>
      </c>
      <c r="AF1221" s="27"/>
      <c r="AG1221" s="27"/>
      <c r="AH1221" s="27"/>
      <c r="AI1221" s="27"/>
      <c r="AJ1221" s="27">
        <f>AD1221+AF1221+AG1221+AH1221+AI1221</f>
        <v>490910</v>
      </c>
      <c r="AK1221" s="27">
        <f>AE1221+AI1221</f>
        <v>0</v>
      </c>
      <c r="AL1221" s="27"/>
      <c r="AM1221" s="27">
        <v>-25266</v>
      </c>
      <c r="AN1221" s="27"/>
      <c r="AO1221" s="27"/>
      <c r="AP1221" s="27">
        <f>AJ1221+AL1221+AM1221+AN1221+AO1221</f>
        <v>465644</v>
      </c>
      <c r="AQ1221" s="27">
        <f>AK1221+AO1221</f>
        <v>0</v>
      </c>
      <c r="AR1221" s="27"/>
      <c r="AS1221" s="27">
        <v>-46182</v>
      </c>
      <c r="AT1221" s="27"/>
      <c r="AU1221" s="27"/>
      <c r="AV1221" s="27">
        <f>AP1221+AR1221+AS1221+AT1221+AU1221</f>
        <v>419462</v>
      </c>
      <c r="AW1221" s="27">
        <f>AQ1221+AU1221</f>
        <v>0</v>
      </c>
    </row>
    <row r="1222" spans="1:49" s="12" customFormat="1" ht="33" hidden="1">
      <c r="A1222" s="96" t="s">
        <v>152</v>
      </c>
      <c r="B1222" s="97" t="s">
        <v>73</v>
      </c>
      <c r="C1222" s="97" t="s">
        <v>50</v>
      </c>
      <c r="D1222" s="109" t="s">
        <v>575</v>
      </c>
      <c r="E1222" s="97"/>
      <c r="F1222" s="95">
        <f t="shared" ref="F1222:U1224" si="2221">F1223</f>
        <v>65992</v>
      </c>
      <c r="G1222" s="95">
        <f t="shared" si="2221"/>
        <v>65992</v>
      </c>
      <c r="H1222" s="95">
        <f t="shared" si="2221"/>
        <v>0</v>
      </c>
      <c r="I1222" s="95">
        <f t="shared" si="2221"/>
        <v>0</v>
      </c>
      <c r="J1222" s="95">
        <f t="shared" si="2221"/>
        <v>0</v>
      </c>
      <c r="K1222" s="95">
        <f t="shared" si="2221"/>
        <v>0</v>
      </c>
      <c r="L1222" s="95">
        <f t="shared" si="2221"/>
        <v>65992</v>
      </c>
      <c r="M1222" s="95">
        <f t="shared" si="2221"/>
        <v>65992</v>
      </c>
      <c r="N1222" s="95">
        <f t="shared" si="2221"/>
        <v>0</v>
      </c>
      <c r="O1222" s="95">
        <f t="shared" si="2221"/>
        <v>0</v>
      </c>
      <c r="P1222" s="95">
        <f t="shared" si="2221"/>
        <v>0</v>
      </c>
      <c r="Q1222" s="95">
        <f t="shared" si="2221"/>
        <v>-65992</v>
      </c>
      <c r="R1222" s="95">
        <f t="shared" si="2221"/>
        <v>0</v>
      </c>
      <c r="S1222" s="95">
        <f t="shared" si="2221"/>
        <v>0</v>
      </c>
      <c r="T1222" s="27">
        <f t="shared" si="2221"/>
        <v>0</v>
      </c>
      <c r="U1222" s="27">
        <f t="shared" si="2221"/>
        <v>0</v>
      </c>
      <c r="V1222" s="27">
        <f t="shared" ref="T1222:AI1224" si="2222">V1223</f>
        <v>0</v>
      </c>
      <c r="W1222" s="27">
        <f t="shared" si="2222"/>
        <v>0</v>
      </c>
      <c r="X1222" s="27">
        <f t="shared" si="2222"/>
        <v>0</v>
      </c>
      <c r="Y1222" s="27">
        <f t="shared" si="2222"/>
        <v>0</v>
      </c>
      <c r="Z1222" s="27">
        <f t="shared" si="2222"/>
        <v>0</v>
      </c>
      <c r="AA1222" s="27">
        <f t="shared" si="2222"/>
        <v>0</v>
      </c>
      <c r="AB1222" s="27">
        <f t="shared" si="2222"/>
        <v>0</v>
      </c>
      <c r="AC1222" s="27">
        <f t="shared" si="2222"/>
        <v>0</v>
      </c>
      <c r="AD1222" s="95">
        <f t="shared" si="2222"/>
        <v>0</v>
      </c>
      <c r="AE1222" s="95">
        <f t="shared" si="2222"/>
        <v>0</v>
      </c>
      <c r="AF1222" s="27">
        <f t="shared" si="2222"/>
        <v>0</v>
      </c>
      <c r="AG1222" s="27">
        <f t="shared" si="2222"/>
        <v>0</v>
      </c>
      <c r="AH1222" s="27">
        <f t="shared" si="2222"/>
        <v>0</v>
      </c>
      <c r="AI1222" s="27">
        <f t="shared" si="2222"/>
        <v>0</v>
      </c>
      <c r="AJ1222" s="95">
        <f t="shared" ref="AF1222:AU1224" si="2223">AJ1223</f>
        <v>0</v>
      </c>
      <c r="AK1222" s="95">
        <f t="shared" si="2223"/>
        <v>0</v>
      </c>
      <c r="AL1222" s="27">
        <f t="shared" si="2223"/>
        <v>0</v>
      </c>
      <c r="AM1222" s="27">
        <f t="shared" si="2223"/>
        <v>0</v>
      </c>
      <c r="AN1222" s="27">
        <f t="shared" si="2223"/>
        <v>0</v>
      </c>
      <c r="AO1222" s="27">
        <f t="shared" si="2223"/>
        <v>0</v>
      </c>
      <c r="AP1222" s="95">
        <f t="shared" si="2223"/>
        <v>0</v>
      </c>
      <c r="AQ1222" s="95">
        <f t="shared" si="2223"/>
        <v>0</v>
      </c>
      <c r="AR1222" s="27">
        <f t="shared" si="2223"/>
        <v>0</v>
      </c>
      <c r="AS1222" s="27">
        <f t="shared" si="2223"/>
        <v>0</v>
      </c>
      <c r="AT1222" s="27">
        <f t="shared" si="2223"/>
        <v>0</v>
      </c>
      <c r="AU1222" s="27">
        <f t="shared" si="2223"/>
        <v>0</v>
      </c>
      <c r="AV1222" s="95">
        <f t="shared" ref="AR1222:AW1224" si="2224">AV1223</f>
        <v>0</v>
      </c>
      <c r="AW1222" s="95">
        <f t="shared" si="2224"/>
        <v>0</v>
      </c>
    </row>
    <row r="1223" spans="1:49" s="12" customFormat="1" ht="48.75" hidden="1" customHeight="1">
      <c r="A1223" s="96" t="s">
        <v>432</v>
      </c>
      <c r="B1223" s="97" t="s">
        <v>73</v>
      </c>
      <c r="C1223" s="97" t="s">
        <v>50</v>
      </c>
      <c r="D1223" s="109" t="s">
        <v>576</v>
      </c>
      <c r="E1223" s="97"/>
      <c r="F1223" s="95">
        <f t="shared" si="2221"/>
        <v>65992</v>
      </c>
      <c r="G1223" s="95">
        <f t="shared" si="2221"/>
        <v>65992</v>
      </c>
      <c r="H1223" s="95">
        <f t="shared" si="2221"/>
        <v>0</v>
      </c>
      <c r="I1223" s="95">
        <f t="shared" si="2221"/>
        <v>0</v>
      </c>
      <c r="J1223" s="95">
        <f t="shared" si="2221"/>
        <v>0</v>
      </c>
      <c r="K1223" s="95">
        <f t="shared" si="2221"/>
        <v>0</v>
      </c>
      <c r="L1223" s="95">
        <f t="shared" si="2221"/>
        <v>65992</v>
      </c>
      <c r="M1223" s="95">
        <f t="shared" si="2221"/>
        <v>65992</v>
      </c>
      <c r="N1223" s="95">
        <f t="shared" si="2221"/>
        <v>0</v>
      </c>
      <c r="O1223" s="95">
        <f t="shared" si="2221"/>
        <v>0</v>
      </c>
      <c r="P1223" s="95">
        <f t="shared" si="2221"/>
        <v>0</v>
      </c>
      <c r="Q1223" s="95">
        <f t="shared" si="2221"/>
        <v>-65992</v>
      </c>
      <c r="R1223" s="95">
        <f t="shared" si="2221"/>
        <v>0</v>
      </c>
      <c r="S1223" s="95">
        <f t="shared" si="2221"/>
        <v>0</v>
      </c>
      <c r="T1223" s="27">
        <f t="shared" si="2222"/>
        <v>0</v>
      </c>
      <c r="U1223" s="27">
        <f t="shared" si="2222"/>
        <v>0</v>
      </c>
      <c r="V1223" s="27">
        <f t="shared" si="2222"/>
        <v>0</v>
      </c>
      <c r="W1223" s="27">
        <f t="shared" si="2222"/>
        <v>0</v>
      </c>
      <c r="X1223" s="27">
        <f t="shared" si="2222"/>
        <v>0</v>
      </c>
      <c r="Y1223" s="27">
        <f t="shared" si="2222"/>
        <v>0</v>
      </c>
      <c r="Z1223" s="27">
        <f t="shared" si="2222"/>
        <v>0</v>
      </c>
      <c r="AA1223" s="27">
        <f t="shared" si="2222"/>
        <v>0</v>
      </c>
      <c r="AB1223" s="27">
        <f t="shared" si="2222"/>
        <v>0</v>
      </c>
      <c r="AC1223" s="27">
        <f t="shared" si="2222"/>
        <v>0</v>
      </c>
      <c r="AD1223" s="95">
        <f t="shared" si="2222"/>
        <v>0</v>
      </c>
      <c r="AE1223" s="95">
        <f t="shared" si="2222"/>
        <v>0</v>
      </c>
      <c r="AF1223" s="27">
        <f t="shared" si="2223"/>
        <v>0</v>
      </c>
      <c r="AG1223" s="27">
        <f t="shared" si="2223"/>
        <v>0</v>
      </c>
      <c r="AH1223" s="27">
        <f t="shared" si="2223"/>
        <v>0</v>
      </c>
      <c r="AI1223" s="27">
        <f t="shared" si="2223"/>
        <v>0</v>
      </c>
      <c r="AJ1223" s="95">
        <f t="shared" si="2223"/>
        <v>0</v>
      </c>
      <c r="AK1223" s="95">
        <f t="shared" si="2223"/>
        <v>0</v>
      </c>
      <c r="AL1223" s="27">
        <f t="shared" si="2223"/>
        <v>0</v>
      </c>
      <c r="AM1223" s="27">
        <f t="shared" si="2223"/>
        <v>0</v>
      </c>
      <c r="AN1223" s="27">
        <f t="shared" si="2223"/>
        <v>0</v>
      </c>
      <c r="AO1223" s="27">
        <f t="shared" si="2223"/>
        <v>0</v>
      </c>
      <c r="AP1223" s="95">
        <f t="shared" si="2223"/>
        <v>0</v>
      </c>
      <c r="AQ1223" s="95">
        <f t="shared" si="2223"/>
        <v>0</v>
      </c>
      <c r="AR1223" s="27">
        <f t="shared" si="2224"/>
        <v>0</v>
      </c>
      <c r="AS1223" s="27">
        <f t="shared" si="2224"/>
        <v>0</v>
      </c>
      <c r="AT1223" s="27">
        <f t="shared" si="2224"/>
        <v>0</v>
      </c>
      <c r="AU1223" s="27">
        <f t="shared" si="2224"/>
        <v>0</v>
      </c>
      <c r="AV1223" s="95">
        <f t="shared" si="2224"/>
        <v>0</v>
      </c>
      <c r="AW1223" s="95">
        <f t="shared" si="2224"/>
        <v>0</v>
      </c>
    </row>
    <row r="1224" spans="1:49" s="12" customFormat="1" ht="33" hidden="1">
      <c r="A1224" s="96" t="s">
        <v>132</v>
      </c>
      <c r="B1224" s="97" t="s">
        <v>73</v>
      </c>
      <c r="C1224" s="97" t="s">
        <v>50</v>
      </c>
      <c r="D1224" s="109" t="s">
        <v>576</v>
      </c>
      <c r="E1224" s="97" t="s">
        <v>133</v>
      </c>
      <c r="F1224" s="95">
        <f t="shared" si="2221"/>
        <v>65992</v>
      </c>
      <c r="G1224" s="95">
        <f t="shared" si="2221"/>
        <v>65992</v>
      </c>
      <c r="H1224" s="95">
        <f t="shared" si="2221"/>
        <v>0</v>
      </c>
      <c r="I1224" s="95">
        <f t="shared" si="2221"/>
        <v>0</v>
      </c>
      <c r="J1224" s="95">
        <f t="shared" si="2221"/>
        <v>0</v>
      </c>
      <c r="K1224" s="95">
        <f t="shared" si="2221"/>
        <v>0</v>
      </c>
      <c r="L1224" s="95">
        <f t="shared" si="2221"/>
        <v>65992</v>
      </c>
      <c r="M1224" s="95">
        <f t="shared" si="2221"/>
        <v>65992</v>
      </c>
      <c r="N1224" s="95">
        <f t="shared" si="2221"/>
        <v>0</v>
      </c>
      <c r="O1224" s="95">
        <f t="shared" si="2221"/>
        <v>0</v>
      </c>
      <c r="P1224" s="95">
        <f t="shared" si="2221"/>
        <v>0</v>
      </c>
      <c r="Q1224" s="95">
        <f t="shared" si="2221"/>
        <v>-65992</v>
      </c>
      <c r="R1224" s="95">
        <f t="shared" si="2221"/>
        <v>0</v>
      </c>
      <c r="S1224" s="95">
        <f t="shared" si="2221"/>
        <v>0</v>
      </c>
      <c r="T1224" s="27">
        <f t="shared" si="2222"/>
        <v>0</v>
      </c>
      <c r="U1224" s="27">
        <f t="shared" si="2222"/>
        <v>0</v>
      </c>
      <c r="V1224" s="27">
        <f t="shared" si="2222"/>
        <v>0</v>
      </c>
      <c r="W1224" s="27">
        <f t="shared" si="2222"/>
        <v>0</v>
      </c>
      <c r="X1224" s="27">
        <f t="shared" si="2222"/>
        <v>0</v>
      </c>
      <c r="Y1224" s="27">
        <f t="shared" si="2222"/>
        <v>0</v>
      </c>
      <c r="Z1224" s="27">
        <f t="shared" si="2222"/>
        <v>0</v>
      </c>
      <c r="AA1224" s="27">
        <f t="shared" si="2222"/>
        <v>0</v>
      </c>
      <c r="AB1224" s="27">
        <f t="shared" si="2222"/>
        <v>0</v>
      </c>
      <c r="AC1224" s="27">
        <f t="shared" si="2222"/>
        <v>0</v>
      </c>
      <c r="AD1224" s="95">
        <f t="shared" si="2222"/>
        <v>0</v>
      </c>
      <c r="AE1224" s="95">
        <f t="shared" si="2222"/>
        <v>0</v>
      </c>
      <c r="AF1224" s="27">
        <f t="shared" si="2223"/>
        <v>0</v>
      </c>
      <c r="AG1224" s="27">
        <f t="shared" si="2223"/>
        <v>0</v>
      </c>
      <c r="AH1224" s="27">
        <f t="shared" si="2223"/>
        <v>0</v>
      </c>
      <c r="AI1224" s="27">
        <f t="shared" si="2223"/>
        <v>0</v>
      </c>
      <c r="AJ1224" s="95">
        <f t="shared" si="2223"/>
        <v>0</v>
      </c>
      <c r="AK1224" s="95">
        <f t="shared" si="2223"/>
        <v>0</v>
      </c>
      <c r="AL1224" s="27">
        <f t="shared" si="2223"/>
        <v>0</v>
      </c>
      <c r="AM1224" s="27">
        <f t="shared" si="2223"/>
        <v>0</v>
      </c>
      <c r="AN1224" s="27">
        <f t="shared" si="2223"/>
        <v>0</v>
      </c>
      <c r="AO1224" s="27">
        <f t="shared" si="2223"/>
        <v>0</v>
      </c>
      <c r="AP1224" s="95">
        <f t="shared" si="2223"/>
        <v>0</v>
      </c>
      <c r="AQ1224" s="95">
        <f t="shared" si="2223"/>
        <v>0</v>
      </c>
      <c r="AR1224" s="27">
        <f t="shared" si="2224"/>
        <v>0</v>
      </c>
      <c r="AS1224" s="27">
        <f t="shared" si="2224"/>
        <v>0</v>
      </c>
      <c r="AT1224" s="27">
        <f t="shared" si="2224"/>
        <v>0</v>
      </c>
      <c r="AU1224" s="27">
        <f t="shared" si="2224"/>
        <v>0</v>
      </c>
      <c r="AV1224" s="95">
        <f t="shared" si="2224"/>
        <v>0</v>
      </c>
      <c r="AW1224" s="95">
        <f t="shared" si="2224"/>
        <v>0</v>
      </c>
    </row>
    <row r="1225" spans="1:49" s="12" customFormat="1" ht="16.5" hidden="1">
      <c r="A1225" s="96" t="s">
        <v>176</v>
      </c>
      <c r="B1225" s="97" t="s">
        <v>73</v>
      </c>
      <c r="C1225" s="97" t="s">
        <v>50</v>
      </c>
      <c r="D1225" s="109" t="s">
        <v>576</v>
      </c>
      <c r="E1225" s="97" t="s">
        <v>175</v>
      </c>
      <c r="F1225" s="95">
        <v>65992</v>
      </c>
      <c r="G1225" s="95">
        <v>65992</v>
      </c>
      <c r="H1225" s="95"/>
      <c r="I1225" s="95"/>
      <c r="J1225" s="95"/>
      <c r="K1225" s="95"/>
      <c r="L1225" s="95">
        <f>F1225+H1225+I1225+J1225+K1225</f>
        <v>65992</v>
      </c>
      <c r="M1225" s="95">
        <f>G1225+K1225</f>
        <v>65992</v>
      </c>
      <c r="N1225" s="95"/>
      <c r="O1225" s="95"/>
      <c r="P1225" s="95"/>
      <c r="Q1225" s="95">
        <v>-65992</v>
      </c>
      <c r="R1225" s="95">
        <f>L1225+N1225+O1225+P1225+Q1225</f>
        <v>0</v>
      </c>
      <c r="S1225" s="95">
        <f>M1225+Q1225</f>
        <v>0</v>
      </c>
      <c r="T1225" s="27"/>
      <c r="U1225" s="27"/>
      <c r="V1225" s="27"/>
      <c r="W1225" s="27"/>
      <c r="X1225" s="27">
        <f>R1225+T1225+U1225+V1225+W1225</f>
        <v>0</v>
      </c>
      <c r="Y1225" s="27">
        <f>S1225+W1225</f>
        <v>0</v>
      </c>
      <c r="Z1225" s="27"/>
      <c r="AA1225" s="27"/>
      <c r="AB1225" s="27"/>
      <c r="AC1225" s="27"/>
      <c r="AD1225" s="95">
        <f>X1225+Z1225+AA1225+AB1225+AC1225</f>
        <v>0</v>
      </c>
      <c r="AE1225" s="95">
        <f>Y1225+AC1225</f>
        <v>0</v>
      </c>
      <c r="AF1225" s="27"/>
      <c r="AG1225" s="27"/>
      <c r="AH1225" s="27"/>
      <c r="AI1225" s="27"/>
      <c r="AJ1225" s="95">
        <f>AD1225+AF1225+AG1225+AH1225+AI1225</f>
        <v>0</v>
      </c>
      <c r="AK1225" s="95">
        <f>AE1225+AI1225</f>
        <v>0</v>
      </c>
      <c r="AL1225" s="27"/>
      <c r="AM1225" s="27"/>
      <c r="AN1225" s="27"/>
      <c r="AO1225" s="27"/>
      <c r="AP1225" s="95">
        <f>AJ1225+AL1225+AM1225+AN1225+AO1225</f>
        <v>0</v>
      </c>
      <c r="AQ1225" s="95">
        <f>AK1225+AO1225</f>
        <v>0</v>
      </c>
      <c r="AR1225" s="27"/>
      <c r="AS1225" s="27"/>
      <c r="AT1225" s="27"/>
      <c r="AU1225" s="27"/>
      <c r="AV1225" s="95">
        <f>AP1225+AR1225+AS1225+AT1225+AU1225</f>
        <v>0</v>
      </c>
      <c r="AW1225" s="95">
        <f>AQ1225+AU1225</f>
        <v>0</v>
      </c>
    </row>
    <row r="1226" spans="1:49" s="12" customFormat="1" ht="33">
      <c r="A1226" s="33" t="s">
        <v>152</v>
      </c>
      <c r="B1226" s="25" t="s">
        <v>73</v>
      </c>
      <c r="C1226" s="25" t="s">
        <v>50</v>
      </c>
      <c r="D1226" s="42" t="s">
        <v>640</v>
      </c>
      <c r="E1226" s="25"/>
      <c r="F1226" s="27"/>
      <c r="G1226" s="27"/>
      <c r="H1226" s="27"/>
      <c r="I1226" s="27"/>
      <c r="J1226" s="27"/>
      <c r="K1226" s="27"/>
      <c r="L1226" s="27"/>
      <c r="M1226" s="27"/>
      <c r="N1226" s="27">
        <f>N1227</f>
        <v>0</v>
      </c>
      <c r="O1226" s="27">
        <f t="shared" ref="O1226:AD1228" si="2225">O1227</f>
        <v>0</v>
      </c>
      <c r="P1226" s="27">
        <f t="shared" si="2225"/>
        <v>0</v>
      </c>
      <c r="Q1226" s="27">
        <f t="shared" si="2225"/>
        <v>65992</v>
      </c>
      <c r="R1226" s="27">
        <f t="shared" si="2225"/>
        <v>65992</v>
      </c>
      <c r="S1226" s="27">
        <f t="shared" si="2225"/>
        <v>65992</v>
      </c>
      <c r="T1226" s="27">
        <f>T1227</f>
        <v>0</v>
      </c>
      <c r="U1226" s="27">
        <f t="shared" si="2225"/>
        <v>0</v>
      </c>
      <c r="V1226" s="27">
        <f t="shared" si="2225"/>
        <v>0</v>
      </c>
      <c r="W1226" s="27">
        <f t="shared" si="2225"/>
        <v>0</v>
      </c>
      <c r="X1226" s="27">
        <f t="shared" si="2225"/>
        <v>65992</v>
      </c>
      <c r="Y1226" s="27">
        <f t="shared" si="2225"/>
        <v>65992</v>
      </c>
      <c r="Z1226" s="27">
        <f>Z1227</f>
        <v>0</v>
      </c>
      <c r="AA1226" s="27">
        <f t="shared" si="2225"/>
        <v>0</v>
      </c>
      <c r="AB1226" s="27">
        <f t="shared" si="2225"/>
        <v>0</v>
      </c>
      <c r="AC1226" s="27">
        <f t="shared" si="2225"/>
        <v>0</v>
      </c>
      <c r="AD1226" s="27">
        <f t="shared" si="2225"/>
        <v>65992</v>
      </c>
      <c r="AE1226" s="27">
        <f t="shared" ref="AA1226:AE1228" si="2226">AE1227</f>
        <v>65992</v>
      </c>
      <c r="AF1226" s="27">
        <f>AF1227</f>
        <v>0</v>
      </c>
      <c r="AG1226" s="27">
        <f t="shared" ref="AG1226:AV1228" si="2227">AG1227</f>
        <v>0</v>
      </c>
      <c r="AH1226" s="27">
        <f t="shared" si="2227"/>
        <v>0</v>
      </c>
      <c r="AI1226" s="27">
        <f t="shared" si="2227"/>
        <v>0</v>
      </c>
      <c r="AJ1226" s="27">
        <f t="shared" si="2227"/>
        <v>65992</v>
      </c>
      <c r="AK1226" s="27">
        <f t="shared" si="2227"/>
        <v>65992</v>
      </c>
      <c r="AL1226" s="27">
        <f>AL1227</f>
        <v>0</v>
      </c>
      <c r="AM1226" s="27">
        <f t="shared" si="2227"/>
        <v>0</v>
      </c>
      <c r="AN1226" s="27">
        <f t="shared" si="2227"/>
        <v>0</v>
      </c>
      <c r="AO1226" s="27">
        <f t="shared" si="2227"/>
        <v>0</v>
      </c>
      <c r="AP1226" s="27">
        <f t="shared" si="2227"/>
        <v>65992</v>
      </c>
      <c r="AQ1226" s="27">
        <f t="shared" si="2227"/>
        <v>65992</v>
      </c>
      <c r="AR1226" s="27">
        <f>AR1227</f>
        <v>0</v>
      </c>
      <c r="AS1226" s="27">
        <f t="shared" si="2227"/>
        <v>0</v>
      </c>
      <c r="AT1226" s="27">
        <f t="shared" si="2227"/>
        <v>0</v>
      </c>
      <c r="AU1226" s="27">
        <f t="shared" si="2227"/>
        <v>0</v>
      </c>
      <c r="AV1226" s="27">
        <f t="shared" si="2227"/>
        <v>65992</v>
      </c>
      <c r="AW1226" s="27">
        <f t="shared" ref="AS1226:AW1228" si="2228">AW1227</f>
        <v>65992</v>
      </c>
    </row>
    <row r="1227" spans="1:49" s="12" customFormat="1" ht="49.5">
      <c r="A1227" s="33" t="s">
        <v>432</v>
      </c>
      <c r="B1227" s="25" t="s">
        <v>73</v>
      </c>
      <c r="C1227" s="25" t="s">
        <v>50</v>
      </c>
      <c r="D1227" s="42" t="s">
        <v>641</v>
      </c>
      <c r="E1227" s="25"/>
      <c r="F1227" s="27"/>
      <c r="G1227" s="27"/>
      <c r="H1227" s="27"/>
      <c r="I1227" s="27"/>
      <c r="J1227" s="27"/>
      <c r="K1227" s="27"/>
      <c r="L1227" s="27"/>
      <c r="M1227" s="27"/>
      <c r="N1227" s="27">
        <f>N1228</f>
        <v>0</v>
      </c>
      <c r="O1227" s="27">
        <f t="shared" si="2225"/>
        <v>0</v>
      </c>
      <c r="P1227" s="27">
        <f t="shared" si="2225"/>
        <v>0</v>
      </c>
      <c r="Q1227" s="27">
        <f t="shared" si="2225"/>
        <v>65992</v>
      </c>
      <c r="R1227" s="27">
        <f t="shared" si="2225"/>
        <v>65992</v>
      </c>
      <c r="S1227" s="27">
        <f t="shared" si="2225"/>
        <v>65992</v>
      </c>
      <c r="T1227" s="27">
        <f>T1228</f>
        <v>0</v>
      </c>
      <c r="U1227" s="27">
        <f t="shared" si="2225"/>
        <v>0</v>
      </c>
      <c r="V1227" s="27">
        <f t="shared" si="2225"/>
        <v>0</v>
      </c>
      <c r="W1227" s="27">
        <f t="shared" si="2225"/>
        <v>0</v>
      </c>
      <c r="X1227" s="27">
        <f t="shared" si="2225"/>
        <v>65992</v>
      </c>
      <c r="Y1227" s="27">
        <f t="shared" si="2225"/>
        <v>65992</v>
      </c>
      <c r="Z1227" s="27">
        <f>Z1228</f>
        <v>0</v>
      </c>
      <c r="AA1227" s="27">
        <f t="shared" si="2226"/>
        <v>0</v>
      </c>
      <c r="AB1227" s="27">
        <f t="shared" si="2226"/>
        <v>0</v>
      </c>
      <c r="AC1227" s="27">
        <f t="shared" si="2226"/>
        <v>0</v>
      </c>
      <c r="AD1227" s="27">
        <f t="shared" si="2226"/>
        <v>65992</v>
      </c>
      <c r="AE1227" s="27">
        <f t="shared" si="2226"/>
        <v>65992</v>
      </c>
      <c r="AF1227" s="27">
        <f>AF1228</f>
        <v>0</v>
      </c>
      <c r="AG1227" s="27">
        <f t="shared" si="2227"/>
        <v>0</v>
      </c>
      <c r="AH1227" s="27">
        <f t="shared" si="2227"/>
        <v>0</v>
      </c>
      <c r="AI1227" s="27">
        <f t="shared" si="2227"/>
        <v>0</v>
      </c>
      <c r="AJ1227" s="27">
        <f t="shared" si="2227"/>
        <v>65992</v>
      </c>
      <c r="AK1227" s="27">
        <f t="shared" si="2227"/>
        <v>65992</v>
      </c>
      <c r="AL1227" s="27">
        <f>AL1228</f>
        <v>0</v>
      </c>
      <c r="AM1227" s="27">
        <f t="shared" si="2227"/>
        <v>0</v>
      </c>
      <c r="AN1227" s="27">
        <f t="shared" si="2227"/>
        <v>0</v>
      </c>
      <c r="AO1227" s="27">
        <f t="shared" si="2227"/>
        <v>0</v>
      </c>
      <c r="AP1227" s="27">
        <f t="shared" si="2227"/>
        <v>65992</v>
      </c>
      <c r="AQ1227" s="27">
        <f t="shared" si="2227"/>
        <v>65992</v>
      </c>
      <c r="AR1227" s="27">
        <f>AR1228</f>
        <v>0</v>
      </c>
      <c r="AS1227" s="27">
        <f t="shared" si="2228"/>
        <v>0</v>
      </c>
      <c r="AT1227" s="27">
        <f t="shared" si="2228"/>
        <v>0</v>
      </c>
      <c r="AU1227" s="27">
        <f t="shared" si="2228"/>
        <v>0</v>
      </c>
      <c r="AV1227" s="27">
        <f t="shared" si="2228"/>
        <v>65992</v>
      </c>
      <c r="AW1227" s="27">
        <f t="shared" si="2228"/>
        <v>65992</v>
      </c>
    </row>
    <row r="1228" spans="1:49" s="12" customFormat="1" ht="33">
      <c r="A1228" s="33" t="s">
        <v>132</v>
      </c>
      <c r="B1228" s="25" t="s">
        <v>73</v>
      </c>
      <c r="C1228" s="25" t="s">
        <v>50</v>
      </c>
      <c r="D1228" s="42" t="s">
        <v>641</v>
      </c>
      <c r="E1228" s="25" t="s">
        <v>133</v>
      </c>
      <c r="F1228" s="27"/>
      <c r="G1228" s="27"/>
      <c r="H1228" s="27"/>
      <c r="I1228" s="27"/>
      <c r="J1228" s="27"/>
      <c r="K1228" s="27"/>
      <c r="L1228" s="27"/>
      <c r="M1228" s="27"/>
      <c r="N1228" s="27">
        <f>N1229</f>
        <v>0</v>
      </c>
      <c r="O1228" s="27">
        <f t="shared" si="2225"/>
        <v>0</v>
      </c>
      <c r="P1228" s="27">
        <f t="shared" si="2225"/>
        <v>0</v>
      </c>
      <c r="Q1228" s="27">
        <f t="shared" si="2225"/>
        <v>65992</v>
      </c>
      <c r="R1228" s="27">
        <f t="shared" si="2225"/>
        <v>65992</v>
      </c>
      <c r="S1228" s="27">
        <f t="shared" si="2225"/>
        <v>65992</v>
      </c>
      <c r="T1228" s="27">
        <f>T1229</f>
        <v>0</v>
      </c>
      <c r="U1228" s="27">
        <f t="shared" si="2225"/>
        <v>0</v>
      </c>
      <c r="V1228" s="27">
        <f t="shared" si="2225"/>
        <v>0</v>
      </c>
      <c r="W1228" s="27">
        <f t="shared" si="2225"/>
        <v>0</v>
      </c>
      <c r="X1228" s="27">
        <f t="shared" si="2225"/>
        <v>65992</v>
      </c>
      <c r="Y1228" s="27">
        <f t="shared" si="2225"/>
        <v>65992</v>
      </c>
      <c r="Z1228" s="27">
        <f>Z1229</f>
        <v>0</v>
      </c>
      <c r="AA1228" s="27">
        <f t="shared" si="2226"/>
        <v>0</v>
      </c>
      <c r="AB1228" s="27">
        <f t="shared" si="2226"/>
        <v>0</v>
      </c>
      <c r="AC1228" s="27">
        <f t="shared" si="2226"/>
        <v>0</v>
      </c>
      <c r="AD1228" s="27">
        <f t="shared" si="2226"/>
        <v>65992</v>
      </c>
      <c r="AE1228" s="27">
        <f t="shared" si="2226"/>
        <v>65992</v>
      </c>
      <c r="AF1228" s="27">
        <f>AF1229</f>
        <v>0</v>
      </c>
      <c r="AG1228" s="27">
        <f t="shared" si="2227"/>
        <v>0</v>
      </c>
      <c r="AH1228" s="27">
        <f t="shared" si="2227"/>
        <v>0</v>
      </c>
      <c r="AI1228" s="27">
        <f t="shared" si="2227"/>
        <v>0</v>
      </c>
      <c r="AJ1228" s="27">
        <f t="shared" si="2227"/>
        <v>65992</v>
      </c>
      <c r="AK1228" s="27">
        <f t="shared" si="2227"/>
        <v>65992</v>
      </c>
      <c r="AL1228" s="27">
        <f>AL1229</f>
        <v>0</v>
      </c>
      <c r="AM1228" s="27">
        <f t="shared" si="2227"/>
        <v>0</v>
      </c>
      <c r="AN1228" s="27">
        <f t="shared" si="2227"/>
        <v>0</v>
      </c>
      <c r="AO1228" s="27">
        <f t="shared" si="2227"/>
        <v>0</v>
      </c>
      <c r="AP1228" s="27">
        <f t="shared" si="2227"/>
        <v>65992</v>
      </c>
      <c r="AQ1228" s="27">
        <f t="shared" si="2227"/>
        <v>65992</v>
      </c>
      <c r="AR1228" s="27">
        <f>AR1229</f>
        <v>0</v>
      </c>
      <c r="AS1228" s="27">
        <f t="shared" si="2228"/>
        <v>0</v>
      </c>
      <c r="AT1228" s="27">
        <f t="shared" si="2228"/>
        <v>0</v>
      </c>
      <c r="AU1228" s="27">
        <f t="shared" si="2228"/>
        <v>0</v>
      </c>
      <c r="AV1228" s="27">
        <f t="shared" si="2228"/>
        <v>65992</v>
      </c>
      <c r="AW1228" s="27">
        <f t="shared" si="2228"/>
        <v>65992</v>
      </c>
    </row>
    <row r="1229" spans="1:49" s="12" customFormat="1" ht="16.5">
      <c r="A1229" s="33" t="s">
        <v>176</v>
      </c>
      <c r="B1229" s="25" t="s">
        <v>73</v>
      </c>
      <c r="C1229" s="25" t="s">
        <v>50</v>
      </c>
      <c r="D1229" s="42" t="s">
        <v>641</v>
      </c>
      <c r="E1229" s="25" t="s">
        <v>175</v>
      </c>
      <c r="F1229" s="27"/>
      <c r="G1229" s="27"/>
      <c r="H1229" s="27"/>
      <c r="I1229" s="27"/>
      <c r="J1229" s="27"/>
      <c r="K1229" s="27"/>
      <c r="L1229" s="27"/>
      <c r="M1229" s="27"/>
      <c r="N1229" s="27"/>
      <c r="O1229" s="27"/>
      <c r="P1229" s="27"/>
      <c r="Q1229" s="27">
        <v>65992</v>
      </c>
      <c r="R1229" s="27">
        <f>L1229+N1229+O1229+P1229+Q1229</f>
        <v>65992</v>
      </c>
      <c r="S1229" s="27">
        <f>M1229+Q1229</f>
        <v>65992</v>
      </c>
      <c r="T1229" s="27"/>
      <c r="U1229" s="27"/>
      <c r="V1229" s="27"/>
      <c r="W1229" s="27"/>
      <c r="X1229" s="27">
        <f>R1229+T1229+U1229+V1229+W1229</f>
        <v>65992</v>
      </c>
      <c r="Y1229" s="27">
        <f>S1229+W1229</f>
        <v>65992</v>
      </c>
      <c r="Z1229" s="27"/>
      <c r="AA1229" s="27"/>
      <c r="AB1229" s="27"/>
      <c r="AC1229" s="27"/>
      <c r="AD1229" s="27">
        <f>X1229+Z1229+AA1229+AB1229+AC1229</f>
        <v>65992</v>
      </c>
      <c r="AE1229" s="27">
        <f>Y1229+AC1229</f>
        <v>65992</v>
      </c>
      <c r="AF1229" s="27"/>
      <c r="AG1229" s="27"/>
      <c r="AH1229" s="27"/>
      <c r="AI1229" s="27"/>
      <c r="AJ1229" s="27">
        <f>AD1229+AF1229+AG1229+AH1229+AI1229</f>
        <v>65992</v>
      </c>
      <c r="AK1229" s="27">
        <f>AE1229+AI1229</f>
        <v>65992</v>
      </c>
      <c r="AL1229" s="27"/>
      <c r="AM1229" s="27"/>
      <c r="AN1229" s="27"/>
      <c r="AO1229" s="27"/>
      <c r="AP1229" s="27">
        <f>AJ1229+AL1229+AM1229+AN1229+AO1229</f>
        <v>65992</v>
      </c>
      <c r="AQ1229" s="27">
        <f>AK1229+AO1229</f>
        <v>65992</v>
      </c>
      <c r="AR1229" s="27"/>
      <c r="AS1229" s="27"/>
      <c r="AT1229" s="27"/>
      <c r="AU1229" s="27"/>
      <c r="AV1229" s="27">
        <f>AP1229+AR1229+AS1229+AT1229+AU1229</f>
        <v>65992</v>
      </c>
      <c r="AW1229" s="27">
        <f>AQ1229+AU1229</f>
        <v>65992</v>
      </c>
    </row>
    <row r="1230" spans="1:49" s="12" customFormat="1" ht="21" customHeight="1">
      <c r="A1230" s="33"/>
      <c r="B1230" s="25"/>
      <c r="C1230" s="25"/>
      <c r="D1230" s="32"/>
      <c r="E1230" s="25"/>
      <c r="F1230" s="62"/>
      <c r="G1230" s="62"/>
      <c r="H1230" s="62"/>
      <c r="I1230" s="62"/>
      <c r="J1230" s="62"/>
      <c r="K1230" s="62"/>
      <c r="L1230" s="62"/>
      <c r="M1230" s="62"/>
      <c r="N1230" s="62"/>
      <c r="O1230" s="62"/>
      <c r="P1230" s="62"/>
      <c r="Q1230" s="62"/>
      <c r="R1230" s="62"/>
      <c r="S1230" s="62"/>
      <c r="T1230" s="62"/>
      <c r="U1230" s="62"/>
      <c r="V1230" s="62"/>
      <c r="W1230" s="62"/>
      <c r="X1230" s="62"/>
      <c r="Y1230" s="62"/>
      <c r="Z1230" s="62"/>
      <c r="AA1230" s="62"/>
      <c r="AB1230" s="62"/>
      <c r="AC1230" s="62"/>
      <c r="AD1230" s="62"/>
      <c r="AE1230" s="62"/>
      <c r="AF1230" s="62"/>
      <c r="AG1230" s="62"/>
      <c r="AH1230" s="62"/>
      <c r="AI1230" s="62"/>
      <c r="AJ1230" s="62"/>
      <c r="AK1230" s="62"/>
      <c r="AL1230" s="62"/>
      <c r="AM1230" s="62"/>
      <c r="AN1230" s="62"/>
      <c r="AO1230" s="62"/>
      <c r="AP1230" s="62"/>
      <c r="AQ1230" s="62"/>
      <c r="AR1230" s="62"/>
      <c r="AS1230" s="62"/>
      <c r="AT1230" s="62"/>
      <c r="AU1230" s="62"/>
      <c r="AV1230" s="62"/>
      <c r="AW1230" s="62"/>
    </row>
    <row r="1231" spans="1:49" s="5" customFormat="1" ht="20.25">
      <c r="A1231" s="74" t="s">
        <v>47</v>
      </c>
      <c r="B1231" s="19"/>
      <c r="C1231" s="19"/>
      <c r="D1231" s="20"/>
      <c r="E1231" s="19"/>
      <c r="F1231" s="21">
        <f t="shared" ref="F1231:AW1231" si="2229">F15+F252+F303+F487+F636+F652+F888+F982+F1178+F1206+F1215</f>
        <v>7161956</v>
      </c>
      <c r="G1231" s="21">
        <f t="shared" si="2229"/>
        <v>408211</v>
      </c>
      <c r="H1231" s="21">
        <f t="shared" si="2229"/>
        <v>71785</v>
      </c>
      <c r="I1231" s="21">
        <f t="shared" si="2229"/>
        <v>0</v>
      </c>
      <c r="J1231" s="21">
        <f t="shared" si="2229"/>
        <v>0</v>
      </c>
      <c r="K1231" s="21">
        <f t="shared" si="2229"/>
        <v>71571</v>
      </c>
      <c r="L1231" s="21">
        <f t="shared" si="2229"/>
        <v>7305312</v>
      </c>
      <c r="M1231" s="21">
        <f t="shared" si="2229"/>
        <v>479782</v>
      </c>
      <c r="N1231" s="21">
        <f t="shared" si="2229"/>
        <v>47745</v>
      </c>
      <c r="O1231" s="21">
        <f t="shared" si="2229"/>
        <v>-8455</v>
      </c>
      <c r="P1231" s="21">
        <f t="shared" si="2229"/>
        <v>0</v>
      </c>
      <c r="Q1231" s="21">
        <f t="shared" si="2229"/>
        <v>1596688</v>
      </c>
      <c r="R1231" s="21">
        <f t="shared" si="2229"/>
        <v>8941290</v>
      </c>
      <c r="S1231" s="21">
        <f t="shared" si="2229"/>
        <v>2076470</v>
      </c>
      <c r="T1231" s="21">
        <f t="shared" si="2229"/>
        <v>54462</v>
      </c>
      <c r="U1231" s="21">
        <f t="shared" si="2229"/>
        <v>0</v>
      </c>
      <c r="V1231" s="21">
        <f t="shared" si="2229"/>
        <v>0</v>
      </c>
      <c r="W1231" s="21">
        <f t="shared" si="2229"/>
        <v>92390</v>
      </c>
      <c r="X1231" s="21">
        <f t="shared" si="2229"/>
        <v>9088142</v>
      </c>
      <c r="Y1231" s="21">
        <f t="shared" si="2229"/>
        <v>2168860</v>
      </c>
      <c r="Z1231" s="21">
        <f t="shared" si="2229"/>
        <v>69876</v>
      </c>
      <c r="AA1231" s="21">
        <f t="shared" si="2229"/>
        <v>-7980</v>
      </c>
      <c r="AB1231" s="21">
        <f t="shared" si="2229"/>
        <v>0</v>
      </c>
      <c r="AC1231" s="21">
        <f t="shared" si="2229"/>
        <v>3467172</v>
      </c>
      <c r="AD1231" s="21">
        <f t="shared" si="2229"/>
        <v>12617210</v>
      </c>
      <c r="AE1231" s="21">
        <f t="shared" si="2229"/>
        <v>5636032</v>
      </c>
      <c r="AF1231" s="21">
        <f t="shared" si="2229"/>
        <v>7505</v>
      </c>
      <c r="AG1231" s="21">
        <f t="shared" si="2229"/>
        <v>0</v>
      </c>
      <c r="AH1231" s="21">
        <f t="shared" si="2229"/>
        <v>0</v>
      </c>
      <c r="AI1231" s="21">
        <f t="shared" si="2229"/>
        <v>135089</v>
      </c>
      <c r="AJ1231" s="21">
        <f t="shared" si="2229"/>
        <v>12759804</v>
      </c>
      <c r="AK1231" s="21">
        <f t="shared" si="2229"/>
        <v>5771121</v>
      </c>
      <c r="AL1231" s="21">
        <f t="shared" si="2229"/>
        <v>88782</v>
      </c>
      <c r="AM1231" s="21">
        <f t="shared" si="2229"/>
        <v>-35255</v>
      </c>
      <c r="AN1231" s="21">
        <f t="shared" si="2229"/>
        <v>-8095</v>
      </c>
      <c r="AO1231" s="21">
        <f t="shared" si="2229"/>
        <v>154853</v>
      </c>
      <c r="AP1231" s="21">
        <f t="shared" si="2229"/>
        <v>12960089</v>
      </c>
      <c r="AQ1231" s="21">
        <f t="shared" si="2229"/>
        <v>5925974</v>
      </c>
      <c r="AR1231" s="21">
        <f t="shared" si="2229"/>
        <v>164708</v>
      </c>
      <c r="AS1231" s="21">
        <f t="shared" si="2229"/>
        <v>-67524</v>
      </c>
      <c r="AT1231" s="21">
        <f t="shared" si="2229"/>
        <v>0</v>
      </c>
      <c r="AU1231" s="21">
        <f t="shared" si="2229"/>
        <v>86909</v>
      </c>
      <c r="AV1231" s="21">
        <f t="shared" si="2229"/>
        <v>13144182</v>
      </c>
      <c r="AW1231" s="21">
        <f t="shared" si="2229"/>
        <v>6012883</v>
      </c>
    </row>
    <row r="1232" spans="1:49">
      <c r="B1232" s="69"/>
      <c r="D1232" s="68"/>
      <c r="E1232" s="46"/>
      <c r="F1232" s="64"/>
      <c r="L1232" s="64"/>
      <c r="M1232" s="64"/>
      <c r="X1232" s="64"/>
      <c r="Y1232" s="64"/>
    </row>
    <row r="1233" spans="1:43">
      <c r="A1233" s="66"/>
      <c r="L1233" s="64"/>
      <c r="AP1233" s="64"/>
      <c r="AQ1233" s="64"/>
    </row>
    <row r="1235" spans="1:43">
      <c r="A1235" s="13"/>
      <c r="E1235" s="1"/>
    </row>
    <row r="1236" spans="1:43">
      <c r="B1236" s="14"/>
      <c r="C1236" s="14"/>
      <c r="D1236" s="15"/>
      <c r="E1236" s="1"/>
    </row>
    <row r="1237" spans="1:43">
      <c r="E1237" s="1"/>
    </row>
    <row r="1238" spans="1:43">
      <c r="E1238" s="1"/>
    </row>
    <row r="1239" spans="1:43">
      <c r="E1239" s="1"/>
    </row>
    <row r="1240" spans="1:43">
      <c r="E1240" s="1"/>
    </row>
    <row r="1241" spans="1:43">
      <c r="E1241" s="1"/>
    </row>
    <row r="1242" spans="1:43">
      <c r="E1242" s="1"/>
    </row>
    <row r="1243" spans="1:43">
      <c r="E1243" s="1"/>
    </row>
    <row r="1244" spans="1:43">
      <c r="E1244" s="1"/>
    </row>
    <row r="1245" spans="1:43">
      <c r="E1245" s="1"/>
    </row>
    <row r="1246" spans="1:43">
      <c r="E1246" s="1"/>
    </row>
    <row r="1247" spans="1:43">
      <c r="E1247" s="1"/>
    </row>
    <row r="1248" spans="1:43">
      <c r="E1248" s="1"/>
    </row>
    <row r="1249" spans="5:5">
      <c r="E1249" s="1"/>
    </row>
    <row r="1250" spans="5:5">
      <c r="E1250" s="1"/>
    </row>
    <row r="1251" spans="5:5">
      <c r="E1251" s="1"/>
    </row>
    <row r="1252" spans="5:5">
      <c r="E1252" s="1"/>
    </row>
    <row r="1253" spans="5:5">
      <c r="E1253" s="1"/>
    </row>
    <row r="1254" spans="5:5">
      <c r="E1254" s="1"/>
    </row>
    <row r="1255" spans="5:5">
      <c r="E1255" s="1"/>
    </row>
    <row r="1256" spans="5:5">
      <c r="E1256" s="1"/>
    </row>
    <row r="1259" spans="5:5">
      <c r="E1259" s="49"/>
    </row>
    <row r="1260" spans="5:5">
      <c r="E1260" s="46"/>
    </row>
    <row r="1261" spans="5:5">
      <c r="E1261" s="46"/>
    </row>
    <row r="1262" spans="5:5">
      <c r="E1262" s="46"/>
    </row>
    <row r="1263" spans="5:5">
      <c r="E1263" s="46"/>
    </row>
    <row r="1264" spans="5:5">
      <c r="E1264" s="46"/>
    </row>
    <row r="1265" spans="5:5">
      <c r="E1265" s="46"/>
    </row>
    <row r="1266" spans="5:5">
      <c r="E1266" s="46"/>
    </row>
  </sheetData>
  <autoFilter ref="A11:G1231">
    <filterColumn colId="5" showButton="0"/>
  </autoFilter>
  <mergeCells count="48">
    <mergeCell ref="AR11:AR13"/>
    <mergeCell ref="AS11:AS13"/>
    <mergeCell ref="AT11:AT13"/>
    <mergeCell ref="AU11:AU13"/>
    <mergeCell ref="AV11:AW12"/>
    <mergeCell ref="R11:S12"/>
    <mergeCell ref="T11:T13"/>
    <mergeCell ref="U11:U13"/>
    <mergeCell ref="V11:V13"/>
    <mergeCell ref="W11:W13"/>
    <mergeCell ref="Z11:Z13"/>
    <mergeCell ref="AA11:AA13"/>
    <mergeCell ref="AB11:AB13"/>
    <mergeCell ref="AC11:AC13"/>
    <mergeCell ref="AD11:AE12"/>
    <mergeCell ref="X11:Y12"/>
    <mergeCell ref="F11:G12"/>
    <mergeCell ref="A11:A13"/>
    <mergeCell ref="E11:E13"/>
    <mergeCell ref="C11:C13"/>
    <mergeCell ref="B11:B13"/>
    <mergeCell ref="D11:D13"/>
    <mergeCell ref="L11:M12"/>
    <mergeCell ref="H11:H13"/>
    <mergeCell ref="I11:I13"/>
    <mergeCell ref="J11:J13"/>
    <mergeCell ref="K11:K13"/>
    <mergeCell ref="N11:N13"/>
    <mergeCell ref="O11:O13"/>
    <mergeCell ref="P11:P13"/>
    <mergeCell ref="Q11:Q13"/>
    <mergeCell ref="AI11:AI13"/>
    <mergeCell ref="AJ11:AK12"/>
    <mergeCell ref="AF11:AF13"/>
    <mergeCell ref="AG11:AG13"/>
    <mergeCell ref="AH11:AH13"/>
    <mergeCell ref="AL11:AL13"/>
    <mergeCell ref="AM11:AM13"/>
    <mergeCell ref="AN11:AN13"/>
    <mergeCell ref="AO11:AO13"/>
    <mergeCell ref="AP11:AQ12"/>
    <mergeCell ref="A2:AW2"/>
    <mergeCell ref="A1:AW1"/>
    <mergeCell ref="A9:AW9"/>
    <mergeCell ref="A7:AW7"/>
    <mergeCell ref="A6:AW6"/>
    <mergeCell ref="A5:AW5"/>
    <mergeCell ref="A3:AW3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0" firstPageNumber="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pivovarova.li</cp:lastModifiedBy>
  <cp:lastPrinted>2018-05-18T09:40:52Z</cp:lastPrinted>
  <dcterms:created xsi:type="dcterms:W3CDTF">2007-01-25T06:11:58Z</dcterms:created>
  <dcterms:modified xsi:type="dcterms:W3CDTF">2018-05-18T09:40:54Z</dcterms:modified>
</cp:coreProperties>
</file>