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2017" sheetId="1" r:id="rId1"/>
    <sheet name="Лист1" sheetId="2" r:id="rId2"/>
  </sheets>
  <definedNames>
    <definedName name="_xlnm._FilterDatabase" localSheetId="0" hidden="1">'2017'!$A$3:$F$180</definedName>
    <definedName name="_xlnm.Print_Titles" localSheetId="0">'2017'!$3:$5</definedName>
    <definedName name="_xlnm.Print_Area" localSheetId="0">'2017'!$A$1:$BH$177</definedName>
  </definedNames>
  <calcPr fullCalcOnLoad="1"/>
</workbook>
</file>

<file path=xl/sharedStrings.xml><?xml version="1.0" encoding="utf-8"?>
<sst xmlns="http://schemas.openxmlformats.org/spreadsheetml/2006/main" count="817" uniqueCount="153">
  <si>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</si>
  <si>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</si>
  <si>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</si>
  <si>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</si>
  <si>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</si>
  <si>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</si>
  <si>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</si>
  <si>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</si>
  <si>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</si>
  <si>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</si>
  <si>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</si>
  <si>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</si>
  <si>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</si>
  <si>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</si>
  <si>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</si>
  <si>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</si>
  <si>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</si>
  <si>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01</t>
  </si>
  <si>
    <t>Субсидии автономным учреждениям</t>
  </si>
  <si>
    <t>Другие вопросы в области социальной политики</t>
  </si>
  <si>
    <t>10</t>
  </si>
  <si>
    <t>610</t>
  </si>
  <si>
    <t>620</t>
  </si>
  <si>
    <t>Всего</t>
  </si>
  <si>
    <t>В том числе средства вышестоящих бюджетов</t>
  </si>
  <si>
    <t>Непрограммное направление расходов</t>
  </si>
  <si>
    <t>990 00 00000</t>
  </si>
  <si>
    <t>990 00 04000</t>
  </si>
  <si>
    <t>Иные бюджетные ассигнования</t>
  </si>
  <si>
    <t>800</t>
  </si>
  <si>
    <t>03</t>
  </si>
  <si>
    <t xml:space="preserve">Уплата налогов, сборов и иных платежей                    </t>
  </si>
  <si>
    <t>Расходы на выплаты персоналу казенных учреждений</t>
  </si>
  <si>
    <t>09</t>
  </si>
  <si>
    <t>Финансовое обеспечение деятельности казенных учреждений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</si>
  <si>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</si>
  <si>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</si>
  <si>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некоммерческим организациям</t>
  </si>
  <si>
    <t>Иные закупки товаров, работ и услуг для обеспечения государственных (муниципальных нужд)</t>
  </si>
  <si>
    <t>Дошкольное образование</t>
  </si>
  <si>
    <t>070 00 00000</t>
  </si>
  <si>
    <t>070 00 04000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</si>
  <si>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</si>
  <si>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</si>
  <si>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</si>
  <si>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</si>
  <si>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</si>
  <si>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</si>
  <si>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</si>
  <si>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</si>
  <si>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</si>
  <si>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</si>
  <si>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</si>
  <si>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</si>
  <si>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</si>
  <si>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</si>
  <si>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</si>
  <si>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</si>
  <si>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</si>
  <si>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</si>
  <si>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</si>
  <si>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</si>
  <si>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</si>
  <si>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</si>
  <si>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</si>
  <si>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</si>
  <si>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</si>
  <si>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</si>
  <si>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</si>
  <si>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</si>
  <si>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</si>
  <si>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</si>
  <si>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</si>
  <si>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</si>
  <si>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</si>
  <si>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</si>
  <si>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</si>
  <si>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</si>
  <si>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</si>
  <si>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</si>
  <si>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</si>
  <si>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Закупка товаров, работ и услуг для обеспечения государственных (муниципальных) нужд</t>
  </si>
  <si>
    <t>Муниципальная программа «Благоустройство территории городского округа Тольятти на 2015-2024 годы»</t>
  </si>
  <si>
    <t>330 00 00000</t>
  </si>
  <si>
    <t>330 00 04000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</si>
  <si>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</si>
  <si>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</si>
  <si>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070 00 72000</t>
  </si>
  <si>
    <t>Сумма (тыс.руб.)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</si>
  <si>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</si>
  <si>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070 00 72002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</si>
  <si>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</si>
  <si>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Дополнительное образование детей</t>
  </si>
  <si>
    <t>Молодежная политика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</si>
  <si>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</si>
  <si>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«Развитие системы образования городского округа Тольятти на 2017-2020 гг.»</t>
  </si>
  <si>
    <t>пермещение</t>
  </si>
  <si>
    <t>обл. и федер</t>
  </si>
  <si>
    <t>доп. Расх</t>
  </si>
  <si>
    <t>экономия</t>
  </si>
  <si>
    <t>Обеспечение долевого софинансирования расходов</t>
  </si>
  <si>
    <t>перемещеение</t>
  </si>
  <si>
    <t>обл. и фед</t>
  </si>
  <si>
    <t>доп. Ср</t>
  </si>
  <si>
    <t>Субвенции</t>
  </si>
  <si>
    <t>перемещение</t>
  </si>
  <si>
    <t>обл. и федер.</t>
  </si>
  <si>
    <t xml:space="preserve">доп. Расх 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</si>
  <si>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</si>
  <si>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</si>
  <si>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</si>
  <si>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</si>
  <si>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070 00 75000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</si>
  <si>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</si>
  <si>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070 00 75030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</si>
  <si>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</si>
  <si>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070 00 75040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</si>
  <si>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</si>
  <si>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</si>
  <si>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Предоставление дошкольного,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</t>
  </si>
  <si>
    <t>070 00 75060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</si>
  <si>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</si>
  <si>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</si>
  <si>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070 00 73000</t>
  </si>
  <si>
    <t>сокращение</t>
  </si>
  <si>
    <t xml:space="preserve">доп. расх </t>
  </si>
  <si>
    <t xml:space="preserve">В том числе средства выше-стоящих бюджетов </t>
  </si>
  <si>
    <t>Департамент образования администрации городского округа Тольятти</t>
  </si>
  <si>
    <t>доп. потребность</t>
  </si>
  <si>
    <t>Мероприятия на реализацию государственной программы Самарской области «Доступная среда в Самарской области» на 2014-2020 годы</t>
  </si>
  <si>
    <t>070 00 L0270</t>
  </si>
  <si>
    <t>перемещение, сокращение</t>
  </si>
  <si>
    <t>050 00 73000</t>
  </si>
  <si>
    <t>330 00 04270</t>
  </si>
  <si>
    <t>070 00 73340</t>
  </si>
  <si>
    <t>070 00 73350</t>
  </si>
  <si>
    <t>070 00 S3340</t>
  </si>
  <si>
    <t>070 00 S3350</t>
  </si>
  <si>
    <t>030 00 73010</t>
  </si>
  <si>
    <t>030 00 S3010</t>
  </si>
  <si>
    <t>030 00 73000</t>
  </si>
  <si>
    <t>Организация и проведение мероприятий с несовершеннолетними в период каникул и свободное от учебы время в рамках муниципальной программы организации работы с детьми и молодежью в городском округе Тольятти «Молодежь Тольятти» на 2014-2020 гг.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</si>
  <si>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2014–2019 годы</t>
  </si>
  <si>
    <t>990 00 04280</t>
  </si>
  <si>
    <t>050 00 73370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</si>
  <si>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 – 2019 годы</t>
  </si>
  <si>
    <t>050 00 S3370</t>
  </si>
  <si>
    <t>050 00 04280</t>
  </si>
  <si>
    <t xml:space="preserve">Утвержденный план </t>
  </si>
  <si>
    <t>Кассовое исполнение</t>
  </si>
  <si>
    <t>% исполнения</t>
  </si>
  <si>
    <t xml:space="preserve"> за 1 полугодие 2017 года</t>
  </si>
  <si>
    <t xml:space="preserve">ОТЧЕТ ОБ ИСПОЛНЕНИИ БЮДЖЕТА по Департаменту образования администрации городского округа Тольятти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</si>
</sst>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3" fontId="7" fillId="0" borderId="10" xfId="61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3" fontId="2" fillId="0" borderId="10" xfId="61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3" fontId="5" fillId="0" borderId="10" xfId="61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49" fontId="7" fillId="0" borderId="10" xfId="61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52" applyFont="1" applyFill="1" applyBorder="1" applyAlignment="1">
      <alignment horizontal="left" wrapText="1"/>
      <protection/>
    </xf>
    <xf numFmtId="11" fontId="2" fillId="0" borderId="10" xfId="0" applyNumberFormat="1" applyFont="1" applyFill="1" applyBorder="1" applyAlignment="1">
      <alignment wrapText="1"/>
    </xf>
    <xf numFmtId="0" fontId="7" fillId="0" borderId="10" xfId="52" applyFont="1" applyFill="1" applyBorder="1" applyAlignment="1">
      <alignment horizontal="left" wrapText="1"/>
      <protection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52" applyNumberFormat="1" applyFont="1" applyFill="1" applyBorder="1" applyAlignment="1">
      <alignment horizontal="left" wrapText="1"/>
      <protection/>
    </xf>
    <xf numFmtId="3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3" fontId="7" fillId="33" borderId="10" xfId="61" applyNumberFormat="1" applyFont="1" applyFill="1" applyBorder="1" applyAlignment="1">
      <alignment horizontal="center"/>
    </xf>
    <xf numFmtId="3" fontId="2" fillId="33" borderId="10" xfId="61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5" fillId="33" borderId="10" xfId="61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 wrapText="1"/>
    </xf>
    <xf numFmtId="3" fontId="2" fillId="34" borderId="10" xfId="0" applyNumberFormat="1" applyFont="1" applyFill="1" applyBorder="1" applyAlignment="1">
      <alignment horizontal="center" wrapText="1"/>
    </xf>
    <xf numFmtId="0" fontId="2" fillId="34" borderId="10" xfId="52" applyFont="1" applyFill="1" applyBorder="1" applyAlignment="1">
      <alignment horizontal="left" wrapText="1"/>
      <protection/>
    </xf>
    <xf numFmtId="0" fontId="2" fillId="34" borderId="10" xfId="0" applyFont="1" applyFill="1" applyBorder="1" applyAlignment="1">
      <alignment wrapText="1"/>
    </xf>
    <xf numFmtId="0" fontId="0" fillId="34" borderId="0" xfId="0" applyFont="1" applyFill="1" applyAlignment="1">
      <alignment/>
    </xf>
    <xf numFmtId="3" fontId="2" fillId="34" borderId="10" xfId="0" applyNumberFormat="1" applyFont="1" applyFill="1" applyBorder="1" applyAlignment="1">
      <alignment horizontal="center"/>
    </xf>
    <xf numFmtId="3" fontId="2" fillId="34" borderId="10" xfId="61" applyNumberFormat="1" applyFont="1" applyFill="1" applyBorder="1" applyAlignment="1">
      <alignment horizontal="center"/>
    </xf>
    <xf numFmtId="3" fontId="2" fillId="35" borderId="10" xfId="61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 horizontal="center" wrapText="1"/>
    </xf>
    <xf numFmtId="3" fontId="2" fillId="35" borderId="10" xfId="0" applyNumberFormat="1" applyFont="1" applyFill="1" applyBorder="1" applyAlignment="1">
      <alignment horizontal="center"/>
    </xf>
    <xf numFmtId="3" fontId="2" fillId="35" borderId="0" xfId="0" applyNumberFormat="1" applyFont="1" applyFill="1" applyAlignment="1">
      <alignment horizontal="center"/>
    </xf>
    <xf numFmtId="3" fontId="5" fillId="35" borderId="10" xfId="61" applyNumberFormat="1" applyFont="1" applyFill="1" applyBorder="1" applyAlignment="1">
      <alignment horizontal="center"/>
    </xf>
    <xf numFmtId="3" fontId="7" fillId="35" borderId="10" xfId="0" applyNumberFormat="1" applyFont="1" applyFill="1" applyBorder="1" applyAlignment="1">
      <alignment horizontal="center" wrapText="1"/>
    </xf>
    <xf numFmtId="3" fontId="7" fillId="35" borderId="10" xfId="61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3" fillId="35" borderId="10" xfId="0" applyNumberFormat="1" applyFont="1" applyFill="1" applyBorder="1" applyAlignment="1">
      <alignment horizontal="center" vertical="center" wrapText="1"/>
    </xf>
    <xf numFmtId="165" fontId="3" fillId="35" borderId="11" xfId="0" applyNumberFormat="1" applyFont="1" applyFill="1" applyBorder="1" applyAlignment="1">
      <alignment horizontal="center" vertical="center"/>
    </xf>
    <xf numFmtId="165" fontId="3" fillId="35" borderId="12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9" fontId="5" fillId="0" borderId="10" xfId="57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3" fontId="5" fillId="35" borderId="10" xfId="0" applyNumberFormat="1" applyFont="1" applyFill="1" applyBorder="1" applyAlignment="1">
      <alignment horizontal="center" vertical="center" wrapText="1"/>
    </xf>
    <xf numFmtId="3" fontId="26" fillId="35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82"/>
  <sheetViews>
    <sheetView showZeros="0" tabSelected="1" view="pageBreakPreview" zoomScale="70" zoomScaleNormal="80" zoomScaleSheetLayoutView="70" zoomScalePageLayoutView="0" workbookViewId="0" topLeftCell="A1">
      <selection activeCell="B3" sqref="B3:B5"/>
    </sheetView>
  </sheetViews>
  <sheetFormatPr defaultColWidth="9.125" defaultRowHeight="12.75"/>
  <cols>
    <col min="1" max="1" width="65.75390625" style="7" customWidth="1"/>
    <col min="2" max="2" width="6.875" style="3" customWidth="1"/>
    <col min="3" max="4" width="5.875" style="4" customWidth="1"/>
    <col min="5" max="5" width="16.625" style="3" customWidth="1"/>
    <col min="6" max="6" width="6.25390625" style="4" customWidth="1"/>
    <col min="7" max="7" width="13.875" style="2" hidden="1" customWidth="1"/>
    <col min="8" max="8" width="15.875" style="2" hidden="1" customWidth="1"/>
    <col min="9" max="9" width="13.00390625" style="5" hidden="1" customWidth="1"/>
    <col min="10" max="10" width="14.375" style="5" hidden="1" customWidth="1"/>
    <col min="11" max="11" width="12.00390625" style="5" hidden="1" customWidth="1"/>
    <col min="12" max="12" width="16.625" style="5" hidden="1" customWidth="1"/>
    <col min="13" max="13" width="16.375" style="2" hidden="1" customWidth="1"/>
    <col min="14" max="14" width="8.00390625" style="2" hidden="1" customWidth="1"/>
    <col min="15" max="15" width="10.75390625" style="5" hidden="1" customWidth="1"/>
    <col min="16" max="16" width="10.625" style="5" hidden="1" customWidth="1"/>
    <col min="17" max="17" width="8.625" style="5" hidden="1" customWidth="1"/>
    <col min="18" max="18" width="13.375" style="5" hidden="1" customWidth="1"/>
    <col min="19" max="19" width="14.25390625" style="2" hidden="1" customWidth="1"/>
    <col min="20" max="20" width="8.375" style="2" hidden="1" customWidth="1"/>
    <col min="21" max="21" width="14.25390625" style="5" hidden="1" customWidth="1"/>
    <col min="22" max="22" width="15.00390625" style="5" hidden="1" customWidth="1"/>
    <col min="23" max="23" width="12.75390625" style="5" hidden="1" customWidth="1"/>
    <col min="24" max="24" width="12.25390625" style="5" hidden="1" customWidth="1"/>
    <col min="25" max="25" width="16.375" style="2" hidden="1" customWidth="1"/>
    <col min="26" max="26" width="0.12890625" style="2" hidden="1" customWidth="1"/>
    <col min="27" max="27" width="12.00390625" style="5" hidden="1" customWidth="1"/>
    <col min="28" max="28" width="13.875" style="5" hidden="1" customWidth="1"/>
    <col min="29" max="29" width="9.875" style="5" hidden="1" customWidth="1"/>
    <col min="30" max="30" width="0.74609375" style="5" hidden="1" customWidth="1"/>
    <col min="31" max="31" width="11.25390625" style="5" hidden="1" customWidth="1"/>
    <col min="32" max="32" width="10.125" style="5" hidden="1" customWidth="1"/>
    <col min="33" max="33" width="8.875" style="5" hidden="1" customWidth="1"/>
    <col min="34" max="34" width="9.375" style="5" hidden="1" customWidth="1"/>
    <col min="35" max="35" width="8.75390625" style="5" hidden="1" customWidth="1"/>
    <col min="36" max="36" width="9.375" style="5" hidden="1" customWidth="1"/>
    <col min="37" max="37" width="14.375" style="33" hidden="1" customWidth="1"/>
    <col min="38" max="38" width="14.625" style="33" hidden="1" customWidth="1"/>
    <col min="39" max="39" width="20.375" style="5" hidden="1" customWidth="1"/>
    <col min="40" max="40" width="19.625" style="5" hidden="1" customWidth="1"/>
    <col min="41" max="41" width="20.875" style="5" hidden="1" customWidth="1"/>
    <col min="42" max="42" width="15.125" style="5" hidden="1" customWidth="1"/>
    <col min="43" max="43" width="12.75390625" style="5" hidden="1" customWidth="1"/>
    <col min="44" max="44" width="67.25390625" style="5" hidden="1" customWidth="1"/>
    <col min="45" max="45" width="38.625" style="5" hidden="1" customWidth="1"/>
    <col min="46" max="46" width="19.125" style="5" hidden="1" customWidth="1"/>
    <col min="47" max="47" width="24.75390625" style="5" hidden="1" customWidth="1"/>
    <col min="48" max="48" width="14.625" style="5" hidden="1" customWidth="1"/>
    <col min="49" max="49" width="15.375" style="5" hidden="1" customWidth="1"/>
    <col min="50" max="50" width="25.875" style="5" hidden="1" customWidth="1"/>
    <col min="51" max="51" width="38.625" style="5" hidden="1" customWidth="1"/>
    <col min="52" max="52" width="19.125" style="5" hidden="1" customWidth="1"/>
    <col min="53" max="53" width="24.75390625" style="5" hidden="1" customWidth="1"/>
    <col min="54" max="54" width="14.625" style="5" hidden="1" customWidth="1"/>
    <col min="55" max="55" width="15.875" style="63" customWidth="1"/>
    <col min="56" max="56" width="16.25390625" style="63" customWidth="1"/>
    <col min="57" max="57" width="14.75390625" style="51" customWidth="1"/>
    <col min="58" max="58" width="15.00390625" style="51" customWidth="1"/>
    <col min="59" max="59" width="12.875" style="55" customWidth="1"/>
    <col min="60" max="60" width="12.875" style="56" customWidth="1"/>
    <col min="61" max="16384" width="9.125" style="5" customWidth="1"/>
  </cols>
  <sheetData>
    <row r="1" spans="1:60" ht="51" customHeight="1">
      <c r="A1" s="80" t="s">
        <v>152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</row>
    <row r="2" spans="1:60" ht="32.25" customHeight="1">
      <c r="A2" s="81" t="s">
        <v>151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</row>
    <row r="3" spans="1:60" ht="69" customHeight="1">
      <c r="A3" s="74" t="s">
        <v>0</v>
      </c>
      <c r="B3" s="76" t="s">
        <v>1</v>
      </c>
      <c r="C3" s="75" t="s">
        <v>2</v>
      </c>
      <c r="D3" s="75" t="s">
        <v>3</v>
      </c>
      <c r="E3" s="75" t="s">
        <v>4</v>
      </c>
      <c r="F3" s="75" t="s">
        <v>5</v>
      </c>
      <c r="G3" s="71" t="s">
        <v>88</v>
      </c>
      <c r="H3" s="71"/>
      <c r="I3" s="70" t="s">
        <v>96</v>
      </c>
      <c r="J3" s="70" t="s">
        <v>97</v>
      </c>
      <c r="K3" s="70" t="s">
        <v>98</v>
      </c>
      <c r="L3" s="70" t="s">
        <v>99</v>
      </c>
      <c r="M3" s="71" t="s">
        <v>88</v>
      </c>
      <c r="N3" s="71"/>
      <c r="O3" s="70" t="s">
        <v>101</v>
      </c>
      <c r="P3" s="70" t="s">
        <v>102</v>
      </c>
      <c r="Q3" s="70" t="s">
        <v>103</v>
      </c>
      <c r="R3" s="70" t="s">
        <v>99</v>
      </c>
      <c r="S3" s="71" t="s">
        <v>88</v>
      </c>
      <c r="T3" s="71"/>
      <c r="U3" s="70" t="s">
        <v>105</v>
      </c>
      <c r="V3" s="70" t="s">
        <v>106</v>
      </c>
      <c r="W3" s="70" t="s">
        <v>107</v>
      </c>
      <c r="X3" s="70" t="s">
        <v>99</v>
      </c>
      <c r="Y3" s="71" t="s">
        <v>88</v>
      </c>
      <c r="Z3" s="71"/>
      <c r="AA3" s="72" t="s">
        <v>105</v>
      </c>
      <c r="AB3" s="72" t="s">
        <v>106</v>
      </c>
      <c r="AC3" s="72" t="s">
        <v>125</v>
      </c>
      <c r="AD3" s="72" t="s">
        <v>124</v>
      </c>
      <c r="AE3" s="71" t="s">
        <v>88</v>
      </c>
      <c r="AF3" s="71"/>
      <c r="AG3" s="69" t="s">
        <v>131</v>
      </c>
      <c r="AH3" s="69" t="s">
        <v>106</v>
      </c>
      <c r="AI3" s="69" t="s">
        <v>128</v>
      </c>
      <c r="AJ3" s="69" t="s">
        <v>99</v>
      </c>
      <c r="AK3" s="73" t="s">
        <v>88</v>
      </c>
      <c r="AL3" s="73"/>
      <c r="AM3" s="69" t="s">
        <v>131</v>
      </c>
      <c r="AN3" s="69" t="s">
        <v>106</v>
      </c>
      <c r="AO3" s="69" t="s">
        <v>128</v>
      </c>
      <c r="AP3" s="69" t="s">
        <v>99</v>
      </c>
      <c r="AQ3" s="71" t="s">
        <v>88</v>
      </c>
      <c r="AR3" s="71"/>
      <c r="AS3" s="69" t="s">
        <v>131</v>
      </c>
      <c r="AT3" s="69" t="s">
        <v>106</v>
      </c>
      <c r="AU3" s="69" t="s">
        <v>128</v>
      </c>
      <c r="AV3" s="69" t="s">
        <v>99</v>
      </c>
      <c r="AW3" s="71" t="s">
        <v>88</v>
      </c>
      <c r="AX3" s="71"/>
      <c r="AY3" s="69" t="s">
        <v>131</v>
      </c>
      <c r="AZ3" s="69" t="s">
        <v>106</v>
      </c>
      <c r="BA3" s="69" t="s">
        <v>128</v>
      </c>
      <c r="BB3" s="69" t="s">
        <v>99</v>
      </c>
      <c r="BC3" s="77" t="s">
        <v>148</v>
      </c>
      <c r="BD3" s="77"/>
      <c r="BE3" s="65" t="s">
        <v>149</v>
      </c>
      <c r="BF3" s="65"/>
      <c r="BG3" s="66" t="s">
        <v>150</v>
      </c>
      <c r="BH3" s="67"/>
    </row>
    <row r="4" spans="1:60" ht="22.5" customHeight="1">
      <c r="A4" s="74"/>
      <c r="B4" s="76"/>
      <c r="C4" s="75"/>
      <c r="D4" s="75"/>
      <c r="E4" s="75"/>
      <c r="F4" s="75"/>
      <c r="G4" s="71" t="s">
        <v>23</v>
      </c>
      <c r="H4" s="71" t="s">
        <v>24</v>
      </c>
      <c r="I4" s="70"/>
      <c r="J4" s="70"/>
      <c r="K4" s="70"/>
      <c r="L4" s="70"/>
      <c r="M4" s="71" t="s">
        <v>23</v>
      </c>
      <c r="N4" s="71" t="s">
        <v>24</v>
      </c>
      <c r="O4" s="70"/>
      <c r="P4" s="70"/>
      <c r="Q4" s="70"/>
      <c r="R4" s="70"/>
      <c r="S4" s="71" t="s">
        <v>23</v>
      </c>
      <c r="T4" s="71" t="s">
        <v>24</v>
      </c>
      <c r="U4" s="70"/>
      <c r="V4" s="70"/>
      <c r="W4" s="70"/>
      <c r="X4" s="70"/>
      <c r="Y4" s="71" t="s">
        <v>23</v>
      </c>
      <c r="Z4" s="71" t="s">
        <v>24</v>
      </c>
      <c r="AA4" s="72"/>
      <c r="AB4" s="72"/>
      <c r="AC4" s="72"/>
      <c r="AD4" s="72"/>
      <c r="AE4" s="71" t="s">
        <v>23</v>
      </c>
      <c r="AF4" s="71" t="s">
        <v>126</v>
      </c>
      <c r="AG4" s="69"/>
      <c r="AH4" s="69"/>
      <c r="AI4" s="69"/>
      <c r="AJ4" s="69"/>
      <c r="AK4" s="73" t="s">
        <v>23</v>
      </c>
      <c r="AL4" s="73" t="s">
        <v>126</v>
      </c>
      <c r="AM4" s="69"/>
      <c r="AN4" s="69"/>
      <c r="AO4" s="69"/>
      <c r="AP4" s="69"/>
      <c r="AQ4" s="71" t="s">
        <v>23</v>
      </c>
      <c r="AR4" s="71" t="s">
        <v>126</v>
      </c>
      <c r="AS4" s="69"/>
      <c r="AT4" s="69"/>
      <c r="AU4" s="69"/>
      <c r="AV4" s="69"/>
      <c r="AW4" s="71" t="s">
        <v>23</v>
      </c>
      <c r="AX4" s="71" t="s">
        <v>126</v>
      </c>
      <c r="AY4" s="69"/>
      <c r="AZ4" s="69"/>
      <c r="BA4" s="69"/>
      <c r="BB4" s="69"/>
      <c r="BC4" s="77" t="s">
        <v>23</v>
      </c>
      <c r="BD4" s="78" t="s">
        <v>126</v>
      </c>
      <c r="BE4" s="65" t="s">
        <v>23</v>
      </c>
      <c r="BF4" s="78" t="s">
        <v>126</v>
      </c>
      <c r="BG4" s="68" t="s">
        <v>23</v>
      </c>
      <c r="BH4" s="79" t="s">
        <v>126</v>
      </c>
    </row>
    <row r="5" spans="1:60" ht="77.25" customHeight="1">
      <c r="A5" s="74"/>
      <c r="B5" s="76"/>
      <c r="C5" s="75"/>
      <c r="D5" s="75"/>
      <c r="E5" s="75"/>
      <c r="F5" s="75"/>
      <c r="G5" s="71"/>
      <c r="H5" s="71"/>
      <c r="I5" s="70"/>
      <c r="J5" s="70"/>
      <c r="K5" s="70"/>
      <c r="L5" s="70"/>
      <c r="M5" s="71"/>
      <c r="N5" s="71"/>
      <c r="O5" s="70"/>
      <c r="P5" s="70"/>
      <c r="Q5" s="70"/>
      <c r="R5" s="70"/>
      <c r="S5" s="71"/>
      <c r="T5" s="71"/>
      <c r="U5" s="70"/>
      <c r="V5" s="70"/>
      <c r="W5" s="70"/>
      <c r="X5" s="70"/>
      <c r="Y5" s="71"/>
      <c r="Z5" s="71"/>
      <c r="AA5" s="72"/>
      <c r="AB5" s="72"/>
      <c r="AC5" s="72"/>
      <c r="AD5" s="72"/>
      <c r="AE5" s="71"/>
      <c r="AF5" s="71"/>
      <c r="AG5" s="69"/>
      <c r="AH5" s="69"/>
      <c r="AI5" s="69"/>
      <c r="AJ5" s="69"/>
      <c r="AK5" s="73"/>
      <c r="AL5" s="73"/>
      <c r="AM5" s="69"/>
      <c r="AN5" s="69"/>
      <c r="AO5" s="69"/>
      <c r="AP5" s="69"/>
      <c r="AQ5" s="71"/>
      <c r="AR5" s="71"/>
      <c r="AS5" s="69"/>
      <c r="AT5" s="69"/>
      <c r="AU5" s="69"/>
      <c r="AV5" s="69"/>
      <c r="AW5" s="71"/>
      <c r="AX5" s="71"/>
      <c r="AY5" s="69"/>
      <c r="AZ5" s="69"/>
      <c r="BA5" s="69"/>
      <c r="BB5" s="69"/>
      <c r="BC5" s="77"/>
      <c r="BD5" s="78"/>
      <c r="BE5" s="65"/>
      <c r="BF5" s="78"/>
      <c r="BG5" s="68"/>
      <c r="BH5" s="79"/>
    </row>
    <row r="6" spans="1:60" ht="40.5">
      <c r="A6" s="24" t="s">
        <v>127</v>
      </c>
      <c r="B6" s="8">
        <v>913</v>
      </c>
      <c r="C6" s="8"/>
      <c r="D6" s="8"/>
      <c r="E6" s="8"/>
      <c r="F6" s="8"/>
      <c r="G6" s="18">
        <f aca="true" t="shared" si="0" ref="G6:AL6">G7+G39+G72+G98+G123+G154</f>
        <v>1964516</v>
      </c>
      <c r="H6" s="18">
        <f t="shared" si="0"/>
        <v>102795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8">
        <f t="shared" si="0"/>
        <v>1964516</v>
      </c>
      <c r="N6" s="18">
        <f t="shared" si="0"/>
        <v>102795</v>
      </c>
      <c r="O6" s="10">
        <f t="shared" si="0"/>
        <v>0</v>
      </c>
      <c r="P6" s="10">
        <f t="shared" si="0"/>
        <v>0</v>
      </c>
      <c r="Q6" s="10">
        <f t="shared" si="0"/>
        <v>0</v>
      </c>
      <c r="R6" s="10">
        <f t="shared" si="0"/>
        <v>0</v>
      </c>
      <c r="S6" s="18">
        <f t="shared" si="0"/>
        <v>1964516</v>
      </c>
      <c r="T6" s="18">
        <f t="shared" si="0"/>
        <v>102795</v>
      </c>
      <c r="U6" s="10">
        <f t="shared" si="0"/>
        <v>0</v>
      </c>
      <c r="V6" s="10">
        <f t="shared" si="0"/>
        <v>0</v>
      </c>
      <c r="W6" s="10">
        <f t="shared" si="0"/>
        <v>0</v>
      </c>
      <c r="X6" s="10">
        <f t="shared" si="0"/>
        <v>0</v>
      </c>
      <c r="Y6" s="18">
        <f t="shared" si="0"/>
        <v>1964516</v>
      </c>
      <c r="Z6" s="18">
        <f t="shared" si="0"/>
        <v>102795</v>
      </c>
      <c r="AA6" s="10">
        <f t="shared" si="0"/>
        <v>0</v>
      </c>
      <c r="AB6" s="18">
        <f t="shared" si="0"/>
        <v>3725514</v>
      </c>
      <c r="AC6" s="18">
        <f t="shared" si="0"/>
        <v>0</v>
      </c>
      <c r="AD6" s="18">
        <f t="shared" si="0"/>
        <v>-545</v>
      </c>
      <c r="AE6" s="18">
        <f t="shared" si="0"/>
        <v>5689485</v>
      </c>
      <c r="AF6" s="18">
        <f t="shared" si="0"/>
        <v>3828309</v>
      </c>
      <c r="AG6" s="10">
        <f t="shared" si="0"/>
        <v>0</v>
      </c>
      <c r="AH6" s="15">
        <f t="shared" si="0"/>
        <v>0</v>
      </c>
      <c r="AI6" s="9">
        <f t="shared" si="0"/>
        <v>2285</v>
      </c>
      <c r="AJ6" s="15">
        <f t="shared" si="0"/>
        <v>0</v>
      </c>
      <c r="AK6" s="37">
        <f t="shared" si="0"/>
        <v>5691770</v>
      </c>
      <c r="AL6" s="37">
        <f t="shared" si="0"/>
        <v>3828309</v>
      </c>
      <c r="AM6" s="15">
        <f aca="true" t="shared" si="1" ref="AM6:BF6">AM7+AM39+AM72+AM98+AM123+AM154</f>
        <v>60247</v>
      </c>
      <c r="AN6" s="15">
        <f t="shared" si="1"/>
        <v>9995</v>
      </c>
      <c r="AO6" s="9">
        <f t="shared" si="1"/>
        <v>0</v>
      </c>
      <c r="AP6" s="15">
        <f t="shared" si="1"/>
        <v>0</v>
      </c>
      <c r="AQ6" s="18">
        <f t="shared" si="1"/>
        <v>5762012</v>
      </c>
      <c r="AR6" s="18">
        <f t="shared" si="1"/>
        <v>3838304</v>
      </c>
      <c r="AS6" s="15">
        <f t="shared" si="1"/>
        <v>0</v>
      </c>
      <c r="AT6" s="9">
        <f t="shared" si="1"/>
        <v>89083</v>
      </c>
      <c r="AU6" s="9">
        <f t="shared" si="1"/>
        <v>77540</v>
      </c>
      <c r="AV6" s="15">
        <f t="shared" si="1"/>
        <v>0</v>
      </c>
      <c r="AW6" s="18">
        <f t="shared" si="1"/>
        <v>5928635</v>
      </c>
      <c r="AX6" s="18">
        <f t="shared" si="1"/>
        <v>3927387</v>
      </c>
      <c r="AY6" s="15">
        <f t="shared" si="1"/>
        <v>-5000</v>
      </c>
      <c r="AZ6" s="9">
        <f t="shared" si="1"/>
        <v>12154</v>
      </c>
      <c r="BA6" s="9">
        <f t="shared" si="1"/>
        <v>45000</v>
      </c>
      <c r="BB6" s="15">
        <f t="shared" si="1"/>
        <v>0</v>
      </c>
      <c r="BC6" s="52">
        <f t="shared" si="1"/>
        <v>5980789</v>
      </c>
      <c r="BD6" s="52">
        <f t="shared" si="1"/>
        <v>3939541</v>
      </c>
      <c r="BE6" s="52">
        <f t="shared" si="1"/>
        <v>2941025</v>
      </c>
      <c r="BF6" s="52">
        <f t="shared" si="1"/>
        <v>1942076</v>
      </c>
      <c r="BG6" s="59">
        <f aca="true" t="shared" si="2" ref="BG6:BG17">BE6/BC6*100</f>
        <v>49.1745319890068</v>
      </c>
      <c r="BH6" s="60">
        <f>BF6/BD6*100</f>
        <v>49.297012012313104</v>
      </c>
    </row>
    <row r="7" spans="1:60" ht="18.75">
      <c r="A7" s="25" t="s">
        <v>39</v>
      </c>
      <c r="B7" s="21">
        <v>913</v>
      </c>
      <c r="C7" s="11" t="s">
        <v>7</v>
      </c>
      <c r="D7" s="11" t="s">
        <v>17</v>
      </c>
      <c r="E7" s="11"/>
      <c r="F7" s="11"/>
      <c r="G7" s="12">
        <f>G8</f>
        <v>860825</v>
      </c>
      <c r="H7" s="12">
        <f aca="true" t="shared" si="3" ref="H7:R7">H8</f>
        <v>0</v>
      </c>
      <c r="I7" s="10">
        <f t="shared" si="3"/>
        <v>0</v>
      </c>
      <c r="J7" s="10">
        <f t="shared" si="3"/>
        <v>0</v>
      </c>
      <c r="K7" s="10">
        <f t="shared" si="3"/>
        <v>0</v>
      </c>
      <c r="L7" s="10">
        <f t="shared" si="3"/>
        <v>0</v>
      </c>
      <c r="M7" s="12">
        <f t="shared" si="3"/>
        <v>860825</v>
      </c>
      <c r="N7" s="12">
        <f t="shared" si="3"/>
        <v>0</v>
      </c>
      <c r="O7" s="10">
        <f t="shared" si="3"/>
        <v>0</v>
      </c>
      <c r="P7" s="10">
        <f t="shared" si="3"/>
        <v>0</v>
      </c>
      <c r="Q7" s="10">
        <f t="shared" si="3"/>
        <v>0</v>
      </c>
      <c r="R7" s="10">
        <f t="shared" si="3"/>
        <v>0</v>
      </c>
      <c r="S7" s="12">
        <f aca="true" t="shared" si="4" ref="S7:BF7">S8</f>
        <v>860825</v>
      </c>
      <c r="T7" s="12">
        <f t="shared" si="4"/>
        <v>0</v>
      </c>
      <c r="U7" s="10">
        <f t="shared" si="4"/>
        <v>0</v>
      </c>
      <c r="V7" s="10">
        <f t="shared" si="4"/>
        <v>0</v>
      </c>
      <c r="W7" s="10">
        <f t="shared" si="4"/>
        <v>0</v>
      </c>
      <c r="X7" s="10">
        <f t="shared" si="4"/>
        <v>0</v>
      </c>
      <c r="Y7" s="12">
        <f t="shared" si="4"/>
        <v>860825</v>
      </c>
      <c r="Z7" s="12">
        <f t="shared" si="4"/>
        <v>0</v>
      </c>
      <c r="AA7" s="10">
        <f t="shared" si="4"/>
        <v>0</v>
      </c>
      <c r="AB7" s="12">
        <f t="shared" si="4"/>
        <v>1504487</v>
      </c>
      <c r="AC7" s="10">
        <f t="shared" si="4"/>
        <v>0</v>
      </c>
      <c r="AD7" s="10">
        <f t="shared" si="4"/>
        <v>0</v>
      </c>
      <c r="AE7" s="12">
        <f t="shared" si="4"/>
        <v>2365312</v>
      </c>
      <c r="AF7" s="12">
        <f t="shared" si="4"/>
        <v>1504487</v>
      </c>
      <c r="AG7" s="12">
        <f t="shared" si="4"/>
        <v>129</v>
      </c>
      <c r="AH7" s="12">
        <f t="shared" si="4"/>
        <v>0</v>
      </c>
      <c r="AI7" s="12">
        <f t="shared" si="4"/>
        <v>1828</v>
      </c>
      <c r="AJ7" s="12">
        <f t="shared" si="4"/>
        <v>0</v>
      </c>
      <c r="AK7" s="34">
        <f t="shared" si="4"/>
        <v>2367269</v>
      </c>
      <c r="AL7" s="34">
        <f t="shared" si="4"/>
        <v>1504487</v>
      </c>
      <c r="AM7" s="12">
        <f t="shared" si="4"/>
        <v>0</v>
      </c>
      <c r="AN7" s="12">
        <f t="shared" si="4"/>
        <v>0</v>
      </c>
      <c r="AO7" s="12">
        <f t="shared" si="4"/>
        <v>0</v>
      </c>
      <c r="AP7" s="12">
        <f t="shared" si="4"/>
        <v>0</v>
      </c>
      <c r="AQ7" s="12">
        <f t="shared" si="4"/>
        <v>2367269</v>
      </c>
      <c r="AR7" s="12">
        <f t="shared" si="4"/>
        <v>1504487</v>
      </c>
      <c r="AS7" s="12">
        <f t="shared" si="4"/>
        <v>0</v>
      </c>
      <c r="AT7" s="12">
        <f t="shared" si="4"/>
        <v>89083</v>
      </c>
      <c r="AU7" s="12">
        <f t="shared" si="4"/>
        <v>72250</v>
      </c>
      <c r="AV7" s="12">
        <f t="shared" si="4"/>
        <v>0</v>
      </c>
      <c r="AW7" s="12">
        <f t="shared" si="4"/>
        <v>2528602</v>
      </c>
      <c r="AX7" s="12">
        <f t="shared" si="4"/>
        <v>1593570</v>
      </c>
      <c r="AY7" s="12">
        <f t="shared" si="4"/>
        <v>0</v>
      </c>
      <c r="AZ7" s="12">
        <f t="shared" si="4"/>
        <v>0</v>
      </c>
      <c r="BA7" s="12">
        <f t="shared" si="4"/>
        <v>17560</v>
      </c>
      <c r="BB7" s="12">
        <f t="shared" si="4"/>
        <v>0</v>
      </c>
      <c r="BC7" s="54">
        <f t="shared" si="4"/>
        <v>2546162</v>
      </c>
      <c r="BD7" s="54">
        <f t="shared" si="4"/>
        <v>1593570</v>
      </c>
      <c r="BE7" s="54">
        <f t="shared" si="4"/>
        <v>1122895</v>
      </c>
      <c r="BF7" s="54">
        <f t="shared" si="4"/>
        <v>694288</v>
      </c>
      <c r="BG7" s="61">
        <f t="shared" si="2"/>
        <v>44.101475082889465</v>
      </c>
      <c r="BH7" s="62">
        <f>BF7/BD7*100</f>
        <v>43.56808925870844</v>
      </c>
    </row>
    <row r="8" spans="1:60" ht="41.25" customHeight="1">
      <c r="A8" s="23" t="s">
        <v>95</v>
      </c>
      <c r="B8" s="13">
        <f aca="true" t="shared" si="5" ref="B8:B13">B7</f>
        <v>913</v>
      </c>
      <c r="C8" s="13" t="s">
        <v>7</v>
      </c>
      <c r="D8" s="13" t="s">
        <v>17</v>
      </c>
      <c r="E8" s="13" t="s">
        <v>40</v>
      </c>
      <c r="F8" s="13"/>
      <c r="G8" s="16">
        <f>G9+G14+G19</f>
        <v>860825</v>
      </c>
      <c r="H8" s="16">
        <f aca="true" t="shared" si="6" ref="H8:N8">H9+H14+H19</f>
        <v>0</v>
      </c>
      <c r="I8" s="10">
        <f t="shared" si="6"/>
        <v>0</v>
      </c>
      <c r="J8" s="10">
        <f t="shared" si="6"/>
        <v>0</v>
      </c>
      <c r="K8" s="10">
        <f t="shared" si="6"/>
        <v>0</v>
      </c>
      <c r="L8" s="10">
        <f t="shared" si="6"/>
        <v>0</v>
      </c>
      <c r="M8" s="16">
        <f t="shared" si="6"/>
        <v>860825</v>
      </c>
      <c r="N8" s="16">
        <f t="shared" si="6"/>
        <v>0</v>
      </c>
      <c r="O8" s="10">
        <f aca="true" t="shared" si="7" ref="O8:T8">O9+O14+O19</f>
        <v>0</v>
      </c>
      <c r="P8" s="10">
        <f t="shared" si="7"/>
        <v>0</v>
      </c>
      <c r="Q8" s="10">
        <f t="shared" si="7"/>
        <v>0</v>
      </c>
      <c r="R8" s="10">
        <f t="shared" si="7"/>
        <v>0</v>
      </c>
      <c r="S8" s="16">
        <f t="shared" si="7"/>
        <v>860825</v>
      </c>
      <c r="T8" s="16">
        <f t="shared" si="7"/>
        <v>0</v>
      </c>
      <c r="U8" s="10">
        <f aca="true" t="shared" si="8" ref="U8:Z8">U9+U14+U19</f>
        <v>0</v>
      </c>
      <c r="V8" s="10">
        <f t="shared" si="8"/>
        <v>0</v>
      </c>
      <c r="W8" s="10">
        <f t="shared" si="8"/>
        <v>0</v>
      </c>
      <c r="X8" s="10">
        <f t="shared" si="8"/>
        <v>0</v>
      </c>
      <c r="Y8" s="16">
        <f t="shared" si="8"/>
        <v>860825</v>
      </c>
      <c r="Z8" s="16">
        <f t="shared" si="8"/>
        <v>0</v>
      </c>
      <c r="AA8" s="10">
        <f>AA9+AA14+AA19</f>
        <v>0</v>
      </c>
      <c r="AB8" s="10">
        <f>AB9+AB14+AB19+AB27</f>
        <v>1504487</v>
      </c>
      <c r="AC8" s="10">
        <f>AC9+AC14+AC19+AC27</f>
        <v>0</v>
      </c>
      <c r="AD8" s="10">
        <f>AD9+AD14+AD19+AD27</f>
        <v>0</v>
      </c>
      <c r="AE8" s="10">
        <f>AE9+AE14+AE19+AE27</f>
        <v>2365312</v>
      </c>
      <c r="AF8" s="10">
        <f>AF9+AF14+AF19+AF27</f>
        <v>1504487</v>
      </c>
      <c r="AG8" s="10">
        <f aca="true" t="shared" si="9" ref="AG8:AL8">AG9+AG14+AG19+AG27+AG36</f>
        <v>129</v>
      </c>
      <c r="AH8" s="10">
        <f t="shared" si="9"/>
        <v>0</v>
      </c>
      <c r="AI8" s="10">
        <f t="shared" si="9"/>
        <v>1828</v>
      </c>
      <c r="AJ8" s="10">
        <f t="shared" si="9"/>
        <v>0</v>
      </c>
      <c r="AK8" s="32">
        <f t="shared" si="9"/>
        <v>2367269</v>
      </c>
      <c r="AL8" s="32">
        <f t="shared" si="9"/>
        <v>1504487</v>
      </c>
      <c r="AM8" s="10">
        <f aca="true" t="shared" si="10" ref="AM8:AR8">AM9+AM14+AM19+AM27+AM36</f>
        <v>0</v>
      </c>
      <c r="AN8" s="10">
        <f t="shared" si="10"/>
        <v>0</v>
      </c>
      <c r="AO8" s="10">
        <f t="shared" si="10"/>
        <v>0</v>
      </c>
      <c r="AP8" s="10">
        <f t="shared" si="10"/>
        <v>0</v>
      </c>
      <c r="AQ8" s="10">
        <f t="shared" si="10"/>
        <v>2367269</v>
      </c>
      <c r="AR8" s="10">
        <f t="shared" si="10"/>
        <v>1504487</v>
      </c>
      <c r="AS8" s="10">
        <f aca="true" t="shared" si="11" ref="AS8:AX8">AS9+AS14+AS19+AS27+AS36</f>
        <v>0</v>
      </c>
      <c r="AT8" s="10">
        <f>AT9+AT14+AT19+AT27+AT36</f>
        <v>89083</v>
      </c>
      <c r="AU8" s="10">
        <f t="shared" si="11"/>
        <v>72250</v>
      </c>
      <c r="AV8" s="10">
        <f t="shared" si="11"/>
        <v>0</v>
      </c>
      <c r="AW8" s="10">
        <f t="shared" si="11"/>
        <v>2528602</v>
      </c>
      <c r="AX8" s="10">
        <f t="shared" si="11"/>
        <v>1593570</v>
      </c>
      <c r="AY8" s="10">
        <f>AY9+AY14+AY19+AY27+AY36+AY23</f>
        <v>0</v>
      </c>
      <c r="AZ8" s="10">
        <f>AZ9+AZ14+AZ19+AZ27+AZ36+AZ23</f>
        <v>0</v>
      </c>
      <c r="BA8" s="10">
        <f>BA9+BA14+BA19+BA27+BA36+BA23</f>
        <v>17560</v>
      </c>
      <c r="BB8" s="10">
        <f>BB9+BB14+BB19+BB27+BB36+BB23</f>
        <v>0</v>
      </c>
      <c r="BC8" s="49">
        <f>BC9+BC14+BC19+BC27+BC36+BC23</f>
        <v>2546162</v>
      </c>
      <c r="BD8" s="49">
        <f>BD9+BD14+BD19+BD27+BD36+BD23</f>
        <v>1593570</v>
      </c>
      <c r="BE8" s="49">
        <f>BE9+BE14+BE19+BE27+BE36+BE23</f>
        <v>1122895</v>
      </c>
      <c r="BF8" s="49">
        <f>BF9+BF14+BF19+BF27+BF36+BF23</f>
        <v>694288</v>
      </c>
      <c r="BG8" s="57">
        <f t="shared" si="2"/>
        <v>44.101475082889465</v>
      </c>
      <c r="BH8" s="58">
        <f>BF8/BD8*100</f>
        <v>43.56808925870844</v>
      </c>
    </row>
    <row r="9" spans="1:60" ht="33">
      <c r="A9" s="26" t="s">
        <v>9</v>
      </c>
      <c r="B9" s="13">
        <f t="shared" si="5"/>
        <v>913</v>
      </c>
      <c r="C9" s="13" t="s">
        <v>7</v>
      </c>
      <c r="D9" s="13" t="s">
        <v>17</v>
      </c>
      <c r="E9" s="13" t="s">
        <v>50</v>
      </c>
      <c r="F9" s="13"/>
      <c r="G9" s="16">
        <f>G10</f>
        <v>563302</v>
      </c>
      <c r="H9" s="16">
        <f aca="true" t="shared" si="12" ref="H9:R10">H10</f>
        <v>0</v>
      </c>
      <c r="I9" s="10">
        <f t="shared" si="12"/>
        <v>0</v>
      </c>
      <c r="J9" s="10">
        <f t="shared" si="12"/>
        <v>0</v>
      </c>
      <c r="K9" s="10">
        <f t="shared" si="12"/>
        <v>0</v>
      </c>
      <c r="L9" s="10">
        <f t="shared" si="12"/>
        <v>0</v>
      </c>
      <c r="M9" s="16">
        <f t="shared" si="12"/>
        <v>563302</v>
      </c>
      <c r="N9" s="16">
        <f t="shared" si="12"/>
        <v>0</v>
      </c>
      <c r="O9" s="10">
        <f t="shared" si="12"/>
        <v>0</v>
      </c>
      <c r="P9" s="10">
        <f t="shared" si="12"/>
        <v>0</v>
      </c>
      <c r="Q9" s="10">
        <f t="shared" si="12"/>
        <v>0</v>
      </c>
      <c r="R9" s="10">
        <f t="shared" si="12"/>
        <v>0</v>
      </c>
      <c r="S9" s="16">
        <f>S10</f>
        <v>563302</v>
      </c>
      <c r="T9" s="16">
        <f>T10</f>
        <v>0</v>
      </c>
      <c r="U9" s="10">
        <f aca="true" t="shared" si="13" ref="U9:X10">U10</f>
        <v>0</v>
      </c>
      <c r="V9" s="10">
        <f t="shared" si="13"/>
        <v>0</v>
      </c>
      <c r="W9" s="10">
        <f t="shared" si="13"/>
        <v>0</v>
      </c>
      <c r="X9" s="10">
        <f t="shared" si="13"/>
        <v>0</v>
      </c>
      <c r="Y9" s="16">
        <f>Y10</f>
        <v>563302</v>
      </c>
      <c r="Z9" s="16">
        <f>Z10</f>
        <v>0</v>
      </c>
      <c r="AA9" s="10">
        <f aca="true" t="shared" si="14" ref="AA9:AD10">AA10</f>
        <v>0</v>
      </c>
      <c r="AB9" s="10">
        <f t="shared" si="14"/>
        <v>0</v>
      </c>
      <c r="AC9" s="10">
        <f t="shared" si="14"/>
        <v>0</v>
      </c>
      <c r="AD9" s="10">
        <f t="shared" si="14"/>
        <v>0</v>
      </c>
      <c r="AE9" s="16">
        <f>AE10</f>
        <v>563302</v>
      </c>
      <c r="AF9" s="16">
        <f>AF10</f>
        <v>0</v>
      </c>
      <c r="AG9" s="10">
        <f aca="true" t="shared" si="15" ref="AG9:AJ10">AG10</f>
        <v>0</v>
      </c>
      <c r="AH9" s="10">
        <f t="shared" si="15"/>
        <v>0</v>
      </c>
      <c r="AI9" s="10">
        <f t="shared" si="15"/>
        <v>0</v>
      </c>
      <c r="AJ9" s="10">
        <f t="shared" si="15"/>
        <v>0</v>
      </c>
      <c r="AK9" s="36">
        <f>AK10</f>
        <v>563302</v>
      </c>
      <c r="AL9" s="36">
        <f>AL10</f>
        <v>0</v>
      </c>
      <c r="AM9" s="10">
        <f aca="true" t="shared" si="16" ref="AM9:AP10">AM10</f>
        <v>0</v>
      </c>
      <c r="AN9" s="10">
        <f t="shared" si="16"/>
        <v>0</v>
      </c>
      <c r="AO9" s="10">
        <f t="shared" si="16"/>
        <v>0</v>
      </c>
      <c r="AP9" s="10">
        <f t="shared" si="16"/>
        <v>0</v>
      </c>
      <c r="AQ9" s="16">
        <f>AQ10</f>
        <v>563302</v>
      </c>
      <c r="AR9" s="16">
        <f>AR10</f>
        <v>0</v>
      </c>
      <c r="AS9" s="10">
        <f aca="true" t="shared" si="17" ref="AS9:AV10">AS10</f>
        <v>0</v>
      </c>
      <c r="AT9" s="10">
        <f t="shared" si="17"/>
        <v>0</v>
      </c>
      <c r="AU9" s="10">
        <f t="shared" si="17"/>
        <v>0</v>
      </c>
      <c r="AV9" s="10">
        <f t="shared" si="17"/>
        <v>0</v>
      </c>
      <c r="AW9" s="16">
        <f>AW10</f>
        <v>563302</v>
      </c>
      <c r="AX9" s="16">
        <f>AX10</f>
        <v>0</v>
      </c>
      <c r="AY9" s="10">
        <f aca="true" t="shared" si="18" ref="AY9:BB10">AY10</f>
        <v>0</v>
      </c>
      <c r="AZ9" s="10">
        <f t="shared" si="18"/>
        <v>0</v>
      </c>
      <c r="BA9" s="10">
        <f t="shared" si="18"/>
        <v>17560</v>
      </c>
      <c r="BB9" s="10">
        <f t="shared" si="18"/>
        <v>0</v>
      </c>
      <c r="BC9" s="50">
        <f>BC10</f>
        <v>580862</v>
      </c>
      <c r="BD9" s="50">
        <f aca="true" t="shared" si="19" ref="BD9:BF10">BD10</f>
        <v>0</v>
      </c>
      <c r="BE9" s="50">
        <f t="shared" si="19"/>
        <v>291442</v>
      </c>
      <c r="BF9" s="50">
        <f t="shared" si="19"/>
        <v>0</v>
      </c>
      <c r="BG9" s="57">
        <f t="shared" si="2"/>
        <v>50.17405166803819</v>
      </c>
      <c r="BH9" s="58"/>
    </row>
    <row r="10" spans="1:60" ht="16.5">
      <c r="A10" s="26" t="s">
        <v>51</v>
      </c>
      <c r="B10" s="13">
        <f t="shared" si="5"/>
        <v>913</v>
      </c>
      <c r="C10" s="13" t="s">
        <v>7</v>
      </c>
      <c r="D10" s="13" t="s">
        <v>17</v>
      </c>
      <c r="E10" s="13" t="s">
        <v>52</v>
      </c>
      <c r="F10" s="13"/>
      <c r="G10" s="16">
        <f>G11</f>
        <v>563302</v>
      </c>
      <c r="H10" s="16">
        <f t="shared" si="12"/>
        <v>0</v>
      </c>
      <c r="I10" s="10">
        <f t="shared" si="12"/>
        <v>0</v>
      </c>
      <c r="J10" s="10">
        <f t="shared" si="12"/>
        <v>0</v>
      </c>
      <c r="K10" s="10">
        <f t="shared" si="12"/>
        <v>0</v>
      </c>
      <c r="L10" s="10">
        <f t="shared" si="12"/>
        <v>0</v>
      </c>
      <c r="M10" s="16">
        <f t="shared" si="12"/>
        <v>563302</v>
      </c>
      <c r="N10" s="16">
        <f t="shared" si="12"/>
        <v>0</v>
      </c>
      <c r="O10" s="10">
        <f t="shared" si="12"/>
        <v>0</v>
      </c>
      <c r="P10" s="10">
        <f t="shared" si="12"/>
        <v>0</v>
      </c>
      <c r="Q10" s="10">
        <f t="shared" si="12"/>
        <v>0</v>
      </c>
      <c r="R10" s="10">
        <f t="shared" si="12"/>
        <v>0</v>
      </c>
      <c r="S10" s="16">
        <f>S11</f>
        <v>563302</v>
      </c>
      <c r="T10" s="16">
        <f>T11</f>
        <v>0</v>
      </c>
      <c r="U10" s="10">
        <f t="shared" si="13"/>
        <v>0</v>
      </c>
      <c r="V10" s="10">
        <f t="shared" si="13"/>
        <v>0</v>
      </c>
      <c r="W10" s="10">
        <f t="shared" si="13"/>
        <v>0</v>
      </c>
      <c r="X10" s="10">
        <f t="shared" si="13"/>
        <v>0</v>
      </c>
      <c r="Y10" s="16">
        <f>Y11</f>
        <v>563302</v>
      </c>
      <c r="Z10" s="16">
        <f>Z11</f>
        <v>0</v>
      </c>
      <c r="AA10" s="10">
        <f t="shared" si="14"/>
        <v>0</v>
      </c>
      <c r="AB10" s="10">
        <f t="shared" si="14"/>
        <v>0</v>
      </c>
      <c r="AC10" s="10">
        <f t="shared" si="14"/>
        <v>0</v>
      </c>
      <c r="AD10" s="10">
        <f t="shared" si="14"/>
        <v>0</v>
      </c>
      <c r="AE10" s="16">
        <f>AE11</f>
        <v>563302</v>
      </c>
      <c r="AF10" s="16">
        <f>AF11</f>
        <v>0</v>
      </c>
      <c r="AG10" s="10">
        <f t="shared" si="15"/>
        <v>0</v>
      </c>
      <c r="AH10" s="10">
        <f t="shared" si="15"/>
        <v>0</v>
      </c>
      <c r="AI10" s="10">
        <f t="shared" si="15"/>
        <v>0</v>
      </c>
      <c r="AJ10" s="10">
        <f t="shared" si="15"/>
        <v>0</v>
      </c>
      <c r="AK10" s="36">
        <f>AK11</f>
        <v>563302</v>
      </c>
      <c r="AL10" s="36">
        <f>AL11</f>
        <v>0</v>
      </c>
      <c r="AM10" s="10">
        <f t="shared" si="16"/>
        <v>0</v>
      </c>
      <c r="AN10" s="10">
        <f t="shared" si="16"/>
        <v>0</v>
      </c>
      <c r="AO10" s="10">
        <f t="shared" si="16"/>
        <v>0</v>
      </c>
      <c r="AP10" s="10">
        <f t="shared" si="16"/>
        <v>0</v>
      </c>
      <c r="AQ10" s="16">
        <f>AQ11</f>
        <v>563302</v>
      </c>
      <c r="AR10" s="16">
        <f>AR11</f>
        <v>0</v>
      </c>
      <c r="AS10" s="10">
        <f t="shared" si="17"/>
        <v>0</v>
      </c>
      <c r="AT10" s="10">
        <f t="shared" si="17"/>
        <v>0</v>
      </c>
      <c r="AU10" s="10">
        <f t="shared" si="17"/>
        <v>0</v>
      </c>
      <c r="AV10" s="10">
        <f t="shared" si="17"/>
        <v>0</v>
      </c>
      <c r="AW10" s="16">
        <f>AW11</f>
        <v>563302</v>
      </c>
      <c r="AX10" s="16">
        <f>AX11</f>
        <v>0</v>
      </c>
      <c r="AY10" s="10">
        <f t="shared" si="18"/>
        <v>0</v>
      </c>
      <c r="AZ10" s="10">
        <f t="shared" si="18"/>
        <v>0</v>
      </c>
      <c r="BA10" s="10">
        <f t="shared" si="18"/>
        <v>17560</v>
      </c>
      <c r="BB10" s="10">
        <f t="shared" si="18"/>
        <v>0</v>
      </c>
      <c r="BC10" s="50">
        <f>BC11</f>
        <v>580862</v>
      </c>
      <c r="BD10" s="50">
        <f t="shared" si="19"/>
        <v>0</v>
      </c>
      <c r="BE10" s="50">
        <f t="shared" si="19"/>
        <v>291442</v>
      </c>
      <c r="BF10" s="50">
        <f t="shared" si="19"/>
        <v>0</v>
      </c>
      <c r="BG10" s="57">
        <f t="shared" si="2"/>
        <v>50.17405166803819</v>
      </c>
      <c r="BH10" s="58"/>
    </row>
    <row r="11" spans="1:60" ht="33">
      <c r="A11" s="26" t="s">
        <v>11</v>
      </c>
      <c r="B11" s="13">
        <f t="shared" si="5"/>
        <v>913</v>
      </c>
      <c r="C11" s="13" t="s">
        <v>7</v>
      </c>
      <c r="D11" s="13" t="s">
        <v>17</v>
      </c>
      <c r="E11" s="13" t="s">
        <v>52</v>
      </c>
      <c r="F11" s="13" t="s">
        <v>12</v>
      </c>
      <c r="G11" s="14">
        <f>G12+G13</f>
        <v>563302</v>
      </c>
      <c r="H11" s="14">
        <f aca="true" t="shared" si="20" ref="H11:N11">H12+H13</f>
        <v>0</v>
      </c>
      <c r="I11" s="10">
        <f t="shared" si="20"/>
        <v>0</v>
      </c>
      <c r="J11" s="10">
        <f t="shared" si="20"/>
        <v>0</v>
      </c>
      <c r="K11" s="10">
        <f t="shared" si="20"/>
        <v>0</v>
      </c>
      <c r="L11" s="10">
        <f t="shared" si="20"/>
        <v>0</v>
      </c>
      <c r="M11" s="14">
        <f t="shared" si="20"/>
        <v>563302</v>
      </c>
      <c r="N11" s="14">
        <f t="shared" si="20"/>
        <v>0</v>
      </c>
      <c r="O11" s="10">
        <f aca="true" t="shared" si="21" ref="O11:T11">O12+O13</f>
        <v>0</v>
      </c>
      <c r="P11" s="10">
        <f t="shared" si="21"/>
        <v>0</v>
      </c>
      <c r="Q11" s="10">
        <f t="shared" si="21"/>
        <v>0</v>
      </c>
      <c r="R11" s="10">
        <f t="shared" si="21"/>
        <v>0</v>
      </c>
      <c r="S11" s="14">
        <f t="shared" si="21"/>
        <v>563302</v>
      </c>
      <c r="T11" s="14">
        <f t="shared" si="21"/>
        <v>0</v>
      </c>
      <c r="U11" s="10">
        <f aca="true" t="shared" si="22" ref="U11:Z11">U12+U13</f>
        <v>0</v>
      </c>
      <c r="V11" s="10">
        <f t="shared" si="22"/>
        <v>0</v>
      </c>
      <c r="W11" s="10">
        <f t="shared" si="22"/>
        <v>0</v>
      </c>
      <c r="X11" s="10">
        <f t="shared" si="22"/>
        <v>0</v>
      </c>
      <c r="Y11" s="14">
        <f t="shared" si="22"/>
        <v>563302</v>
      </c>
      <c r="Z11" s="14">
        <f t="shared" si="22"/>
        <v>0</v>
      </c>
      <c r="AA11" s="10">
        <f aca="true" t="shared" si="23" ref="AA11:AF11">AA12+AA13</f>
        <v>0</v>
      </c>
      <c r="AB11" s="10">
        <f t="shared" si="23"/>
        <v>0</v>
      </c>
      <c r="AC11" s="10">
        <f t="shared" si="23"/>
        <v>0</v>
      </c>
      <c r="AD11" s="10">
        <f t="shared" si="23"/>
        <v>0</v>
      </c>
      <c r="AE11" s="14">
        <f t="shared" si="23"/>
        <v>563302</v>
      </c>
      <c r="AF11" s="14">
        <f t="shared" si="23"/>
        <v>0</v>
      </c>
      <c r="AG11" s="10">
        <f aca="true" t="shared" si="24" ref="AG11:AL11">AG12+AG13</f>
        <v>0</v>
      </c>
      <c r="AH11" s="10">
        <f t="shared" si="24"/>
        <v>0</v>
      </c>
      <c r="AI11" s="10">
        <f t="shared" si="24"/>
        <v>0</v>
      </c>
      <c r="AJ11" s="10">
        <f t="shared" si="24"/>
        <v>0</v>
      </c>
      <c r="AK11" s="35">
        <f t="shared" si="24"/>
        <v>563302</v>
      </c>
      <c r="AL11" s="35">
        <f t="shared" si="24"/>
        <v>0</v>
      </c>
      <c r="AM11" s="10">
        <f aca="true" t="shared" si="25" ref="AM11:AR11">AM12+AM13</f>
        <v>0</v>
      </c>
      <c r="AN11" s="10">
        <f t="shared" si="25"/>
        <v>0</v>
      </c>
      <c r="AO11" s="10">
        <f t="shared" si="25"/>
        <v>0</v>
      </c>
      <c r="AP11" s="10">
        <f t="shared" si="25"/>
        <v>0</v>
      </c>
      <c r="AQ11" s="14">
        <f t="shared" si="25"/>
        <v>563302</v>
      </c>
      <c r="AR11" s="14">
        <f t="shared" si="25"/>
        <v>0</v>
      </c>
      <c r="AS11" s="10">
        <f aca="true" t="shared" si="26" ref="AS11:AX11">AS12+AS13</f>
        <v>0</v>
      </c>
      <c r="AT11" s="10">
        <f t="shared" si="26"/>
        <v>0</v>
      </c>
      <c r="AU11" s="10">
        <f t="shared" si="26"/>
        <v>0</v>
      </c>
      <c r="AV11" s="10">
        <f t="shared" si="26"/>
        <v>0</v>
      </c>
      <c r="AW11" s="14">
        <f t="shared" si="26"/>
        <v>563302</v>
      </c>
      <c r="AX11" s="14">
        <f t="shared" si="26"/>
        <v>0</v>
      </c>
      <c r="AY11" s="10">
        <f>AY12+AY13</f>
        <v>0</v>
      </c>
      <c r="AZ11" s="10">
        <f>AZ12+AZ13</f>
        <v>0</v>
      </c>
      <c r="BA11" s="10">
        <f>BA12+BA13</f>
        <v>17560</v>
      </c>
      <c r="BB11" s="10">
        <f>BB12+BB13</f>
        <v>0</v>
      </c>
      <c r="BC11" s="48">
        <f>BC12+BC13</f>
        <v>580862</v>
      </c>
      <c r="BD11" s="48">
        <f>BD12+BD13</f>
        <v>0</v>
      </c>
      <c r="BE11" s="48">
        <f>BE12+BE13</f>
        <v>291442</v>
      </c>
      <c r="BF11" s="48">
        <f>BF12+BF13</f>
        <v>0</v>
      </c>
      <c r="BG11" s="57">
        <f t="shared" si="2"/>
        <v>50.17405166803819</v>
      </c>
      <c r="BH11" s="58"/>
    </row>
    <row r="12" spans="1:60" ht="16.5">
      <c r="A12" s="27" t="s">
        <v>13</v>
      </c>
      <c r="B12" s="13">
        <f t="shared" si="5"/>
        <v>913</v>
      </c>
      <c r="C12" s="13" t="s">
        <v>7</v>
      </c>
      <c r="D12" s="13" t="s">
        <v>17</v>
      </c>
      <c r="E12" s="13" t="s">
        <v>52</v>
      </c>
      <c r="F12" s="10">
        <v>610</v>
      </c>
      <c r="G12" s="10">
        <v>491511</v>
      </c>
      <c r="H12" s="10"/>
      <c r="I12" s="10"/>
      <c r="J12" s="10"/>
      <c r="K12" s="10"/>
      <c r="L12" s="10"/>
      <c r="M12" s="10">
        <f>G12+I12+J12+K12+L12</f>
        <v>491511</v>
      </c>
      <c r="N12" s="10">
        <f>H12+J12</f>
        <v>0</v>
      </c>
      <c r="O12" s="10"/>
      <c r="P12" s="10"/>
      <c r="Q12" s="10"/>
      <c r="R12" s="10"/>
      <c r="S12" s="10">
        <f>M12+O12+P12+Q12+R12</f>
        <v>491511</v>
      </c>
      <c r="T12" s="10">
        <f>N12+P12</f>
        <v>0</v>
      </c>
      <c r="U12" s="10"/>
      <c r="V12" s="10"/>
      <c r="W12" s="10"/>
      <c r="X12" s="10"/>
      <c r="Y12" s="10">
        <f>S12+U12+V12+W12+X12</f>
        <v>491511</v>
      </c>
      <c r="Z12" s="10">
        <f>T12+V12</f>
        <v>0</v>
      </c>
      <c r="AA12" s="10"/>
      <c r="AB12" s="10"/>
      <c r="AC12" s="10"/>
      <c r="AD12" s="10"/>
      <c r="AE12" s="10">
        <f>Y12+AA12+AB12+AC12+AD12</f>
        <v>491511</v>
      </c>
      <c r="AF12" s="10">
        <f>Z12+AB12</f>
        <v>0</v>
      </c>
      <c r="AG12" s="10"/>
      <c r="AH12" s="10"/>
      <c r="AI12" s="10"/>
      <c r="AJ12" s="10"/>
      <c r="AK12" s="32">
        <f>AE12+AG12+AH12+AI12+AJ12</f>
        <v>491511</v>
      </c>
      <c r="AL12" s="32">
        <f>AF12+AH12</f>
        <v>0</v>
      </c>
      <c r="AM12" s="10"/>
      <c r="AN12" s="10"/>
      <c r="AO12" s="10"/>
      <c r="AP12" s="10"/>
      <c r="AQ12" s="10">
        <f>AK12+AM12+AN12+AO12+AP12</f>
        <v>491511</v>
      </c>
      <c r="AR12" s="10">
        <f>AL12+AN12</f>
        <v>0</v>
      </c>
      <c r="AS12" s="10"/>
      <c r="AT12" s="10"/>
      <c r="AU12" s="10"/>
      <c r="AV12" s="10"/>
      <c r="AW12" s="10">
        <f>AQ12+AS12+AT12+AU12+AV12</f>
        <v>491511</v>
      </c>
      <c r="AX12" s="10">
        <f>AR12+AT12</f>
        <v>0</v>
      </c>
      <c r="AY12" s="10"/>
      <c r="AZ12" s="10"/>
      <c r="BA12" s="10">
        <v>16261</v>
      </c>
      <c r="BB12" s="10"/>
      <c r="BC12" s="49">
        <f>AW12+AY12+AZ12+BA12+BB12</f>
        <v>507772</v>
      </c>
      <c r="BD12" s="49">
        <f>AX12+AZ12</f>
        <v>0</v>
      </c>
      <c r="BE12" s="50">
        <v>253328</v>
      </c>
      <c r="BF12" s="50"/>
      <c r="BG12" s="57">
        <f t="shared" si="2"/>
        <v>49.890108158779924</v>
      </c>
      <c r="BH12" s="58"/>
    </row>
    <row r="13" spans="1:60" ht="16.5">
      <c r="A13" s="27" t="s">
        <v>18</v>
      </c>
      <c r="B13" s="13">
        <f t="shared" si="5"/>
        <v>913</v>
      </c>
      <c r="C13" s="13" t="s">
        <v>7</v>
      </c>
      <c r="D13" s="13" t="s">
        <v>17</v>
      </c>
      <c r="E13" s="13" t="s">
        <v>52</v>
      </c>
      <c r="F13" s="10">
        <v>620</v>
      </c>
      <c r="G13" s="10">
        <v>71791</v>
      </c>
      <c r="H13" s="10"/>
      <c r="I13" s="10"/>
      <c r="J13" s="10"/>
      <c r="K13" s="10"/>
      <c r="L13" s="10"/>
      <c r="M13" s="10">
        <f>G13+I13+J13+K13+L13</f>
        <v>71791</v>
      </c>
      <c r="N13" s="10">
        <f>H13+J13</f>
        <v>0</v>
      </c>
      <c r="O13" s="10"/>
      <c r="P13" s="10"/>
      <c r="Q13" s="10"/>
      <c r="R13" s="10"/>
      <c r="S13" s="10">
        <f>M13+O13+P13+Q13+R13</f>
        <v>71791</v>
      </c>
      <c r="T13" s="10">
        <f>N13+P13</f>
        <v>0</v>
      </c>
      <c r="U13" s="10"/>
      <c r="V13" s="10"/>
      <c r="W13" s="10"/>
      <c r="X13" s="10"/>
      <c r="Y13" s="10">
        <f>S13+U13+V13+W13+X13</f>
        <v>71791</v>
      </c>
      <c r="Z13" s="10">
        <f>T13+V13</f>
        <v>0</v>
      </c>
      <c r="AA13" s="10"/>
      <c r="AB13" s="10"/>
      <c r="AC13" s="10"/>
      <c r="AD13" s="10"/>
      <c r="AE13" s="10">
        <f>Y13+AA13+AB13+AC13+AD13</f>
        <v>71791</v>
      </c>
      <c r="AF13" s="10">
        <f>Z13+AB13</f>
        <v>0</v>
      </c>
      <c r="AG13" s="10"/>
      <c r="AH13" s="10"/>
      <c r="AI13" s="10"/>
      <c r="AJ13" s="10"/>
      <c r="AK13" s="32">
        <f>AE13+AG13+AH13+AI13+AJ13</f>
        <v>71791</v>
      </c>
      <c r="AL13" s="32">
        <f>AF13+AH13</f>
        <v>0</v>
      </c>
      <c r="AM13" s="10"/>
      <c r="AN13" s="10"/>
      <c r="AO13" s="10"/>
      <c r="AP13" s="10"/>
      <c r="AQ13" s="10">
        <f>AK13+AM13+AN13+AO13+AP13</f>
        <v>71791</v>
      </c>
      <c r="AR13" s="10">
        <f>AL13+AN13</f>
        <v>0</v>
      </c>
      <c r="AS13" s="10"/>
      <c r="AT13" s="10"/>
      <c r="AU13" s="10"/>
      <c r="AV13" s="10"/>
      <c r="AW13" s="10">
        <f>AQ13+AS13+AT13+AU13+AV13</f>
        <v>71791</v>
      </c>
      <c r="AX13" s="10">
        <f>AR13+AT13</f>
        <v>0</v>
      </c>
      <c r="AY13" s="10"/>
      <c r="AZ13" s="10"/>
      <c r="BA13" s="10">
        <v>1299</v>
      </c>
      <c r="BB13" s="10"/>
      <c r="BC13" s="49">
        <f>AW13+AY13+AZ13+BA13+BB13</f>
        <v>73090</v>
      </c>
      <c r="BD13" s="49">
        <f>AX13+AZ13</f>
        <v>0</v>
      </c>
      <c r="BE13" s="50">
        <v>38114</v>
      </c>
      <c r="BF13" s="50"/>
      <c r="BG13" s="57">
        <f t="shared" si="2"/>
        <v>52.146668490901625</v>
      </c>
      <c r="BH13" s="58"/>
    </row>
    <row r="14" spans="1:60" ht="16.5">
      <c r="A14" s="26" t="s">
        <v>14</v>
      </c>
      <c r="B14" s="13">
        <f>B11</f>
        <v>913</v>
      </c>
      <c r="C14" s="13" t="s">
        <v>7</v>
      </c>
      <c r="D14" s="13" t="s">
        <v>17</v>
      </c>
      <c r="E14" s="13" t="s">
        <v>41</v>
      </c>
      <c r="F14" s="13"/>
      <c r="G14" s="16">
        <f>G15</f>
        <v>80478</v>
      </c>
      <c r="H14" s="16">
        <f aca="true" t="shared" si="27" ref="H14:R15">H15</f>
        <v>0</v>
      </c>
      <c r="I14" s="10">
        <f t="shared" si="27"/>
        <v>0</v>
      </c>
      <c r="J14" s="10">
        <f t="shared" si="27"/>
        <v>0</v>
      </c>
      <c r="K14" s="10">
        <f t="shared" si="27"/>
        <v>0</v>
      </c>
      <c r="L14" s="10">
        <f t="shared" si="27"/>
        <v>0</v>
      </c>
      <c r="M14" s="16">
        <f t="shared" si="27"/>
        <v>80478</v>
      </c>
      <c r="N14" s="16">
        <f t="shared" si="27"/>
        <v>0</v>
      </c>
      <c r="O14" s="10">
        <f t="shared" si="27"/>
        <v>0</v>
      </c>
      <c r="P14" s="10">
        <f t="shared" si="27"/>
        <v>0</v>
      </c>
      <c r="Q14" s="10">
        <f t="shared" si="27"/>
        <v>0</v>
      </c>
      <c r="R14" s="10">
        <f t="shared" si="27"/>
        <v>0</v>
      </c>
      <c r="S14" s="16">
        <f>S15</f>
        <v>80478</v>
      </c>
      <c r="T14" s="16">
        <f>T15</f>
        <v>0</v>
      </c>
      <c r="U14" s="10">
        <f aca="true" t="shared" si="28" ref="U14:X15">U15</f>
        <v>0</v>
      </c>
      <c r="V14" s="10">
        <f t="shared" si="28"/>
        <v>0</v>
      </c>
      <c r="W14" s="10">
        <f t="shared" si="28"/>
        <v>0</v>
      </c>
      <c r="X14" s="10">
        <f t="shared" si="28"/>
        <v>0</v>
      </c>
      <c r="Y14" s="16">
        <f>Y15</f>
        <v>80478</v>
      </c>
      <c r="Z14" s="16">
        <f>Z15</f>
        <v>0</v>
      </c>
      <c r="AA14" s="10">
        <f aca="true" t="shared" si="29" ref="AA14:AD15">AA15</f>
        <v>0</v>
      </c>
      <c r="AB14" s="10">
        <f t="shared" si="29"/>
        <v>0</v>
      </c>
      <c r="AC14" s="10">
        <f t="shared" si="29"/>
        <v>0</v>
      </c>
      <c r="AD14" s="10">
        <f t="shared" si="29"/>
        <v>0</v>
      </c>
      <c r="AE14" s="16">
        <f>AE15</f>
        <v>80478</v>
      </c>
      <c r="AF14" s="16">
        <f>AF15</f>
        <v>0</v>
      </c>
      <c r="AG14" s="10">
        <f aca="true" t="shared" si="30" ref="AG14:AJ15">AG15</f>
        <v>129</v>
      </c>
      <c r="AH14" s="10">
        <f t="shared" si="30"/>
        <v>0</v>
      </c>
      <c r="AI14" s="10">
        <f t="shared" si="30"/>
        <v>0</v>
      </c>
      <c r="AJ14" s="10">
        <f t="shared" si="30"/>
        <v>0</v>
      </c>
      <c r="AK14" s="36">
        <f>AK15</f>
        <v>80607</v>
      </c>
      <c r="AL14" s="36">
        <f>AL15</f>
        <v>0</v>
      </c>
      <c r="AM14" s="10">
        <f aca="true" t="shared" si="31" ref="AM14:AP15">AM15</f>
        <v>0</v>
      </c>
      <c r="AN14" s="10">
        <f t="shared" si="31"/>
        <v>0</v>
      </c>
      <c r="AO14" s="10">
        <f t="shared" si="31"/>
        <v>0</v>
      </c>
      <c r="AP14" s="10">
        <f t="shared" si="31"/>
        <v>0</v>
      </c>
      <c r="AQ14" s="16">
        <f>AQ15</f>
        <v>80607</v>
      </c>
      <c r="AR14" s="16">
        <f>AR15</f>
        <v>0</v>
      </c>
      <c r="AS14" s="10">
        <f aca="true" t="shared" si="32" ref="AS14:AV15">AS15</f>
        <v>0</v>
      </c>
      <c r="AT14" s="10">
        <f t="shared" si="32"/>
        <v>0</v>
      </c>
      <c r="AU14" s="10">
        <f t="shared" si="32"/>
        <v>0</v>
      </c>
      <c r="AV14" s="10">
        <f t="shared" si="32"/>
        <v>0</v>
      </c>
      <c r="AW14" s="16">
        <f>AW15</f>
        <v>80607</v>
      </c>
      <c r="AX14" s="16">
        <f>AX15</f>
        <v>0</v>
      </c>
      <c r="AY14" s="10">
        <f aca="true" t="shared" si="33" ref="AY14:BB15">AY15</f>
        <v>0</v>
      </c>
      <c r="AZ14" s="10">
        <f t="shared" si="33"/>
        <v>0</v>
      </c>
      <c r="BA14" s="10">
        <f t="shared" si="33"/>
        <v>0</v>
      </c>
      <c r="BB14" s="10">
        <f t="shared" si="33"/>
        <v>0</v>
      </c>
      <c r="BC14" s="50">
        <f>BC15</f>
        <v>80607</v>
      </c>
      <c r="BD14" s="50">
        <f aca="true" t="shared" si="34" ref="BD14:BF15">BD15</f>
        <v>0</v>
      </c>
      <c r="BE14" s="50">
        <f t="shared" si="34"/>
        <v>28642</v>
      </c>
      <c r="BF14" s="50">
        <f t="shared" si="34"/>
        <v>0</v>
      </c>
      <c r="BG14" s="57">
        <f t="shared" si="2"/>
        <v>35.532894165519124</v>
      </c>
      <c r="BH14" s="58"/>
    </row>
    <row r="15" spans="1:60" ht="16.5">
      <c r="A15" s="26" t="s">
        <v>53</v>
      </c>
      <c r="B15" s="13">
        <f>B14</f>
        <v>913</v>
      </c>
      <c r="C15" s="13" t="s">
        <v>7</v>
      </c>
      <c r="D15" s="13" t="s">
        <v>17</v>
      </c>
      <c r="E15" s="13" t="s">
        <v>54</v>
      </c>
      <c r="F15" s="13"/>
      <c r="G15" s="16">
        <f>G16</f>
        <v>80478</v>
      </c>
      <c r="H15" s="16">
        <f t="shared" si="27"/>
        <v>0</v>
      </c>
      <c r="I15" s="10">
        <f t="shared" si="27"/>
        <v>0</v>
      </c>
      <c r="J15" s="10">
        <f t="shared" si="27"/>
        <v>0</v>
      </c>
      <c r="K15" s="10">
        <f t="shared" si="27"/>
        <v>0</v>
      </c>
      <c r="L15" s="10">
        <f t="shared" si="27"/>
        <v>0</v>
      </c>
      <c r="M15" s="16">
        <f t="shared" si="27"/>
        <v>80478</v>
      </c>
      <c r="N15" s="16">
        <f t="shared" si="27"/>
        <v>0</v>
      </c>
      <c r="O15" s="10">
        <f t="shared" si="27"/>
        <v>0</v>
      </c>
      <c r="P15" s="10">
        <f t="shared" si="27"/>
        <v>0</v>
      </c>
      <c r="Q15" s="10">
        <f t="shared" si="27"/>
        <v>0</v>
      </c>
      <c r="R15" s="10">
        <f t="shared" si="27"/>
        <v>0</v>
      </c>
      <c r="S15" s="16">
        <f>S16</f>
        <v>80478</v>
      </c>
      <c r="T15" s="16">
        <f>T16</f>
        <v>0</v>
      </c>
      <c r="U15" s="10">
        <f t="shared" si="28"/>
        <v>0</v>
      </c>
      <c r="V15" s="10">
        <f t="shared" si="28"/>
        <v>0</v>
      </c>
      <c r="W15" s="10">
        <f t="shared" si="28"/>
        <v>0</v>
      </c>
      <c r="X15" s="10">
        <f t="shared" si="28"/>
        <v>0</v>
      </c>
      <c r="Y15" s="16">
        <f>Y16</f>
        <v>80478</v>
      </c>
      <c r="Z15" s="16">
        <f>Z16</f>
        <v>0</v>
      </c>
      <c r="AA15" s="10">
        <f t="shared" si="29"/>
        <v>0</v>
      </c>
      <c r="AB15" s="10">
        <f t="shared" si="29"/>
        <v>0</v>
      </c>
      <c r="AC15" s="10">
        <f t="shared" si="29"/>
        <v>0</v>
      </c>
      <c r="AD15" s="10">
        <f t="shared" si="29"/>
        <v>0</v>
      </c>
      <c r="AE15" s="16">
        <f>AE16</f>
        <v>80478</v>
      </c>
      <c r="AF15" s="16">
        <f>AF16</f>
        <v>0</v>
      </c>
      <c r="AG15" s="10">
        <f t="shared" si="30"/>
        <v>129</v>
      </c>
      <c r="AH15" s="10">
        <f t="shared" si="30"/>
        <v>0</v>
      </c>
      <c r="AI15" s="10">
        <f t="shared" si="30"/>
        <v>0</v>
      </c>
      <c r="AJ15" s="10">
        <f t="shared" si="30"/>
        <v>0</v>
      </c>
      <c r="AK15" s="36">
        <f>AK16</f>
        <v>80607</v>
      </c>
      <c r="AL15" s="36">
        <f>AL16</f>
        <v>0</v>
      </c>
      <c r="AM15" s="10">
        <f t="shared" si="31"/>
        <v>0</v>
      </c>
      <c r="AN15" s="10">
        <f t="shared" si="31"/>
        <v>0</v>
      </c>
      <c r="AO15" s="10">
        <f t="shared" si="31"/>
        <v>0</v>
      </c>
      <c r="AP15" s="10">
        <f t="shared" si="31"/>
        <v>0</v>
      </c>
      <c r="AQ15" s="16">
        <f>AQ16</f>
        <v>80607</v>
      </c>
      <c r="AR15" s="16">
        <f>AR16</f>
        <v>0</v>
      </c>
      <c r="AS15" s="10">
        <f t="shared" si="32"/>
        <v>0</v>
      </c>
      <c r="AT15" s="10">
        <f t="shared" si="32"/>
        <v>0</v>
      </c>
      <c r="AU15" s="10">
        <f t="shared" si="32"/>
        <v>0</v>
      </c>
      <c r="AV15" s="10">
        <f t="shared" si="32"/>
        <v>0</v>
      </c>
      <c r="AW15" s="16">
        <f>AW16</f>
        <v>80607</v>
      </c>
      <c r="AX15" s="16">
        <f>AX16</f>
        <v>0</v>
      </c>
      <c r="AY15" s="10">
        <f t="shared" si="33"/>
        <v>0</v>
      </c>
      <c r="AZ15" s="10">
        <f t="shared" si="33"/>
        <v>0</v>
      </c>
      <c r="BA15" s="10">
        <f t="shared" si="33"/>
        <v>0</v>
      </c>
      <c r="BB15" s="10">
        <f t="shared" si="33"/>
        <v>0</v>
      </c>
      <c r="BC15" s="50">
        <f>BC16</f>
        <v>80607</v>
      </c>
      <c r="BD15" s="50">
        <f t="shared" si="34"/>
        <v>0</v>
      </c>
      <c r="BE15" s="50">
        <f t="shared" si="34"/>
        <v>28642</v>
      </c>
      <c r="BF15" s="50">
        <f t="shared" si="34"/>
        <v>0</v>
      </c>
      <c r="BG15" s="57">
        <f t="shared" si="2"/>
        <v>35.532894165519124</v>
      </c>
      <c r="BH15" s="58"/>
    </row>
    <row r="16" spans="1:60" ht="33">
      <c r="A16" s="26" t="s">
        <v>11</v>
      </c>
      <c r="B16" s="13">
        <f>B15</f>
        <v>913</v>
      </c>
      <c r="C16" s="13" t="s">
        <v>7</v>
      </c>
      <c r="D16" s="13" t="s">
        <v>17</v>
      </c>
      <c r="E16" s="13" t="s">
        <v>54</v>
      </c>
      <c r="F16" s="13" t="s">
        <v>12</v>
      </c>
      <c r="G16" s="14">
        <f>G17+G18</f>
        <v>80478</v>
      </c>
      <c r="H16" s="14">
        <f aca="true" t="shared" si="35" ref="H16:N16">H17+H18</f>
        <v>0</v>
      </c>
      <c r="I16" s="10">
        <f t="shared" si="35"/>
        <v>0</v>
      </c>
      <c r="J16" s="10">
        <f t="shared" si="35"/>
        <v>0</v>
      </c>
      <c r="K16" s="10">
        <f t="shared" si="35"/>
        <v>0</v>
      </c>
      <c r="L16" s="10">
        <f t="shared" si="35"/>
        <v>0</v>
      </c>
      <c r="M16" s="14">
        <f t="shared" si="35"/>
        <v>80478</v>
      </c>
      <c r="N16" s="14">
        <f t="shared" si="35"/>
        <v>0</v>
      </c>
      <c r="O16" s="10">
        <f aca="true" t="shared" si="36" ref="O16:T16">O17+O18</f>
        <v>0</v>
      </c>
      <c r="P16" s="10">
        <f t="shared" si="36"/>
        <v>0</v>
      </c>
      <c r="Q16" s="10">
        <f t="shared" si="36"/>
        <v>0</v>
      </c>
      <c r="R16" s="10">
        <f t="shared" si="36"/>
        <v>0</v>
      </c>
      <c r="S16" s="14">
        <f t="shared" si="36"/>
        <v>80478</v>
      </c>
      <c r="T16" s="14">
        <f t="shared" si="36"/>
        <v>0</v>
      </c>
      <c r="U16" s="10">
        <f aca="true" t="shared" si="37" ref="U16:Z16">U17+U18</f>
        <v>0</v>
      </c>
      <c r="V16" s="10">
        <f t="shared" si="37"/>
        <v>0</v>
      </c>
      <c r="W16" s="10">
        <f t="shared" si="37"/>
        <v>0</v>
      </c>
      <c r="X16" s="10">
        <f t="shared" si="37"/>
        <v>0</v>
      </c>
      <c r="Y16" s="14">
        <f t="shared" si="37"/>
        <v>80478</v>
      </c>
      <c r="Z16" s="14">
        <f t="shared" si="37"/>
        <v>0</v>
      </c>
      <c r="AA16" s="10">
        <f aca="true" t="shared" si="38" ref="AA16:AF16">AA17+AA18</f>
        <v>0</v>
      </c>
      <c r="AB16" s="10">
        <f t="shared" si="38"/>
        <v>0</v>
      </c>
      <c r="AC16" s="10">
        <f t="shared" si="38"/>
        <v>0</v>
      </c>
      <c r="AD16" s="10">
        <f t="shared" si="38"/>
        <v>0</v>
      </c>
      <c r="AE16" s="14">
        <f t="shared" si="38"/>
        <v>80478</v>
      </c>
      <c r="AF16" s="14">
        <f t="shared" si="38"/>
        <v>0</v>
      </c>
      <c r="AG16" s="10">
        <f aca="true" t="shared" si="39" ref="AG16:AL16">AG17+AG18</f>
        <v>129</v>
      </c>
      <c r="AH16" s="10">
        <f t="shared" si="39"/>
        <v>0</v>
      </c>
      <c r="AI16" s="10">
        <f t="shared" si="39"/>
        <v>0</v>
      </c>
      <c r="AJ16" s="10">
        <f t="shared" si="39"/>
        <v>0</v>
      </c>
      <c r="AK16" s="35">
        <f t="shared" si="39"/>
        <v>80607</v>
      </c>
      <c r="AL16" s="35">
        <f t="shared" si="39"/>
        <v>0</v>
      </c>
      <c r="AM16" s="10">
        <f aca="true" t="shared" si="40" ref="AM16:AR16">AM17+AM18</f>
        <v>0</v>
      </c>
      <c r="AN16" s="10">
        <f t="shared" si="40"/>
        <v>0</v>
      </c>
      <c r="AO16" s="10">
        <f t="shared" si="40"/>
        <v>0</v>
      </c>
      <c r="AP16" s="10">
        <f t="shared" si="40"/>
        <v>0</v>
      </c>
      <c r="AQ16" s="14">
        <f t="shared" si="40"/>
        <v>80607</v>
      </c>
      <c r="AR16" s="14">
        <f t="shared" si="40"/>
        <v>0</v>
      </c>
      <c r="AS16" s="10">
        <f aca="true" t="shared" si="41" ref="AS16:AX16">AS17+AS18</f>
        <v>0</v>
      </c>
      <c r="AT16" s="10">
        <f t="shared" si="41"/>
        <v>0</v>
      </c>
      <c r="AU16" s="10">
        <f t="shared" si="41"/>
        <v>0</v>
      </c>
      <c r="AV16" s="10">
        <f t="shared" si="41"/>
        <v>0</v>
      </c>
      <c r="AW16" s="14">
        <f t="shared" si="41"/>
        <v>80607</v>
      </c>
      <c r="AX16" s="14">
        <f t="shared" si="41"/>
        <v>0</v>
      </c>
      <c r="AY16" s="10">
        <f>AY17+AY18</f>
        <v>0</v>
      </c>
      <c r="AZ16" s="10">
        <f>AZ17+AZ18</f>
        <v>0</v>
      </c>
      <c r="BA16" s="10">
        <f>BA17+BA18</f>
        <v>0</v>
      </c>
      <c r="BB16" s="10">
        <f>BB17+BB18</f>
        <v>0</v>
      </c>
      <c r="BC16" s="48">
        <f>BC17+BC18</f>
        <v>80607</v>
      </c>
      <c r="BD16" s="48">
        <f>BD17+BD18</f>
        <v>0</v>
      </c>
      <c r="BE16" s="48">
        <f>BE17+BE18</f>
        <v>28642</v>
      </c>
      <c r="BF16" s="48">
        <f>BF17+BF18</f>
        <v>0</v>
      </c>
      <c r="BG16" s="57">
        <f t="shared" si="2"/>
        <v>35.532894165519124</v>
      </c>
      <c r="BH16" s="58"/>
    </row>
    <row r="17" spans="1:60" ht="16.5">
      <c r="A17" s="27" t="s">
        <v>13</v>
      </c>
      <c r="B17" s="13">
        <f>B16</f>
        <v>913</v>
      </c>
      <c r="C17" s="13" t="s">
        <v>7</v>
      </c>
      <c r="D17" s="13" t="s">
        <v>17</v>
      </c>
      <c r="E17" s="13" t="s">
        <v>54</v>
      </c>
      <c r="F17" s="10">
        <v>610</v>
      </c>
      <c r="G17" s="10">
        <f>73238+3847</f>
        <v>77085</v>
      </c>
      <c r="H17" s="10"/>
      <c r="I17" s="10"/>
      <c r="J17" s="10"/>
      <c r="K17" s="10"/>
      <c r="L17" s="10"/>
      <c r="M17" s="10">
        <f>G17+I17+J17+K17+L17</f>
        <v>77085</v>
      </c>
      <c r="N17" s="10">
        <f>H17+J17</f>
        <v>0</v>
      </c>
      <c r="O17" s="10"/>
      <c r="P17" s="10"/>
      <c r="Q17" s="10"/>
      <c r="R17" s="10"/>
      <c r="S17" s="10">
        <f>M17+O17+P17+Q17+R17</f>
        <v>77085</v>
      </c>
      <c r="T17" s="10">
        <f>N17+P17</f>
        <v>0</v>
      </c>
      <c r="U17" s="10"/>
      <c r="V17" s="10"/>
      <c r="W17" s="10"/>
      <c r="X17" s="10"/>
      <c r="Y17" s="10">
        <f>S17+U17+V17+W17+X17</f>
        <v>77085</v>
      </c>
      <c r="Z17" s="10">
        <f>T17+V17</f>
        <v>0</v>
      </c>
      <c r="AA17" s="10"/>
      <c r="AB17" s="10"/>
      <c r="AC17" s="10"/>
      <c r="AD17" s="10"/>
      <c r="AE17" s="10">
        <f>Y17+AA17+AB17+AC17+AD17</f>
        <v>77085</v>
      </c>
      <c r="AF17" s="10">
        <f>Z17+AB17</f>
        <v>0</v>
      </c>
      <c r="AG17" s="10">
        <f>129+59</f>
        <v>188</v>
      </c>
      <c r="AH17" s="10"/>
      <c r="AI17" s="10"/>
      <c r="AJ17" s="10"/>
      <c r="AK17" s="32">
        <f>AE17+AG17+AH17+AI17+AJ17</f>
        <v>77273</v>
      </c>
      <c r="AL17" s="32">
        <f>AF17+AH17</f>
        <v>0</v>
      </c>
      <c r="AM17" s="10"/>
      <c r="AN17" s="10"/>
      <c r="AO17" s="10"/>
      <c r="AP17" s="10"/>
      <c r="AQ17" s="10">
        <f>AK17+AM17+AN17+AO17+AP17</f>
        <v>77273</v>
      </c>
      <c r="AR17" s="10">
        <f>AL17+AN17</f>
        <v>0</v>
      </c>
      <c r="AS17" s="10"/>
      <c r="AT17" s="10"/>
      <c r="AU17" s="10"/>
      <c r="AV17" s="10"/>
      <c r="AW17" s="10">
        <f>AQ17+AS17+AT17+AU17+AV17</f>
        <v>77273</v>
      </c>
      <c r="AX17" s="10">
        <f>AR17+AT17</f>
        <v>0</v>
      </c>
      <c r="AY17" s="10"/>
      <c r="AZ17" s="10"/>
      <c r="BA17" s="10"/>
      <c r="BB17" s="10"/>
      <c r="BC17" s="49">
        <f>AW17+AY17+AZ17+BA17+BB17</f>
        <v>77273</v>
      </c>
      <c r="BD17" s="49">
        <f>AX17+AZ17</f>
        <v>0</v>
      </c>
      <c r="BE17" s="50">
        <v>27641</v>
      </c>
      <c r="BF17" s="50"/>
      <c r="BG17" s="57">
        <f t="shared" si="2"/>
        <v>35.77057963324835</v>
      </c>
      <c r="BH17" s="58"/>
    </row>
    <row r="18" spans="1:60" ht="16.5">
      <c r="A18" s="27" t="s">
        <v>18</v>
      </c>
      <c r="B18" s="13">
        <f>B14</f>
        <v>913</v>
      </c>
      <c r="C18" s="13" t="s">
        <v>7</v>
      </c>
      <c r="D18" s="13" t="s">
        <v>17</v>
      </c>
      <c r="E18" s="13" t="s">
        <v>54</v>
      </c>
      <c r="F18" s="10">
        <v>620</v>
      </c>
      <c r="G18" s="10">
        <f>3163+230</f>
        <v>3393</v>
      </c>
      <c r="H18" s="10"/>
      <c r="I18" s="10"/>
      <c r="J18" s="10"/>
      <c r="K18" s="10"/>
      <c r="L18" s="10"/>
      <c r="M18" s="10">
        <f>G18+I18+J18+K18+L18</f>
        <v>3393</v>
      </c>
      <c r="N18" s="10">
        <f>H18+J18</f>
        <v>0</v>
      </c>
      <c r="O18" s="10"/>
      <c r="P18" s="10"/>
      <c r="Q18" s="10"/>
      <c r="R18" s="10"/>
      <c r="S18" s="10">
        <f>M18+O18+P18+Q18+R18</f>
        <v>3393</v>
      </c>
      <c r="T18" s="10">
        <f>N18+P18</f>
        <v>0</v>
      </c>
      <c r="U18" s="10"/>
      <c r="V18" s="10"/>
      <c r="W18" s="10"/>
      <c r="X18" s="10"/>
      <c r="Y18" s="10">
        <f>S18+U18+V18+W18+X18</f>
        <v>3393</v>
      </c>
      <c r="Z18" s="10">
        <f>T18+V18</f>
        <v>0</v>
      </c>
      <c r="AA18" s="10"/>
      <c r="AB18" s="10"/>
      <c r="AC18" s="10"/>
      <c r="AD18" s="10"/>
      <c r="AE18" s="10">
        <f>Y18+AA18+AB18+AC18+AD18</f>
        <v>3393</v>
      </c>
      <c r="AF18" s="10">
        <f>Z18+AB18</f>
        <v>0</v>
      </c>
      <c r="AG18" s="10">
        <v>-59</v>
      </c>
      <c r="AH18" s="10"/>
      <c r="AI18" s="10"/>
      <c r="AJ18" s="10"/>
      <c r="AK18" s="32">
        <f>AE18+AG18+AH18+AI18+AJ18</f>
        <v>3334</v>
      </c>
      <c r="AL18" s="32">
        <f>AF18+AH18</f>
        <v>0</v>
      </c>
      <c r="AM18" s="10"/>
      <c r="AN18" s="10"/>
      <c r="AO18" s="10"/>
      <c r="AP18" s="10"/>
      <c r="AQ18" s="10">
        <f>AK18+AM18+AN18+AO18+AP18</f>
        <v>3334</v>
      </c>
      <c r="AR18" s="10">
        <f>AL18+AN18</f>
        <v>0</v>
      </c>
      <c r="AS18" s="10"/>
      <c r="AT18" s="10"/>
      <c r="AU18" s="10"/>
      <c r="AV18" s="10"/>
      <c r="AW18" s="10">
        <f>AQ18+AS18+AT18+AU18+AV18</f>
        <v>3334</v>
      </c>
      <c r="AX18" s="10">
        <f>AR18+AT18</f>
        <v>0</v>
      </c>
      <c r="AY18" s="10"/>
      <c r="AZ18" s="10"/>
      <c r="BA18" s="10"/>
      <c r="BB18" s="10"/>
      <c r="BC18" s="49">
        <f>AW18+AY18+AZ18+BA18+BB18</f>
        <v>3334</v>
      </c>
      <c r="BD18" s="49">
        <f>AX18+AZ18</f>
        <v>0</v>
      </c>
      <c r="BE18" s="50">
        <v>1001</v>
      </c>
      <c r="BF18" s="50"/>
      <c r="BG18" s="57">
        <f aca="true" t="shared" si="42" ref="BG18:BG79">BE18/BC18*100</f>
        <v>30.023995200959806</v>
      </c>
      <c r="BH18" s="58"/>
    </row>
    <row r="19" spans="1:60" ht="16.5">
      <c r="A19" s="26" t="s">
        <v>37</v>
      </c>
      <c r="B19" s="13" t="s">
        <v>55</v>
      </c>
      <c r="C19" s="13" t="s">
        <v>7</v>
      </c>
      <c r="D19" s="13" t="s">
        <v>17</v>
      </c>
      <c r="E19" s="13" t="s">
        <v>56</v>
      </c>
      <c r="F19" s="13"/>
      <c r="G19" s="14">
        <f aca="true" t="shared" si="43" ref="G19:R21">G20</f>
        <v>217045</v>
      </c>
      <c r="H19" s="14">
        <f t="shared" si="43"/>
        <v>0</v>
      </c>
      <c r="I19" s="10">
        <f t="shared" si="43"/>
        <v>0</v>
      </c>
      <c r="J19" s="10">
        <f t="shared" si="43"/>
        <v>0</v>
      </c>
      <c r="K19" s="10">
        <f t="shared" si="43"/>
        <v>0</v>
      </c>
      <c r="L19" s="10">
        <f t="shared" si="43"/>
        <v>0</v>
      </c>
      <c r="M19" s="14">
        <f t="shared" si="43"/>
        <v>217045</v>
      </c>
      <c r="N19" s="14">
        <f t="shared" si="43"/>
        <v>0</v>
      </c>
      <c r="O19" s="10">
        <f t="shared" si="43"/>
        <v>0</v>
      </c>
      <c r="P19" s="10">
        <f t="shared" si="43"/>
        <v>0</v>
      </c>
      <c r="Q19" s="10">
        <f t="shared" si="43"/>
        <v>0</v>
      </c>
      <c r="R19" s="10">
        <f t="shared" si="43"/>
        <v>0</v>
      </c>
      <c r="S19" s="14">
        <f aca="true" t="shared" si="44" ref="S19:AH21">S20</f>
        <v>217045</v>
      </c>
      <c r="T19" s="14">
        <f t="shared" si="44"/>
        <v>0</v>
      </c>
      <c r="U19" s="10">
        <f t="shared" si="44"/>
        <v>0</v>
      </c>
      <c r="V19" s="10">
        <f t="shared" si="44"/>
        <v>0</v>
      </c>
      <c r="W19" s="10">
        <f t="shared" si="44"/>
        <v>0</v>
      </c>
      <c r="X19" s="10">
        <f t="shared" si="44"/>
        <v>0</v>
      </c>
      <c r="Y19" s="14">
        <f t="shared" si="44"/>
        <v>217045</v>
      </c>
      <c r="Z19" s="14">
        <f t="shared" si="44"/>
        <v>0</v>
      </c>
      <c r="AA19" s="10">
        <f t="shared" si="44"/>
        <v>0</v>
      </c>
      <c r="AB19" s="10">
        <f t="shared" si="44"/>
        <v>0</v>
      </c>
      <c r="AC19" s="10">
        <f t="shared" si="44"/>
        <v>0</v>
      </c>
      <c r="AD19" s="10">
        <f t="shared" si="44"/>
        <v>0</v>
      </c>
      <c r="AE19" s="14">
        <f t="shared" si="44"/>
        <v>217045</v>
      </c>
      <c r="AF19" s="14">
        <f t="shared" si="44"/>
        <v>0</v>
      </c>
      <c r="AG19" s="10">
        <f t="shared" si="44"/>
        <v>0</v>
      </c>
      <c r="AH19" s="10">
        <f t="shared" si="44"/>
        <v>0</v>
      </c>
      <c r="AI19" s="10">
        <f aca="true" t="shared" si="45" ref="AG19:AV21">AI20</f>
        <v>0</v>
      </c>
      <c r="AJ19" s="10">
        <f t="shared" si="45"/>
        <v>0</v>
      </c>
      <c r="AK19" s="35">
        <f t="shared" si="45"/>
        <v>217045</v>
      </c>
      <c r="AL19" s="35">
        <f t="shared" si="45"/>
        <v>0</v>
      </c>
      <c r="AM19" s="10">
        <f t="shared" si="45"/>
        <v>0</v>
      </c>
      <c r="AN19" s="10">
        <f t="shared" si="45"/>
        <v>0</v>
      </c>
      <c r="AO19" s="10">
        <f t="shared" si="45"/>
        <v>0</v>
      </c>
      <c r="AP19" s="10">
        <f t="shared" si="45"/>
        <v>0</v>
      </c>
      <c r="AQ19" s="14">
        <f t="shared" si="45"/>
        <v>217045</v>
      </c>
      <c r="AR19" s="14">
        <f t="shared" si="45"/>
        <v>0</v>
      </c>
      <c r="AS19" s="10">
        <f t="shared" si="45"/>
        <v>0</v>
      </c>
      <c r="AT19" s="10">
        <f t="shared" si="45"/>
        <v>89083</v>
      </c>
      <c r="AU19" s="10">
        <f t="shared" si="45"/>
        <v>72250</v>
      </c>
      <c r="AV19" s="10">
        <f t="shared" si="45"/>
        <v>0</v>
      </c>
      <c r="AW19" s="14">
        <f aca="true" t="shared" si="46" ref="AS19:BF21">AW20</f>
        <v>378378</v>
      </c>
      <c r="AX19" s="14">
        <f t="shared" si="46"/>
        <v>89083</v>
      </c>
      <c r="AY19" s="10">
        <f t="shared" si="46"/>
        <v>0</v>
      </c>
      <c r="AZ19" s="10">
        <f t="shared" si="46"/>
        <v>-89083</v>
      </c>
      <c r="BA19" s="10">
        <f t="shared" si="46"/>
        <v>0</v>
      </c>
      <c r="BB19" s="10">
        <f t="shared" si="46"/>
        <v>0</v>
      </c>
      <c r="BC19" s="48">
        <f t="shared" si="46"/>
        <v>289295</v>
      </c>
      <c r="BD19" s="48">
        <f t="shared" si="46"/>
        <v>0</v>
      </c>
      <c r="BE19" s="48">
        <f t="shared" si="46"/>
        <v>108523</v>
      </c>
      <c r="BF19" s="48">
        <f t="shared" si="46"/>
        <v>0</v>
      </c>
      <c r="BG19" s="57">
        <f t="shared" si="42"/>
        <v>37.51291933839161</v>
      </c>
      <c r="BH19" s="58"/>
    </row>
    <row r="20" spans="1:60" ht="33">
      <c r="A20" s="26" t="s">
        <v>57</v>
      </c>
      <c r="B20" s="13" t="s">
        <v>55</v>
      </c>
      <c r="C20" s="13" t="s">
        <v>7</v>
      </c>
      <c r="D20" s="13" t="s">
        <v>17</v>
      </c>
      <c r="E20" s="13" t="s">
        <v>58</v>
      </c>
      <c r="F20" s="13"/>
      <c r="G20" s="14">
        <f t="shared" si="43"/>
        <v>217045</v>
      </c>
      <c r="H20" s="14">
        <f t="shared" si="43"/>
        <v>0</v>
      </c>
      <c r="I20" s="10">
        <f t="shared" si="43"/>
        <v>0</v>
      </c>
      <c r="J20" s="10">
        <f t="shared" si="43"/>
        <v>0</v>
      </c>
      <c r="K20" s="10">
        <f t="shared" si="43"/>
        <v>0</v>
      </c>
      <c r="L20" s="10">
        <f t="shared" si="43"/>
        <v>0</v>
      </c>
      <c r="M20" s="14">
        <f t="shared" si="43"/>
        <v>217045</v>
      </c>
      <c r="N20" s="14">
        <f t="shared" si="43"/>
        <v>0</v>
      </c>
      <c r="O20" s="10">
        <f t="shared" si="43"/>
        <v>0</v>
      </c>
      <c r="P20" s="10">
        <f t="shared" si="43"/>
        <v>0</v>
      </c>
      <c r="Q20" s="10">
        <f t="shared" si="43"/>
        <v>0</v>
      </c>
      <c r="R20" s="10">
        <f t="shared" si="43"/>
        <v>0</v>
      </c>
      <c r="S20" s="14">
        <f t="shared" si="44"/>
        <v>217045</v>
      </c>
      <c r="T20" s="14">
        <f t="shared" si="44"/>
        <v>0</v>
      </c>
      <c r="U20" s="10">
        <f t="shared" si="44"/>
        <v>0</v>
      </c>
      <c r="V20" s="10">
        <f t="shared" si="44"/>
        <v>0</v>
      </c>
      <c r="W20" s="10">
        <f t="shared" si="44"/>
        <v>0</v>
      </c>
      <c r="X20" s="10">
        <f t="shared" si="44"/>
        <v>0</v>
      </c>
      <c r="Y20" s="14">
        <f t="shared" si="44"/>
        <v>217045</v>
      </c>
      <c r="Z20" s="14">
        <f t="shared" si="44"/>
        <v>0</v>
      </c>
      <c r="AA20" s="10">
        <f t="shared" si="44"/>
        <v>0</v>
      </c>
      <c r="AB20" s="10">
        <f t="shared" si="44"/>
        <v>0</v>
      </c>
      <c r="AC20" s="10">
        <f t="shared" si="44"/>
        <v>0</v>
      </c>
      <c r="AD20" s="10">
        <f t="shared" si="44"/>
        <v>0</v>
      </c>
      <c r="AE20" s="14">
        <f t="shared" si="44"/>
        <v>217045</v>
      </c>
      <c r="AF20" s="14">
        <f t="shared" si="44"/>
        <v>0</v>
      </c>
      <c r="AG20" s="10">
        <f t="shared" si="45"/>
        <v>0</v>
      </c>
      <c r="AH20" s="10">
        <f t="shared" si="45"/>
        <v>0</v>
      </c>
      <c r="AI20" s="10">
        <f t="shared" si="45"/>
        <v>0</v>
      </c>
      <c r="AJ20" s="10">
        <f t="shared" si="45"/>
        <v>0</v>
      </c>
      <c r="AK20" s="35">
        <f t="shared" si="45"/>
        <v>217045</v>
      </c>
      <c r="AL20" s="35">
        <f t="shared" si="45"/>
        <v>0</v>
      </c>
      <c r="AM20" s="10">
        <f t="shared" si="45"/>
        <v>0</v>
      </c>
      <c r="AN20" s="10">
        <f t="shared" si="45"/>
        <v>0</v>
      </c>
      <c r="AO20" s="10">
        <f t="shared" si="45"/>
        <v>0</v>
      </c>
      <c r="AP20" s="10">
        <f t="shared" si="45"/>
        <v>0</v>
      </c>
      <c r="AQ20" s="14">
        <f t="shared" si="45"/>
        <v>217045</v>
      </c>
      <c r="AR20" s="14">
        <f t="shared" si="45"/>
        <v>0</v>
      </c>
      <c r="AS20" s="10">
        <f t="shared" si="46"/>
        <v>0</v>
      </c>
      <c r="AT20" s="10">
        <f t="shared" si="46"/>
        <v>89083</v>
      </c>
      <c r="AU20" s="10">
        <f t="shared" si="46"/>
        <v>72250</v>
      </c>
      <c r="AV20" s="10">
        <f t="shared" si="46"/>
        <v>0</v>
      </c>
      <c r="AW20" s="14">
        <f t="shared" si="46"/>
        <v>378378</v>
      </c>
      <c r="AX20" s="14">
        <f t="shared" si="46"/>
        <v>89083</v>
      </c>
      <c r="AY20" s="10">
        <f t="shared" si="46"/>
        <v>0</v>
      </c>
      <c r="AZ20" s="10">
        <f t="shared" si="46"/>
        <v>-89083</v>
      </c>
      <c r="BA20" s="10">
        <f t="shared" si="46"/>
        <v>0</v>
      </c>
      <c r="BB20" s="10">
        <f t="shared" si="46"/>
        <v>0</v>
      </c>
      <c r="BC20" s="48">
        <f t="shared" si="46"/>
        <v>289295</v>
      </c>
      <c r="BD20" s="48">
        <f t="shared" si="46"/>
        <v>0</v>
      </c>
      <c r="BE20" s="48">
        <f t="shared" si="46"/>
        <v>108523</v>
      </c>
      <c r="BF20" s="48">
        <f t="shared" si="46"/>
        <v>0</v>
      </c>
      <c r="BG20" s="57">
        <f t="shared" si="42"/>
        <v>37.51291933839161</v>
      </c>
      <c r="BH20" s="58"/>
    </row>
    <row r="21" spans="1:60" ht="33">
      <c r="A21" s="26" t="s">
        <v>11</v>
      </c>
      <c r="B21" s="13" t="str">
        <f>B19</f>
        <v>913</v>
      </c>
      <c r="C21" s="13" t="s">
        <v>7</v>
      </c>
      <c r="D21" s="13" t="s">
        <v>17</v>
      </c>
      <c r="E21" s="13" t="s">
        <v>58</v>
      </c>
      <c r="F21" s="13" t="s">
        <v>12</v>
      </c>
      <c r="G21" s="14">
        <f t="shared" si="43"/>
        <v>217045</v>
      </c>
      <c r="H21" s="14">
        <f t="shared" si="43"/>
        <v>0</v>
      </c>
      <c r="I21" s="10">
        <f t="shared" si="43"/>
        <v>0</v>
      </c>
      <c r="J21" s="10">
        <f t="shared" si="43"/>
        <v>0</v>
      </c>
      <c r="K21" s="10">
        <f t="shared" si="43"/>
        <v>0</v>
      </c>
      <c r="L21" s="10">
        <f t="shared" si="43"/>
        <v>0</v>
      </c>
      <c r="M21" s="14">
        <f t="shared" si="43"/>
        <v>217045</v>
      </c>
      <c r="N21" s="14">
        <f t="shared" si="43"/>
        <v>0</v>
      </c>
      <c r="O21" s="10">
        <f t="shared" si="43"/>
        <v>0</v>
      </c>
      <c r="P21" s="10">
        <f t="shared" si="43"/>
        <v>0</v>
      </c>
      <c r="Q21" s="10">
        <f t="shared" si="43"/>
        <v>0</v>
      </c>
      <c r="R21" s="10">
        <f t="shared" si="43"/>
        <v>0</v>
      </c>
      <c r="S21" s="14">
        <f t="shared" si="44"/>
        <v>217045</v>
      </c>
      <c r="T21" s="14">
        <f t="shared" si="44"/>
        <v>0</v>
      </c>
      <c r="U21" s="10">
        <f t="shared" si="44"/>
        <v>0</v>
      </c>
      <c r="V21" s="10">
        <f t="shared" si="44"/>
        <v>0</v>
      </c>
      <c r="W21" s="10">
        <f t="shared" si="44"/>
        <v>0</v>
      </c>
      <c r="X21" s="10">
        <f t="shared" si="44"/>
        <v>0</v>
      </c>
      <c r="Y21" s="14">
        <f t="shared" si="44"/>
        <v>217045</v>
      </c>
      <c r="Z21" s="14">
        <f t="shared" si="44"/>
        <v>0</v>
      </c>
      <c r="AA21" s="10">
        <f t="shared" si="44"/>
        <v>0</v>
      </c>
      <c r="AB21" s="10">
        <f t="shared" si="44"/>
        <v>0</v>
      </c>
      <c r="AC21" s="10">
        <f t="shared" si="44"/>
        <v>0</v>
      </c>
      <c r="AD21" s="10">
        <f t="shared" si="44"/>
        <v>0</v>
      </c>
      <c r="AE21" s="14">
        <f t="shared" si="44"/>
        <v>217045</v>
      </c>
      <c r="AF21" s="14">
        <f t="shared" si="44"/>
        <v>0</v>
      </c>
      <c r="AG21" s="10">
        <f t="shared" si="45"/>
        <v>0</v>
      </c>
      <c r="AH21" s="10">
        <f t="shared" si="45"/>
        <v>0</v>
      </c>
      <c r="AI21" s="10">
        <f t="shared" si="45"/>
        <v>0</v>
      </c>
      <c r="AJ21" s="10">
        <f t="shared" si="45"/>
        <v>0</v>
      </c>
      <c r="AK21" s="35">
        <f t="shared" si="45"/>
        <v>217045</v>
      </c>
      <c r="AL21" s="35">
        <f t="shared" si="45"/>
        <v>0</v>
      </c>
      <c r="AM21" s="10">
        <f t="shared" si="45"/>
        <v>0</v>
      </c>
      <c r="AN21" s="10">
        <f t="shared" si="45"/>
        <v>0</v>
      </c>
      <c r="AO21" s="10">
        <f t="shared" si="45"/>
        <v>0</v>
      </c>
      <c r="AP21" s="10">
        <f t="shared" si="45"/>
        <v>0</v>
      </c>
      <c r="AQ21" s="14">
        <f t="shared" si="45"/>
        <v>217045</v>
      </c>
      <c r="AR21" s="14">
        <f t="shared" si="45"/>
        <v>0</v>
      </c>
      <c r="AS21" s="10">
        <f t="shared" si="46"/>
        <v>0</v>
      </c>
      <c r="AT21" s="10">
        <f t="shared" si="46"/>
        <v>89083</v>
      </c>
      <c r="AU21" s="10">
        <f t="shared" si="46"/>
        <v>72250</v>
      </c>
      <c r="AV21" s="10">
        <f t="shared" si="46"/>
        <v>0</v>
      </c>
      <c r="AW21" s="14">
        <f t="shared" si="46"/>
        <v>378378</v>
      </c>
      <c r="AX21" s="14">
        <f t="shared" si="46"/>
        <v>89083</v>
      </c>
      <c r="AY21" s="10">
        <f t="shared" si="46"/>
        <v>0</v>
      </c>
      <c r="AZ21" s="10">
        <f t="shared" si="46"/>
        <v>-89083</v>
      </c>
      <c r="BA21" s="10">
        <f t="shared" si="46"/>
        <v>0</v>
      </c>
      <c r="BB21" s="10">
        <f t="shared" si="46"/>
        <v>0</v>
      </c>
      <c r="BC21" s="48">
        <f t="shared" si="46"/>
        <v>289295</v>
      </c>
      <c r="BD21" s="48">
        <f t="shared" si="46"/>
        <v>0</v>
      </c>
      <c r="BE21" s="48">
        <f t="shared" si="46"/>
        <v>108523</v>
      </c>
      <c r="BF21" s="48">
        <f t="shared" si="46"/>
        <v>0</v>
      </c>
      <c r="BG21" s="57">
        <f t="shared" si="42"/>
        <v>37.51291933839161</v>
      </c>
      <c r="BH21" s="58"/>
    </row>
    <row r="22" spans="1:60" ht="36" customHeight="1">
      <c r="A22" s="26" t="s">
        <v>35</v>
      </c>
      <c r="B22" s="13" t="str">
        <f>B20</f>
        <v>913</v>
      </c>
      <c r="C22" s="13" t="s">
        <v>7</v>
      </c>
      <c r="D22" s="13" t="s">
        <v>17</v>
      </c>
      <c r="E22" s="13" t="s">
        <v>58</v>
      </c>
      <c r="F22" s="10">
        <v>630</v>
      </c>
      <c r="G22" s="10">
        <f>254295-37250</f>
        <v>217045</v>
      </c>
      <c r="H22" s="10"/>
      <c r="I22" s="10"/>
      <c r="J22" s="10"/>
      <c r="K22" s="10"/>
      <c r="L22" s="10"/>
      <c r="M22" s="10">
        <f>G22+I22+J22+K22+L22</f>
        <v>217045</v>
      </c>
      <c r="N22" s="10">
        <f>H22+J22</f>
        <v>0</v>
      </c>
      <c r="O22" s="10"/>
      <c r="P22" s="10"/>
      <c r="Q22" s="10"/>
      <c r="R22" s="10"/>
      <c r="S22" s="10">
        <f>M22+O22+P22+Q22+R22</f>
        <v>217045</v>
      </c>
      <c r="T22" s="10">
        <f>N22+P22</f>
        <v>0</v>
      </c>
      <c r="U22" s="10"/>
      <c r="V22" s="10"/>
      <c r="W22" s="10"/>
      <c r="X22" s="10"/>
      <c r="Y22" s="10">
        <f>S22+U22+V22+W22+X22</f>
        <v>217045</v>
      </c>
      <c r="Z22" s="10">
        <f>T22+V22</f>
        <v>0</v>
      </c>
      <c r="AA22" s="10"/>
      <c r="AB22" s="10"/>
      <c r="AC22" s="10"/>
      <c r="AD22" s="10"/>
      <c r="AE22" s="10">
        <f>Y22+AA22+AB22+AC22+AD22</f>
        <v>217045</v>
      </c>
      <c r="AF22" s="10">
        <f>Z22+AB22</f>
        <v>0</v>
      </c>
      <c r="AG22" s="10"/>
      <c r="AH22" s="10"/>
      <c r="AI22" s="32">
        <f>72250-72250</f>
        <v>0</v>
      </c>
      <c r="AJ22" s="10"/>
      <c r="AK22" s="32">
        <f>AE22+AG22+AH22+AI22+AJ22</f>
        <v>217045</v>
      </c>
      <c r="AL22" s="32">
        <f>AF22+AH22</f>
        <v>0</v>
      </c>
      <c r="AM22" s="10"/>
      <c r="AN22" s="10"/>
      <c r="AO22" s="10">
        <f>72250-72250</f>
        <v>0</v>
      </c>
      <c r="AP22" s="10"/>
      <c r="AQ22" s="10">
        <f>AK22+AM22+AN22+AO22+AP22</f>
        <v>217045</v>
      </c>
      <c r="AR22" s="10">
        <f>AL22+AN22</f>
        <v>0</v>
      </c>
      <c r="AS22" s="10"/>
      <c r="AT22" s="10">
        <v>89083</v>
      </c>
      <c r="AU22" s="10">
        <f>72250</f>
        <v>72250</v>
      </c>
      <c r="AV22" s="10"/>
      <c r="AW22" s="10">
        <f>AQ22+AS22+AT22+AU22+AV22</f>
        <v>378378</v>
      </c>
      <c r="AX22" s="10">
        <f>AR22+AT22</f>
        <v>89083</v>
      </c>
      <c r="AY22" s="10"/>
      <c r="AZ22" s="10">
        <v>-89083</v>
      </c>
      <c r="BA22" s="10"/>
      <c r="BB22" s="10"/>
      <c r="BC22" s="49">
        <f>AW22+AY22+AZ22+BA22+BB22</f>
        <v>289295</v>
      </c>
      <c r="BD22" s="49">
        <f>AX22+AZ22</f>
        <v>0</v>
      </c>
      <c r="BE22" s="50">
        <v>108523</v>
      </c>
      <c r="BF22" s="50"/>
      <c r="BG22" s="57">
        <f t="shared" si="42"/>
        <v>37.51291933839161</v>
      </c>
      <c r="BH22" s="58"/>
    </row>
    <row r="23" spans="1:60" ht="36" customHeight="1">
      <c r="A23" s="26" t="s">
        <v>85</v>
      </c>
      <c r="B23" s="13">
        <v>913</v>
      </c>
      <c r="C23" s="13" t="s">
        <v>7</v>
      </c>
      <c r="D23" s="13" t="s">
        <v>17</v>
      </c>
      <c r="E23" s="13" t="s">
        <v>87</v>
      </c>
      <c r="F23" s="13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>
        <f>AY24</f>
        <v>0</v>
      </c>
      <c r="AZ23" s="10">
        <f aca="true" t="shared" si="47" ref="AZ23:BD25">AZ24</f>
        <v>89083</v>
      </c>
      <c r="BA23" s="10">
        <f t="shared" si="47"/>
        <v>0</v>
      </c>
      <c r="BB23" s="10">
        <f t="shared" si="47"/>
        <v>0</v>
      </c>
      <c r="BC23" s="49">
        <f t="shared" si="47"/>
        <v>89083</v>
      </c>
      <c r="BD23" s="49">
        <f t="shared" si="47"/>
        <v>89083</v>
      </c>
      <c r="BE23" s="50"/>
      <c r="BF23" s="50"/>
      <c r="BG23" s="57">
        <f t="shared" si="42"/>
        <v>0</v>
      </c>
      <c r="BH23" s="58">
        <f aca="true" t="shared" si="48" ref="BH23:BH73">BF23/BD23*100</f>
        <v>0</v>
      </c>
    </row>
    <row r="24" spans="1:60" ht="36" customHeight="1">
      <c r="A24" s="27" t="s">
        <v>86</v>
      </c>
      <c r="B24" s="13">
        <v>913</v>
      </c>
      <c r="C24" s="13" t="s">
        <v>7</v>
      </c>
      <c r="D24" s="13" t="s">
        <v>17</v>
      </c>
      <c r="E24" s="13" t="s">
        <v>90</v>
      </c>
      <c r="F24" s="13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>
        <f>AY25</f>
        <v>0</v>
      </c>
      <c r="AZ24" s="10">
        <f t="shared" si="47"/>
        <v>89083</v>
      </c>
      <c r="BA24" s="10">
        <f t="shared" si="47"/>
        <v>0</v>
      </c>
      <c r="BB24" s="10">
        <f t="shared" si="47"/>
        <v>0</v>
      </c>
      <c r="BC24" s="49">
        <f t="shared" si="47"/>
        <v>89083</v>
      </c>
      <c r="BD24" s="49">
        <f t="shared" si="47"/>
        <v>89083</v>
      </c>
      <c r="BE24" s="50"/>
      <c r="BF24" s="50"/>
      <c r="BG24" s="57">
        <f t="shared" si="42"/>
        <v>0</v>
      </c>
      <c r="BH24" s="58">
        <f t="shared" si="48"/>
        <v>0</v>
      </c>
    </row>
    <row r="25" spans="1:60" ht="36" customHeight="1">
      <c r="A25" s="26" t="s">
        <v>11</v>
      </c>
      <c r="B25" s="13">
        <v>913</v>
      </c>
      <c r="C25" s="13" t="s">
        <v>7</v>
      </c>
      <c r="D25" s="13" t="s">
        <v>17</v>
      </c>
      <c r="E25" s="13" t="s">
        <v>90</v>
      </c>
      <c r="F25" s="13" t="s">
        <v>12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>
        <f>AY26</f>
        <v>0</v>
      </c>
      <c r="AZ25" s="10">
        <f t="shared" si="47"/>
        <v>89083</v>
      </c>
      <c r="BA25" s="10">
        <f t="shared" si="47"/>
        <v>0</v>
      </c>
      <c r="BB25" s="10">
        <f t="shared" si="47"/>
        <v>0</v>
      </c>
      <c r="BC25" s="49">
        <f t="shared" si="47"/>
        <v>89083</v>
      </c>
      <c r="BD25" s="49">
        <f t="shared" si="47"/>
        <v>89083</v>
      </c>
      <c r="BE25" s="50"/>
      <c r="BF25" s="50"/>
      <c r="BG25" s="57">
        <f t="shared" si="42"/>
        <v>0</v>
      </c>
      <c r="BH25" s="58">
        <f t="shared" si="48"/>
        <v>0</v>
      </c>
    </row>
    <row r="26" spans="1:60" ht="42.75" customHeight="1">
      <c r="A26" s="26" t="s">
        <v>35</v>
      </c>
      <c r="B26" s="13">
        <v>913</v>
      </c>
      <c r="C26" s="13" t="s">
        <v>7</v>
      </c>
      <c r="D26" s="13" t="s">
        <v>17</v>
      </c>
      <c r="E26" s="13" t="s">
        <v>90</v>
      </c>
      <c r="F26" s="13" t="s">
        <v>36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>
        <v>89083</v>
      </c>
      <c r="BA26" s="10"/>
      <c r="BB26" s="10"/>
      <c r="BC26" s="49">
        <f>AW26+AY26+AZ26+BA26+BB26</f>
        <v>89083</v>
      </c>
      <c r="BD26" s="49">
        <f>AX26+AZ26</f>
        <v>89083</v>
      </c>
      <c r="BE26" s="50"/>
      <c r="BF26" s="50"/>
      <c r="BG26" s="57">
        <f t="shared" si="42"/>
        <v>0</v>
      </c>
      <c r="BH26" s="58">
        <f t="shared" si="48"/>
        <v>0</v>
      </c>
    </row>
    <row r="27" spans="1:60" ht="16.5">
      <c r="A27" s="26" t="s">
        <v>104</v>
      </c>
      <c r="B27" s="20" t="s">
        <v>55</v>
      </c>
      <c r="C27" s="13" t="s">
        <v>7</v>
      </c>
      <c r="D27" s="13" t="s">
        <v>17</v>
      </c>
      <c r="E27" s="13" t="s">
        <v>112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>
        <f aca="true" t="shared" si="49" ref="AB27:AL27">AB28+AB32</f>
        <v>1504487</v>
      </c>
      <c r="AC27" s="10">
        <f t="shared" si="49"/>
        <v>0</v>
      </c>
      <c r="AD27" s="10">
        <f t="shared" si="49"/>
        <v>0</v>
      </c>
      <c r="AE27" s="10">
        <f t="shared" si="49"/>
        <v>1504487</v>
      </c>
      <c r="AF27" s="10">
        <f t="shared" si="49"/>
        <v>1504487</v>
      </c>
      <c r="AG27" s="10">
        <f t="shared" si="49"/>
        <v>0</v>
      </c>
      <c r="AH27" s="10">
        <f t="shared" si="49"/>
        <v>0</v>
      </c>
      <c r="AI27" s="10">
        <f t="shared" si="49"/>
        <v>0</v>
      </c>
      <c r="AJ27" s="10">
        <f t="shared" si="49"/>
        <v>0</v>
      </c>
      <c r="AK27" s="32">
        <f t="shared" si="49"/>
        <v>1504487</v>
      </c>
      <c r="AL27" s="32">
        <f t="shared" si="49"/>
        <v>1504487</v>
      </c>
      <c r="AM27" s="10">
        <f aca="true" t="shared" si="50" ref="AM27:AR27">AM28+AM32</f>
        <v>0</v>
      </c>
      <c r="AN27" s="10">
        <f t="shared" si="50"/>
        <v>0</v>
      </c>
      <c r="AO27" s="10">
        <f t="shared" si="50"/>
        <v>0</v>
      </c>
      <c r="AP27" s="10">
        <f t="shared" si="50"/>
        <v>0</v>
      </c>
      <c r="AQ27" s="10">
        <f t="shared" si="50"/>
        <v>1504487</v>
      </c>
      <c r="AR27" s="10">
        <f t="shared" si="50"/>
        <v>1504487</v>
      </c>
      <c r="AS27" s="10">
        <f aca="true" t="shared" si="51" ref="AS27:AX27">AS28+AS32</f>
        <v>0</v>
      </c>
      <c r="AT27" s="10">
        <f t="shared" si="51"/>
        <v>0</v>
      </c>
      <c r="AU27" s="10">
        <f t="shared" si="51"/>
        <v>0</v>
      </c>
      <c r="AV27" s="10">
        <f t="shared" si="51"/>
        <v>0</v>
      </c>
      <c r="AW27" s="10">
        <f t="shared" si="51"/>
        <v>1504487</v>
      </c>
      <c r="AX27" s="10">
        <f t="shared" si="51"/>
        <v>1504487</v>
      </c>
      <c r="AY27" s="10">
        <f>AY28+AY32</f>
        <v>0</v>
      </c>
      <c r="AZ27" s="10">
        <f>AZ28+AZ32</f>
        <v>0</v>
      </c>
      <c r="BA27" s="10">
        <f>BA28+BA32</f>
        <v>0</v>
      </c>
      <c r="BB27" s="10">
        <f>BB28+BB32</f>
        <v>0</v>
      </c>
      <c r="BC27" s="49">
        <f>BC28+BC32</f>
        <v>1504487</v>
      </c>
      <c r="BD27" s="49">
        <f>BD28+BD32</f>
        <v>1504487</v>
      </c>
      <c r="BE27" s="49">
        <f>BE28+BE32</f>
        <v>694288</v>
      </c>
      <c r="BF27" s="49">
        <f>BF28+BF32</f>
        <v>694288</v>
      </c>
      <c r="BG27" s="57">
        <f t="shared" si="42"/>
        <v>46.14782314503216</v>
      </c>
      <c r="BH27" s="58">
        <f t="shared" si="48"/>
        <v>46.14782314503216</v>
      </c>
    </row>
    <row r="28" spans="1:60" ht="54.75" customHeight="1">
      <c r="A28" s="26" t="s">
        <v>108</v>
      </c>
      <c r="B28" s="20" t="s">
        <v>55</v>
      </c>
      <c r="C28" s="13" t="s">
        <v>7</v>
      </c>
      <c r="D28" s="13" t="s">
        <v>17</v>
      </c>
      <c r="E28" s="13" t="s">
        <v>109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>
        <f>AB29</f>
        <v>1322499</v>
      </c>
      <c r="AC28" s="10">
        <f>AC29</f>
        <v>0</v>
      </c>
      <c r="AD28" s="10">
        <f>AD29</f>
        <v>0</v>
      </c>
      <c r="AE28" s="10">
        <f>AE29</f>
        <v>1322499</v>
      </c>
      <c r="AF28" s="10">
        <f>AF29</f>
        <v>1322499</v>
      </c>
      <c r="AG28" s="10"/>
      <c r="AH28" s="10">
        <f>AH29</f>
        <v>0</v>
      </c>
      <c r="AI28" s="10">
        <f>AI29</f>
        <v>0</v>
      </c>
      <c r="AJ28" s="10">
        <f>AJ29</f>
        <v>0</v>
      </c>
      <c r="AK28" s="32">
        <f>AK29</f>
        <v>1322499</v>
      </c>
      <c r="AL28" s="32">
        <f>AL29</f>
        <v>1322499</v>
      </c>
      <c r="AM28" s="10"/>
      <c r="AN28" s="10">
        <f>AN29</f>
        <v>0</v>
      </c>
      <c r="AO28" s="10">
        <f>AO29</f>
        <v>0</v>
      </c>
      <c r="AP28" s="10">
        <f>AP29</f>
        <v>0</v>
      </c>
      <c r="AQ28" s="10">
        <f>AQ29</f>
        <v>1322499</v>
      </c>
      <c r="AR28" s="10">
        <f>AR29</f>
        <v>1322499</v>
      </c>
      <c r="AS28" s="10"/>
      <c r="AT28" s="10">
        <f>AT29</f>
        <v>0</v>
      </c>
      <c r="AU28" s="10">
        <f>AU29</f>
        <v>0</v>
      </c>
      <c r="AV28" s="10">
        <f>AV29</f>
        <v>0</v>
      </c>
      <c r="AW28" s="10">
        <f>AW29</f>
        <v>1322499</v>
      </c>
      <c r="AX28" s="10">
        <f>AX29</f>
        <v>1322499</v>
      </c>
      <c r="AY28" s="10"/>
      <c r="AZ28" s="10">
        <f>AZ29</f>
        <v>0</v>
      </c>
      <c r="BA28" s="10">
        <f>BA29</f>
        <v>0</v>
      </c>
      <c r="BB28" s="10">
        <f>BB29</f>
        <v>0</v>
      </c>
      <c r="BC28" s="49">
        <f>BC29</f>
        <v>1322499</v>
      </c>
      <c r="BD28" s="49">
        <f>BD29</f>
        <v>1322499</v>
      </c>
      <c r="BE28" s="49">
        <f>BE29</f>
        <v>614914</v>
      </c>
      <c r="BF28" s="49">
        <f>BF29</f>
        <v>614914</v>
      </c>
      <c r="BG28" s="57">
        <f t="shared" si="42"/>
        <v>46.49636786114772</v>
      </c>
      <c r="BH28" s="58">
        <f t="shared" si="48"/>
        <v>46.49636786114772</v>
      </c>
    </row>
    <row r="29" spans="1:60" ht="33">
      <c r="A29" s="26" t="s">
        <v>11</v>
      </c>
      <c r="B29" s="20" t="s">
        <v>55</v>
      </c>
      <c r="C29" s="13" t="s">
        <v>7</v>
      </c>
      <c r="D29" s="13" t="s">
        <v>17</v>
      </c>
      <c r="E29" s="13" t="s">
        <v>109</v>
      </c>
      <c r="F29" s="10">
        <v>600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>
        <f>AB30+AB31</f>
        <v>1322499</v>
      </c>
      <c r="AC29" s="10">
        <f>AC30+AC31</f>
        <v>0</v>
      </c>
      <c r="AD29" s="10">
        <f>AD30+AD31</f>
        <v>0</v>
      </c>
      <c r="AE29" s="10">
        <f>AE30+AE31</f>
        <v>1322499</v>
      </c>
      <c r="AF29" s="10">
        <f>AF30+AF31</f>
        <v>1322499</v>
      </c>
      <c r="AG29" s="10"/>
      <c r="AH29" s="10">
        <f>AH30+AH31</f>
        <v>0</v>
      </c>
      <c r="AI29" s="10">
        <f>AI30+AI31</f>
        <v>0</v>
      </c>
      <c r="AJ29" s="10">
        <f>AJ30+AJ31</f>
        <v>0</v>
      </c>
      <c r="AK29" s="32">
        <f>AK30+AK31</f>
        <v>1322499</v>
      </c>
      <c r="AL29" s="32">
        <f>AL30+AL31</f>
        <v>1322499</v>
      </c>
      <c r="AM29" s="10"/>
      <c r="AN29" s="10">
        <f>AN30+AN31</f>
        <v>0</v>
      </c>
      <c r="AO29" s="10">
        <f>AO30+AO31</f>
        <v>0</v>
      </c>
      <c r="AP29" s="10">
        <f>AP30+AP31</f>
        <v>0</v>
      </c>
      <c r="AQ29" s="10">
        <f>AQ30+AQ31</f>
        <v>1322499</v>
      </c>
      <c r="AR29" s="10">
        <f>AR30+AR31</f>
        <v>1322499</v>
      </c>
      <c r="AS29" s="10"/>
      <c r="AT29" s="10">
        <f>AT30+AT31</f>
        <v>0</v>
      </c>
      <c r="AU29" s="10">
        <f>AU30+AU31</f>
        <v>0</v>
      </c>
      <c r="AV29" s="10">
        <f>AV30+AV31</f>
        <v>0</v>
      </c>
      <c r="AW29" s="10">
        <f>AW30+AW31</f>
        <v>1322499</v>
      </c>
      <c r="AX29" s="10">
        <f>AX30+AX31</f>
        <v>1322499</v>
      </c>
      <c r="AY29" s="10"/>
      <c r="AZ29" s="10">
        <f>AZ30+AZ31</f>
        <v>0</v>
      </c>
      <c r="BA29" s="10">
        <f>BA30+BA31</f>
        <v>0</v>
      </c>
      <c r="BB29" s="10">
        <f>BB30+BB31</f>
        <v>0</v>
      </c>
      <c r="BC29" s="49">
        <f>BC30+BC31</f>
        <v>1322499</v>
      </c>
      <c r="BD29" s="49">
        <f>BD30+BD31</f>
        <v>1322499</v>
      </c>
      <c r="BE29" s="49">
        <f>BE30+BE31</f>
        <v>614914</v>
      </c>
      <c r="BF29" s="49">
        <f>BF30+BF31</f>
        <v>614914</v>
      </c>
      <c r="BG29" s="57">
        <f t="shared" si="42"/>
        <v>46.49636786114772</v>
      </c>
      <c r="BH29" s="58">
        <f t="shared" si="48"/>
        <v>46.49636786114772</v>
      </c>
    </row>
    <row r="30" spans="1:60" ht="16.5">
      <c r="A30" s="27" t="s">
        <v>13</v>
      </c>
      <c r="B30" s="20" t="s">
        <v>55</v>
      </c>
      <c r="C30" s="13" t="s">
        <v>7</v>
      </c>
      <c r="D30" s="13" t="s">
        <v>17</v>
      </c>
      <c r="E30" s="13" t="s">
        <v>109</v>
      </c>
      <c r="F30" s="10">
        <v>610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>
        <v>1219348</v>
      </c>
      <c r="AC30" s="10"/>
      <c r="AD30" s="10"/>
      <c r="AE30" s="10">
        <f>Y30+AB30</f>
        <v>1219348</v>
      </c>
      <c r="AF30" s="10">
        <f>Z30+AB30</f>
        <v>1219348</v>
      </c>
      <c r="AG30" s="10"/>
      <c r="AH30" s="10"/>
      <c r="AI30" s="10"/>
      <c r="AJ30" s="10"/>
      <c r="AK30" s="32">
        <f>AE30+AG30+AH30+AI30+AJ30</f>
        <v>1219348</v>
      </c>
      <c r="AL30" s="32">
        <f>AF30+AH30</f>
        <v>1219348</v>
      </c>
      <c r="AM30" s="10"/>
      <c r="AN30" s="10"/>
      <c r="AO30" s="10"/>
      <c r="AP30" s="10"/>
      <c r="AQ30" s="10">
        <f>AK30+AM30+AN30+AO30+AP30</f>
        <v>1219348</v>
      </c>
      <c r="AR30" s="10">
        <f>AL30+AN30</f>
        <v>1219348</v>
      </c>
      <c r="AS30" s="10"/>
      <c r="AT30" s="10"/>
      <c r="AU30" s="10"/>
      <c r="AV30" s="10"/>
      <c r="AW30" s="10">
        <f>AQ30+AS30+AT30+AU30+AV30</f>
        <v>1219348</v>
      </c>
      <c r="AX30" s="10">
        <f>AR30+AT30</f>
        <v>1219348</v>
      </c>
      <c r="AY30" s="10"/>
      <c r="AZ30" s="10"/>
      <c r="BA30" s="10"/>
      <c r="BB30" s="10"/>
      <c r="BC30" s="49">
        <f>AW30+AY30+AZ30+BA30+BB30</f>
        <v>1219348</v>
      </c>
      <c r="BD30" s="49">
        <f>AX30+AZ30</f>
        <v>1219348</v>
      </c>
      <c r="BE30" s="50">
        <v>572343</v>
      </c>
      <c r="BF30" s="50">
        <v>572343</v>
      </c>
      <c r="BG30" s="57">
        <f t="shared" si="42"/>
        <v>46.93844579234148</v>
      </c>
      <c r="BH30" s="58">
        <f t="shared" si="48"/>
        <v>46.93844579234148</v>
      </c>
    </row>
    <row r="31" spans="1:60" ht="16.5">
      <c r="A31" s="27" t="s">
        <v>18</v>
      </c>
      <c r="B31" s="20" t="s">
        <v>55</v>
      </c>
      <c r="C31" s="13" t="s">
        <v>7</v>
      </c>
      <c r="D31" s="13" t="s">
        <v>17</v>
      </c>
      <c r="E31" s="13" t="s">
        <v>109</v>
      </c>
      <c r="F31" s="10">
        <v>620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>
        <v>103151</v>
      </c>
      <c r="AC31" s="10"/>
      <c r="AD31" s="10"/>
      <c r="AE31" s="10">
        <f>Y31+AB31</f>
        <v>103151</v>
      </c>
      <c r="AF31" s="10">
        <f>Z31+AB31</f>
        <v>103151</v>
      </c>
      <c r="AG31" s="10"/>
      <c r="AH31" s="10"/>
      <c r="AI31" s="10"/>
      <c r="AJ31" s="10"/>
      <c r="AK31" s="32">
        <f>AE31+AG31+AH31+AI31+AJ31</f>
        <v>103151</v>
      </c>
      <c r="AL31" s="32">
        <f>AF31+AH31</f>
        <v>103151</v>
      </c>
      <c r="AM31" s="10"/>
      <c r="AN31" s="10"/>
      <c r="AO31" s="10"/>
      <c r="AP31" s="10"/>
      <c r="AQ31" s="10">
        <f>AK31+AM31+AN31+AO31+AP31</f>
        <v>103151</v>
      </c>
      <c r="AR31" s="10">
        <f>AL31+AN31</f>
        <v>103151</v>
      </c>
      <c r="AS31" s="10"/>
      <c r="AT31" s="10"/>
      <c r="AU31" s="10"/>
      <c r="AV31" s="10"/>
      <c r="AW31" s="10">
        <f>AQ31+AS31+AT31+AU31+AV31</f>
        <v>103151</v>
      </c>
      <c r="AX31" s="10">
        <f>AR31+AT31</f>
        <v>103151</v>
      </c>
      <c r="AY31" s="10"/>
      <c r="AZ31" s="10"/>
      <c r="BA31" s="10"/>
      <c r="BB31" s="10"/>
      <c r="BC31" s="49">
        <f>AW31+AY31+AZ31+BA31+BB31</f>
        <v>103151</v>
      </c>
      <c r="BD31" s="49">
        <f>AX31+AZ31</f>
        <v>103151</v>
      </c>
      <c r="BE31" s="50">
        <v>42571</v>
      </c>
      <c r="BF31" s="50">
        <v>42571</v>
      </c>
      <c r="BG31" s="57">
        <f t="shared" si="42"/>
        <v>41.27056451221995</v>
      </c>
      <c r="BH31" s="58">
        <f t="shared" si="48"/>
        <v>41.27056451221995</v>
      </c>
    </row>
    <row r="32" spans="1:60" ht="103.5" customHeight="1">
      <c r="A32" s="27" t="s">
        <v>110</v>
      </c>
      <c r="B32" s="20" t="s">
        <v>55</v>
      </c>
      <c r="C32" s="13" t="s">
        <v>7</v>
      </c>
      <c r="D32" s="13" t="s">
        <v>17</v>
      </c>
      <c r="E32" s="13" t="s">
        <v>111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>
        <f>AB33</f>
        <v>181988</v>
      </c>
      <c r="AC32" s="10">
        <f>AC33</f>
        <v>0</v>
      </c>
      <c r="AD32" s="10">
        <f>AD33</f>
        <v>0</v>
      </c>
      <c r="AE32" s="10">
        <f>AE33</f>
        <v>181988</v>
      </c>
      <c r="AF32" s="10">
        <f>AF33</f>
        <v>181988</v>
      </c>
      <c r="AG32" s="10"/>
      <c r="AH32" s="10">
        <f>AH33</f>
        <v>0</v>
      </c>
      <c r="AI32" s="10">
        <f>AI33</f>
        <v>0</v>
      </c>
      <c r="AJ32" s="10">
        <f>AJ33</f>
        <v>0</v>
      </c>
      <c r="AK32" s="32">
        <f>AK33</f>
        <v>181988</v>
      </c>
      <c r="AL32" s="32">
        <f>AL33</f>
        <v>181988</v>
      </c>
      <c r="AM32" s="10"/>
      <c r="AN32" s="10">
        <f>AN33</f>
        <v>0</v>
      </c>
      <c r="AO32" s="10">
        <f>AO33</f>
        <v>0</v>
      </c>
      <c r="AP32" s="10">
        <f>AP33</f>
        <v>0</v>
      </c>
      <c r="AQ32" s="10">
        <f>AQ33</f>
        <v>181988</v>
      </c>
      <c r="AR32" s="10">
        <f>AR33</f>
        <v>181988</v>
      </c>
      <c r="AS32" s="10"/>
      <c r="AT32" s="10">
        <f>AT33</f>
        <v>0</v>
      </c>
      <c r="AU32" s="10">
        <f>AU33</f>
        <v>0</v>
      </c>
      <c r="AV32" s="10">
        <f>AV33</f>
        <v>0</v>
      </c>
      <c r="AW32" s="10">
        <f>AW33</f>
        <v>181988</v>
      </c>
      <c r="AX32" s="10">
        <f>AX33</f>
        <v>181988</v>
      </c>
      <c r="AY32" s="10"/>
      <c r="AZ32" s="10">
        <f>AZ33</f>
        <v>0</v>
      </c>
      <c r="BA32" s="10">
        <f>BA33</f>
        <v>0</v>
      </c>
      <c r="BB32" s="10">
        <f>BB33</f>
        <v>0</v>
      </c>
      <c r="BC32" s="49">
        <f>BC33</f>
        <v>181988</v>
      </c>
      <c r="BD32" s="49">
        <f>BD33</f>
        <v>181988</v>
      </c>
      <c r="BE32" s="49">
        <f>BE33</f>
        <v>79374</v>
      </c>
      <c r="BF32" s="49">
        <f>BF33</f>
        <v>79374</v>
      </c>
      <c r="BG32" s="57">
        <f t="shared" si="42"/>
        <v>43.61496362397521</v>
      </c>
      <c r="BH32" s="58">
        <f t="shared" si="48"/>
        <v>43.61496362397521</v>
      </c>
    </row>
    <row r="33" spans="1:60" ht="33">
      <c r="A33" s="26" t="s">
        <v>11</v>
      </c>
      <c r="B33" s="20" t="s">
        <v>55</v>
      </c>
      <c r="C33" s="13" t="s">
        <v>7</v>
      </c>
      <c r="D33" s="13" t="s">
        <v>17</v>
      </c>
      <c r="E33" s="13" t="s">
        <v>111</v>
      </c>
      <c r="F33" s="10">
        <v>600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>
        <f>AB34+AB35</f>
        <v>181988</v>
      </c>
      <c r="AC33" s="10">
        <f>AC34+AC35</f>
        <v>0</v>
      </c>
      <c r="AD33" s="10">
        <f>AD34+AD35</f>
        <v>0</v>
      </c>
      <c r="AE33" s="10">
        <f>AE34+AE35</f>
        <v>181988</v>
      </c>
      <c r="AF33" s="10">
        <f>AF34+AF35</f>
        <v>181988</v>
      </c>
      <c r="AG33" s="10"/>
      <c r="AH33" s="10">
        <f>AH34+AH35</f>
        <v>0</v>
      </c>
      <c r="AI33" s="10">
        <f>AI34+AI35</f>
        <v>0</v>
      </c>
      <c r="AJ33" s="10">
        <f>AJ34+AJ35</f>
        <v>0</v>
      </c>
      <c r="AK33" s="32">
        <f>AK34+AK35</f>
        <v>181988</v>
      </c>
      <c r="AL33" s="32">
        <f>AL34+AL35</f>
        <v>181988</v>
      </c>
      <c r="AM33" s="10"/>
      <c r="AN33" s="10">
        <f>AN34+AN35</f>
        <v>0</v>
      </c>
      <c r="AO33" s="10">
        <f>AO34+AO35</f>
        <v>0</v>
      </c>
      <c r="AP33" s="10">
        <f>AP34+AP35</f>
        <v>0</v>
      </c>
      <c r="AQ33" s="10">
        <f>AQ34+AQ35</f>
        <v>181988</v>
      </c>
      <c r="AR33" s="10">
        <f>AR34+AR35</f>
        <v>181988</v>
      </c>
      <c r="AS33" s="10"/>
      <c r="AT33" s="10">
        <f>AT34+AT35</f>
        <v>0</v>
      </c>
      <c r="AU33" s="10">
        <f>AU34+AU35</f>
        <v>0</v>
      </c>
      <c r="AV33" s="10">
        <f>AV34+AV35</f>
        <v>0</v>
      </c>
      <c r="AW33" s="10">
        <f>AW34+AW35</f>
        <v>181988</v>
      </c>
      <c r="AX33" s="10">
        <f>AX34+AX35</f>
        <v>181988</v>
      </c>
      <c r="AY33" s="10"/>
      <c r="AZ33" s="10">
        <f>AZ34+AZ35</f>
        <v>0</v>
      </c>
      <c r="BA33" s="10">
        <f>BA34+BA35</f>
        <v>0</v>
      </c>
      <c r="BB33" s="10">
        <f>BB34+BB35</f>
        <v>0</v>
      </c>
      <c r="BC33" s="49">
        <f>BC34+BC35</f>
        <v>181988</v>
      </c>
      <c r="BD33" s="49">
        <f>BD34+BD35</f>
        <v>181988</v>
      </c>
      <c r="BE33" s="49">
        <f>BE34+BE35</f>
        <v>79374</v>
      </c>
      <c r="BF33" s="49">
        <f>BF34+BF35</f>
        <v>79374</v>
      </c>
      <c r="BG33" s="57">
        <f t="shared" si="42"/>
        <v>43.61496362397521</v>
      </c>
      <c r="BH33" s="58">
        <f t="shared" si="48"/>
        <v>43.61496362397521</v>
      </c>
    </row>
    <row r="34" spans="1:60" ht="16.5">
      <c r="A34" s="27" t="s">
        <v>13</v>
      </c>
      <c r="B34" s="20" t="s">
        <v>55</v>
      </c>
      <c r="C34" s="13" t="s">
        <v>7</v>
      </c>
      <c r="D34" s="13" t="s">
        <v>17</v>
      </c>
      <c r="E34" s="13" t="s">
        <v>111</v>
      </c>
      <c r="F34" s="10">
        <v>610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>
        <v>168745</v>
      </c>
      <c r="AC34" s="10"/>
      <c r="AD34" s="10"/>
      <c r="AE34" s="10">
        <f>AB34</f>
        <v>168745</v>
      </c>
      <c r="AF34" s="10">
        <f>AB34</f>
        <v>168745</v>
      </c>
      <c r="AG34" s="10"/>
      <c r="AH34" s="10"/>
      <c r="AI34" s="10"/>
      <c r="AJ34" s="10"/>
      <c r="AK34" s="32">
        <f>AE34+AG34+AH34+AI34+AJ34</f>
        <v>168745</v>
      </c>
      <c r="AL34" s="32">
        <f>AF34+AH34</f>
        <v>168745</v>
      </c>
      <c r="AM34" s="10"/>
      <c r="AN34" s="10"/>
      <c r="AO34" s="10"/>
      <c r="AP34" s="10"/>
      <c r="AQ34" s="10">
        <f>AK34+AM34+AN34+AO34+AP34</f>
        <v>168745</v>
      </c>
      <c r="AR34" s="10">
        <f>AL34+AN34</f>
        <v>168745</v>
      </c>
      <c r="AS34" s="10"/>
      <c r="AT34" s="10"/>
      <c r="AU34" s="10"/>
      <c r="AV34" s="10"/>
      <c r="AW34" s="10">
        <f>AQ34+AS34+AT34+AU34+AV34</f>
        <v>168745</v>
      </c>
      <c r="AX34" s="10">
        <f>AR34+AT34</f>
        <v>168745</v>
      </c>
      <c r="AY34" s="10"/>
      <c r="AZ34" s="10"/>
      <c r="BA34" s="10"/>
      <c r="BB34" s="10"/>
      <c r="BC34" s="49">
        <f>AW34+AY34+AZ34+BA34+BB34</f>
        <v>168745</v>
      </c>
      <c r="BD34" s="49">
        <f>AX34+AZ34</f>
        <v>168745</v>
      </c>
      <c r="BE34" s="50">
        <v>74090</v>
      </c>
      <c r="BF34" s="50">
        <v>74090</v>
      </c>
      <c r="BG34" s="57">
        <f t="shared" si="42"/>
        <v>43.9064861181072</v>
      </c>
      <c r="BH34" s="58">
        <f t="shared" si="48"/>
        <v>43.9064861181072</v>
      </c>
    </row>
    <row r="35" spans="1:60" ht="16.5">
      <c r="A35" s="27" t="s">
        <v>18</v>
      </c>
      <c r="B35" s="20" t="s">
        <v>55</v>
      </c>
      <c r="C35" s="13" t="s">
        <v>7</v>
      </c>
      <c r="D35" s="13" t="s">
        <v>17</v>
      </c>
      <c r="E35" s="13" t="s">
        <v>111</v>
      </c>
      <c r="F35" s="10">
        <v>620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>
        <v>13243</v>
      </c>
      <c r="AC35" s="10"/>
      <c r="AD35" s="10"/>
      <c r="AE35" s="10">
        <f>AB35</f>
        <v>13243</v>
      </c>
      <c r="AF35" s="10">
        <f>AB35</f>
        <v>13243</v>
      </c>
      <c r="AG35" s="10"/>
      <c r="AH35" s="10"/>
      <c r="AI35" s="10"/>
      <c r="AJ35" s="10"/>
      <c r="AK35" s="32">
        <f>AE35+AG35+AH35+AI35+AJ35</f>
        <v>13243</v>
      </c>
      <c r="AL35" s="32">
        <f>AF35+AH35</f>
        <v>13243</v>
      </c>
      <c r="AM35" s="10"/>
      <c r="AN35" s="10"/>
      <c r="AO35" s="10"/>
      <c r="AP35" s="10"/>
      <c r="AQ35" s="10">
        <f>AK35+AM35+AN35+AO35+AP35</f>
        <v>13243</v>
      </c>
      <c r="AR35" s="10">
        <f>AL35+AN35</f>
        <v>13243</v>
      </c>
      <c r="AS35" s="10"/>
      <c r="AT35" s="10"/>
      <c r="AU35" s="10"/>
      <c r="AV35" s="10"/>
      <c r="AW35" s="10">
        <f>AQ35+AS35+AT35+AU35+AV35</f>
        <v>13243</v>
      </c>
      <c r="AX35" s="10">
        <f>AR35+AT35</f>
        <v>13243</v>
      </c>
      <c r="AY35" s="10"/>
      <c r="AZ35" s="10"/>
      <c r="BA35" s="10"/>
      <c r="BB35" s="10"/>
      <c r="BC35" s="49">
        <f>AW35+AY35+AZ35+BA35+BB35</f>
        <v>13243</v>
      </c>
      <c r="BD35" s="49">
        <f>AX35+AZ35</f>
        <v>13243</v>
      </c>
      <c r="BE35" s="50">
        <v>5284</v>
      </c>
      <c r="BF35" s="50">
        <v>5284</v>
      </c>
      <c r="BG35" s="57">
        <f t="shared" si="42"/>
        <v>39.90032469984143</v>
      </c>
      <c r="BH35" s="58">
        <f t="shared" si="48"/>
        <v>39.90032469984143</v>
      </c>
    </row>
    <row r="36" spans="1:60" ht="49.5">
      <c r="A36" s="27" t="s">
        <v>129</v>
      </c>
      <c r="B36" s="20" t="s">
        <v>55</v>
      </c>
      <c r="C36" s="17" t="s">
        <v>7</v>
      </c>
      <c r="D36" s="13" t="s">
        <v>17</v>
      </c>
      <c r="E36" s="30" t="s">
        <v>130</v>
      </c>
      <c r="F36" s="13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>
        <f>AG37</f>
        <v>0</v>
      </c>
      <c r="AH36" s="10">
        <f aca="true" t="shared" si="52" ref="AH36:AW37">AH37</f>
        <v>0</v>
      </c>
      <c r="AI36" s="10">
        <f t="shared" si="52"/>
        <v>1828</v>
      </c>
      <c r="AJ36" s="10">
        <f t="shared" si="52"/>
        <v>0</v>
      </c>
      <c r="AK36" s="32">
        <f t="shared" si="52"/>
        <v>1828</v>
      </c>
      <c r="AL36" s="32">
        <f t="shared" si="52"/>
        <v>0</v>
      </c>
      <c r="AM36" s="10">
        <f>AM37</f>
        <v>0</v>
      </c>
      <c r="AN36" s="10">
        <f t="shared" si="52"/>
        <v>0</v>
      </c>
      <c r="AO36" s="10">
        <f t="shared" si="52"/>
        <v>0</v>
      </c>
      <c r="AP36" s="10">
        <f t="shared" si="52"/>
        <v>0</v>
      </c>
      <c r="AQ36" s="10">
        <f t="shared" si="52"/>
        <v>1828</v>
      </c>
      <c r="AR36" s="10">
        <f t="shared" si="52"/>
        <v>0</v>
      </c>
      <c r="AS36" s="10">
        <f>AS37</f>
        <v>0</v>
      </c>
      <c r="AT36" s="10">
        <f t="shared" si="52"/>
        <v>0</v>
      </c>
      <c r="AU36" s="10">
        <f t="shared" si="52"/>
        <v>0</v>
      </c>
      <c r="AV36" s="10">
        <f t="shared" si="52"/>
        <v>0</v>
      </c>
      <c r="AW36" s="10">
        <f t="shared" si="52"/>
        <v>1828</v>
      </c>
      <c r="AX36" s="10">
        <f aca="true" t="shared" si="53" ref="AT36:AX37">AX37</f>
        <v>0</v>
      </c>
      <c r="AY36" s="10">
        <f>AY37</f>
        <v>0</v>
      </c>
      <c r="AZ36" s="10">
        <f aca="true" t="shared" si="54" ref="AZ36:BD37">AZ37</f>
        <v>0</v>
      </c>
      <c r="BA36" s="10">
        <f t="shared" si="54"/>
        <v>0</v>
      </c>
      <c r="BB36" s="10">
        <f t="shared" si="54"/>
        <v>0</v>
      </c>
      <c r="BC36" s="49">
        <f t="shared" si="54"/>
        <v>1828</v>
      </c>
      <c r="BD36" s="49">
        <f t="shared" si="54"/>
        <v>0</v>
      </c>
      <c r="BE36" s="50"/>
      <c r="BF36" s="50"/>
      <c r="BG36" s="57">
        <f t="shared" si="42"/>
        <v>0</v>
      </c>
      <c r="BH36" s="58"/>
    </row>
    <row r="37" spans="1:60" ht="33">
      <c r="A37" s="26" t="s">
        <v>11</v>
      </c>
      <c r="B37" s="20" t="s">
        <v>55</v>
      </c>
      <c r="C37" s="17" t="s">
        <v>7</v>
      </c>
      <c r="D37" s="13" t="s">
        <v>17</v>
      </c>
      <c r="E37" s="30" t="s">
        <v>130</v>
      </c>
      <c r="F37" s="13" t="s">
        <v>12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>
        <f>AG38</f>
        <v>0</v>
      </c>
      <c r="AH37" s="10">
        <f t="shared" si="52"/>
        <v>0</v>
      </c>
      <c r="AI37" s="10">
        <f t="shared" si="52"/>
        <v>1828</v>
      </c>
      <c r="AJ37" s="10">
        <f t="shared" si="52"/>
        <v>0</v>
      </c>
      <c r="AK37" s="32">
        <f t="shared" si="52"/>
        <v>1828</v>
      </c>
      <c r="AL37" s="32">
        <f t="shared" si="52"/>
        <v>0</v>
      </c>
      <c r="AM37" s="10">
        <f>AM38</f>
        <v>0</v>
      </c>
      <c r="AN37" s="10">
        <f t="shared" si="52"/>
        <v>0</v>
      </c>
      <c r="AO37" s="10">
        <f t="shared" si="52"/>
        <v>0</v>
      </c>
      <c r="AP37" s="10">
        <f t="shared" si="52"/>
        <v>0</v>
      </c>
      <c r="AQ37" s="10">
        <f t="shared" si="52"/>
        <v>1828</v>
      </c>
      <c r="AR37" s="10">
        <f t="shared" si="52"/>
        <v>0</v>
      </c>
      <c r="AS37" s="10">
        <f>AS38</f>
        <v>0</v>
      </c>
      <c r="AT37" s="10">
        <f t="shared" si="53"/>
        <v>0</v>
      </c>
      <c r="AU37" s="10">
        <f t="shared" si="53"/>
        <v>0</v>
      </c>
      <c r="AV37" s="10">
        <f t="shared" si="53"/>
        <v>0</v>
      </c>
      <c r="AW37" s="10">
        <f t="shared" si="53"/>
        <v>1828</v>
      </c>
      <c r="AX37" s="10">
        <f t="shared" si="53"/>
        <v>0</v>
      </c>
      <c r="AY37" s="10">
        <f>AY38</f>
        <v>0</v>
      </c>
      <c r="AZ37" s="10">
        <f t="shared" si="54"/>
        <v>0</v>
      </c>
      <c r="BA37" s="10">
        <f t="shared" si="54"/>
        <v>0</v>
      </c>
      <c r="BB37" s="10">
        <f t="shared" si="54"/>
        <v>0</v>
      </c>
      <c r="BC37" s="49">
        <f t="shared" si="54"/>
        <v>1828</v>
      </c>
      <c r="BD37" s="49">
        <f t="shared" si="54"/>
        <v>0</v>
      </c>
      <c r="BE37" s="50"/>
      <c r="BF37" s="50"/>
      <c r="BG37" s="57">
        <f t="shared" si="42"/>
        <v>0</v>
      </c>
      <c r="BH37" s="58"/>
    </row>
    <row r="38" spans="1:60" ht="16.5">
      <c r="A38" s="27" t="s">
        <v>13</v>
      </c>
      <c r="B38" s="20" t="s">
        <v>55</v>
      </c>
      <c r="C38" s="17" t="s">
        <v>7</v>
      </c>
      <c r="D38" s="13" t="s">
        <v>17</v>
      </c>
      <c r="E38" s="30" t="s">
        <v>130</v>
      </c>
      <c r="F38" s="13" t="s">
        <v>21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>
        <v>1828</v>
      </c>
      <c r="AJ38" s="10"/>
      <c r="AK38" s="32">
        <f>AE38+AG38+AH38+AI38+AJ38</f>
        <v>1828</v>
      </c>
      <c r="AL38" s="32">
        <f>AF38+AH38</f>
        <v>0</v>
      </c>
      <c r="AM38" s="10"/>
      <c r="AN38" s="10"/>
      <c r="AO38" s="10"/>
      <c r="AP38" s="10"/>
      <c r="AQ38" s="10">
        <f>AK38+AM38+AN38+AO38+AP38</f>
        <v>1828</v>
      </c>
      <c r="AR38" s="10">
        <f>AL38+AN38</f>
        <v>0</v>
      </c>
      <c r="AS38" s="10"/>
      <c r="AT38" s="10"/>
      <c r="AU38" s="10"/>
      <c r="AV38" s="10"/>
      <c r="AW38" s="10">
        <f>AQ38+AS38+AT38+AU38+AV38</f>
        <v>1828</v>
      </c>
      <c r="AX38" s="10">
        <f>AR38+AT38</f>
        <v>0</v>
      </c>
      <c r="AY38" s="10"/>
      <c r="AZ38" s="10"/>
      <c r="BA38" s="10"/>
      <c r="BB38" s="10"/>
      <c r="BC38" s="49">
        <f>AW38+AY38+AZ38+BA38+BB38</f>
        <v>1828</v>
      </c>
      <c r="BD38" s="49">
        <f>AX38+AZ38</f>
        <v>0</v>
      </c>
      <c r="BE38" s="50"/>
      <c r="BF38" s="50"/>
      <c r="BG38" s="57">
        <f t="shared" si="42"/>
        <v>0</v>
      </c>
      <c r="BH38" s="58"/>
    </row>
    <row r="39" spans="1:60" ht="18.75">
      <c r="A39" s="25" t="s">
        <v>6</v>
      </c>
      <c r="B39" s="11" t="s">
        <v>55</v>
      </c>
      <c r="C39" s="11" t="s">
        <v>7</v>
      </c>
      <c r="D39" s="11" t="s">
        <v>8</v>
      </c>
      <c r="E39" s="11"/>
      <c r="F39" s="11"/>
      <c r="G39" s="12">
        <f>G40</f>
        <v>678232</v>
      </c>
      <c r="H39" s="12">
        <f aca="true" t="shared" si="55" ref="H39:R39">H40</f>
        <v>0</v>
      </c>
      <c r="I39" s="10">
        <f t="shared" si="55"/>
        <v>0</v>
      </c>
      <c r="J39" s="10">
        <f t="shared" si="55"/>
        <v>0</v>
      </c>
      <c r="K39" s="10">
        <f t="shared" si="55"/>
        <v>0</v>
      </c>
      <c r="L39" s="10">
        <f t="shared" si="55"/>
        <v>0</v>
      </c>
      <c r="M39" s="12">
        <f t="shared" si="55"/>
        <v>678232</v>
      </c>
      <c r="N39" s="12">
        <f t="shared" si="55"/>
        <v>0</v>
      </c>
      <c r="O39" s="10">
        <f t="shared" si="55"/>
        <v>0</v>
      </c>
      <c r="P39" s="10">
        <f t="shared" si="55"/>
        <v>0</v>
      </c>
      <c r="Q39" s="10">
        <f t="shared" si="55"/>
        <v>0</v>
      </c>
      <c r="R39" s="10">
        <f t="shared" si="55"/>
        <v>0</v>
      </c>
      <c r="S39" s="12">
        <f aca="true" t="shared" si="56" ref="S39:AL39">S40</f>
        <v>678232</v>
      </c>
      <c r="T39" s="12">
        <f t="shared" si="56"/>
        <v>0</v>
      </c>
      <c r="U39" s="10">
        <f t="shared" si="56"/>
        <v>0</v>
      </c>
      <c r="V39" s="10">
        <f t="shared" si="56"/>
        <v>0</v>
      </c>
      <c r="W39" s="10">
        <f t="shared" si="56"/>
        <v>0</v>
      </c>
      <c r="X39" s="10">
        <f t="shared" si="56"/>
        <v>0</v>
      </c>
      <c r="Y39" s="12">
        <f t="shared" si="56"/>
        <v>678232</v>
      </c>
      <c r="Z39" s="12">
        <f t="shared" si="56"/>
        <v>0</v>
      </c>
      <c r="AA39" s="10">
        <f t="shared" si="56"/>
        <v>0</v>
      </c>
      <c r="AB39" s="12">
        <f t="shared" si="56"/>
        <v>2157180</v>
      </c>
      <c r="AC39" s="10">
        <f t="shared" si="56"/>
        <v>0</v>
      </c>
      <c r="AD39" s="10">
        <f t="shared" si="56"/>
        <v>0</v>
      </c>
      <c r="AE39" s="12">
        <f t="shared" si="56"/>
        <v>2835412</v>
      </c>
      <c r="AF39" s="12">
        <f t="shared" si="56"/>
        <v>2157180</v>
      </c>
      <c r="AG39" s="10">
        <f t="shared" si="56"/>
        <v>-306</v>
      </c>
      <c r="AH39" s="15">
        <f t="shared" si="56"/>
        <v>0</v>
      </c>
      <c r="AI39" s="10">
        <f t="shared" si="56"/>
        <v>0</v>
      </c>
      <c r="AJ39" s="10">
        <f t="shared" si="56"/>
        <v>0</v>
      </c>
      <c r="AK39" s="34">
        <f t="shared" si="56"/>
        <v>2835106</v>
      </c>
      <c r="AL39" s="34">
        <f t="shared" si="56"/>
        <v>2157180</v>
      </c>
      <c r="AM39" s="12">
        <f>AM40+AM67</f>
        <v>60247</v>
      </c>
      <c r="AN39" s="12">
        <f>AN40+AN67</f>
        <v>0</v>
      </c>
      <c r="AO39" s="12">
        <f>AO40+AO67</f>
        <v>0</v>
      </c>
      <c r="AP39" s="12">
        <f>AP40+AP67</f>
        <v>0</v>
      </c>
      <c r="AQ39" s="12">
        <f>AQ40+AQ67</f>
        <v>2895353</v>
      </c>
      <c r="AR39" s="12">
        <f>AR40+AR67</f>
        <v>2157180</v>
      </c>
      <c r="AS39" s="12">
        <f>AS40+AS67</f>
        <v>0</v>
      </c>
      <c r="AT39" s="12">
        <f>AT40+AT67</f>
        <v>0</v>
      </c>
      <c r="AU39" s="12">
        <f>AU40+AU67</f>
        <v>5000</v>
      </c>
      <c r="AV39" s="12">
        <f>AV40+AV67</f>
        <v>0</v>
      </c>
      <c r="AW39" s="12">
        <f>AW40+AW67</f>
        <v>2900353</v>
      </c>
      <c r="AX39" s="12">
        <f>AX40+AX67</f>
        <v>2157180</v>
      </c>
      <c r="AY39" s="12">
        <f>AY40+AY67</f>
        <v>-5000</v>
      </c>
      <c r="AZ39" s="12">
        <f>AZ40+AZ67</f>
        <v>0</v>
      </c>
      <c r="BA39" s="12">
        <f>BA40+BA67</f>
        <v>26804</v>
      </c>
      <c r="BB39" s="12">
        <f>BB40+BB67</f>
        <v>0</v>
      </c>
      <c r="BC39" s="54">
        <f>BC40+BC67</f>
        <v>2922157</v>
      </c>
      <c r="BD39" s="54">
        <f>BD40+BD67</f>
        <v>2157180</v>
      </c>
      <c r="BE39" s="54">
        <f>BE40+BE67</f>
        <v>1581283</v>
      </c>
      <c r="BF39" s="54">
        <f>BF40+BF67</f>
        <v>1178734</v>
      </c>
      <c r="BG39" s="61">
        <f t="shared" si="42"/>
        <v>54.113553789204346</v>
      </c>
      <c r="BH39" s="62">
        <f t="shared" si="48"/>
        <v>54.64235715146627</v>
      </c>
    </row>
    <row r="40" spans="1:60" ht="43.5" customHeight="1">
      <c r="A40" s="23" t="s">
        <v>95</v>
      </c>
      <c r="B40" s="13">
        <v>913</v>
      </c>
      <c r="C40" s="13" t="s">
        <v>7</v>
      </c>
      <c r="D40" s="13" t="s">
        <v>8</v>
      </c>
      <c r="E40" s="13" t="s">
        <v>40</v>
      </c>
      <c r="F40" s="13"/>
      <c r="G40" s="16">
        <f>G41+G45+G49</f>
        <v>678232</v>
      </c>
      <c r="H40" s="16">
        <f aca="true" t="shared" si="57" ref="H40:N40">H41+H45+H49</f>
        <v>0</v>
      </c>
      <c r="I40" s="10">
        <f t="shared" si="57"/>
        <v>0</v>
      </c>
      <c r="J40" s="10">
        <f t="shared" si="57"/>
        <v>0</v>
      </c>
      <c r="K40" s="10">
        <f t="shared" si="57"/>
        <v>0</v>
      </c>
      <c r="L40" s="10">
        <f t="shared" si="57"/>
        <v>0</v>
      </c>
      <c r="M40" s="16">
        <f t="shared" si="57"/>
        <v>678232</v>
      </c>
      <c r="N40" s="16">
        <f t="shared" si="57"/>
        <v>0</v>
      </c>
      <c r="O40" s="10">
        <f aca="true" t="shared" si="58" ref="O40:T40">O41+O45+O49</f>
        <v>0</v>
      </c>
      <c r="P40" s="10">
        <f t="shared" si="58"/>
        <v>0</v>
      </c>
      <c r="Q40" s="10">
        <f t="shared" si="58"/>
        <v>0</v>
      </c>
      <c r="R40" s="10">
        <f t="shared" si="58"/>
        <v>0</v>
      </c>
      <c r="S40" s="16">
        <f t="shared" si="58"/>
        <v>678232</v>
      </c>
      <c r="T40" s="16">
        <f t="shared" si="58"/>
        <v>0</v>
      </c>
      <c r="U40" s="10">
        <f aca="true" t="shared" si="59" ref="U40:Z40">U41+U45+U49</f>
        <v>0</v>
      </c>
      <c r="V40" s="10">
        <f t="shared" si="59"/>
        <v>0</v>
      </c>
      <c r="W40" s="10">
        <f t="shared" si="59"/>
        <v>0</v>
      </c>
      <c r="X40" s="10">
        <f t="shared" si="59"/>
        <v>0</v>
      </c>
      <c r="Y40" s="16">
        <f t="shared" si="59"/>
        <v>678232</v>
      </c>
      <c r="Z40" s="16">
        <f t="shared" si="59"/>
        <v>0</v>
      </c>
      <c r="AA40" s="10">
        <f>AA41+AA45+AA49</f>
        <v>0</v>
      </c>
      <c r="AB40" s="10">
        <f>AB41+AB45+AB49+AB53</f>
        <v>2157180</v>
      </c>
      <c r="AC40" s="10">
        <f>AC41+AC45+AC49+AC53</f>
        <v>0</v>
      </c>
      <c r="AD40" s="10">
        <f>AD41+AD45+AD49+AD53</f>
        <v>0</v>
      </c>
      <c r="AE40" s="10">
        <f>AE41+AE45+AE49+AE53</f>
        <v>2835412</v>
      </c>
      <c r="AF40" s="10">
        <f>AF41+AF45+AF49+AF53</f>
        <v>2157180</v>
      </c>
      <c r="AG40" s="10">
        <f>AG41+AG45+AG49</f>
        <v>-306</v>
      </c>
      <c r="AH40" s="10">
        <f>AH41+AH45+AH49+AH53</f>
        <v>0</v>
      </c>
      <c r="AI40" s="10">
        <f>AI41+AI45+AI49+AI53</f>
        <v>0</v>
      </c>
      <c r="AJ40" s="10">
        <f>AJ41+AJ45+AJ49+AJ53</f>
        <v>0</v>
      </c>
      <c r="AK40" s="32">
        <f>AK41+AK45+AK49+AK53</f>
        <v>2835106</v>
      </c>
      <c r="AL40" s="32">
        <f>AL41+AL45+AL49+AL53</f>
        <v>2157180</v>
      </c>
      <c r="AM40" s="10">
        <f>AM41+AM45+AM49</f>
        <v>0</v>
      </c>
      <c r="AN40" s="10">
        <f>AN41+AN45+AN49+AN53</f>
        <v>0</v>
      </c>
      <c r="AO40" s="10">
        <f>AO41+AO45+AO49+AO53</f>
        <v>0</v>
      </c>
      <c r="AP40" s="10">
        <f>AP41+AP45+AP49+AP53</f>
        <v>0</v>
      </c>
      <c r="AQ40" s="10">
        <f>AQ41+AQ45+AQ49+AQ53</f>
        <v>2835106</v>
      </c>
      <c r="AR40" s="10">
        <f>AR41+AR45+AR49+AR53</f>
        <v>2157180</v>
      </c>
      <c r="AS40" s="10">
        <f>AS41+AS45+AS49</f>
        <v>0</v>
      </c>
      <c r="AT40" s="10">
        <f>AT41+AT45+AT49+AT53</f>
        <v>0</v>
      </c>
      <c r="AU40" s="10">
        <f>AU41+AU45+AU49+AU53</f>
        <v>0</v>
      </c>
      <c r="AV40" s="10">
        <f>AV41+AV45+AV49+AV53</f>
        <v>0</v>
      </c>
      <c r="AW40" s="10">
        <f>AW41+AW45+AW49+AW53</f>
        <v>2835106</v>
      </c>
      <c r="AX40" s="10">
        <f>AX41+AX45+AX49+AX53</f>
        <v>2157180</v>
      </c>
      <c r="AY40" s="10">
        <f>AY41+AY45+AY49</f>
        <v>0</v>
      </c>
      <c r="AZ40" s="10">
        <f>AZ41+AZ45+AZ49+AZ53</f>
        <v>0</v>
      </c>
      <c r="BA40" s="10">
        <f>BA41+BA45+BA49+BA53</f>
        <v>26804</v>
      </c>
      <c r="BB40" s="10">
        <f>BB41+BB45+BB49+BB53</f>
        <v>0</v>
      </c>
      <c r="BC40" s="49">
        <f>BC41+BC45+BC49+BC53</f>
        <v>2861910</v>
      </c>
      <c r="BD40" s="49">
        <f>BD41+BD45+BD49+BD53</f>
        <v>2157180</v>
      </c>
      <c r="BE40" s="49">
        <f>BE41+BE45+BE49+BE53</f>
        <v>1581283</v>
      </c>
      <c r="BF40" s="49">
        <f>BF41+BF45+BF49+BF53</f>
        <v>1178734</v>
      </c>
      <c r="BG40" s="57">
        <f t="shared" si="42"/>
        <v>55.25271584361493</v>
      </c>
      <c r="BH40" s="58">
        <f t="shared" si="48"/>
        <v>54.64235715146627</v>
      </c>
    </row>
    <row r="41" spans="1:60" ht="33">
      <c r="A41" s="26" t="s">
        <v>9</v>
      </c>
      <c r="B41" s="13">
        <f>B40</f>
        <v>913</v>
      </c>
      <c r="C41" s="13" t="s">
        <v>7</v>
      </c>
      <c r="D41" s="13" t="s">
        <v>8</v>
      </c>
      <c r="E41" s="13" t="s">
        <v>50</v>
      </c>
      <c r="F41" s="13"/>
      <c r="G41" s="16">
        <f aca="true" t="shared" si="60" ref="G41:R43">G42</f>
        <v>628094</v>
      </c>
      <c r="H41" s="16">
        <f t="shared" si="60"/>
        <v>0</v>
      </c>
      <c r="I41" s="10">
        <f t="shared" si="60"/>
        <v>0</v>
      </c>
      <c r="J41" s="10">
        <f t="shared" si="60"/>
        <v>0</v>
      </c>
      <c r="K41" s="10">
        <f t="shared" si="60"/>
        <v>0</v>
      </c>
      <c r="L41" s="10">
        <f t="shared" si="60"/>
        <v>0</v>
      </c>
      <c r="M41" s="16">
        <f t="shared" si="60"/>
        <v>628094</v>
      </c>
      <c r="N41" s="16">
        <f t="shared" si="60"/>
        <v>0</v>
      </c>
      <c r="O41" s="10">
        <f t="shared" si="60"/>
        <v>0</v>
      </c>
      <c r="P41" s="10">
        <f t="shared" si="60"/>
        <v>0</v>
      </c>
      <c r="Q41" s="10">
        <f t="shared" si="60"/>
        <v>0</v>
      </c>
      <c r="R41" s="10">
        <f t="shared" si="60"/>
        <v>0</v>
      </c>
      <c r="S41" s="16">
        <f aca="true" t="shared" si="61" ref="S41:AH43">S42</f>
        <v>628094</v>
      </c>
      <c r="T41" s="16">
        <f t="shared" si="61"/>
        <v>0</v>
      </c>
      <c r="U41" s="10">
        <f t="shared" si="61"/>
        <v>0</v>
      </c>
      <c r="V41" s="10">
        <f t="shared" si="61"/>
        <v>0</v>
      </c>
      <c r="W41" s="10">
        <f t="shared" si="61"/>
        <v>0</v>
      </c>
      <c r="X41" s="10">
        <f t="shared" si="61"/>
        <v>0</v>
      </c>
      <c r="Y41" s="16">
        <f t="shared" si="61"/>
        <v>628094</v>
      </c>
      <c r="Z41" s="16">
        <f t="shared" si="61"/>
        <v>0</v>
      </c>
      <c r="AA41" s="10">
        <f t="shared" si="61"/>
        <v>0</v>
      </c>
      <c r="AB41" s="10">
        <f t="shared" si="61"/>
        <v>0</v>
      </c>
      <c r="AC41" s="10">
        <f t="shared" si="61"/>
        <v>0</v>
      </c>
      <c r="AD41" s="10">
        <f t="shared" si="61"/>
        <v>0</v>
      </c>
      <c r="AE41" s="16">
        <f t="shared" si="61"/>
        <v>628094</v>
      </c>
      <c r="AF41" s="16">
        <f t="shared" si="61"/>
        <v>0</v>
      </c>
      <c r="AG41" s="10">
        <f t="shared" si="61"/>
        <v>0</v>
      </c>
      <c r="AH41" s="10">
        <f t="shared" si="61"/>
        <v>0</v>
      </c>
      <c r="AI41" s="10">
        <f aca="true" t="shared" si="62" ref="AG41:AV43">AI42</f>
        <v>0</v>
      </c>
      <c r="AJ41" s="10">
        <f t="shared" si="62"/>
        <v>0</v>
      </c>
      <c r="AK41" s="36">
        <f t="shared" si="62"/>
        <v>628094</v>
      </c>
      <c r="AL41" s="36">
        <f t="shared" si="62"/>
        <v>0</v>
      </c>
      <c r="AM41" s="10">
        <f t="shared" si="62"/>
        <v>0</v>
      </c>
      <c r="AN41" s="10">
        <f t="shared" si="62"/>
        <v>0</v>
      </c>
      <c r="AO41" s="10">
        <f t="shared" si="62"/>
        <v>0</v>
      </c>
      <c r="AP41" s="10">
        <f t="shared" si="62"/>
        <v>0</v>
      </c>
      <c r="AQ41" s="16">
        <f t="shared" si="62"/>
        <v>628094</v>
      </c>
      <c r="AR41" s="16">
        <f t="shared" si="62"/>
        <v>0</v>
      </c>
      <c r="AS41" s="10">
        <f t="shared" si="62"/>
        <v>0</v>
      </c>
      <c r="AT41" s="10">
        <f t="shared" si="62"/>
        <v>0</v>
      </c>
      <c r="AU41" s="10">
        <f t="shared" si="62"/>
        <v>0</v>
      </c>
      <c r="AV41" s="10">
        <f t="shared" si="62"/>
        <v>0</v>
      </c>
      <c r="AW41" s="16">
        <f aca="true" t="shared" si="63" ref="AS41:BF43">AW42</f>
        <v>628094</v>
      </c>
      <c r="AX41" s="16">
        <f t="shared" si="63"/>
        <v>0</v>
      </c>
      <c r="AY41" s="10">
        <f t="shared" si="63"/>
        <v>0</v>
      </c>
      <c r="AZ41" s="10">
        <f t="shared" si="63"/>
        <v>0</v>
      </c>
      <c r="BA41" s="10">
        <f t="shared" si="63"/>
        <v>26804</v>
      </c>
      <c r="BB41" s="10">
        <f t="shared" si="63"/>
        <v>0</v>
      </c>
      <c r="BC41" s="50">
        <f t="shared" si="63"/>
        <v>654898</v>
      </c>
      <c r="BD41" s="50">
        <f t="shared" si="63"/>
        <v>0</v>
      </c>
      <c r="BE41" s="50">
        <f t="shared" si="63"/>
        <v>382554</v>
      </c>
      <c r="BF41" s="50">
        <f t="shared" si="63"/>
        <v>0</v>
      </c>
      <c r="BG41" s="57">
        <f t="shared" si="42"/>
        <v>58.414287415750245</v>
      </c>
      <c r="BH41" s="58"/>
    </row>
    <row r="42" spans="1:60" ht="16.5">
      <c r="A42" s="26" t="s">
        <v>59</v>
      </c>
      <c r="B42" s="13">
        <f>B41</f>
        <v>913</v>
      </c>
      <c r="C42" s="13" t="s">
        <v>7</v>
      </c>
      <c r="D42" s="13" t="s">
        <v>8</v>
      </c>
      <c r="E42" s="13" t="s">
        <v>60</v>
      </c>
      <c r="F42" s="13"/>
      <c r="G42" s="16">
        <f t="shared" si="60"/>
        <v>628094</v>
      </c>
      <c r="H42" s="16">
        <f t="shared" si="60"/>
        <v>0</v>
      </c>
      <c r="I42" s="10">
        <f t="shared" si="60"/>
        <v>0</v>
      </c>
      <c r="J42" s="10">
        <f t="shared" si="60"/>
        <v>0</v>
      </c>
      <c r="K42" s="10">
        <f t="shared" si="60"/>
        <v>0</v>
      </c>
      <c r="L42" s="10">
        <f t="shared" si="60"/>
        <v>0</v>
      </c>
      <c r="M42" s="16">
        <f t="shared" si="60"/>
        <v>628094</v>
      </c>
      <c r="N42" s="16">
        <f t="shared" si="60"/>
        <v>0</v>
      </c>
      <c r="O42" s="10">
        <f t="shared" si="60"/>
        <v>0</v>
      </c>
      <c r="P42" s="10">
        <f t="shared" si="60"/>
        <v>0</v>
      </c>
      <c r="Q42" s="10">
        <f t="shared" si="60"/>
        <v>0</v>
      </c>
      <c r="R42" s="10">
        <f t="shared" si="60"/>
        <v>0</v>
      </c>
      <c r="S42" s="16">
        <f t="shared" si="61"/>
        <v>628094</v>
      </c>
      <c r="T42" s="16">
        <f t="shared" si="61"/>
        <v>0</v>
      </c>
      <c r="U42" s="10">
        <f t="shared" si="61"/>
        <v>0</v>
      </c>
      <c r="V42" s="10">
        <f t="shared" si="61"/>
        <v>0</v>
      </c>
      <c r="W42" s="10">
        <f t="shared" si="61"/>
        <v>0</v>
      </c>
      <c r="X42" s="10">
        <f t="shared" si="61"/>
        <v>0</v>
      </c>
      <c r="Y42" s="16">
        <f t="shared" si="61"/>
        <v>628094</v>
      </c>
      <c r="Z42" s="16">
        <f t="shared" si="61"/>
        <v>0</v>
      </c>
      <c r="AA42" s="10">
        <f t="shared" si="61"/>
        <v>0</v>
      </c>
      <c r="AB42" s="10">
        <f t="shared" si="61"/>
        <v>0</v>
      </c>
      <c r="AC42" s="10">
        <f t="shared" si="61"/>
        <v>0</v>
      </c>
      <c r="AD42" s="10">
        <f t="shared" si="61"/>
        <v>0</v>
      </c>
      <c r="AE42" s="16">
        <f t="shared" si="61"/>
        <v>628094</v>
      </c>
      <c r="AF42" s="16">
        <f t="shared" si="61"/>
        <v>0</v>
      </c>
      <c r="AG42" s="10">
        <f t="shared" si="62"/>
        <v>0</v>
      </c>
      <c r="AH42" s="10">
        <f t="shared" si="62"/>
        <v>0</v>
      </c>
      <c r="AI42" s="10">
        <f t="shared" si="62"/>
        <v>0</v>
      </c>
      <c r="AJ42" s="10">
        <f t="shared" si="62"/>
        <v>0</v>
      </c>
      <c r="AK42" s="36">
        <f t="shared" si="62"/>
        <v>628094</v>
      </c>
      <c r="AL42" s="36">
        <f t="shared" si="62"/>
        <v>0</v>
      </c>
      <c r="AM42" s="10">
        <f t="shared" si="62"/>
        <v>0</v>
      </c>
      <c r="AN42" s="10">
        <f t="shared" si="62"/>
        <v>0</v>
      </c>
      <c r="AO42" s="10">
        <f t="shared" si="62"/>
        <v>0</v>
      </c>
      <c r="AP42" s="10">
        <f t="shared" si="62"/>
        <v>0</v>
      </c>
      <c r="AQ42" s="16">
        <f t="shared" si="62"/>
        <v>628094</v>
      </c>
      <c r="AR42" s="16">
        <f t="shared" si="62"/>
        <v>0</v>
      </c>
      <c r="AS42" s="10">
        <f t="shared" si="63"/>
        <v>0</v>
      </c>
      <c r="AT42" s="10">
        <f t="shared" si="63"/>
        <v>0</v>
      </c>
      <c r="AU42" s="10">
        <f t="shared" si="63"/>
        <v>0</v>
      </c>
      <c r="AV42" s="10">
        <f t="shared" si="63"/>
        <v>0</v>
      </c>
      <c r="AW42" s="16">
        <f t="shared" si="63"/>
        <v>628094</v>
      </c>
      <c r="AX42" s="16">
        <f t="shared" si="63"/>
        <v>0</v>
      </c>
      <c r="AY42" s="10">
        <f t="shared" si="63"/>
        <v>0</v>
      </c>
      <c r="AZ42" s="10">
        <f t="shared" si="63"/>
        <v>0</v>
      </c>
      <c r="BA42" s="10">
        <f t="shared" si="63"/>
        <v>26804</v>
      </c>
      <c r="BB42" s="10">
        <f t="shared" si="63"/>
        <v>0</v>
      </c>
      <c r="BC42" s="50">
        <f t="shared" si="63"/>
        <v>654898</v>
      </c>
      <c r="BD42" s="50">
        <f t="shared" si="63"/>
        <v>0</v>
      </c>
      <c r="BE42" s="50">
        <f t="shared" si="63"/>
        <v>382554</v>
      </c>
      <c r="BF42" s="50">
        <f t="shared" si="63"/>
        <v>0</v>
      </c>
      <c r="BG42" s="57">
        <f t="shared" si="42"/>
        <v>58.414287415750245</v>
      </c>
      <c r="BH42" s="58"/>
    </row>
    <row r="43" spans="1:60" ht="33">
      <c r="A43" s="26" t="s">
        <v>11</v>
      </c>
      <c r="B43" s="13">
        <f>B42</f>
        <v>913</v>
      </c>
      <c r="C43" s="13" t="s">
        <v>7</v>
      </c>
      <c r="D43" s="13" t="s">
        <v>8</v>
      </c>
      <c r="E43" s="13" t="s">
        <v>60</v>
      </c>
      <c r="F43" s="13" t="s">
        <v>12</v>
      </c>
      <c r="G43" s="14">
        <f t="shared" si="60"/>
        <v>628094</v>
      </c>
      <c r="H43" s="14">
        <f t="shared" si="60"/>
        <v>0</v>
      </c>
      <c r="I43" s="10">
        <f t="shared" si="60"/>
        <v>0</v>
      </c>
      <c r="J43" s="10">
        <f t="shared" si="60"/>
        <v>0</v>
      </c>
      <c r="K43" s="10">
        <f t="shared" si="60"/>
        <v>0</v>
      </c>
      <c r="L43" s="10">
        <f t="shared" si="60"/>
        <v>0</v>
      </c>
      <c r="M43" s="14">
        <f t="shared" si="60"/>
        <v>628094</v>
      </c>
      <c r="N43" s="14">
        <f t="shared" si="60"/>
        <v>0</v>
      </c>
      <c r="O43" s="10">
        <f t="shared" si="60"/>
        <v>0</v>
      </c>
      <c r="P43" s="10">
        <f t="shared" si="60"/>
        <v>0</v>
      </c>
      <c r="Q43" s="10">
        <f t="shared" si="60"/>
        <v>0</v>
      </c>
      <c r="R43" s="10">
        <f t="shared" si="60"/>
        <v>0</v>
      </c>
      <c r="S43" s="14">
        <f t="shared" si="61"/>
        <v>628094</v>
      </c>
      <c r="T43" s="14">
        <f t="shared" si="61"/>
        <v>0</v>
      </c>
      <c r="U43" s="10">
        <f t="shared" si="61"/>
        <v>0</v>
      </c>
      <c r="V43" s="10">
        <f t="shared" si="61"/>
        <v>0</v>
      </c>
      <c r="W43" s="10">
        <f t="shared" si="61"/>
        <v>0</v>
      </c>
      <c r="X43" s="10">
        <f t="shared" si="61"/>
        <v>0</v>
      </c>
      <c r="Y43" s="14">
        <f t="shared" si="61"/>
        <v>628094</v>
      </c>
      <c r="Z43" s="14">
        <f t="shared" si="61"/>
        <v>0</v>
      </c>
      <c r="AA43" s="10">
        <f t="shared" si="61"/>
        <v>0</v>
      </c>
      <c r="AB43" s="10">
        <f t="shared" si="61"/>
        <v>0</v>
      </c>
      <c r="AC43" s="10">
        <f t="shared" si="61"/>
        <v>0</v>
      </c>
      <c r="AD43" s="10">
        <f t="shared" si="61"/>
        <v>0</v>
      </c>
      <c r="AE43" s="14">
        <f t="shared" si="61"/>
        <v>628094</v>
      </c>
      <c r="AF43" s="14">
        <f t="shared" si="61"/>
        <v>0</v>
      </c>
      <c r="AG43" s="10">
        <f t="shared" si="62"/>
        <v>0</v>
      </c>
      <c r="AH43" s="10">
        <f t="shared" si="62"/>
        <v>0</v>
      </c>
      <c r="AI43" s="10">
        <f t="shared" si="62"/>
        <v>0</v>
      </c>
      <c r="AJ43" s="10">
        <f t="shared" si="62"/>
        <v>0</v>
      </c>
      <c r="AK43" s="35">
        <f t="shared" si="62"/>
        <v>628094</v>
      </c>
      <c r="AL43" s="35">
        <f t="shared" si="62"/>
        <v>0</v>
      </c>
      <c r="AM43" s="10">
        <f t="shared" si="62"/>
        <v>0</v>
      </c>
      <c r="AN43" s="10">
        <f t="shared" si="62"/>
        <v>0</v>
      </c>
      <c r="AO43" s="10">
        <f t="shared" si="62"/>
        <v>0</v>
      </c>
      <c r="AP43" s="10">
        <f t="shared" si="62"/>
        <v>0</v>
      </c>
      <c r="AQ43" s="14">
        <f t="shared" si="62"/>
        <v>628094</v>
      </c>
      <c r="AR43" s="14">
        <f t="shared" si="62"/>
        <v>0</v>
      </c>
      <c r="AS43" s="10">
        <f t="shared" si="63"/>
        <v>0</v>
      </c>
      <c r="AT43" s="10">
        <f t="shared" si="63"/>
        <v>0</v>
      </c>
      <c r="AU43" s="10">
        <f t="shared" si="63"/>
        <v>0</v>
      </c>
      <c r="AV43" s="10">
        <f t="shared" si="63"/>
        <v>0</v>
      </c>
      <c r="AW43" s="14">
        <f t="shared" si="63"/>
        <v>628094</v>
      </c>
      <c r="AX43" s="14">
        <f t="shared" si="63"/>
        <v>0</v>
      </c>
      <c r="AY43" s="10">
        <f t="shared" si="63"/>
        <v>0</v>
      </c>
      <c r="AZ43" s="10">
        <f t="shared" si="63"/>
        <v>0</v>
      </c>
      <c r="BA43" s="10">
        <f t="shared" si="63"/>
        <v>26804</v>
      </c>
      <c r="BB43" s="10">
        <f t="shared" si="63"/>
        <v>0</v>
      </c>
      <c r="BC43" s="48">
        <f t="shared" si="63"/>
        <v>654898</v>
      </c>
      <c r="BD43" s="48">
        <f t="shared" si="63"/>
        <v>0</v>
      </c>
      <c r="BE43" s="48">
        <f t="shared" si="63"/>
        <v>382554</v>
      </c>
      <c r="BF43" s="48">
        <f t="shared" si="63"/>
        <v>0</v>
      </c>
      <c r="BG43" s="57">
        <f t="shared" si="42"/>
        <v>58.414287415750245</v>
      </c>
      <c r="BH43" s="58"/>
    </row>
    <row r="44" spans="1:60" ht="16.5">
      <c r="A44" s="27" t="s">
        <v>13</v>
      </c>
      <c r="B44" s="13">
        <f>B43</f>
        <v>913</v>
      </c>
      <c r="C44" s="13" t="s">
        <v>7</v>
      </c>
      <c r="D44" s="13" t="s">
        <v>8</v>
      </c>
      <c r="E44" s="13" t="s">
        <v>60</v>
      </c>
      <c r="F44" s="10">
        <v>610</v>
      </c>
      <c r="G44" s="10">
        <v>628094</v>
      </c>
      <c r="H44" s="10"/>
      <c r="I44" s="10"/>
      <c r="J44" s="10"/>
      <c r="K44" s="10"/>
      <c r="L44" s="10"/>
      <c r="M44" s="10">
        <f>G44+I44+J44+K44+L44</f>
        <v>628094</v>
      </c>
      <c r="N44" s="10">
        <f>H44+J44</f>
        <v>0</v>
      </c>
      <c r="O44" s="10"/>
      <c r="P44" s="10"/>
      <c r="Q44" s="10"/>
      <c r="R44" s="10"/>
      <c r="S44" s="10">
        <f>M44+O44+P44+Q44+R44</f>
        <v>628094</v>
      </c>
      <c r="T44" s="10">
        <f>N44+P44</f>
        <v>0</v>
      </c>
      <c r="U44" s="10"/>
      <c r="V44" s="10"/>
      <c r="W44" s="10"/>
      <c r="X44" s="10"/>
      <c r="Y44" s="10">
        <f>S44+U44+V44+W44+X44</f>
        <v>628094</v>
      </c>
      <c r="Z44" s="10">
        <f>T44+V44</f>
        <v>0</v>
      </c>
      <c r="AA44" s="10"/>
      <c r="AB44" s="10"/>
      <c r="AC44" s="10"/>
      <c r="AD44" s="10"/>
      <c r="AE44" s="10">
        <f>Y44+AA44+AB44+AC44+AD44</f>
        <v>628094</v>
      </c>
      <c r="AF44" s="10">
        <f>Z44+AB44</f>
        <v>0</v>
      </c>
      <c r="AG44" s="10"/>
      <c r="AH44" s="10"/>
      <c r="AI44" s="10"/>
      <c r="AJ44" s="10"/>
      <c r="AK44" s="32">
        <f>AE44+AG44+AH44+AI44+AJ44</f>
        <v>628094</v>
      </c>
      <c r="AL44" s="32">
        <f>AF44+AH44</f>
        <v>0</v>
      </c>
      <c r="AM44" s="10"/>
      <c r="AN44" s="10"/>
      <c r="AO44" s="10"/>
      <c r="AP44" s="10"/>
      <c r="AQ44" s="10">
        <f>AK44+AM44+AN44+AO44+AP44</f>
        <v>628094</v>
      </c>
      <c r="AR44" s="10">
        <f>AL44+AN44</f>
        <v>0</v>
      </c>
      <c r="AS44" s="10"/>
      <c r="AT44" s="10"/>
      <c r="AU44" s="10"/>
      <c r="AV44" s="10"/>
      <c r="AW44" s="10">
        <f>AQ44+AS44+AT44+AU44+AV44</f>
        <v>628094</v>
      </c>
      <c r="AX44" s="10">
        <f>AR44+AT44</f>
        <v>0</v>
      </c>
      <c r="AY44" s="10"/>
      <c r="AZ44" s="10"/>
      <c r="BA44" s="10">
        <v>26804</v>
      </c>
      <c r="BB44" s="10"/>
      <c r="BC44" s="49">
        <f>AW44+AY44+AZ44+BA44+BB44</f>
        <v>654898</v>
      </c>
      <c r="BD44" s="49">
        <f>AX44+AZ44</f>
        <v>0</v>
      </c>
      <c r="BE44" s="50">
        <v>382554</v>
      </c>
      <c r="BF44" s="50"/>
      <c r="BG44" s="57">
        <f t="shared" si="42"/>
        <v>58.414287415750245</v>
      </c>
      <c r="BH44" s="58"/>
    </row>
    <row r="45" spans="1:60" ht="16.5">
      <c r="A45" s="26" t="s">
        <v>14</v>
      </c>
      <c r="B45" s="13">
        <v>913</v>
      </c>
      <c r="C45" s="13" t="s">
        <v>7</v>
      </c>
      <c r="D45" s="13" t="s">
        <v>8</v>
      </c>
      <c r="E45" s="13" t="s">
        <v>41</v>
      </c>
      <c r="F45" s="13"/>
      <c r="G45" s="16">
        <f aca="true" t="shared" si="64" ref="G45:R47">G46</f>
        <v>26342</v>
      </c>
      <c r="H45" s="16">
        <f t="shared" si="64"/>
        <v>0</v>
      </c>
      <c r="I45" s="10">
        <f t="shared" si="64"/>
        <v>0</v>
      </c>
      <c r="J45" s="10">
        <f t="shared" si="64"/>
        <v>0</v>
      </c>
      <c r="K45" s="10">
        <f t="shared" si="64"/>
        <v>0</v>
      </c>
      <c r="L45" s="10">
        <f t="shared" si="64"/>
        <v>0</v>
      </c>
      <c r="M45" s="16">
        <f t="shared" si="64"/>
        <v>26342</v>
      </c>
      <c r="N45" s="16">
        <f t="shared" si="64"/>
        <v>0</v>
      </c>
      <c r="O45" s="10">
        <f t="shared" si="64"/>
        <v>0</v>
      </c>
      <c r="P45" s="10">
        <f t="shared" si="64"/>
        <v>0</v>
      </c>
      <c r="Q45" s="10">
        <f t="shared" si="64"/>
        <v>0</v>
      </c>
      <c r="R45" s="10">
        <f t="shared" si="64"/>
        <v>0</v>
      </c>
      <c r="S45" s="16">
        <f aca="true" t="shared" si="65" ref="S45:AH47">S46</f>
        <v>26342</v>
      </c>
      <c r="T45" s="16">
        <f t="shared" si="65"/>
        <v>0</v>
      </c>
      <c r="U45" s="10">
        <f t="shared" si="65"/>
        <v>0</v>
      </c>
      <c r="V45" s="10">
        <f t="shared" si="65"/>
        <v>0</v>
      </c>
      <c r="W45" s="10">
        <f t="shared" si="65"/>
        <v>0</v>
      </c>
      <c r="X45" s="10">
        <f t="shared" si="65"/>
        <v>0</v>
      </c>
      <c r="Y45" s="16">
        <f t="shared" si="65"/>
        <v>26342</v>
      </c>
      <c r="Z45" s="16">
        <f t="shared" si="65"/>
        <v>0</v>
      </c>
      <c r="AA45" s="10">
        <f t="shared" si="65"/>
        <v>0</v>
      </c>
      <c r="AB45" s="10">
        <f t="shared" si="65"/>
        <v>0</v>
      </c>
      <c r="AC45" s="10">
        <f t="shared" si="65"/>
        <v>0</v>
      </c>
      <c r="AD45" s="10">
        <f t="shared" si="65"/>
        <v>0</v>
      </c>
      <c r="AE45" s="16">
        <f t="shared" si="65"/>
        <v>26342</v>
      </c>
      <c r="AF45" s="16">
        <f t="shared" si="65"/>
        <v>0</v>
      </c>
      <c r="AG45" s="10">
        <f t="shared" si="65"/>
        <v>-306</v>
      </c>
      <c r="AH45" s="10">
        <f t="shared" si="65"/>
        <v>0</v>
      </c>
      <c r="AI45" s="10">
        <f aca="true" t="shared" si="66" ref="AG45:AV47">AI46</f>
        <v>0</v>
      </c>
      <c r="AJ45" s="10">
        <f t="shared" si="66"/>
        <v>0</v>
      </c>
      <c r="AK45" s="36">
        <f t="shared" si="66"/>
        <v>26036</v>
      </c>
      <c r="AL45" s="36">
        <f t="shared" si="66"/>
        <v>0</v>
      </c>
      <c r="AM45" s="10">
        <f t="shared" si="66"/>
        <v>0</v>
      </c>
      <c r="AN45" s="10">
        <f t="shared" si="66"/>
        <v>0</v>
      </c>
      <c r="AO45" s="10">
        <f t="shared" si="66"/>
        <v>0</v>
      </c>
      <c r="AP45" s="10">
        <f t="shared" si="66"/>
        <v>0</v>
      </c>
      <c r="AQ45" s="16">
        <f t="shared" si="66"/>
        <v>26036</v>
      </c>
      <c r="AR45" s="16">
        <f t="shared" si="66"/>
        <v>0</v>
      </c>
      <c r="AS45" s="10">
        <f t="shared" si="66"/>
        <v>0</v>
      </c>
      <c r="AT45" s="10">
        <f t="shared" si="66"/>
        <v>0</v>
      </c>
      <c r="AU45" s="10">
        <f t="shared" si="66"/>
        <v>0</v>
      </c>
      <c r="AV45" s="10">
        <f t="shared" si="66"/>
        <v>0</v>
      </c>
      <c r="AW45" s="16">
        <f aca="true" t="shared" si="67" ref="AS45:BF47">AW46</f>
        <v>26036</v>
      </c>
      <c r="AX45" s="16">
        <f t="shared" si="67"/>
        <v>0</v>
      </c>
      <c r="AY45" s="10">
        <f t="shared" si="67"/>
        <v>0</v>
      </c>
      <c r="AZ45" s="10">
        <f t="shared" si="67"/>
        <v>0</v>
      </c>
      <c r="BA45" s="10">
        <f t="shared" si="67"/>
        <v>0</v>
      </c>
      <c r="BB45" s="10">
        <f t="shared" si="67"/>
        <v>0</v>
      </c>
      <c r="BC45" s="50">
        <f t="shared" si="67"/>
        <v>26036</v>
      </c>
      <c r="BD45" s="50">
        <f t="shared" si="67"/>
        <v>0</v>
      </c>
      <c r="BE45" s="50">
        <f t="shared" si="67"/>
        <v>10908</v>
      </c>
      <c r="BF45" s="50">
        <f t="shared" si="67"/>
        <v>0</v>
      </c>
      <c r="BG45" s="57">
        <f t="shared" si="42"/>
        <v>41.895836534029804</v>
      </c>
      <c r="BH45" s="58"/>
    </row>
    <row r="46" spans="1:60" ht="16.5">
      <c r="A46" s="26" t="s">
        <v>62</v>
      </c>
      <c r="B46" s="13">
        <v>913</v>
      </c>
      <c r="C46" s="13" t="s">
        <v>7</v>
      </c>
      <c r="D46" s="13" t="s">
        <v>8</v>
      </c>
      <c r="E46" s="13" t="s">
        <v>63</v>
      </c>
      <c r="F46" s="13"/>
      <c r="G46" s="16">
        <f t="shared" si="64"/>
        <v>26342</v>
      </c>
      <c r="H46" s="16">
        <f t="shared" si="64"/>
        <v>0</v>
      </c>
      <c r="I46" s="10">
        <f t="shared" si="64"/>
        <v>0</v>
      </c>
      <c r="J46" s="10">
        <f t="shared" si="64"/>
        <v>0</v>
      </c>
      <c r="K46" s="10">
        <f t="shared" si="64"/>
        <v>0</v>
      </c>
      <c r="L46" s="10">
        <f t="shared" si="64"/>
        <v>0</v>
      </c>
      <c r="M46" s="16">
        <f t="shared" si="64"/>
        <v>26342</v>
      </c>
      <c r="N46" s="16">
        <f t="shared" si="64"/>
        <v>0</v>
      </c>
      <c r="O46" s="10">
        <f t="shared" si="64"/>
        <v>0</v>
      </c>
      <c r="P46" s="10">
        <f t="shared" si="64"/>
        <v>0</v>
      </c>
      <c r="Q46" s="10">
        <f t="shared" si="64"/>
        <v>0</v>
      </c>
      <c r="R46" s="10">
        <f t="shared" si="64"/>
        <v>0</v>
      </c>
      <c r="S46" s="16">
        <f t="shared" si="65"/>
        <v>26342</v>
      </c>
      <c r="T46" s="16">
        <f t="shared" si="65"/>
        <v>0</v>
      </c>
      <c r="U46" s="10">
        <f t="shared" si="65"/>
        <v>0</v>
      </c>
      <c r="V46" s="10">
        <f t="shared" si="65"/>
        <v>0</v>
      </c>
      <c r="W46" s="10">
        <f t="shared" si="65"/>
        <v>0</v>
      </c>
      <c r="X46" s="10">
        <f t="shared" si="65"/>
        <v>0</v>
      </c>
      <c r="Y46" s="16">
        <f t="shared" si="65"/>
        <v>26342</v>
      </c>
      <c r="Z46" s="16">
        <f t="shared" si="65"/>
        <v>0</v>
      </c>
      <c r="AA46" s="10">
        <f t="shared" si="65"/>
        <v>0</v>
      </c>
      <c r="AB46" s="10">
        <f t="shared" si="65"/>
        <v>0</v>
      </c>
      <c r="AC46" s="10">
        <f t="shared" si="65"/>
        <v>0</v>
      </c>
      <c r="AD46" s="10">
        <f t="shared" si="65"/>
        <v>0</v>
      </c>
      <c r="AE46" s="16">
        <f t="shared" si="65"/>
        <v>26342</v>
      </c>
      <c r="AF46" s="16">
        <f t="shared" si="65"/>
        <v>0</v>
      </c>
      <c r="AG46" s="10">
        <f t="shared" si="66"/>
        <v>-306</v>
      </c>
      <c r="AH46" s="10">
        <f t="shared" si="66"/>
        <v>0</v>
      </c>
      <c r="AI46" s="10">
        <f t="shared" si="66"/>
        <v>0</v>
      </c>
      <c r="AJ46" s="10">
        <f t="shared" si="66"/>
        <v>0</v>
      </c>
      <c r="AK46" s="36">
        <f t="shared" si="66"/>
        <v>26036</v>
      </c>
      <c r="AL46" s="36">
        <f t="shared" si="66"/>
        <v>0</v>
      </c>
      <c r="AM46" s="10">
        <f t="shared" si="66"/>
        <v>0</v>
      </c>
      <c r="AN46" s="10">
        <f t="shared" si="66"/>
        <v>0</v>
      </c>
      <c r="AO46" s="10">
        <f t="shared" si="66"/>
        <v>0</v>
      </c>
      <c r="AP46" s="10">
        <f t="shared" si="66"/>
        <v>0</v>
      </c>
      <c r="AQ46" s="16">
        <f t="shared" si="66"/>
        <v>26036</v>
      </c>
      <c r="AR46" s="16">
        <f t="shared" si="66"/>
        <v>0</v>
      </c>
      <c r="AS46" s="10">
        <f t="shared" si="67"/>
        <v>0</v>
      </c>
      <c r="AT46" s="10">
        <f t="shared" si="67"/>
        <v>0</v>
      </c>
      <c r="AU46" s="10">
        <f t="shared" si="67"/>
        <v>0</v>
      </c>
      <c r="AV46" s="10">
        <f t="shared" si="67"/>
        <v>0</v>
      </c>
      <c r="AW46" s="16">
        <f t="shared" si="67"/>
        <v>26036</v>
      </c>
      <c r="AX46" s="16">
        <f t="shared" si="67"/>
        <v>0</v>
      </c>
      <c r="AY46" s="10">
        <f t="shared" si="67"/>
        <v>0</v>
      </c>
      <c r="AZ46" s="10">
        <f t="shared" si="67"/>
        <v>0</v>
      </c>
      <c r="BA46" s="10">
        <f t="shared" si="67"/>
        <v>0</v>
      </c>
      <c r="BB46" s="10">
        <f t="shared" si="67"/>
        <v>0</v>
      </c>
      <c r="BC46" s="50">
        <f t="shared" si="67"/>
        <v>26036</v>
      </c>
      <c r="BD46" s="50">
        <f t="shared" si="67"/>
        <v>0</v>
      </c>
      <c r="BE46" s="50">
        <f t="shared" si="67"/>
        <v>10908</v>
      </c>
      <c r="BF46" s="50">
        <f t="shared" si="67"/>
        <v>0</v>
      </c>
      <c r="BG46" s="57">
        <f t="shared" si="42"/>
        <v>41.895836534029804</v>
      </c>
      <c r="BH46" s="58"/>
    </row>
    <row r="47" spans="1:60" ht="33">
      <c r="A47" s="26" t="s">
        <v>11</v>
      </c>
      <c r="B47" s="13">
        <v>913</v>
      </c>
      <c r="C47" s="13" t="s">
        <v>7</v>
      </c>
      <c r="D47" s="13" t="s">
        <v>8</v>
      </c>
      <c r="E47" s="13" t="s">
        <v>63</v>
      </c>
      <c r="F47" s="13" t="s">
        <v>12</v>
      </c>
      <c r="G47" s="14">
        <f t="shared" si="64"/>
        <v>26342</v>
      </c>
      <c r="H47" s="14">
        <f t="shared" si="64"/>
        <v>0</v>
      </c>
      <c r="I47" s="10">
        <f t="shared" si="64"/>
        <v>0</v>
      </c>
      <c r="J47" s="10">
        <f t="shared" si="64"/>
        <v>0</v>
      </c>
      <c r="K47" s="10">
        <f t="shared" si="64"/>
        <v>0</v>
      </c>
      <c r="L47" s="10">
        <f t="shared" si="64"/>
        <v>0</v>
      </c>
      <c r="M47" s="14">
        <f t="shared" si="64"/>
        <v>26342</v>
      </c>
      <c r="N47" s="14">
        <f t="shared" si="64"/>
        <v>0</v>
      </c>
      <c r="O47" s="10">
        <f t="shared" si="64"/>
        <v>0</v>
      </c>
      <c r="P47" s="10">
        <f t="shared" si="64"/>
        <v>0</v>
      </c>
      <c r="Q47" s="10">
        <f t="shared" si="64"/>
        <v>0</v>
      </c>
      <c r="R47" s="10">
        <f t="shared" si="64"/>
        <v>0</v>
      </c>
      <c r="S47" s="14">
        <f t="shared" si="65"/>
        <v>26342</v>
      </c>
      <c r="T47" s="14">
        <f t="shared" si="65"/>
        <v>0</v>
      </c>
      <c r="U47" s="10">
        <f t="shared" si="65"/>
        <v>0</v>
      </c>
      <c r="V47" s="10">
        <f t="shared" si="65"/>
        <v>0</v>
      </c>
      <c r="W47" s="10">
        <f t="shared" si="65"/>
        <v>0</v>
      </c>
      <c r="X47" s="10">
        <f t="shared" si="65"/>
        <v>0</v>
      </c>
      <c r="Y47" s="14">
        <f t="shared" si="65"/>
        <v>26342</v>
      </c>
      <c r="Z47" s="14">
        <f t="shared" si="65"/>
        <v>0</v>
      </c>
      <c r="AA47" s="10">
        <f t="shared" si="65"/>
        <v>0</v>
      </c>
      <c r="AB47" s="10">
        <f t="shared" si="65"/>
        <v>0</v>
      </c>
      <c r="AC47" s="10">
        <f t="shared" si="65"/>
        <v>0</v>
      </c>
      <c r="AD47" s="10">
        <f t="shared" si="65"/>
        <v>0</v>
      </c>
      <c r="AE47" s="14">
        <f t="shared" si="65"/>
        <v>26342</v>
      </c>
      <c r="AF47" s="14">
        <f t="shared" si="65"/>
        <v>0</v>
      </c>
      <c r="AG47" s="10">
        <f t="shared" si="66"/>
        <v>-306</v>
      </c>
      <c r="AH47" s="10">
        <f t="shared" si="66"/>
        <v>0</v>
      </c>
      <c r="AI47" s="10">
        <f t="shared" si="66"/>
        <v>0</v>
      </c>
      <c r="AJ47" s="10">
        <f t="shared" si="66"/>
        <v>0</v>
      </c>
      <c r="AK47" s="35">
        <f t="shared" si="66"/>
        <v>26036</v>
      </c>
      <c r="AL47" s="35">
        <f t="shared" si="66"/>
        <v>0</v>
      </c>
      <c r="AM47" s="10">
        <f t="shared" si="66"/>
        <v>0</v>
      </c>
      <c r="AN47" s="10">
        <f t="shared" si="66"/>
        <v>0</v>
      </c>
      <c r="AO47" s="10">
        <f t="shared" si="66"/>
        <v>0</v>
      </c>
      <c r="AP47" s="10">
        <f t="shared" si="66"/>
        <v>0</v>
      </c>
      <c r="AQ47" s="14">
        <f t="shared" si="66"/>
        <v>26036</v>
      </c>
      <c r="AR47" s="14">
        <f t="shared" si="66"/>
        <v>0</v>
      </c>
      <c r="AS47" s="10">
        <f t="shared" si="67"/>
        <v>0</v>
      </c>
      <c r="AT47" s="10">
        <f t="shared" si="67"/>
        <v>0</v>
      </c>
      <c r="AU47" s="10">
        <f t="shared" si="67"/>
        <v>0</v>
      </c>
      <c r="AV47" s="10">
        <f t="shared" si="67"/>
        <v>0</v>
      </c>
      <c r="AW47" s="14">
        <f t="shared" si="67"/>
        <v>26036</v>
      </c>
      <c r="AX47" s="14">
        <f t="shared" si="67"/>
        <v>0</v>
      </c>
      <c r="AY47" s="10">
        <f t="shared" si="67"/>
        <v>0</v>
      </c>
      <c r="AZ47" s="10">
        <f t="shared" si="67"/>
        <v>0</v>
      </c>
      <c r="BA47" s="10">
        <f t="shared" si="67"/>
        <v>0</v>
      </c>
      <c r="BB47" s="10">
        <f t="shared" si="67"/>
        <v>0</v>
      </c>
      <c r="BC47" s="48">
        <f t="shared" si="67"/>
        <v>26036</v>
      </c>
      <c r="BD47" s="48">
        <f t="shared" si="67"/>
        <v>0</v>
      </c>
      <c r="BE47" s="48">
        <f t="shared" si="67"/>
        <v>10908</v>
      </c>
      <c r="BF47" s="48">
        <f t="shared" si="67"/>
        <v>0</v>
      </c>
      <c r="BG47" s="57">
        <f t="shared" si="42"/>
        <v>41.895836534029804</v>
      </c>
      <c r="BH47" s="58"/>
    </row>
    <row r="48" spans="1:60" ht="16.5">
      <c r="A48" s="27" t="s">
        <v>13</v>
      </c>
      <c r="B48" s="13">
        <v>913</v>
      </c>
      <c r="C48" s="13" t="s">
        <v>7</v>
      </c>
      <c r="D48" s="13" t="s">
        <v>8</v>
      </c>
      <c r="E48" s="13" t="s">
        <v>63</v>
      </c>
      <c r="F48" s="10">
        <v>610</v>
      </c>
      <c r="G48" s="10">
        <f>21220+1322+3800</f>
        <v>26342</v>
      </c>
      <c r="H48" s="10"/>
      <c r="I48" s="10"/>
      <c r="J48" s="10"/>
      <c r="K48" s="10"/>
      <c r="L48" s="10"/>
      <c r="M48" s="10">
        <f>G48+I48+J48+K48+L48</f>
        <v>26342</v>
      </c>
      <c r="N48" s="10">
        <f>H48+J48</f>
        <v>0</v>
      </c>
      <c r="O48" s="10"/>
      <c r="P48" s="10"/>
      <c r="Q48" s="10"/>
      <c r="R48" s="10"/>
      <c r="S48" s="10">
        <f>M48+O48+P48+Q48+R48</f>
        <v>26342</v>
      </c>
      <c r="T48" s="10">
        <f>N48+P48</f>
        <v>0</v>
      </c>
      <c r="U48" s="10"/>
      <c r="V48" s="10"/>
      <c r="W48" s="10"/>
      <c r="X48" s="10"/>
      <c r="Y48" s="10">
        <f>S48+U48+V48+W48+X48</f>
        <v>26342</v>
      </c>
      <c r="Z48" s="10">
        <f>T48+V48</f>
        <v>0</v>
      </c>
      <c r="AA48" s="10"/>
      <c r="AB48" s="10"/>
      <c r="AC48" s="10"/>
      <c r="AD48" s="10"/>
      <c r="AE48" s="10">
        <f>Y48+AA48+AB48+AC48+AD48</f>
        <v>26342</v>
      </c>
      <c r="AF48" s="10">
        <f>Z48+AB48</f>
        <v>0</v>
      </c>
      <c r="AG48" s="10">
        <v>-306</v>
      </c>
      <c r="AH48" s="10"/>
      <c r="AI48" s="10"/>
      <c r="AJ48" s="10"/>
      <c r="AK48" s="32">
        <f>AE48+AG48+AH48+AI48+AJ48</f>
        <v>26036</v>
      </c>
      <c r="AL48" s="32">
        <f>AF48+AH48</f>
        <v>0</v>
      </c>
      <c r="AM48" s="10"/>
      <c r="AN48" s="10"/>
      <c r="AO48" s="10"/>
      <c r="AP48" s="10"/>
      <c r="AQ48" s="10">
        <f>AK48+AM48+AN48+AO48+AP48</f>
        <v>26036</v>
      </c>
      <c r="AR48" s="10">
        <f>AL48+AN48</f>
        <v>0</v>
      </c>
      <c r="AS48" s="10"/>
      <c r="AT48" s="10"/>
      <c r="AU48" s="10"/>
      <c r="AV48" s="10"/>
      <c r="AW48" s="10">
        <f>AQ48+AS48+AT48+AU48+AV48</f>
        <v>26036</v>
      </c>
      <c r="AX48" s="10">
        <f>AR48+AT48</f>
        <v>0</v>
      </c>
      <c r="AY48" s="10"/>
      <c r="AZ48" s="10"/>
      <c r="BA48" s="10"/>
      <c r="BB48" s="10"/>
      <c r="BC48" s="49">
        <f>AW48+AY48+AZ48+BA48+BB48</f>
        <v>26036</v>
      </c>
      <c r="BD48" s="49">
        <f>AX48+AZ48</f>
        <v>0</v>
      </c>
      <c r="BE48" s="50">
        <v>10908</v>
      </c>
      <c r="BF48" s="50"/>
      <c r="BG48" s="57">
        <f t="shared" si="42"/>
        <v>41.895836534029804</v>
      </c>
      <c r="BH48" s="58"/>
    </row>
    <row r="49" spans="1:60" ht="49.5">
      <c r="A49" s="26" t="s">
        <v>65</v>
      </c>
      <c r="B49" s="13">
        <v>913</v>
      </c>
      <c r="C49" s="13" t="s">
        <v>7</v>
      </c>
      <c r="D49" s="13" t="s">
        <v>8</v>
      </c>
      <c r="E49" s="13" t="s">
        <v>66</v>
      </c>
      <c r="F49" s="13"/>
      <c r="G49" s="14">
        <f aca="true" t="shared" si="68" ref="G49:R51">G50</f>
        <v>23796</v>
      </c>
      <c r="H49" s="14">
        <f t="shared" si="68"/>
        <v>0</v>
      </c>
      <c r="I49" s="10">
        <f t="shared" si="68"/>
        <v>0</v>
      </c>
      <c r="J49" s="10">
        <f t="shared" si="68"/>
        <v>0</v>
      </c>
      <c r="K49" s="10">
        <f t="shared" si="68"/>
        <v>0</v>
      </c>
      <c r="L49" s="10">
        <f t="shared" si="68"/>
        <v>0</v>
      </c>
      <c r="M49" s="14">
        <f t="shared" si="68"/>
        <v>23796</v>
      </c>
      <c r="N49" s="14">
        <f t="shared" si="68"/>
        <v>0</v>
      </c>
      <c r="O49" s="10">
        <f t="shared" si="68"/>
        <v>0</v>
      </c>
      <c r="P49" s="10">
        <f t="shared" si="68"/>
        <v>0</v>
      </c>
      <c r="Q49" s="10">
        <f t="shared" si="68"/>
        <v>0</v>
      </c>
      <c r="R49" s="10">
        <f t="shared" si="68"/>
        <v>0</v>
      </c>
      <c r="S49" s="14">
        <f aca="true" t="shared" si="69" ref="S49:AH51">S50</f>
        <v>23796</v>
      </c>
      <c r="T49" s="14">
        <f t="shared" si="69"/>
        <v>0</v>
      </c>
      <c r="U49" s="10">
        <f t="shared" si="69"/>
        <v>0</v>
      </c>
      <c r="V49" s="10">
        <f t="shared" si="69"/>
        <v>0</v>
      </c>
      <c r="W49" s="10">
        <f t="shared" si="69"/>
        <v>0</v>
      </c>
      <c r="X49" s="10">
        <f t="shared" si="69"/>
        <v>0</v>
      </c>
      <c r="Y49" s="14">
        <f t="shared" si="69"/>
        <v>23796</v>
      </c>
      <c r="Z49" s="14">
        <f t="shared" si="69"/>
        <v>0</v>
      </c>
      <c r="AA49" s="10">
        <f t="shared" si="69"/>
        <v>0</v>
      </c>
      <c r="AB49" s="10">
        <f t="shared" si="69"/>
        <v>0</v>
      </c>
      <c r="AC49" s="10">
        <f t="shared" si="69"/>
        <v>0</v>
      </c>
      <c r="AD49" s="10">
        <f t="shared" si="69"/>
        <v>0</v>
      </c>
      <c r="AE49" s="14">
        <f t="shared" si="69"/>
        <v>23796</v>
      </c>
      <c r="AF49" s="14">
        <f t="shared" si="69"/>
        <v>0</v>
      </c>
      <c r="AG49" s="10">
        <f t="shared" si="69"/>
        <v>0</v>
      </c>
      <c r="AH49" s="10">
        <f t="shared" si="69"/>
        <v>0</v>
      </c>
      <c r="AI49" s="10">
        <f aca="true" t="shared" si="70" ref="AG49:AV51">AI50</f>
        <v>0</v>
      </c>
      <c r="AJ49" s="10">
        <f t="shared" si="70"/>
        <v>0</v>
      </c>
      <c r="AK49" s="35">
        <f t="shared" si="70"/>
        <v>23796</v>
      </c>
      <c r="AL49" s="35">
        <f t="shared" si="70"/>
        <v>0</v>
      </c>
      <c r="AM49" s="10">
        <f t="shared" si="70"/>
        <v>0</v>
      </c>
      <c r="AN49" s="10">
        <f t="shared" si="70"/>
        <v>0</v>
      </c>
      <c r="AO49" s="10">
        <f t="shared" si="70"/>
        <v>0</v>
      </c>
      <c r="AP49" s="10">
        <f t="shared" si="70"/>
        <v>0</v>
      </c>
      <c r="AQ49" s="14">
        <f t="shared" si="70"/>
        <v>23796</v>
      </c>
      <c r="AR49" s="14">
        <f t="shared" si="70"/>
        <v>0</v>
      </c>
      <c r="AS49" s="10">
        <f t="shared" si="70"/>
        <v>0</v>
      </c>
      <c r="AT49" s="10">
        <f t="shared" si="70"/>
        <v>0</v>
      </c>
      <c r="AU49" s="10">
        <f t="shared" si="70"/>
        <v>0</v>
      </c>
      <c r="AV49" s="10">
        <f t="shared" si="70"/>
        <v>0</v>
      </c>
      <c r="AW49" s="14">
        <f aca="true" t="shared" si="71" ref="AS49:BF51">AW50</f>
        <v>23796</v>
      </c>
      <c r="AX49" s="14">
        <f t="shared" si="71"/>
        <v>0</v>
      </c>
      <c r="AY49" s="10">
        <f t="shared" si="71"/>
        <v>0</v>
      </c>
      <c r="AZ49" s="10">
        <f t="shared" si="71"/>
        <v>0</v>
      </c>
      <c r="BA49" s="10">
        <f t="shared" si="71"/>
        <v>0</v>
      </c>
      <c r="BB49" s="10">
        <f t="shared" si="71"/>
        <v>0</v>
      </c>
      <c r="BC49" s="48">
        <f t="shared" si="71"/>
        <v>23796</v>
      </c>
      <c r="BD49" s="48">
        <f t="shared" si="71"/>
        <v>0</v>
      </c>
      <c r="BE49" s="48">
        <f t="shared" si="71"/>
        <v>9087</v>
      </c>
      <c r="BF49" s="48">
        <f t="shared" si="71"/>
        <v>0</v>
      </c>
      <c r="BG49" s="57">
        <f t="shared" si="42"/>
        <v>38.18709026727181</v>
      </c>
      <c r="BH49" s="58"/>
    </row>
    <row r="50" spans="1:60" ht="29.25" customHeight="1">
      <c r="A50" s="27" t="s">
        <v>67</v>
      </c>
      <c r="B50" s="13">
        <v>913</v>
      </c>
      <c r="C50" s="13" t="s">
        <v>7</v>
      </c>
      <c r="D50" s="13" t="s">
        <v>8</v>
      </c>
      <c r="E50" s="13" t="s">
        <v>68</v>
      </c>
      <c r="F50" s="13"/>
      <c r="G50" s="14">
        <f t="shared" si="68"/>
        <v>23796</v>
      </c>
      <c r="H50" s="14">
        <f t="shared" si="68"/>
        <v>0</v>
      </c>
      <c r="I50" s="10">
        <f t="shared" si="68"/>
        <v>0</v>
      </c>
      <c r="J50" s="10">
        <f t="shared" si="68"/>
        <v>0</v>
      </c>
      <c r="K50" s="10">
        <f t="shared" si="68"/>
        <v>0</v>
      </c>
      <c r="L50" s="10">
        <f t="shared" si="68"/>
        <v>0</v>
      </c>
      <c r="M50" s="14">
        <f t="shared" si="68"/>
        <v>23796</v>
      </c>
      <c r="N50" s="14">
        <f t="shared" si="68"/>
        <v>0</v>
      </c>
      <c r="O50" s="10">
        <f t="shared" si="68"/>
        <v>0</v>
      </c>
      <c r="P50" s="10">
        <f t="shared" si="68"/>
        <v>0</v>
      </c>
      <c r="Q50" s="10">
        <f t="shared" si="68"/>
        <v>0</v>
      </c>
      <c r="R50" s="10">
        <f t="shared" si="68"/>
        <v>0</v>
      </c>
      <c r="S50" s="14">
        <f t="shared" si="69"/>
        <v>23796</v>
      </c>
      <c r="T50" s="14">
        <f t="shared" si="69"/>
        <v>0</v>
      </c>
      <c r="U50" s="10">
        <f t="shared" si="69"/>
        <v>0</v>
      </c>
      <c r="V50" s="10">
        <f t="shared" si="69"/>
        <v>0</v>
      </c>
      <c r="W50" s="10">
        <f t="shared" si="69"/>
        <v>0</v>
      </c>
      <c r="X50" s="10">
        <f t="shared" si="69"/>
        <v>0</v>
      </c>
      <c r="Y50" s="14">
        <f t="shared" si="69"/>
        <v>23796</v>
      </c>
      <c r="Z50" s="14">
        <f t="shared" si="69"/>
        <v>0</v>
      </c>
      <c r="AA50" s="10">
        <f t="shared" si="69"/>
        <v>0</v>
      </c>
      <c r="AB50" s="10">
        <f t="shared" si="69"/>
        <v>0</v>
      </c>
      <c r="AC50" s="10">
        <f t="shared" si="69"/>
        <v>0</v>
      </c>
      <c r="AD50" s="10">
        <f t="shared" si="69"/>
        <v>0</v>
      </c>
      <c r="AE50" s="14">
        <f t="shared" si="69"/>
        <v>23796</v>
      </c>
      <c r="AF50" s="14">
        <f t="shared" si="69"/>
        <v>0</v>
      </c>
      <c r="AG50" s="10">
        <f t="shared" si="70"/>
        <v>0</v>
      </c>
      <c r="AH50" s="10">
        <f t="shared" si="70"/>
        <v>0</v>
      </c>
      <c r="AI50" s="10">
        <f t="shared" si="70"/>
        <v>0</v>
      </c>
      <c r="AJ50" s="10">
        <f t="shared" si="70"/>
        <v>0</v>
      </c>
      <c r="AK50" s="35">
        <f t="shared" si="70"/>
        <v>23796</v>
      </c>
      <c r="AL50" s="35">
        <f t="shared" si="70"/>
        <v>0</v>
      </c>
      <c r="AM50" s="10">
        <f t="shared" si="70"/>
        <v>0</v>
      </c>
      <c r="AN50" s="10">
        <f t="shared" si="70"/>
        <v>0</v>
      </c>
      <c r="AO50" s="10">
        <f t="shared" si="70"/>
        <v>0</v>
      </c>
      <c r="AP50" s="10">
        <f t="shared" si="70"/>
        <v>0</v>
      </c>
      <c r="AQ50" s="14">
        <f t="shared" si="70"/>
        <v>23796</v>
      </c>
      <c r="AR50" s="14">
        <f t="shared" si="70"/>
        <v>0</v>
      </c>
      <c r="AS50" s="10">
        <f t="shared" si="71"/>
        <v>0</v>
      </c>
      <c r="AT50" s="10">
        <f t="shared" si="71"/>
        <v>0</v>
      </c>
      <c r="AU50" s="10">
        <f t="shared" si="71"/>
        <v>0</v>
      </c>
      <c r="AV50" s="10">
        <f t="shared" si="71"/>
        <v>0</v>
      </c>
      <c r="AW50" s="14">
        <f t="shared" si="71"/>
        <v>23796</v>
      </c>
      <c r="AX50" s="14">
        <f t="shared" si="71"/>
        <v>0</v>
      </c>
      <c r="AY50" s="10">
        <f t="shared" si="71"/>
        <v>0</v>
      </c>
      <c r="AZ50" s="10">
        <f t="shared" si="71"/>
        <v>0</v>
      </c>
      <c r="BA50" s="10">
        <f t="shared" si="71"/>
        <v>0</v>
      </c>
      <c r="BB50" s="10">
        <f t="shared" si="71"/>
        <v>0</v>
      </c>
      <c r="BC50" s="48">
        <f t="shared" si="71"/>
        <v>23796</v>
      </c>
      <c r="BD50" s="48">
        <f t="shared" si="71"/>
        <v>0</v>
      </c>
      <c r="BE50" s="48">
        <f t="shared" si="71"/>
        <v>9087</v>
      </c>
      <c r="BF50" s="48">
        <f t="shared" si="71"/>
        <v>0</v>
      </c>
      <c r="BG50" s="57">
        <f t="shared" si="42"/>
        <v>38.18709026727181</v>
      </c>
      <c r="BH50" s="58"/>
    </row>
    <row r="51" spans="1:60" ht="16.5">
      <c r="A51" s="26" t="s">
        <v>28</v>
      </c>
      <c r="B51" s="13">
        <v>913</v>
      </c>
      <c r="C51" s="13" t="s">
        <v>7</v>
      </c>
      <c r="D51" s="13" t="s">
        <v>8</v>
      </c>
      <c r="E51" s="13" t="s">
        <v>68</v>
      </c>
      <c r="F51" s="13" t="s">
        <v>29</v>
      </c>
      <c r="G51" s="14">
        <f t="shared" si="68"/>
        <v>23796</v>
      </c>
      <c r="H51" s="14">
        <f t="shared" si="68"/>
        <v>0</v>
      </c>
      <c r="I51" s="10">
        <f t="shared" si="68"/>
        <v>0</v>
      </c>
      <c r="J51" s="10">
        <f t="shared" si="68"/>
        <v>0</v>
      </c>
      <c r="K51" s="10">
        <f t="shared" si="68"/>
        <v>0</v>
      </c>
      <c r="L51" s="10">
        <f t="shared" si="68"/>
        <v>0</v>
      </c>
      <c r="M51" s="14">
        <f t="shared" si="68"/>
        <v>23796</v>
      </c>
      <c r="N51" s="14">
        <f t="shared" si="68"/>
        <v>0</v>
      </c>
      <c r="O51" s="10">
        <f t="shared" si="68"/>
        <v>0</v>
      </c>
      <c r="P51" s="10">
        <f t="shared" si="68"/>
        <v>0</v>
      </c>
      <c r="Q51" s="10">
        <f t="shared" si="68"/>
        <v>0</v>
      </c>
      <c r="R51" s="10">
        <f t="shared" si="68"/>
        <v>0</v>
      </c>
      <c r="S51" s="14">
        <f t="shared" si="69"/>
        <v>23796</v>
      </c>
      <c r="T51" s="14">
        <f t="shared" si="69"/>
        <v>0</v>
      </c>
      <c r="U51" s="10">
        <f t="shared" si="69"/>
        <v>0</v>
      </c>
      <c r="V51" s="10">
        <f t="shared" si="69"/>
        <v>0</v>
      </c>
      <c r="W51" s="10">
        <f t="shared" si="69"/>
        <v>0</v>
      </c>
      <c r="X51" s="10">
        <f t="shared" si="69"/>
        <v>0</v>
      </c>
      <c r="Y51" s="14">
        <f t="shared" si="69"/>
        <v>23796</v>
      </c>
      <c r="Z51" s="14">
        <f t="shared" si="69"/>
        <v>0</v>
      </c>
      <c r="AA51" s="10">
        <f t="shared" si="69"/>
        <v>0</v>
      </c>
      <c r="AB51" s="10">
        <f t="shared" si="69"/>
        <v>0</v>
      </c>
      <c r="AC51" s="10">
        <f t="shared" si="69"/>
        <v>0</v>
      </c>
      <c r="AD51" s="10">
        <f t="shared" si="69"/>
        <v>0</v>
      </c>
      <c r="AE51" s="14">
        <f t="shared" si="69"/>
        <v>23796</v>
      </c>
      <c r="AF51" s="14">
        <f t="shared" si="69"/>
        <v>0</v>
      </c>
      <c r="AG51" s="10">
        <f t="shared" si="70"/>
        <v>0</v>
      </c>
      <c r="AH51" s="10">
        <f t="shared" si="70"/>
        <v>0</v>
      </c>
      <c r="AI51" s="10">
        <f t="shared" si="70"/>
        <v>0</v>
      </c>
      <c r="AJ51" s="10">
        <f t="shared" si="70"/>
        <v>0</v>
      </c>
      <c r="AK51" s="35">
        <f t="shared" si="70"/>
        <v>23796</v>
      </c>
      <c r="AL51" s="35">
        <f t="shared" si="70"/>
        <v>0</v>
      </c>
      <c r="AM51" s="10">
        <f t="shared" si="70"/>
        <v>0</v>
      </c>
      <c r="AN51" s="10">
        <f t="shared" si="70"/>
        <v>0</v>
      </c>
      <c r="AO51" s="10">
        <f t="shared" si="70"/>
        <v>0</v>
      </c>
      <c r="AP51" s="10">
        <f t="shared" si="70"/>
        <v>0</v>
      </c>
      <c r="AQ51" s="14">
        <f t="shared" si="70"/>
        <v>23796</v>
      </c>
      <c r="AR51" s="14">
        <f t="shared" si="70"/>
        <v>0</v>
      </c>
      <c r="AS51" s="10">
        <f t="shared" si="71"/>
        <v>0</v>
      </c>
      <c r="AT51" s="10">
        <f t="shared" si="71"/>
        <v>0</v>
      </c>
      <c r="AU51" s="10">
        <f t="shared" si="71"/>
        <v>0</v>
      </c>
      <c r="AV51" s="10">
        <f t="shared" si="71"/>
        <v>0</v>
      </c>
      <c r="AW51" s="14">
        <f t="shared" si="71"/>
        <v>23796</v>
      </c>
      <c r="AX51" s="14">
        <f t="shared" si="71"/>
        <v>0</v>
      </c>
      <c r="AY51" s="10">
        <f t="shared" si="71"/>
        <v>0</v>
      </c>
      <c r="AZ51" s="10">
        <f t="shared" si="71"/>
        <v>0</v>
      </c>
      <c r="BA51" s="10">
        <f t="shared" si="71"/>
        <v>0</v>
      </c>
      <c r="BB51" s="10">
        <f t="shared" si="71"/>
        <v>0</v>
      </c>
      <c r="BC51" s="48">
        <f t="shared" si="71"/>
        <v>23796</v>
      </c>
      <c r="BD51" s="48">
        <f t="shared" si="71"/>
        <v>0</v>
      </c>
      <c r="BE51" s="48">
        <f t="shared" si="71"/>
        <v>9087</v>
      </c>
      <c r="BF51" s="48">
        <f t="shared" si="71"/>
        <v>0</v>
      </c>
      <c r="BG51" s="57">
        <f t="shared" si="42"/>
        <v>38.18709026727181</v>
      </c>
      <c r="BH51" s="58"/>
    </row>
    <row r="52" spans="1:60" ht="57.75" customHeight="1">
      <c r="A52" s="26" t="s">
        <v>89</v>
      </c>
      <c r="B52" s="13">
        <f>B50</f>
        <v>913</v>
      </c>
      <c r="C52" s="13" t="s">
        <v>7</v>
      </c>
      <c r="D52" s="13" t="s">
        <v>8</v>
      </c>
      <c r="E52" s="13" t="s">
        <v>68</v>
      </c>
      <c r="F52" s="10">
        <v>810</v>
      </c>
      <c r="G52" s="10">
        <v>23796</v>
      </c>
      <c r="H52" s="10"/>
      <c r="I52" s="10"/>
      <c r="J52" s="10"/>
      <c r="K52" s="10"/>
      <c r="L52" s="10"/>
      <c r="M52" s="10">
        <f>G52+I52+J52+K52+L52</f>
        <v>23796</v>
      </c>
      <c r="N52" s="10">
        <f>H52+J52</f>
        <v>0</v>
      </c>
      <c r="O52" s="10"/>
      <c r="P52" s="10"/>
      <c r="Q52" s="10"/>
      <c r="R52" s="10"/>
      <c r="S52" s="10">
        <f>M52+O52+P52+Q52+R52</f>
        <v>23796</v>
      </c>
      <c r="T52" s="10">
        <f>N52+P52</f>
        <v>0</v>
      </c>
      <c r="U52" s="10"/>
      <c r="V52" s="10"/>
      <c r="W52" s="10"/>
      <c r="X52" s="10"/>
      <c r="Y52" s="10">
        <f>S52+U52+V52+W52+X52</f>
        <v>23796</v>
      </c>
      <c r="Z52" s="10">
        <f>T52+V52</f>
        <v>0</v>
      </c>
      <c r="AA52" s="10"/>
      <c r="AB52" s="10"/>
      <c r="AC52" s="10"/>
      <c r="AD52" s="10"/>
      <c r="AE52" s="10">
        <f>Y52+AA52+AB52+AC52+AD52</f>
        <v>23796</v>
      </c>
      <c r="AF52" s="10">
        <f>Z52+AB52</f>
        <v>0</v>
      </c>
      <c r="AG52" s="10"/>
      <c r="AH52" s="10"/>
      <c r="AI52" s="10"/>
      <c r="AJ52" s="10"/>
      <c r="AK52" s="32">
        <f>AE52+AG52+AH52+AI52+AJ52</f>
        <v>23796</v>
      </c>
      <c r="AL52" s="32">
        <f>AF52+AH52</f>
        <v>0</v>
      </c>
      <c r="AM52" s="10"/>
      <c r="AN52" s="10"/>
      <c r="AO52" s="10"/>
      <c r="AP52" s="10"/>
      <c r="AQ52" s="10">
        <f>AK52+AM52+AN52+AO52+AP52</f>
        <v>23796</v>
      </c>
      <c r="AR52" s="10">
        <f>AL52+AN52</f>
        <v>0</v>
      </c>
      <c r="AS52" s="10"/>
      <c r="AT52" s="10"/>
      <c r="AU52" s="10"/>
      <c r="AV52" s="10"/>
      <c r="AW52" s="10">
        <f>AQ52+AS52+AT52+AU52+AV52</f>
        <v>23796</v>
      </c>
      <c r="AX52" s="10">
        <f>AR52+AT52</f>
        <v>0</v>
      </c>
      <c r="AY52" s="10"/>
      <c r="AZ52" s="10"/>
      <c r="BA52" s="10"/>
      <c r="BB52" s="10"/>
      <c r="BC52" s="49">
        <f>AW52+AY52+AZ52+BA52+BB52</f>
        <v>23796</v>
      </c>
      <c r="BD52" s="49">
        <f>AX52+AZ52</f>
        <v>0</v>
      </c>
      <c r="BE52" s="50">
        <v>9087</v>
      </c>
      <c r="BF52" s="50"/>
      <c r="BG52" s="57">
        <f t="shared" si="42"/>
        <v>38.18709026727181</v>
      </c>
      <c r="BH52" s="58"/>
    </row>
    <row r="53" spans="1:60" ht="16.5">
      <c r="A53" s="26" t="s">
        <v>104</v>
      </c>
      <c r="B53" s="20">
        <v>913</v>
      </c>
      <c r="C53" s="13" t="s">
        <v>7</v>
      </c>
      <c r="D53" s="13" t="s">
        <v>8</v>
      </c>
      <c r="E53" s="13" t="s">
        <v>112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>
        <f>AB54+AB57+AB61+AB64</f>
        <v>2157180</v>
      </c>
      <c r="AC53" s="10">
        <f>AC54+AC57+AC61+AC64</f>
        <v>0</v>
      </c>
      <c r="AD53" s="10">
        <f>AD54+AD57+AD61+AD64</f>
        <v>0</v>
      </c>
      <c r="AE53" s="10">
        <f>AE54+AE57+AE61+AE64</f>
        <v>2157180</v>
      </c>
      <c r="AF53" s="10">
        <f>AF54+AF57+AF61+AF64</f>
        <v>2157180</v>
      </c>
      <c r="AG53" s="10"/>
      <c r="AH53" s="10">
        <f>AH54+AH57+AH61+AH64</f>
        <v>0</v>
      </c>
      <c r="AI53" s="10">
        <f>AI54+AI57+AI61+AI64</f>
        <v>0</v>
      </c>
      <c r="AJ53" s="10">
        <f>AJ54+AJ57+AJ61+AJ64</f>
        <v>0</v>
      </c>
      <c r="AK53" s="32">
        <f>AK54+AK57+AK61+AK64</f>
        <v>2157180</v>
      </c>
      <c r="AL53" s="32">
        <f>AL54+AL57+AL61+AL64</f>
        <v>2157180</v>
      </c>
      <c r="AM53" s="10"/>
      <c r="AN53" s="10">
        <f>AN54+AN57+AN61+AN64</f>
        <v>0</v>
      </c>
      <c r="AO53" s="10">
        <f>AO54+AO57+AO61+AO64</f>
        <v>0</v>
      </c>
      <c r="AP53" s="10">
        <f>AP54+AP57+AP61+AP64</f>
        <v>0</v>
      </c>
      <c r="AQ53" s="10">
        <f>AQ54+AQ57+AQ61+AQ64</f>
        <v>2157180</v>
      </c>
      <c r="AR53" s="10">
        <f>AR54+AR57+AR61+AR64</f>
        <v>2157180</v>
      </c>
      <c r="AS53" s="10"/>
      <c r="AT53" s="10">
        <f>AT54+AT57+AT61+AT64</f>
        <v>0</v>
      </c>
      <c r="AU53" s="10">
        <f>AU54+AU57+AU61+AU64</f>
        <v>0</v>
      </c>
      <c r="AV53" s="10">
        <f>AV54+AV57+AV61+AV64</f>
        <v>0</v>
      </c>
      <c r="AW53" s="10">
        <f>AW54+AW57+AW61+AW64</f>
        <v>2157180</v>
      </c>
      <c r="AX53" s="10">
        <f>AX54+AX57+AX61+AX64</f>
        <v>2157180</v>
      </c>
      <c r="AY53" s="10"/>
      <c r="AZ53" s="10">
        <f>AZ54+AZ57+AZ61+AZ64</f>
        <v>0</v>
      </c>
      <c r="BA53" s="10">
        <f>BA54+BA57+BA61+BA64</f>
        <v>0</v>
      </c>
      <c r="BB53" s="10">
        <f>BB54+BB57+BB61+BB64</f>
        <v>0</v>
      </c>
      <c r="BC53" s="49">
        <f>BC54+BC57+BC61+BC64</f>
        <v>2157180</v>
      </c>
      <c r="BD53" s="49">
        <f>BD54+BD57+BD61+BD64</f>
        <v>2157180</v>
      </c>
      <c r="BE53" s="49">
        <f>BE54+BE57+BE61+BE64</f>
        <v>1178734</v>
      </c>
      <c r="BF53" s="49">
        <f>BF54+BF57+BF61+BF64</f>
        <v>1178734</v>
      </c>
      <c r="BG53" s="57">
        <f t="shared" si="42"/>
        <v>54.64235715146627</v>
      </c>
      <c r="BH53" s="58">
        <f t="shared" si="48"/>
        <v>54.64235715146627</v>
      </c>
    </row>
    <row r="54" spans="1:60" ht="66">
      <c r="A54" s="27" t="s">
        <v>113</v>
      </c>
      <c r="B54" s="20">
        <v>913</v>
      </c>
      <c r="C54" s="13" t="s">
        <v>7</v>
      </c>
      <c r="D54" s="13" t="s">
        <v>8</v>
      </c>
      <c r="E54" s="13" t="s">
        <v>114</v>
      </c>
      <c r="F54" s="13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>
        <f>AB55</f>
        <v>19505</v>
      </c>
      <c r="AC54" s="10">
        <f aca="true" t="shared" si="72" ref="AC54:AF55">AC55</f>
        <v>0</v>
      </c>
      <c r="AD54" s="10">
        <f t="shared" si="72"/>
        <v>0</v>
      </c>
      <c r="AE54" s="10">
        <f t="shared" si="72"/>
        <v>19505</v>
      </c>
      <c r="AF54" s="10">
        <f t="shared" si="72"/>
        <v>19505</v>
      </c>
      <c r="AG54" s="10"/>
      <c r="AH54" s="10">
        <f>AH55</f>
        <v>0</v>
      </c>
      <c r="AI54" s="10">
        <f aca="true" t="shared" si="73" ref="AI54:AL55">AI55</f>
        <v>0</v>
      </c>
      <c r="AJ54" s="10">
        <f t="shared" si="73"/>
        <v>0</v>
      </c>
      <c r="AK54" s="32">
        <f t="shared" si="73"/>
        <v>19505</v>
      </c>
      <c r="AL54" s="32">
        <f t="shared" si="73"/>
        <v>19505</v>
      </c>
      <c r="AM54" s="10"/>
      <c r="AN54" s="10">
        <f>AN55</f>
        <v>0</v>
      </c>
      <c r="AO54" s="10">
        <f aca="true" t="shared" si="74" ref="AO54:AR55">AO55</f>
        <v>0</v>
      </c>
      <c r="AP54" s="10">
        <f t="shared" si="74"/>
        <v>0</v>
      </c>
      <c r="AQ54" s="10">
        <f t="shared" si="74"/>
        <v>19505</v>
      </c>
      <c r="AR54" s="10">
        <f t="shared" si="74"/>
        <v>19505</v>
      </c>
      <c r="AS54" s="10"/>
      <c r="AT54" s="10">
        <f>AT55</f>
        <v>0</v>
      </c>
      <c r="AU54" s="10">
        <f aca="true" t="shared" si="75" ref="AU54:AX55">AU55</f>
        <v>0</v>
      </c>
      <c r="AV54" s="10">
        <f t="shared" si="75"/>
        <v>0</v>
      </c>
      <c r="AW54" s="10">
        <f t="shared" si="75"/>
        <v>19505</v>
      </c>
      <c r="AX54" s="10">
        <f t="shared" si="75"/>
        <v>19505</v>
      </c>
      <c r="AY54" s="10"/>
      <c r="AZ54" s="10">
        <f>AZ55</f>
        <v>0</v>
      </c>
      <c r="BA54" s="10">
        <f aca="true" t="shared" si="76" ref="BA54:BF55">BA55</f>
        <v>0</v>
      </c>
      <c r="BB54" s="10">
        <f t="shared" si="76"/>
        <v>0</v>
      </c>
      <c r="BC54" s="49">
        <f t="shared" si="76"/>
        <v>19505</v>
      </c>
      <c r="BD54" s="49">
        <f t="shared" si="76"/>
        <v>19505</v>
      </c>
      <c r="BE54" s="49">
        <f t="shared" si="76"/>
        <v>8388</v>
      </c>
      <c r="BF54" s="49">
        <f t="shared" si="76"/>
        <v>8388</v>
      </c>
      <c r="BG54" s="57">
        <f t="shared" si="42"/>
        <v>43.00435785695975</v>
      </c>
      <c r="BH54" s="58">
        <f t="shared" si="48"/>
        <v>43.00435785695975</v>
      </c>
    </row>
    <row r="55" spans="1:60" ht="33">
      <c r="A55" s="26" t="s">
        <v>11</v>
      </c>
      <c r="B55" s="20">
        <v>913</v>
      </c>
      <c r="C55" s="13" t="s">
        <v>7</v>
      </c>
      <c r="D55" s="13" t="s">
        <v>8</v>
      </c>
      <c r="E55" s="13" t="s">
        <v>114</v>
      </c>
      <c r="F55" s="13" t="s">
        <v>12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>
        <f>AB56</f>
        <v>19505</v>
      </c>
      <c r="AC55" s="10">
        <f t="shared" si="72"/>
        <v>0</v>
      </c>
      <c r="AD55" s="10">
        <f t="shared" si="72"/>
        <v>0</v>
      </c>
      <c r="AE55" s="10">
        <f t="shared" si="72"/>
        <v>19505</v>
      </c>
      <c r="AF55" s="10">
        <f t="shared" si="72"/>
        <v>19505</v>
      </c>
      <c r="AG55" s="10"/>
      <c r="AH55" s="10">
        <f>AH56</f>
        <v>0</v>
      </c>
      <c r="AI55" s="10">
        <f t="shared" si="73"/>
        <v>0</v>
      </c>
      <c r="AJ55" s="10">
        <f t="shared" si="73"/>
        <v>0</v>
      </c>
      <c r="AK55" s="32">
        <f t="shared" si="73"/>
        <v>19505</v>
      </c>
      <c r="AL55" s="32">
        <f t="shared" si="73"/>
        <v>19505</v>
      </c>
      <c r="AM55" s="10"/>
      <c r="AN55" s="10">
        <f>AN56</f>
        <v>0</v>
      </c>
      <c r="AO55" s="10">
        <f t="shared" si="74"/>
        <v>0</v>
      </c>
      <c r="AP55" s="10">
        <f t="shared" si="74"/>
        <v>0</v>
      </c>
      <c r="AQ55" s="10">
        <f t="shared" si="74"/>
        <v>19505</v>
      </c>
      <c r="AR55" s="10">
        <f t="shared" si="74"/>
        <v>19505</v>
      </c>
      <c r="AS55" s="10"/>
      <c r="AT55" s="10">
        <f>AT56</f>
        <v>0</v>
      </c>
      <c r="AU55" s="10">
        <f t="shared" si="75"/>
        <v>0</v>
      </c>
      <c r="AV55" s="10">
        <f t="shared" si="75"/>
        <v>0</v>
      </c>
      <c r="AW55" s="10">
        <f t="shared" si="75"/>
        <v>19505</v>
      </c>
      <c r="AX55" s="10">
        <f t="shared" si="75"/>
        <v>19505</v>
      </c>
      <c r="AY55" s="10"/>
      <c r="AZ55" s="10">
        <f>AZ56</f>
        <v>0</v>
      </c>
      <c r="BA55" s="10">
        <f t="shared" si="76"/>
        <v>0</v>
      </c>
      <c r="BB55" s="10">
        <f t="shared" si="76"/>
        <v>0</v>
      </c>
      <c r="BC55" s="49">
        <f t="shared" si="76"/>
        <v>19505</v>
      </c>
      <c r="BD55" s="49">
        <f t="shared" si="76"/>
        <v>19505</v>
      </c>
      <c r="BE55" s="49">
        <f t="shared" si="76"/>
        <v>8388</v>
      </c>
      <c r="BF55" s="49">
        <f t="shared" si="76"/>
        <v>8388</v>
      </c>
      <c r="BG55" s="57">
        <f t="shared" si="42"/>
        <v>43.00435785695975</v>
      </c>
      <c r="BH55" s="58">
        <f t="shared" si="48"/>
        <v>43.00435785695975</v>
      </c>
    </row>
    <row r="56" spans="1:60" ht="16.5">
      <c r="A56" s="27" t="s">
        <v>13</v>
      </c>
      <c r="B56" s="20">
        <v>913</v>
      </c>
      <c r="C56" s="13" t="s">
        <v>7</v>
      </c>
      <c r="D56" s="13" t="s">
        <v>8</v>
      </c>
      <c r="E56" s="13" t="s">
        <v>114</v>
      </c>
      <c r="F56" s="13" t="s">
        <v>21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>
        <v>19505</v>
      </c>
      <c r="AC56" s="10"/>
      <c r="AD56" s="10"/>
      <c r="AE56" s="10">
        <f>Y56+AB56</f>
        <v>19505</v>
      </c>
      <c r="AF56" s="10">
        <f>Z56+AB56</f>
        <v>19505</v>
      </c>
      <c r="AG56" s="10"/>
      <c r="AH56" s="10"/>
      <c r="AI56" s="10"/>
      <c r="AJ56" s="10"/>
      <c r="AK56" s="32">
        <f>AE56+AG56+AH56+AI56+AJ56</f>
        <v>19505</v>
      </c>
      <c r="AL56" s="32">
        <f>AF56+AH56</f>
        <v>19505</v>
      </c>
      <c r="AM56" s="10"/>
      <c r="AN56" s="10"/>
      <c r="AO56" s="10"/>
      <c r="AP56" s="10"/>
      <c r="AQ56" s="10">
        <f>AK56+AM56+AN56+AO56+AP56</f>
        <v>19505</v>
      </c>
      <c r="AR56" s="10">
        <f>AL56+AN56</f>
        <v>19505</v>
      </c>
      <c r="AS56" s="10"/>
      <c r="AT56" s="10"/>
      <c r="AU56" s="10"/>
      <c r="AV56" s="10"/>
      <c r="AW56" s="10">
        <f>AQ56+AS56+AT56+AU56+AV56</f>
        <v>19505</v>
      </c>
      <c r="AX56" s="10">
        <f>AR56+AT56</f>
        <v>19505</v>
      </c>
      <c r="AY56" s="10"/>
      <c r="AZ56" s="10"/>
      <c r="BA56" s="10"/>
      <c r="BB56" s="10"/>
      <c r="BC56" s="49">
        <f>AW56+AY56+AZ56+BA56+BB56</f>
        <v>19505</v>
      </c>
      <c r="BD56" s="49">
        <f>AX56+AZ56</f>
        <v>19505</v>
      </c>
      <c r="BE56" s="50">
        <v>8388</v>
      </c>
      <c r="BF56" s="50">
        <v>8388</v>
      </c>
      <c r="BG56" s="57">
        <f t="shared" si="42"/>
        <v>43.00435785695975</v>
      </c>
      <c r="BH56" s="58">
        <f t="shared" si="48"/>
        <v>43.00435785695975</v>
      </c>
    </row>
    <row r="57" spans="1:60" ht="82.5">
      <c r="A57" s="31" t="s">
        <v>115</v>
      </c>
      <c r="B57" s="20">
        <v>913</v>
      </c>
      <c r="C57" s="13" t="s">
        <v>7</v>
      </c>
      <c r="D57" s="13" t="s">
        <v>8</v>
      </c>
      <c r="E57" s="13" t="s">
        <v>116</v>
      </c>
      <c r="F57" s="13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>
        <f>AB58</f>
        <v>22186</v>
      </c>
      <c r="AC57" s="10">
        <f>AC58</f>
        <v>0</v>
      </c>
      <c r="AD57" s="10">
        <f>AD58</f>
        <v>0</v>
      </c>
      <c r="AE57" s="10">
        <f>AE58</f>
        <v>22186</v>
      </c>
      <c r="AF57" s="10">
        <f>AF58</f>
        <v>22186</v>
      </c>
      <c r="AG57" s="10"/>
      <c r="AH57" s="10">
        <f>AH58</f>
        <v>0</v>
      </c>
      <c r="AI57" s="10">
        <f>AI58</f>
        <v>0</v>
      </c>
      <c r="AJ57" s="10">
        <f>AJ58</f>
        <v>0</v>
      </c>
      <c r="AK57" s="32">
        <f>AK58</f>
        <v>22186</v>
      </c>
      <c r="AL57" s="32">
        <f>AL58</f>
        <v>22186</v>
      </c>
      <c r="AM57" s="10"/>
      <c r="AN57" s="10">
        <f>AN58</f>
        <v>0</v>
      </c>
      <c r="AO57" s="10">
        <f>AO58</f>
        <v>0</v>
      </c>
      <c r="AP57" s="10">
        <f>AP58</f>
        <v>0</v>
      </c>
      <c r="AQ57" s="10">
        <f>AQ58</f>
        <v>22186</v>
      </c>
      <c r="AR57" s="10">
        <f>AR58</f>
        <v>22186</v>
      </c>
      <c r="AS57" s="10"/>
      <c r="AT57" s="10">
        <f>AT58</f>
        <v>0</v>
      </c>
      <c r="AU57" s="10">
        <f>AU58</f>
        <v>0</v>
      </c>
      <c r="AV57" s="10">
        <f>AV58</f>
        <v>0</v>
      </c>
      <c r="AW57" s="10">
        <f>AW58</f>
        <v>22186</v>
      </c>
      <c r="AX57" s="10">
        <f>AX58</f>
        <v>22186</v>
      </c>
      <c r="AY57" s="10"/>
      <c r="AZ57" s="10">
        <f>AZ58</f>
        <v>0</v>
      </c>
      <c r="BA57" s="10">
        <f>BA58</f>
        <v>0</v>
      </c>
      <c r="BB57" s="10">
        <f>BB58</f>
        <v>0</v>
      </c>
      <c r="BC57" s="49">
        <f>BC58</f>
        <v>22186</v>
      </c>
      <c r="BD57" s="49">
        <f>BD58</f>
        <v>22186</v>
      </c>
      <c r="BE57" s="49">
        <f>BE58</f>
        <v>9791</v>
      </c>
      <c r="BF57" s="49">
        <f>BF58</f>
        <v>9791</v>
      </c>
      <c r="BG57" s="57">
        <f t="shared" si="42"/>
        <v>44.131434237807625</v>
      </c>
      <c r="BH57" s="58">
        <f t="shared" si="48"/>
        <v>44.131434237807625</v>
      </c>
    </row>
    <row r="58" spans="1:60" ht="33">
      <c r="A58" s="26" t="s">
        <v>11</v>
      </c>
      <c r="B58" s="20">
        <v>913</v>
      </c>
      <c r="C58" s="13" t="s">
        <v>7</v>
      </c>
      <c r="D58" s="13" t="s">
        <v>8</v>
      </c>
      <c r="E58" s="13" t="s">
        <v>116</v>
      </c>
      <c r="F58" s="13" t="s">
        <v>12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>
        <f>AB59+AB60</f>
        <v>22186</v>
      </c>
      <c r="AC58" s="10">
        <f>AC59+AC60</f>
        <v>0</v>
      </c>
      <c r="AD58" s="10">
        <f>AD59+AD60</f>
        <v>0</v>
      </c>
      <c r="AE58" s="10">
        <f>AE59+AE60</f>
        <v>22186</v>
      </c>
      <c r="AF58" s="10">
        <f>AF59+AF60</f>
        <v>22186</v>
      </c>
      <c r="AG58" s="10"/>
      <c r="AH58" s="10">
        <f>AH59+AH60</f>
        <v>0</v>
      </c>
      <c r="AI58" s="10">
        <f>AI59+AI60</f>
        <v>0</v>
      </c>
      <c r="AJ58" s="10">
        <f>AJ59+AJ60</f>
        <v>0</v>
      </c>
      <c r="AK58" s="32">
        <f>AK59+AK60</f>
        <v>22186</v>
      </c>
      <c r="AL58" s="32">
        <f>AL59+AL60</f>
        <v>22186</v>
      </c>
      <c r="AM58" s="10"/>
      <c r="AN58" s="10">
        <f>AN59+AN60</f>
        <v>0</v>
      </c>
      <c r="AO58" s="10">
        <f>AO59+AO60</f>
        <v>0</v>
      </c>
      <c r="AP58" s="10">
        <f>AP59+AP60</f>
        <v>0</v>
      </c>
      <c r="AQ58" s="10">
        <f>AQ59+AQ60</f>
        <v>22186</v>
      </c>
      <c r="AR58" s="10">
        <f>AR59+AR60</f>
        <v>22186</v>
      </c>
      <c r="AS58" s="10"/>
      <c r="AT58" s="10">
        <f>AT59+AT60</f>
        <v>0</v>
      </c>
      <c r="AU58" s="10">
        <f>AU59+AU60</f>
        <v>0</v>
      </c>
      <c r="AV58" s="10">
        <f>AV59+AV60</f>
        <v>0</v>
      </c>
      <c r="AW58" s="10">
        <f>AW59+AW60</f>
        <v>22186</v>
      </c>
      <c r="AX58" s="10">
        <f>AX59+AX60</f>
        <v>22186</v>
      </c>
      <c r="AY58" s="10"/>
      <c r="AZ58" s="10">
        <f>AZ59+AZ60</f>
        <v>0</v>
      </c>
      <c r="BA58" s="10">
        <f>BA59+BA60</f>
        <v>0</v>
      </c>
      <c r="BB58" s="10">
        <f>BB59+BB60</f>
        <v>0</v>
      </c>
      <c r="BC58" s="49">
        <f>BC59+BC60</f>
        <v>22186</v>
      </c>
      <c r="BD58" s="49">
        <f>BD59+BD60</f>
        <v>22186</v>
      </c>
      <c r="BE58" s="49">
        <f>BE59+BE60</f>
        <v>9791</v>
      </c>
      <c r="BF58" s="49">
        <f>BF59+BF60</f>
        <v>9791</v>
      </c>
      <c r="BG58" s="57">
        <f t="shared" si="42"/>
        <v>44.131434237807625</v>
      </c>
      <c r="BH58" s="58">
        <f t="shared" si="48"/>
        <v>44.131434237807625</v>
      </c>
    </row>
    <row r="59" spans="1:60" ht="16.5">
      <c r="A59" s="27" t="s">
        <v>13</v>
      </c>
      <c r="B59" s="20">
        <v>913</v>
      </c>
      <c r="C59" s="13" t="s">
        <v>7</v>
      </c>
      <c r="D59" s="13" t="s">
        <v>8</v>
      </c>
      <c r="E59" s="13" t="s">
        <v>116</v>
      </c>
      <c r="F59" s="13" t="s">
        <v>21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>
        <v>21600</v>
      </c>
      <c r="AC59" s="10"/>
      <c r="AD59" s="10"/>
      <c r="AE59" s="10">
        <f>AB59</f>
        <v>21600</v>
      </c>
      <c r="AF59" s="10">
        <f>AB59</f>
        <v>21600</v>
      </c>
      <c r="AG59" s="10"/>
      <c r="AH59" s="10"/>
      <c r="AI59" s="10"/>
      <c r="AJ59" s="10"/>
      <c r="AK59" s="32">
        <f>AE59+AG59+AH59+AI59+AJ59</f>
        <v>21600</v>
      </c>
      <c r="AL59" s="32">
        <f>AF59+AH59</f>
        <v>21600</v>
      </c>
      <c r="AM59" s="10"/>
      <c r="AN59" s="10"/>
      <c r="AO59" s="10"/>
      <c r="AP59" s="10"/>
      <c r="AQ59" s="10">
        <f>AK59+AM59+AN59+AO59+AP59</f>
        <v>21600</v>
      </c>
      <c r="AR59" s="10">
        <f>AL59+AN59</f>
        <v>21600</v>
      </c>
      <c r="AS59" s="10"/>
      <c r="AT59" s="10"/>
      <c r="AU59" s="10"/>
      <c r="AV59" s="10"/>
      <c r="AW59" s="10">
        <f>AQ59+AS59+AT59+AU59+AV59</f>
        <v>21600</v>
      </c>
      <c r="AX59" s="10">
        <f>AR59+AT59</f>
        <v>21600</v>
      </c>
      <c r="AY59" s="10"/>
      <c r="AZ59" s="10"/>
      <c r="BA59" s="10"/>
      <c r="BB59" s="10"/>
      <c r="BC59" s="49">
        <f>AW59+AY59+AZ59+BA59+BB59</f>
        <v>21600</v>
      </c>
      <c r="BD59" s="49">
        <f>AX59+AZ59</f>
        <v>21600</v>
      </c>
      <c r="BE59" s="50">
        <v>9642</v>
      </c>
      <c r="BF59" s="50">
        <v>9642</v>
      </c>
      <c r="BG59" s="57">
        <f t="shared" si="42"/>
        <v>44.638888888888886</v>
      </c>
      <c r="BH59" s="58">
        <f t="shared" si="48"/>
        <v>44.638888888888886</v>
      </c>
    </row>
    <row r="60" spans="1:60" ht="16.5">
      <c r="A60" s="27" t="s">
        <v>18</v>
      </c>
      <c r="B60" s="20">
        <v>913</v>
      </c>
      <c r="C60" s="13" t="s">
        <v>7</v>
      </c>
      <c r="D60" s="13" t="s">
        <v>8</v>
      </c>
      <c r="E60" s="13" t="s">
        <v>116</v>
      </c>
      <c r="F60" s="13" t="s">
        <v>22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>
        <v>586</v>
      </c>
      <c r="AC60" s="10"/>
      <c r="AD60" s="10"/>
      <c r="AE60" s="10">
        <f>Y60+AB60</f>
        <v>586</v>
      </c>
      <c r="AF60" s="10">
        <f>Z60+AB60</f>
        <v>586</v>
      </c>
      <c r="AG60" s="10"/>
      <c r="AH60" s="10"/>
      <c r="AI60" s="10"/>
      <c r="AJ60" s="10"/>
      <c r="AK60" s="32">
        <f>AE60+AG60+AH60+AI60+AJ60</f>
        <v>586</v>
      </c>
      <c r="AL60" s="32">
        <f>AF60+AH60</f>
        <v>586</v>
      </c>
      <c r="AM60" s="10"/>
      <c r="AN60" s="10"/>
      <c r="AO60" s="10"/>
      <c r="AP60" s="10"/>
      <c r="AQ60" s="10">
        <f>AK60+AM60+AN60+AO60+AP60</f>
        <v>586</v>
      </c>
      <c r="AR60" s="10">
        <f>AL60+AN60</f>
        <v>586</v>
      </c>
      <c r="AS60" s="10"/>
      <c r="AT60" s="10"/>
      <c r="AU60" s="10"/>
      <c r="AV60" s="10"/>
      <c r="AW60" s="10">
        <f>AQ60+AS60+AT60+AU60+AV60</f>
        <v>586</v>
      </c>
      <c r="AX60" s="10">
        <f>AR60+AT60</f>
        <v>586</v>
      </c>
      <c r="AY60" s="10"/>
      <c r="AZ60" s="10"/>
      <c r="BA60" s="10"/>
      <c r="BB60" s="10"/>
      <c r="BC60" s="49">
        <f>AW60+AY60+AZ60+BA60+BB60</f>
        <v>586</v>
      </c>
      <c r="BD60" s="49">
        <f>AX60+AZ60</f>
        <v>586</v>
      </c>
      <c r="BE60" s="50">
        <v>149</v>
      </c>
      <c r="BF60" s="50">
        <v>149</v>
      </c>
      <c r="BG60" s="57">
        <f t="shared" si="42"/>
        <v>25.426621160409557</v>
      </c>
      <c r="BH60" s="58">
        <f t="shared" si="48"/>
        <v>25.426621160409557</v>
      </c>
    </row>
    <row r="61" spans="1:60" ht="66">
      <c r="A61" s="27" t="s">
        <v>117</v>
      </c>
      <c r="B61" s="20">
        <v>913</v>
      </c>
      <c r="C61" s="13" t="s">
        <v>7</v>
      </c>
      <c r="D61" s="13" t="s">
        <v>8</v>
      </c>
      <c r="E61" s="13" t="s">
        <v>118</v>
      </c>
      <c r="F61" s="13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>
        <f>AB62</f>
        <v>66063</v>
      </c>
      <c r="AC61" s="10">
        <f aca="true" t="shared" si="77" ref="AC61:AF62">AC62</f>
        <v>0</v>
      </c>
      <c r="AD61" s="10">
        <f t="shared" si="77"/>
        <v>0</v>
      </c>
      <c r="AE61" s="10">
        <f t="shared" si="77"/>
        <v>66063</v>
      </c>
      <c r="AF61" s="10">
        <f t="shared" si="77"/>
        <v>66063</v>
      </c>
      <c r="AG61" s="10"/>
      <c r="AH61" s="10">
        <f>AH62</f>
        <v>0</v>
      </c>
      <c r="AI61" s="10">
        <f aca="true" t="shared" si="78" ref="AI61:AL62">AI62</f>
        <v>0</v>
      </c>
      <c r="AJ61" s="10">
        <f t="shared" si="78"/>
        <v>0</v>
      </c>
      <c r="AK61" s="32">
        <f t="shared" si="78"/>
        <v>66063</v>
      </c>
      <c r="AL61" s="32">
        <f t="shared" si="78"/>
        <v>66063</v>
      </c>
      <c r="AM61" s="10"/>
      <c r="AN61" s="10">
        <f>AN62</f>
        <v>0</v>
      </c>
      <c r="AO61" s="10">
        <f aca="true" t="shared" si="79" ref="AO61:AR62">AO62</f>
        <v>0</v>
      </c>
      <c r="AP61" s="10">
        <f t="shared" si="79"/>
        <v>0</v>
      </c>
      <c r="AQ61" s="10">
        <f t="shared" si="79"/>
        <v>66063</v>
      </c>
      <c r="AR61" s="10">
        <f t="shared" si="79"/>
        <v>66063</v>
      </c>
      <c r="AS61" s="10"/>
      <c r="AT61" s="10">
        <f>AT62</f>
        <v>0</v>
      </c>
      <c r="AU61" s="10">
        <f aca="true" t="shared" si="80" ref="AU61:AX62">AU62</f>
        <v>0</v>
      </c>
      <c r="AV61" s="10">
        <f t="shared" si="80"/>
        <v>0</v>
      </c>
      <c r="AW61" s="10">
        <f t="shared" si="80"/>
        <v>66063</v>
      </c>
      <c r="AX61" s="10">
        <f t="shared" si="80"/>
        <v>66063</v>
      </c>
      <c r="AY61" s="10"/>
      <c r="AZ61" s="10">
        <f>AZ62</f>
        <v>0</v>
      </c>
      <c r="BA61" s="10">
        <f aca="true" t="shared" si="81" ref="BA61:BF62">BA62</f>
        <v>0</v>
      </c>
      <c r="BB61" s="10">
        <f t="shared" si="81"/>
        <v>0</v>
      </c>
      <c r="BC61" s="49">
        <f t="shared" si="81"/>
        <v>66063</v>
      </c>
      <c r="BD61" s="49">
        <f t="shared" si="81"/>
        <v>66063</v>
      </c>
      <c r="BE61" s="49">
        <f t="shared" si="81"/>
        <v>34621</v>
      </c>
      <c r="BF61" s="49">
        <f t="shared" si="81"/>
        <v>34621</v>
      </c>
      <c r="BG61" s="57">
        <f t="shared" si="42"/>
        <v>52.40603666197418</v>
      </c>
      <c r="BH61" s="58">
        <f t="shared" si="48"/>
        <v>52.40603666197418</v>
      </c>
    </row>
    <row r="62" spans="1:60" ht="33">
      <c r="A62" s="26" t="s">
        <v>11</v>
      </c>
      <c r="B62" s="20">
        <v>913</v>
      </c>
      <c r="C62" s="13" t="s">
        <v>7</v>
      </c>
      <c r="D62" s="13" t="s">
        <v>8</v>
      </c>
      <c r="E62" s="13" t="s">
        <v>118</v>
      </c>
      <c r="F62" s="13" t="s">
        <v>12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>
        <f>AB63</f>
        <v>66063</v>
      </c>
      <c r="AC62" s="10">
        <f t="shared" si="77"/>
        <v>0</v>
      </c>
      <c r="AD62" s="10">
        <f t="shared" si="77"/>
        <v>0</v>
      </c>
      <c r="AE62" s="10">
        <f t="shared" si="77"/>
        <v>66063</v>
      </c>
      <c r="AF62" s="10">
        <f t="shared" si="77"/>
        <v>66063</v>
      </c>
      <c r="AG62" s="10"/>
      <c r="AH62" s="10">
        <f>AH63</f>
        <v>0</v>
      </c>
      <c r="AI62" s="10">
        <f t="shared" si="78"/>
        <v>0</v>
      </c>
      <c r="AJ62" s="10">
        <f t="shared" si="78"/>
        <v>0</v>
      </c>
      <c r="AK62" s="32">
        <f t="shared" si="78"/>
        <v>66063</v>
      </c>
      <c r="AL62" s="32">
        <f t="shared" si="78"/>
        <v>66063</v>
      </c>
      <c r="AM62" s="10"/>
      <c r="AN62" s="10">
        <f>AN63</f>
        <v>0</v>
      </c>
      <c r="AO62" s="10">
        <f t="shared" si="79"/>
        <v>0</v>
      </c>
      <c r="AP62" s="10">
        <f t="shared" si="79"/>
        <v>0</v>
      </c>
      <c r="AQ62" s="10">
        <f t="shared" si="79"/>
        <v>66063</v>
      </c>
      <c r="AR62" s="10">
        <f t="shared" si="79"/>
        <v>66063</v>
      </c>
      <c r="AS62" s="10"/>
      <c r="AT62" s="10">
        <f>AT63</f>
        <v>0</v>
      </c>
      <c r="AU62" s="10">
        <f t="shared" si="80"/>
        <v>0</v>
      </c>
      <c r="AV62" s="10">
        <f t="shared" si="80"/>
        <v>0</v>
      </c>
      <c r="AW62" s="10">
        <f t="shared" si="80"/>
        <v>66063</v>
      </c>
      <c r="AX62" s="10">
        <f t="shared" si="80"/>
        <v>66063</v>
      </c>
      <c r="AY62" s="10"/>
      <c r="AZ62" s="10">
        <f>AZ63</f>
        <v>0</v>
      </c>
      <c r="BA62" s="10">
        <f t="shared" si="81"/>
        <v>0</v>
      </c>
      <c r="BB62" s="10">
        <f t="shared" si="81"/>
        <v>0</v>
      </c>
      <c r="BC62" s="49">
        <f t="shared" si="81"/>
        <v>66063</v>
      </c>
      <c r="BD62" s="49">
        <f t="shared" si="81"/>
        <v>66063</v>
      </c>
      <c r="BE62" s="49">
        <f t="shared" si="81"/>
        <v>34621</v>
      </c>
      <c r="BF62" s="49">
        <f t="shared" si="81"/>
        <v>34621</v>
      </c>
      <c r="BG62" s="57">
        <f t="shared" si="42"/>
        <v>52.40603666197418</v>
      </c>
      <c r="BH62" s="58">
        <f t="shared" si="48"/>
        <v>52.40603666197418</v>
      </c>
    </row>
    <row r="63" spans="1:60" ht="16.5">
      <c r="A63" s="27" t="s">
        <v>13</v>
      </c>
      <c r="B63" s="20">
        <v>913</v>
      </c>
      <c r="C63" s="13" t="s">
        <v>7</v>
      </c>
      <c r="D63" s="13" t="s">
        <v>8</v>
      </c>
      <c r="E63" s="13" t="s">
        <v>118</v>
      </c>
      <c r="F63" s="13" t="s">
        <v>21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>
        <v>66063</v>
      </c>
      <c r="AC63" s="10"/>
      <c r="AD63" s="10"/>
      <c r="AE63" s="10">
        <f>AB63</f>
        <v>66063</v>
      </c>
      <c r="AF63" s="10">
        <f>AB63</f>
        <v>66063</v>
      </c>
      <c r="AG63" s="10"/>
      <c r="AH63" s="10"/>
      <c r="AI63" s="10"/>
      <c r="AJ63" s="10"/>
      <c r="AK63" s="32">
        <f>AE63+AG63+AH63+AI63+AJ63</f>
        <v>66063</v>
      </c>
      <c r="AL63" s="32">
        <f>AF63+AH63</f>
        <v>66063</v>
      </c>
      <c r="AM63" s="10"/>
      <c r="AN63" s="10"/>
      <c r="AO63" s="10"/>
      <c r="AP63" s="10"/>
      <c r="AQ63" s="10">
        <f>AK63+AM63+AN63+AO63+AP63</f>
        <v>66063</v>
      </c>
      <c r="AR63" s="10">
        <f>AL63+AN63</f>
        <v>66063</v>
      </c>
      <c r="AS63" s="10"/>
      <c r="AT63" s="10"/>
      <c r="AU63" s="10"/>
      <c r="AV63" s="10"/>
      <c r="AW63" s="10">
        <f>AQ63+AS63+AT63+AU63+AV63</f>
        <v>66063</v>
      </c>
      <c r="AX63" s="10">
        <f>AR63+AT63</f>
        <v>66063</v>
      </c>
      <c r="AY63" s="10"/>
      <c r="AZ63" s="10"/>
      <c r="BA63" s="10"/>
      <c r="BB63" s="10"/>
      <c r="BC63" s="49">
        <f>AW63+AY63+AZ63+BA63+BB63</f>
        <v>66063</v>
      </c>
      <c r="BD63" s="49">
        <f>AX63+AZ63</f>
        <v>66063</v>
      </c>
      <c r="BE63" s="50">
        <v>34621</v>
      </c>
      <c r="BF63" s="50">
        <v>34621</v>
      </c>
      <c r="BG63" s="57">
        <f t="shared" si="42"/>
        <v>52.40603666197418</v>
      </c>
      <c r="BH63" s="58">
        <f t="shared" si="48"/>
        <v>52.40603666197418</v>
      </c>
    </row>
    <row r="64" spans="1:60" ht="66">
      <c r="A64" s="27" t="s">
        <v>119</v>
      </c>
      <c r="B64" s="20">
        <v>913</v>
      </c>
      <c r="C64" s="13" t="s">
        <v>7</v>
      </c>
      <c r="D64" s="13" t="s">
        <v>8</v>
      </c>
      <c r="E64" s="13" t="s">
        <v>120</v>
      </c>
      <c r="F64" s="13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>
        <f>AB65</f>
        <v>2049426</v>
      </c>
      <c r="AC64" s="10">
        <f aca="true" t="shared" si="82" ref="AC64:AF65">AC65</f>
        <v>0</v>
      </c>
      <c r="AD64" s="10">
        <f t="shared" si="82"/>
        <v>0</v>
      </c>
      <c r="AE64" s="10">
        <f t="shared" si="82"/>
        <v>2049426</v>
      </c>
      <c r="AF64" s="10">
        <f t="shared" si="82"/>
        <v>2049426</v>
      </c>
      <c r="AG64" s="10"/>
      <c r="AH64" s="10">
        <f>AH65</f>
        <v>0</v>
      </c>
      <c r="AI64" s="10">
        <f aca="true" t="shared" si="83" ref="AI64:AL65">AI65</f>
        <v>0</v>
      </c>
      <c r="AJ64" s="10">
        <f t="shared" si="83"/>
        <v>0</v>
      </c>
      <c r="AK64" s="32">
        <f t="shared" si="83"/>
        <v>2049426</v>
      </c>
      <c r="AL64" s="32">
        <f t="shared" si="83"/>
        <v>2049426</v>
      </c>
      <c r="AM64" s="10"/>
      <c r="AN64" s="10">
        <f>AN65</f>
        <v>0</v>
      </c>
      <c r="AO64" s="10">
        <f aca="true" t="shared" si="84" ref="AO64:AR65">AO65</f>
        <v>0</v>
      </c>
      <c r="AP64" s="10">
        <f t="shared" si="84"/>
        <v>0</v>
      </c>
      <c r="AQ64" s="10">
        <f t="shared" si="84"/>
        <v>2049426</v>
      </c>
      <c r="AR64" s="10">
        <f t="shared" si="84"/>
        <v>2049426</v>
      </c>
      <c r="AS64" s="10"/>
      <c r="AT64" s="10">
        <f>AT65</f>
        <v>0</v>
      </c>
      <c r="AU64" s="10">
        <f aca="true" t="shared" si="85" ref="AU64:AX65">AU65</f>
        <v>0</v>
      </c>
      <c r="AV64" s="10">
        <f t="shared" si="85"/>
        <v>0</v>
      </c>
      <c r="AW64" s="10">
        <f t="shared" si="85"/>
        <v>2049426</v>
      </c>
      <c r="AX64" s="10">
        <f t="shared" si="85"/>
        <v>2049426</v>
      </c>
      <c r="AY64" s="10"/>
      <c r="AZ64" s="10">
        <f>AZ65</f>
        <v>0</v>
      </c>
      <c r="BA64" s="10">
        <f aca="true" t="shared" si="86" ref="BA64:BF65">BA65</f>
        <v>0</v>
      </c>
      <c r="BB64" s="10">
        <f t="shared" si="86"/>
        <v>0</v>
      </c>
      <c r="BC64" s="49">
        <f t="shared" si="86"/>
        <v>2049426</v>
      </c>
      <c r="BD64" s="49">
        <f t="shared" si="86"/>
        <v>2049426</v>
      </c>
      <c r="BE64" s="49">
        <f t="shared" si="86"/>
        <v>1125934</v>
      </c>
      <c r="BF64" s="49">
        <f t="shared" si="86"/>
        <v>1125934</v>
      </c>
      <c r="BG64" s="57">
        <f t="shared" si="42"/>
        <v>54.9389926740463</v>
      </c>
      <c r="BH64" s="58">
        <f t="shared" si="48"/>
        <v>54.9389926740463</v>
      </c>
    </row>
    <row r="65" spans="1:60" ht="33">
      <c r="A65" s="26" t="s">
        <v>11</v>
      </c>
      <c r="B65" s="20">
        <v>913</v>
      </c>
      <c r="C65" s="13" t="s">
        <v>7</v>
      </c>
      <c r="D65" s="13" t="s">
        <v>8</v>
      </c>
      <c r="E65" s="13" t="s">
        <v>120</v>
      </c>
      <c r="F65" s="13" t="s">
        <v>12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>
        <f>AB66</f>
        <v>2049426</v>
      </c>
      <c r="AC65" s="10">
        <f t="shared" si="82"/>
        <v>0</v>
      </c>
      <c r="AD65" s="10">
        <f t="shared" si="82"/>
        <v>0</v>
      </c>
      <c r="AE65" s="10">
        <f t="shared" si="82"/>
        <v>2049426</v>
      </c>
      <c r="AF65" s="10">
        <f t="shared" si="82"/>
        <v>2049426</v>
      </c>
      <c r="AG65" s="10"/>
      <c r="AH65" s="10">
        <f>AH66</f>
        <v>0</v>
      </c>
      <c r="AI65" s="10">
        <f t="shared" si="83"/>
        <v>0</v>
      </c>
      <c r="AJ65" s="10">
        <f t="shared" si="83"/>
        <v>0</v>
      </c>
      <c r="AK65" s="32">
        <f t="shared" si="83"/>
        <v>2049426</v>
      </c>
      <c r="AL65" s="32">
        <f t="shared" si="83"/>
        <v>2049426</v>
      </c>
      <c r="AM65" s="10"/>
      <c r="AN65" s="10">
        <f>AN66</f>
        <v>0</v>
      </c>
      <c r="AO65" s="10">
        <f t="shared" si="84"/>
        <v>0</v>
      </c>
      <c r="AP65" s="10">
        <f t="shared" si="84"/>
        <v>0</v>
      </c>
      <c r="AQ65" s="10">
        <f t="shared" si="84"/>
        <v>2049426</v>
      </c>
      <c r="AR65" s="10">
        <f t="shared" si="84"/>
        <v>2049426</v>
      </c>
      <c r="AS65" s="10"/>
      <c r="AT65" s="10">
        <f>AT66</f>
        <v>0</v>
      </c>
      <c r="AU65" s="10">
        <f t="shared" si="85"/>
        <v>0</v>
      </c>
      <c r="AV65" s="10">
        <f t="shared" si="85"/>
        <v>0</v>
      </c>
      <c r="AW65" s="10">
        <f t="shared" si="85"/>
        <v>2049426</v>
      </c>
      <c r="AX65" s="10">
        <f t="shared" si="85"/>
        <v>2049426</v>
      </c>
      <c r="AY65" s="10"/>
      <c r="AZ65" s="10">
        <f>AZ66</f>
        <v>0</v>
      </c>
      <c r="BA65" s="10">
        <f t="shared" si="86"/>
        <v>0</v>
      </c>
      <c r="BB65" s="10">
        <f t="shared" si="86"/>
        <v>0</v>
      </c>
      <c r="BC65" s="49">
        <f t="shared" si="86"/>
        <v>2049426</v>
      </c>
      <c r="BD65" s="49">
        <f t="shared" si="86"/>
        <v>2049426</v>
      </c>
      <c r="BE65" s="49">
        <f t="shared" si="86"/>
        <v>1125934</v>
      </c>
      <c r="BF65" s="49">
        <f t="shared" si="86"/>
        <v>1125934</v>
      </c>
      <c r="BG65" s="57">
        <f t="shared" si="42"/>
        <v>54.9389926740463</v>
      </c>
      <c r="BH65" s="58">
        <f t="shared" si="48"/>
        <v>54.9389926740463</v>
      </c>
    </row>
    <row r="66" spans="1:60" ht="16.5">
      <c r="A66" s="27" t="s">
        <v>13</v>
      </c>
      <c r="B66" s="20">
        <v>913</v>
      </c>
      <c r="C66" s="13" t="s">
        <v>7</v>
      </c>
      <c r="D66" s="13" t="s">
        <v>8</v>
      </c>
      <c r="E66" s="13" t="s">
        <v>120</v>
      </c>
      <c r="F66" s="13" t="s">
        <v>21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>
        <v>2049426</v>
      </c>
      <c r="AC66" s="10"/>
      <c r="AD66" s="10"/>
      <c r="AE66" s="10">
        <f>AB66</f>
        <v>2049426</v>
      </c>
      <c r="AF66" s="10">
        <f>AB66</f>
        <v>2049426</v>
      </c>
      <c r="AG66" s="10"/>
      <c r="AH66" s="10"/>
      <c r="AI66" s="10"/>
      <c r="AJ66" s="10"/>
      <c r="AK66" s="32">
        <f>AE66+AG66+AH66+AI66+AJ66</f>
        <v>2049426</v>
      </c>
      <c r="AL66" s="32">
        <f>AF66+AH66</f>
        <v>2049426</v>
      </c>
      <c r="AM66" s="10"/>
      <c r="AN66" s="10"/>
      <c r="AO66" s="10"/>
      <c r="AP66" s="10"/>
      <c r="AQ66" s="10">
        <f>AK66+AM66+AN66+AO66+AP66</f>
        <v>2049426</v>
      </c>
      <c r="AR66" s="10">
        <f>AL66+AN66</f>
        <v>2049426</v>
      </c>
      <c r="AS66" s="10"/>
      <c r="AT66" s="10"/>
      <c r="AU66" s="10"/>
      <c r="AV66" s="10"/>
      <c r="AW66" s="10">
        <f>AQ66+AS66+AT66+AU66+AV66</f>
        <v>2049426</v>
      </c>
      <c r="AX66" s="10">
        <f>AR66+AT66</f>
        <v>2049426</v>
      </c>
      <c r="AY66" s="10"/>
      <c r="AZ66" s="10"/>
      <c r="BA66" s="10"/>
      <c r="BB66" s="10"/>
      <c r="BC66" s="49">
        <f>AW66+AY66+AZ66+BA66+BB66</f>
        <v>2049426</v>
      </c>
      <c r="BD66" s="49">
        <f>AX66+AZ66</f>
        <v>2049426</v>
      </c>
      <c r="BE66" s="50">
        <v>1125934</v>
      </c>
      <c r="BF66" s="50">
        <v>1125934</v>
      </c>
      <c r="BG66" s="57">
        <f t="shared" si="42"/>
        <v>54.9389926740463</v>
      </c>
      <c r="BH66" s="58">
        <f t="shared" si="48"/>
        <v>54.9389926740463</v>
      </c>
    </row>
    <row r="67" spans="1:60" ht="33">
      <c r="A67" s="26" t="s">
        <v>82</v>
      </c>
      <c r="B67" s="20">
        <v>913</v>
      </c>
      <c r="C67" s="13" t="s">
        <v>7</v>
      </c>
      <c r="D67" s="13" t="s">
        <v>8</v>
      </c>
      <c r="E67" s="13" t="s">
        <v>83</v>
      </c>
      <c r="F67" s="13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32"/>
      <c r="AL67" s="32"/>
      <c r="AM67" s="10">
        <f>AM68</f>
        <v>60247</v>
      </c>
      <c r="AN67" s="10">
        <f aca="true" t="shared" si="87" ref="AN67:BD70">AN68</f>
        <v>0</v>
      </c>
      <c r="AO67" s="10">
        <f t="shared" si="87"/>
        <v>0</v>
      </c>
      <c r="AP67" s="10">
        <f t="shared" si="87"/>
        <v>0</v>
      </c>
      <c r="AQ67" s="10">
        <f t="shared" si="87"/>
        <v>60247</v>
      </c>
      <c r="AR67" s="10">
        <f t="shared" si="87"/>
        <v>0</v>
      </c>
      <c r="AS67" s="10">
        <f>AS68</f>
        <v>0</v>
      </c>
      <c r="AT67" s="10">
        <f t="shared" si="87"/>
        <v>0</v>
      </c>
      <c r="AU67" s="10">
        <f t="shared" si="87"/>
        <v>5000</v>
      </c>
      <c r="AV67" s="10">
        <f t="shared" si="87"/>
        <v>0</v>
      </c>
      <c r="AW67" s="10">
        <f t="shared" si="87"/>
        <v>65247</v>
      </c>
      <c r="AX67" s="10">
        <f t="shared" si="87"/>
        <v>0</v>
      </c>
      <c r="AY67" s="10">
        <f>AY68</f>
        <v>-5000</v>
      </c>
      <c r="AZ67" s="10">
        <f t="shared" si="87"/>
        <v>0</v>
      </c>
      <c r="BA67" s="10">
        <f t="shared" si="87"/>
        <v>0</v>
      </c>
      <c r="BB67" s="10">
        <f t="shared" si="87"/>
        <v>0</v>
      </c>
      <c r="BC67" s="49">
        <f t="shared" si="87"/>
        <v>60247</v>
      </c>
      <c r="BD67" s="49">
        <f t="shared" si="87"/>
        <v>0</v>
      </c>
      <c r="BE67" s="49">
        <f>BE68</f>
        <v>0</v>
      </c>
      <c r="BF67" s="49">
        <f>BF68</f>
        <v>0</v>
      </c>
      <c r="BG67" s="57">
        <f t="shared" si="42"/>
        <v>0</v>
      </c>
      <c r="BH67" s="58"/>
    </row>
    <row r="68" spans="1:60" ht="16.5">
      <c r="A68" s="26" t="s">
        <v>14</v>
      </c>
      <c r="B68" s="20">
        <v>913</v>
      </c>
      <c r="C68" s="13" t="s">
        <v>7</v>
      </c>
      <c r="D68" s="13" t="s">
        <v>8</v>
      </c>
      <c r="E68" s="13" t="s">
        <v>84</v>
      </c>
      <c r="F68" s="13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32"/>
      <c r="AL68" s="32"/>
      <c r="AM68" s="10">
        <f>AM69</f>
        <v>60247</v>
      </c>
      <c r="AN68" s="10">
        <f t="shared" si="87"/>
        <v>0</v>
      </c>
      <c r="AO68" s="10">
        <f t="shared" si="87"/>
        <v>0</v>
      </c>
      <c r="AP68" s="10">
        <f t="shared" si="87"/>
        <v>0</v>
      </c>
      <c r="AQ68" s="10">
        <f t="shared" si="87"/>
        <v>60247</v>
      </c>
      <c r="AR68" s="10">
        <f t="shared" si="87"/>
        <v>0</v>
      </c>
      <c r="AS68" s="10">
        <f>AS69</f>
        <v>0</v>
      </c>
      <c r="AT68" s="10">
        <f t="shared" si="87"/>
        <v>0</v>
      </c>
      <c r="AU68" s="10">
        <f t="shared" si="87"/>
        <v>5000</v>
      </c>
      <c r="AV68" s="10">
        <f t="shared" si="87"/>
        <v>0</v>
      </c>
      <c r="AW68" s="10">
        <f t="shared" si="87"/>
        <v>65247</v>
      </c>
      <c r="AX68" s="10">
        <f t="shared" si="87"/>
        <v>0</v>
      </c>
      <c r="AY68" s="10">
        <f>AY69</f>
        <v>-5000</v>
      </c>
      <c r="AZ68" s="10">
        <f aca="true" t="shared" si="88" ref="AZ68:BF70">AZ69</f>
        <v>0</v>
      </c>
      <c r="BA68" s="10">
        <f t="shared" si="88"/>
        <v>0</v>
      </c>
      <c r="BB68" s="10">
        <f t="shared" si="88"/>
        <v>0</v>
      </c>
      <c r="BC68" s="49">
        <f t="shared" si="88"/>
        <v>60247</v>
      </c>
      <c r="BD68" s="49">
        <f t="shared" si="88"/>
        <v>0</v>
      </c>
      <c r="BE68" s="49">
        <f t="shared" si="88"/>
        <v>0</v>
      </c>
      <c r="BF68" s="49">
        <f t="shared" si="88"/>
        <v>0</v>
      </c>
      <c r="BG68" s="57">
        <f t="shared" si="42"/>
        <v>0</v>
      </c>
      <c r="BH68" s="58"/>
    </row>
    <row r="69" spans="1:60" ht="16.5">
      <c r="A69" s="26" t="s">
        <v>62</v>
      </c>
      <c r="B69" s="20">
        <v>913</v>
      </c>
      <c r="C69" s="13" t="s">
        <v>7</v>
      </c>
      <c r="D69" s="13" t="s">
        <v>8</v>
      </c>
      <c r="E69" s="13" t="s">
        <v>133</v>
      </c>
      <c r="F69" s="13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32"/>
      <c r="AL69" s="32"/>
      <c r="AM69" s="10">
        <f>AM70</f>
        <v>60247</v>
      </c>
      <c r="AN69" s="10">
        <f t="shared" si="87"/>
        <v>0</v>
      </c>
      <c r="AO69" s="10">
        <f t="shared" si="87"/>
        <v>0</v>
      </c>
      <c r="AP69" s="10">
        <f t="shared" si="87"/>
        <v>0</v>
      </c>
      <c r="AQ69" s="10">
        <f t="shared" si="87"/>
        <v>60247</v>
      </c>
      <c r="AR69" s="10">
        <f t="shared" si="87"/>
        <v>0</v>
      </c>
      <c r="AS69" s="10">
        <f>AS70</f>
        <v>0</v>
      </c>
      <c r="AT69" s="10">
        <f t="shared" si="87"/>
        <v>0</v>
      </c>
      <c r="AU69" s="10">
        <f t="shared" si="87"/>
        <v>5000</v>
      </c>
      <c r="AV69" s="10">
        <f t="shared" si="87"/>
        <v>0</v>
      </c>
      <c r="AW69" s="10">
        <f t="shared" si="87"/>
        <v>65247</v>
      </c>
      <c r="AX69" s="10">
        <f t="shared" si="87"/>
        <v>0</v>
      </c>
      <c r="AY69" s="10">
        <f>AY70</f>
        <v>-5000</v>
      </c>
      <c r="AZ69" s="10">
        <f t="shared" si="88"/>
        <v>0</v>
      </c>
      <c r="BA69" s="10">
        <f t="shared" si="88"/>
        <v>0</v>
      </c>
      <c r="BB69" s="10">
        <f t="shared" si="88"/>
        <v>0</v>
      </c>
      <c r="BC69" s="49">
        <f t="shared" si="88"/>
        <v>60247</v>
      </c>
      <c r="BD69" s="49">
        <f t="shared" si="88"/>
        <v>0</v>
      </c>
      <c r="BE69" s="49">
        <f t="shared" si="88"/>
        <v>0</v>
      </c>
      <c r="BF69" s="49">
        <f t="shared" si="88"/>
        <v>0</v>
      </c>
      <c r="BG69" s="57">
        <f t="shared" si="42"/>
        <v>0</v>
      </c>
      <c r="BH69" s="58"/>
    </row>
    <row r="70" spans="1:60" ht="33">
      <c r="A70" s="26" t="s">
        <v>11</v>
      </c>
      <c r="B70" s="20">
        <v>913</v>
      </c>
      <c r="C70" s="13" t="s">
        <v>7</v>
      </c>
      <c r="D70" s="13" t="s">
        <v>8</v>
      </c>
      <c r="E70" s="13" t="s">
        <v>133</v>
      </c>
      <c r="F70" s="13" t="s">
        <v>12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32"/>
      <c r="AL70" s="32"/>
      <c r="AM70" s="10">
        <f>AM71</f>
        <v>60247</v>
      </c>
      <c r="AN70" s="10">
        <f t="shared" si="87"/>
        <v>0</v>
      </c>
      <c r="AO70" s="10">
        <f t="shared" si="87"/>
        <v>0</v>
      </c>
      <c r="AP70" s="10">
        <f t="shared" si="87"/>
        <v>0</v>
      </c>
      <c r="AQ70" s="10">
        <f t="shared" si="87"/>
        <v>60247</v>
      </c>
      <c r="AR70" s="10">
        <f t="shared" si="87"/>
        <v>0</v>
      </c>
      <c r="AS70" s="10">
        <f>AS71</f>
        <v>0</v>
      </c>
      <c r="AT70" s="10">
        <f t="shared" si="87"/>
        <v>0</v>
      </c>
      <c r="AU70" s="10">
        <f t="shared" si="87"/>
        <v>5000</v>
      </c>
      <c r="AV70" s="10">
        <f t="shared" si="87"/>
        <v>0</v>
      </c>
      <c r="AW70" s="10">
        <f t="shared" si="87"/>
        <v>65247</v>
      </c>
      <c r="AX70" s="10">
        <f t="shared" si="87"/>
        <v>0</v>
      </c>
      <c r="AY70" s="10">
        <f>AY71</f>
        <v>-5000</v>
      </c>
      <c r="AZ70" s="10">
        <f t="shared" si="88"/>
        <v>0</v>
      </c>
      <c r="BA70" s="10">
        <f t="shared" si="88"/>
        <v>0</v>
      </c>
      <c r="BB70" s="10">
        <f t="shared" si="88"/>
        <v>0</v>
      </c>
      <c r="BC70" s="49">
        <f t="shared" si="88"/>
        <v>60247</v>
      </c>
      <c r="BD70" s="49">
        <f t="shared" si="88"/>
        <v>0</v>
      </c>
      <c r="BE70" s="49">
        <f t="shared" si="88"/>
        <v>0</v>
      </c>
      <c r="BF70" s="49">
        <f t="shared" si="88"/>
        <v>0</v>
      </c>
      <c r="BG70" s="57">
        <f t="shared" si="42"/>
        <v>0</v>
      </c>
      <c r="BH70" s="58"/>
    </row>
    <row r="71" spans="1:60" ht="16.5">
      <c r="A71" s="27" t="s">
        <v>13</v>
      </c>
      <c r="B71" s="20">
        <v>913</v>
      </c>
      <c r="C71" s="13" t="s">
        <v>7</v>
      </c>
      <c r="D71" s="13" t="s">
        <v>8</v>
      </c>
      <c r="E71" s="13" t="s">
        <v>133</v>
      </c>
      <c r="F71" s="13" t="s">
        <v>21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32"/>
      <c r="AL71" s="32"/>
      <c r="AM71" s="10">
        <f>60000+247</f>
        <v>60247</v>
      </c>
      <c r="AN71" s="10"/>
      <c r="AO71" s="10"/>
      <c r="AP71" s="10"/>
      <c r="AQ71" s="10">
        <f>AK71+AM71+AN71+AO71+AP71</f>
        <v>60247</v>
      </c>
      <c r="AR71" s="10">
        <f>AL71+AN71</f>
        <v>0</v>
      </c>
      <c r="AS71" s="10"/>
      <c r="AT71" s="10"/>
      <c r="AU71" s="10">
        <v>5000</v>
      </c>
      <c r="AV71" s="10"/>
      <c r="AW71" s="10">
        <f>AQ71+AS71+AT71+AU71+AV71</f>
        <v>65247</v>
      </c>
      <c r="AX71" s="10">
        <f>AR71+AT71</f>
        <v>0</v>
      </c>
      <c r="AY71" s="10">
        <v>-5000</v>
      </c>
      <c r="AZ71" s="10"/>
      <c r="BA71" s="10"/>
      <c r="BB71" s="10"/>
      <c r="BC71" s="49">
        <f>AW71+AY71+AZ71+BA71+BB71</f>
        <v>60247</v>
      </c>
      <c r="BD71" s="49">
        <f>AX71+AZ71</f>
        <v>0</v>
      </c>
      <c r="BE71" s="50"/>
      <c r="BF71" s="50"/>
      <c r="BG71" s="57">
        <f t="shared" si="42"/>
        <v>0</v>
      </c>
      <c r="BH71" s="58"/>
    </row>
    <row r="72" spans="1:60" ht="18.75">
      <c r="A72" s="29" t="s">
        <v>92</v>
      </c>
      <c r="B72" s="11" t="s">
        <v>55</v>
      </c>
      <c r="C72" s="11" t="s">
        <v>7</v>
      </c>
      <c r="D72" s="11" t="s">
        <v>30</v>
      </c>
      <c r="E72" s="11"/>
      <c r="F72" s="22"/>
      <c r="G72" s="12">
        <f>G73</f>
        <v>243643</v>
      </c>
      <c r="H72" s="12">
        <f aca="true" t="shared" si="89" ref="H72:R72">H73</f>
        <v>102795</v>
      </c>
      <c r="I72" s="10">
        <f t="shared" si="89"/>
        <v>0</v>
      </c>
      <c r="J72" s="10">
        <f t="shared" si="89"/>
        <v>0</v>
      </c>
      <c r="K72" s="10">
        <f t="shared" si="89"/>
        <v>0</v>
      </c>
      <c r="L72" s="10">
        <f t="shared" si="89"/>
        <v>0</v>
      </c>
      <c r="M72" s="12">
        <f t="shared" si="89"/>
        <v>243643</v>
      </c>
      <c r="N72" s="12">
        <f t="shared" si="89"/>
        <v>102795</v>
      </c>
      <c r="O72" s="10">
        <f t="shared" si="89"/>
        <v>0</v>
      </c>
      <c r="P72" s="10">
        <f t="shared" si="89"/>
        <v>0</v>
      </c>
      <c r="Q72" s="10">
        <f t="shared" si="89"/>
        <v>0</v>
      </c>
      <c r="R72" s="10">
        <f t="shared" si="89"/>
        <v>0</v>
      </c>
      <c r="S72" s="12">
        <f aca="true" t="shared" si="90" ref="S72:AR72">S73</f>
        <v>243643</v>
      </c>
      <c r="T72" s="12">
        <f t="shared" si="90"/>
        <v>102795</v>
      </c>
      <c r="U72" s="10">
        <f t="shared" si="90"/>
        <v>0</v>
      </c>
      <c r="V72" s="10">
        <f t="shared" si="90"/>
        <v>0</v>
      </c>
      <c r="W72" s="10">
        <f t="shared" si="90"/>
        <v>0</v>
      </c>
      <c r="X72" s="10">
        <f t="shared" si="90"/>
        <v>0</v>
      </c>
      <c r="Y72" s="12">
        <f t="shared" si="90"/>
        <v>243643</v>
      </c>
      <c r="Z72" s="12">
        <f t="shared" si="90"/>
        <v>102795</v>
      </c>
      <c r="AA72" s="19">
        <f t="shared" si="90"/>
        <v>571</v>
      </c>
      <c r="AB72" s="19">
        <f t="shared" si="90"/>
        <v>63847</v>
      </c>
      <c r="AC72" s="19">
        <f t="shared" si="90"/>
        <v>0</v>
      </c>
      <c r="AD72" s="19">
        <f t="shared" si="90"/>
        <v>0</v>
      </c>
      <c r="AE72" s="12">
        <f t="shared" si="90"/>
        <v>308061</v>
      </c>
      <c r="AF72" s="12">
        <f t="shared" si="90"/>
        <v>166642</v>
      </c>
      <c r="AG72" s="19">
        <f t="shared" si="90"/>
        <v>22</v>
      </c>
      <c r="AH72" s="19">
        <f t="shared" si="90"/>
        <v>0</v>
      </c>
      <c r="AI72" s="19">
        <f t="shared" si="90"/>
        <v>457</v>
      </c>
      <c r="AJ72" s="19">
        <f t="shared" si="90"/>
        <v>0</v>
      </c>
      <c r="AK72" s="34">
        <f t="shared" si="90"/>
        <v>308540</v>
      </c>
      <c r="AL72" s="34">
        <f t="shared" si="90"/>
        <v>166642</v>
      </c>
      <c r="AM72" s="19">
        <f t="shared" si="90"/>
        <v>0</v>
      </c>
      <c r="AN72" s="19">
        <f t="shared" si="90"/>
        <v>0</v>
      </c>
      <c r="AO72" s="19">
        <f t="shared" si="90"/>
        <v>0</v>
      </c>
      <c r="AP72" s="19">
        <f t="shared" si="90"/>
        <v>0</v>
      </c>
      <c r="AQ72" s="12">
        <f t="shared" si="90"/>
        <v>308540</v>
      </c>
      <c r="AR72" s="12">
        <f t="shared" si="90"/>
        <v>166642</v>
      </c>
      <c r="AS72" s="19">
        <f>AS73+AS93</f>
        <v>0</v>
      </c>
      <c r="AT72" s="19">
        <f>AT73+AT93</f>
        <v>0</v>
      </c>
      <c r="AU72" s="19">
        <f>AU73+AU93</f>
        <v>290</v>
      </c>
      <c r="AV72" s="19">
        <f>AV73+AV93</f>
        <v>0</v>
      </c>
      <c r="AW72" s="19">
        <f>AW73+AW93</f>
        <v>308830</v>
      </c>
      <c r="AX72" s="19">
        <f>AX73+AX93</f>
        <v>166642</v>
      </c>
      <c r="AY72" s="19">
        <f>AY73+AY93</f>
        <v>0</v>
      </c>
      <c r="AZ72" s="19">
        <f>AZ73+AZ93</f>
        <v>0</v>
      </c>
      <c r="BA72" s="19">
        <f>BA73+BA93</f>
        <v>636</v>
      </c>
      <c r="BB72" s="19">
        <f>BB73+BB93</f>
        <v>0</v>
      </c>
      <c r="BC72" s="53">
        <f>BC73+BC93</f>
        <v>309466</v>
      </c>
      <c r="BD72" s="53">
        <f>BD73+BD93</f>
        <v>166642</v>
      </c>
      <c r="BE72" s="53">
        <f>BE73+BE93</f>
        <v>162050</v>
      </c>
      <c r="BF72" s="53">
        <f>BF73+BF93</f>
        <v>68572</v>
      </c>
      <c r="BG72" s="61">
        <f t="shared" si="42"/>
        <v>52.36439544247187</v>
      </c>
      <c r="BH72" s="62">
        <f t="shared" si="48"/>
        <v>41.14929009493405</v>
      </c>
    </row>
    <row r="73" spans="1:60" ht="42" customHeight="1">
      <c r="A73" s="23" t="s">
        <v>95</v>
      </c>
      <c r="B73" s="13">
        <v>913</v>
      </c>
      <c r="C73" s="13" t="s">
        <v>7</v>
      </c>
      <c r="D73" s="13" t="s">
        <v>30</v>
      </c>
      <c r="E73" s="13" t="s">
        <v>40</v>
      </c>
      <c r="F73" s="13"/>
      <c r="G73" s="14">
        <f>G74+G78+G82</f>
        <v>243643</v>
      </c>
      <c r="H73" s="14">
        <f aca="true" t="shared" si="91" ref="H73:N73">H74+H78+H82</f>
        <v>102795</v>
      </c>
      <c r="I73" s="10">
        <f t="shared" si="91"/>
        <v>0</v>
      </c>
      <c r="J73" s="10">
        <f t="shared" si="91"/>
        <v>0</v>
      </c>
      <c r="K73" s="10">
        <f t="shared" si="91"/>
        <v>0</v>
      </c>
      <c r="L73" s="10">
        <f t="shared" si="91"/>
        <v>0</v>
      </c>
      <c r="M73" s="14">
        <f t="shared" si="91"/>
        <v>243643</v>
      </c>
      <c r="N73" s="14">
        <f t="shared" si="91"/>
        <v>102795</v>
      </c>
      <c r="O73" s="10">
        <f aca="true" t="shared" si="92" ref="O73:T73">O74+O78+O82</f>
        <v>0</v>
      </c>
      <c r="P73" s="10">
        <f t="shared" si="92"/>
        <v>0</v>
      </c>
      <c r="Q73" s="10">
        <f t="shared" si="92"/>
        <v>0</v>
      </c>
      <c r="R73" s="10">
        <f t="shared" si="92"/>
        <v>0</v>
      </c>
      <c r="S73" s="14">
        <f t="shared" si="92"/>
        <v>243643</v>
      </c>
      <c r="T73" s="14">
        <f t="shared" si="92"/>
        <v>102795</v>
      </c>
      <c r="U73" s="10">
        <f aca="true" t="shared" si="93" ref="U73:Z73">U74+U78+U82</f>
        <v>0</v>
      </c>
      <c r="V73" s="10">
        <f t="shared" si="93"/>
        <v>0</v>
      </c>
      <c r="W73" s="10">
        <f t="shared" si="93"/>
        <v>0</v>
      </c>
      <c r="X73" s="10">
        <f t="shared" si="93"/>
        <v>0</v>
      </c>
      <c r="Y73" s="14">
        <f t="shared" si="93"/>
        <v>243643</v>
      </c>
      <c r="Z73" s="14">
        <f t="shared" si="93"/>
        <v>102795</v>
      </c>
      <c r="AA73" s="10">
        <f aca="true" t="shared" si="94" ref="AA73:AF73">AA74+AA78+AA82+AA86</f>
        <v>571</v>
      </c>
      <c r="AB73" s="10">
        <f t="shared" si="94"/>
        <v>63847</v>
      </c>
      <c r="AC73" s="10">
        <f t="shared" si="94"/>
        <v>0</v>
      </c>
      <c r="AD73" s="10">
        <f t="shared" si="94"/>
        <v>0</v>
      </c>
      <c r="AE73" s="10">
        <f t="shared" si="94"/>
        <v>308061</v>
      </c>
      <c r="AF73" s="10">
        <f t="shared" si="94"/>
        <v>166642</v>
      </c>
      <c r="AG73" s="10">
        <f aca="true" t="shared" si="95" ref="AG73:AL73">AG74+AG78+AG82+AG86+AG90</f>
        <v>22</v>
      </c>
      <c r="AH73" s="10">
        <f t="shared" si="95"/>
        <v>0</v>
      </c>
      <c r="AI73" s="10">
        <f t="shared" si="95"/>
        <v>457</v>
      </c>
      <c r="AJ73" s="10">
        <f t="shared" si="95"/>
        <v>0</v>
      </c>
      <c r="AK73" s="32">
        <f t="shared" si="95"/>
        <v>308540</v>
      </c>
      <c r="AL73" s="32">
        <f t="shared" si="95"/>
        <v>166642</v>
      </c>
      <c r="AM73" s="10">
        <f aca="true" t="shared" si="96" ref="AM73:AR73">AM74+AM78+AM82+AM86+AM90</f>
        <v>0</v>
      </c>
      <c r="AN73" s="10">
        <f t="shared" si="96"/>
        <v>0</v>
      </c>
      <c r="AO73" s="10">
        <f t="shared" si="96"/>
        <v>0</v>
      </c>
      <c r="AP73" s="10">
        <f t="shared" si="96"/>
        <v>0</v>
      </c>
      <c r="AQ73" s="10">
        <f t="shared" si="96"/>
        <v>308540</v>
      </c>
      <c r="AR73" s="10">
        <f t="shared" si="96"/>
        <v>166642</v>
      </c>
      <c r="AS73" s="10">
        <f aca="true" t="shared" si="97" ref="AS73:AX73">AS74+AS78+AS82+AS86+AS90</f>
        <v>0</v>
      </c>
      <c r="AT73" s="10">
        <f t="shared" si="97"/>
        <v>0</v>
      </c>
      <c r="AU73" s="10">
        <f t="shared" si="97"/>
        <v>0</v>
      </c>
      <c r="AV73" s="10">
        <f t="shared" si="97"/>
        <v>0</v>
      </c>
      <c r="AW73" s="10">
        <f t="shared" si="97"/>
        <v>308540</v>
      </c>
      <c r="AX73" s="10">
        <f t="shared" si="97"/>
        <v>166642</v>
      </c>
      <c r="AY73" s="10">
        <f>AY74+AY78+AY82+AY86+AY90</f>
        <v>0</v>
      </c>
      <c r="AZ73" s="10">
        <f>AZ74+AZ78+AZ82+AZ86+AZ90</f>
        <v>0</v>
      </c>
      <c r="BA73" s="10">
        <f>BA74+BA78+BA82+BA86+BA90</f>
        <v>636</v>
      </c>
      <c r="BB73" s="10">
        <f>BB74+BB78+BB82+BB86+BB90</f>
        <v>0</v>
      </c>
      <c r="BC73" s="49">
        <f>BC74+BC78+BC82+BC86+BC90</f>
        <v>309176</v>
      </c>
      <c r="BD73" s="49">
        <f>BD74+BD78+BD82+BD86+BD90</f>
        <v>166642</v>
      </c>
      <c r="BE73" s="49">
        <f>BE74+BE78+BE82+BE86+BE90</f>
        <v>162050</v>
      </c>
      <c r="BF73" s="49">
        <f>BF74+BF78+BF82+BF86+BF90</f>
        <v>68572</v>
      </c>
      <c r="BG73" s="57">
        <f t="shared" si="42"/>
        <v>52.4135120449194</v>
      </c>
      <c r="BH73" s="58">
        <f t="shared" si="48"/>
        <v>41.14929009493405</v>
      </c>
    </row>
    <row r="74" spans="1:60" ht="33">
      <c r="A74" s="27" t="s">
        <v>9</v>
      </c>
      <c r="B74" s="13">
        <f>B73</f>
        <v>913</v>
      </c>
      <c r="C74" s="13" t="s">
        <v>7</v>
      </c>
      <c r="D74" s="13" t="s">
        <v>30</v>
      </c>
      <c r="E74" s="13" t="s">
        <v>50</v>
      </c>
      <c r="F74" s="13"/>
      <c r="G74" s="14">
        <f aca="true" t="shared" si="98" ref="G74:R76">G75</f>
        <v>138696</v>
      </c>
      <c r="H74" s="14">
        <f t="shared" si="98"/>
        <v>0</v>
      </c>
      <c r="I74" s="10">
        <f t="shared" si="98"/>
        <v>0</v>
      </c>
      <c r="J74" s="10">
        <f t="shared" si="98"/>
        <v>0</v>
      </c>
      <c r="K74" s="10">
        <f t="shared" si="98"/>
        <v>0</v>
      </c>
      <c r="L74" s="10">
        <f t="shared" si="98"/>
        <v>0</v>
      </c>
      <c r="M74" s="14">
        <f t="shared" si="98"/>
        <v>138696</v>
      </c>
      <c r="N74" s="14">
        <f t="shared" si="98"/>
        <v>0</v>
      </c>
      <c r="O74" s="10">
        <f t="shared" si="98"/>
        <v>0</v>
      </c>
      <c r="P74" s="10">
        <f t="shared" si="98"/>
        <v>0</v>
      </c>
      <c r="Q74" s="10">
        <f t="shared" si="98"/>
        <v>0</v>
      </c>
      <c r="R74" s="10">
        <f t="shared" si="98"/>
        <v>0</v>
      </c>
      <c r="S74" s="14">
        <f aca="true" t="shared" si="99" ref="S74:AH76">S75</f>
        <v>138696</v>
      </c>
      <c r="T74" s="14">
        <f t="shared" si="99"/>
        <v>0</v>
      </c>
      <c r="U74" s="10">
        <f t="shared" si="99"/>
        <v>0</v>
      </c>
      <c r="V74" s="10">
        <f t="shared" si="99"/>
        <v>0</v>
      </c>
      <c r="W74" s="10">
        <f t="shared" si="99"/>
        <v>0</v>
      </c>
      <c r="X74" s="10">
        <f t="shared" si="99"/>
        <v>0</v>
      </c>
      <c r="Y74" s="14">
        <f t="shared" si="99"/>
        <v>138696</v>
      </c>
      <c r="Z74" s="14">
        <f t="shared" si="99"/>
        <v>0</v>
      </c>
      <c r="AA74" s="10">
        <f t="shared" si="99"/>
        <v>571</v>
      </c>
      <c r="AB74" s="10">
        <f t="shared" si="99"/>
        <v>0</v>
      </c>
      <c r="AC74" s="10">
        <f t="shared" si="99"/>
        <v>0</v>
      </c>
      <c r="AD74" s="10">
        <f t="shared" si="99"/>
        <v>0</v>
      </c>
      <c r="AE74" s="14">
        <f t="shared" si="99"/>
        <v>139267</v>
      </c>
      <c r="AF74" s="14">
        <f t="shared" si="99"/>
        <v>0</v>
      </c>
      <c r="AG74" s="10">
        <f t="shared" si="99"/>
        <v>0</v>
      </c>
      <c r="AH74" s="10">
        <f t="shared" si="99"/>
        <v>0</v>
      </c>
      <c r="AI74" s="10">
        <f aca="true" t="shared" si="100" ref="AG74:AV76">AI75</f>
        <v>0</v>
      </c>
      <c r="AJ74" s="10">
        <f t="shared" si="100"/>
        <v>0</v>
      </c>
      <c r="AK74" s="35">
        <f t="shared" si="100"/>
        <v>139267</v>
      </c>
      <c r="AL74" s="35">
        <f t="shared" si="100"/>
        <v>0</v>
      </c>
      <c r="AM74" s="10">
        <f t="shared" si="100"/>
        <v>0</v>
      </c>
      <c r="AN74" s="10">
        <f t="shared" si="100"/>
        <v>0</v>
      </c>
      <c r="AO74" s="10">
        <f t="shared" si="100"/>
        <v>0</v>
      </c>
      <c r="AP74" s="10">
        <f t="shared" si="100"/>
        <v>0</v>
      </c>
      <c r="AQ74" s="14">
        <f t="shared" si="100"/>
        <v>139267</v>
      </c>
      <c r="AR74" s="14">
        <f t="shared" si="100"/>
        <v>0</v>
      </c>
      <c r="AS74" s="10">
        <f t="shared" si="100"/>
        <v>0</v>
      </c>
      <c r="AT74" s="10">
        <f t="shared" si="100"/>
        <v>0</v>
      </c>
      <c r="AU74" s="10">
        <f t="shared" si="100"/>
        <v>0</v>
      </c>
      <c r="AV74" s="10">
        <f t="shared" si="100"/>
        <v>0</v>
      </c>
      <c r="AW74" s="14">
        <f aca="true" t="shared" si="101" ref="AS74:BF76">AW75</f>
        <v>139267</v>
      </c>
      <c r="AX74" s="14">
        <f t="shared" si="101"/>
        <v>0</v>
      </c>
      <c r="AY74" s="10">
        <f t="shared" si="101"/>
        <v>0</v>
      </c>
      <c r="AZ74" s="10">
        <f t="shared" si="101"/>
        <v>0</v>
      </c>
      <c r="BA74" s="10">
        <f t="shared" si="101"/>
        <v>636</v>
      </c>
      <c r="BB74" s="10">
        <f t="shared" si="101"/>
        <v>0</v>
      </c>
      <c r="BC74" s="48">
        <f t="shared" si="101"/>
        <v>139903</v>
      </c>
      <c r="BD74" s="48">
        <f t="shared" si="101"/>
        <v>0</v>
      </c>
      <c r="BE74" s="48">
        <f t="shared" si="101"/>
        <v>92293</v>
      </c>
      <c r="BF74" s="48">
        <f t="shared" si="101"/>
        <v>0</v>
      </c>
      <c r="BG74" s="57">
        <f t="shared" si="42"/>
        <v>65.96927871453792</v>
      </c>
      <c r="BH74" s="58"/>
    </row>
    <row r="75" spans="1:60" ht="16.5">
      <c r="A75" s="26" t="s">
        <v>10</v>
      </c>
      <c r="B75" s="13">
        <f>B73</f>
        <v>913</v>
      </c>
      <c r="C75" s="13" t="s">
        <v>7</v>
      </c>
      <c r="D75" s="13" t="s">
        <v>30</v>
      </c>
      <c r="E75" s="13" t="s">
        <v>61</v>
      </c>
      <c r="F75" s="13"/>
      <c r="G75" s="14">
        <f t="shared" si="98"/>
        <v>138696</v>
      </c>
      <c r="H75" s="14">
        <f t="shared" si="98"/>
        <v>0</v>
      </c>
      <c r="I75" s="10">
        <f t="shared" si="98"/>
        <v>0</v>
      </c>
      <c r="J75" s="10">
        <f t="shared" si="98"/>
        <v>0</v>
      </c>
      <c r="K75" s="10">
        <f t="shared" si="98"/>
        <v>0</v>
      </c>
      <c r="L75" s="10">
        <f t="shared" si="98"/>
        <v>0</v>
      </c>
      <c r="M75" s="14">
        <f t="shared" si="98"/>
        <v>138696</v>
      </c>
      <c r="N75" s="14">
        <f t="shared" si="98"/>
        <v>0</v>
      </c>
      <c r="O75" s="10">
        <f t="shared" si="98"/>
        <v>0</v>
      </c>
      <c r="P75" s="10">
        <f t="shared" si="98"/>
        <v>0</v>
      </c>
      <c r="Q75" s="10">
        <f t="shared" si="98"/>
        <v>0</v>
      </c>
      <c r="R75" s="10">
        <f t="shared" si="98"/>
        <v>0</v>
      </c>
      <c r="S75" s="14">
        <f t="shared" si="99"/>
        <v>138696</v>
      </c>
      <c r="T75" s="14">
        <f t="shared" si="99"/>
        <v>0</v>
      </c>
      <c r="U75" s="10">
        <f t="shared" si="99"/>
        <v>0</v>
      </c>
      <c r="V75" s="10">
        <f t="shared" si="99"/>
        <v>0</v>
      </c>
      <c r="W75" s="10">
        <f t="shared" si="99"/>
        <v>0</v>
      </c>
      <c r="X75" s="10">
        <f t="shared" si="99"/>
        <v>0</v>
      </c>
      <c r="Y75" s="14">
        <f t="shared" si="99"/>
        <v>138696</v>
      </c>
      <c r="Z75" s="14">
        <f t="shared" si="99"/>
        <v>0</v>
      </c>
      <c r="AA75" s="10">
        <f t="shared" si="99"/>
        <v>571</v>
      </c>
      <c r="AB75" s="10">
        <f t="shared" si="99"/>
        <v>0</v>
      </c>
      <c r="AC75" s="10">
        <f t="shared" si="99"/>
        <v>0</v>
      </c>
      <c r="AD75" s="10">
        <f t="shared" si="99"/>
        <v>0</v>
      </c>
      <c r="AE75" s="14">
        <f t="shared" si="99"/>
        <v>139267</v>
      </c>
      <c r="AF75" s="14">
        <f t="shared" si="99"/>
        <v>0</v>
      </c>
      <c r="AG75" s="10">
        <f t="shared" si="100"/>
        <v>0</v>
      </c>
      <c r="AH75" s="10">
        <f t="shared" si="100"/>
        <v>0</v>
      </c>
      <c r="AI75" s="10">
        <f t="shared" si="100"/>
        <v>0</v>
      </c>
      <c r="AJ75" s="10">
        <f t="shared" si="100"/>
        <v>0</v>
      </c>
      <c r="AK75" s="35">
        <f t="shared" si="100"/>
        <v>139267</v>
      </c>
      <c r="AL75" s="35">
        <f t="shared" si="100"/>
        <v>0</v>
      </c>
      <c r="AM75" s="10">
        <f t="shared" si="100"/>
        <v>0</v>
      </c>
      <c r="AN75" s="10">
        <f t="shared" si="100"/>
        <v>0</v>
      </c>
      <c r="AO75" s="10">
        <f t="shared" si="100"/>
        <v>0</v>
      </c>
      <c r="AP75" s="10">
        <f t="shared" si="100"/>
        <v>0</v>
      </c>
      <c r="AQ75" s="14">
        <f t="shared" si="100"/>
        <v>139267</v>
      </c>
      <c r="AR75" s="14">
        <f t="shared" si="100"/>
        <v>0</v>
      </c>
      <c r="AS75" s="10">
        <f t="shared" si="101"/>
        <v>0</v>
      </c>
      <c r="AT75" s="10">
        <f t="shared" si="101"/>
        <v>0</v>
      </c>
      <c r="AU75" s="10">
        <f t="shared" si="101"/>
        <v>0</v>
      </c>
      <c r="AV75" s="10">
        <f t="shared" si="101"/>
        <v>0</v>
      </c>
      <c r="AW75" s="14">
        <f t="shared" si="101"/>
        <v>139267</v>
      </c>
      <c r="AX75" s="14">
        <f t="shared" si="101"/>
        <v>0</v>
      </c>
      <c r="AY75" s="10">
        <f t="shared" si="101"/>
        <v>0</v>
      </c>
      <c r="AZ75" s="10">
        <f t="shared" si="101"/>
        <v>0</v>
      </c>
      <c r="BA75" s="10">
        <f t="shared" si="101"/>
        <v>636</v>
      </c>
      <c r="BB75" s="10">
        <f t="shared" si="101"/>
        <v>0</v>
      </c>
      <c r="BC75" s="48">
        <f t="shared" si="101"/>
        <v>139903</v>
      </c>
      <c r="BD75" s="48">
        <f t="shared" si="101"/>
        <v>0</v>
      </c>
      <c r="BE75" s="48">
        <f t="shared" si="101"/>
        <v>92293</v>
      </c>
      <c r="BF75" s="48">
        <f t="shared" si="101"/>
        <v>0</v>
      </c>
      <c r="BG75" s="57">
        <f t="shared" si="42"/>
        <v>65.96927871453792</v>
      </c>
      <c r="BH75" s="58"/>
    </row>
    <row r="76" spans="1:60" ht="33">
      <c r="A76" s="26" t="s">
        <v>11</v>
      </c>
      <c r="B76" s="13">
        <f>B75</f>
        <v>913</v>
      </c>
      <c r="C76" s="13" t="s">
        <v>7</v>
      </c>
      <c r="D76" s="13" t="s">
        <v>30</v>
      </c>
      <c r="E76" s="13" t="s">
        <v>61</v>
      </c>
      <c r="F76" s="13" t="s">
        <v>12</v>
      </c>
      <c r="G76" s="14">
        <f t="shared" si="98"/>
        <v>138696</v>
      </c>
      <c r="H76" s="14">
        <f t="shared" si="98"/>
        <v>0</v>
      </c>
      <c r="I76" s="10">
        <f t="shared" si="98"/>
        <v>0</v>
      </c>
      <c r="J76" s="10">
        <f t="shared" si="98"/>
        <v>0</v>
      </c>
      <c r="K76" s="10">
        <f t="shared" si="98"/>
        <v>0</v>
      </c>
      <c r="L76" s="10">
        <f t="shared" si="98"/>
        <v>0</v>
      </c>
      <c r="M76" s="14">
        <f t="shared" si="98"/>
        <v>138696</v>
      </c>
      <c r="N76" s="14">
        <f t="shared" si="98"/>
        <v>0</v>
      </c>
      <c r="O76" s="10">
        <f t="shared" si="98"/>
        <v>0</v>
      </c>
      <c r="P76" s="10">
        <f t="shared" si="98"/>
        <v>0</v>
      </c>
      <c r="Q76" s="10">
        <f t="shared" si="98"/>
        <v>0</v>
      </c>
      <c r="R76" s="10">
        <f t="shared" si="98"/>
        <v>0</v>
      </c>
      <c r="S76" s="14">
        <f t="shared" si="99"/>
        <v>138696</v>
      </c>
      <c r="T76" s="14">
        <f t="shared" si="99"/>
        <v>0</v>
      </c>
      <c r="U76" s="10">
        <f t="shared" si="99"/>
        <v>0</v>
      </c>
      <c r="V76" s="10">
        <f t="shared" si="99"/>
        <v>0</v>
      </c>
      <c r="W76" s="10">
        <f t="shared" si="99"/>
        <v>0</v>
      </c>
      <c r="X76" s="10">
        <f t="shared" si="99"/>
        <v>0</v>
      </c>
      <c r="Y76" s="14">
        <f t="shared" si="99"/>
        <v>138696</v>
      </c>
      <c r="Z76" s="14">
        <f t="shared" si="99"/>
        <v>0</v>
      </c>
      <c r="AA76" s="10">
        <f t="shared" si="99"/>
        <v>571</v>
      </c>
      <c r="AB76" s="10">
        <f t="shared" si="99"/>
        <v>0</v>
      </c>
      <c r="AC76" s="10">
        <f t="shared" si="99"/>
        <v>0</v>
      </c>
      <c r="AD76" s="10">
        <f t="shared" si="99"/>
        <v>0</v>
      </c>
      <c r="AE76" s="14">
        <f t="shared" si="99"/>
        <v>139267</v>
      </c>
      <c r="AF76" s="14">
        <f t="shared" si="99"/>
        <v>0</v>
      </c>
      <c r="AG76" s="10">
        <f t="shared" si="100"/>
        <v>0</v>
      </c>
      <c r="AH76" s="10">
        <f t="shared" si="100"/>
        <v>0</v>
      </c>
      <c r="AI76" s="10">
        <f t="shared" si="100"/>
        <v>0</v>
      </c>
      <c r="AJ76" s="10">
        <f t="shared" si="100"/>
        <v>0</v>
      </c>
      <c r="AK76" s="35">
        <f t="shared" si="100"/>
        <v>139267</v>
      </c>
      <c r="AL76" s="35">
        <f t="shared" si="100"/>
        <v>0</v>
      </c>
      <c r="AM76" s="10">
        <f t="shared" si="100"/>
        <v>0</v>
      </c>
      <c r="AN76" s="10">
        <f t="shared" si="100"/>
        <v>0</v>
      </c>
      <c r="AO76" s="10">
        <f t="shared" si="100"/>
        <v>0</v>
      </c>
      <c r="AP76" s="10">
        <f t="shared" si="100"/>
        <v>0</v>
      </c>
      <c r="AQ76" s="14">
        <f t="shared" si="100"/>
        <v>139267</v>
      </c>
      <c r="AR76" s="14">
        <f t="shared" si="100"/>
        <v>0</v>
      </c>
      <c r="AS76" s="10">
        <f t="shared" si="101"/>
        <v>0</v>
      </c>
      <c r="AT76" s="10">
        <f t="shared" si="101"/>
        <v>0</v>
      </c>
      <c r="AU76" s="10">
        <f t="shared" si="101"/>
        <v>0</v>
      </c>
      <c r="AV76" s="10">
        <f t="shared" si="101"/>
        <v>0</v>
      </c>
      <c r="AW76" s="14">
        <f t="shared" si="101"/>
        <v>139267</v>
      </c>
      <c r="AX76" s="14">
        <f t="shared" si="101"/>
        <v>0</v>
      </c>
      <c r="AY76" s="10">
        <f t="shared" si="101"/>
        <v>0</v>
      </c>
      <c r="AZ76" s="10">
        <f t="shared" si="101"/>
        <v>0</v>
      </c>
      <c r="BA76" s="10">
        <f t="shared" si="101"/>
        <v>636</v>
      </c>
      <c r="BB76" s="10">
        <f t="shared" si="101"/>
        <v>0</v>
      </c>
      <c r="BC76" s="48">
        <f t="shared" si="101"/>
        <v>139903</v>
      </c>
      <c r="BD76" s="48">
        <f t="shared" si="101"/>
        <v>0</v>
      </c>
      <c r="BE76" s="48">
        <f t="shared" si="101"/>
        <v>92293</v>
      </c>
      <c r="BF76" s="48">
        <f t="shared" si="101"/>
        <v>0</v>
      </c>
      <c r="BG76" s="57">
        <f t="shared" si="42"/>
        <v>65.96927871453792</v>
      </c>
      <c r="BH76" s="58"/>
    </row>
    <row r="77" spans="1:60" ht="16.5">
      <c r="A77" s="27" t="s">
        <v>13</v>
      </c>
      <c r="B77" s="13">
        <f>B76</f>
        <v>913</v>
      </c>
      <c r="C77" s="13" t="s">
        <v>7</v>
      </c>
      <c r="D77" s="13" t="s">
        <v>30</v>
      </c>
      <c r="E77" s="13" t="s">
        <v>61</v>
      </c>
      <c r="F77" s="10">
        <v>610</v>
      </c>
      <c r="G77" s="14">
        <f>241491-102795</f>
        <v>138696</v>
      </c>
      <c r="H77" s="14"/>
      <c r="I77" s="10"/>
      <c r="J77" s="10"/>
      <c r="K77" s="10"/>
      <c r="L77" s="10"/>
      <c r="M77" s="10">
        <f>G77+I77+J77+K77+L77</f>
        <v>138696</v>
      </c>
      <c r="N77" s="10">
        <f>H77+J77</f>
        <v>0</v>
      </c>
      <c r="O77" s="10"/>
      <c r="P77" s="10"/>
      <c r="Q77" s="10"/>
      <c r="R77" s="10"/>
      <c r="S77" s="10">
        <f>M77+O77+P77+Q77+R77</f>
        <v>138696</v>
      </c>
      <c r="T77" s="10">
        <f>N77+P77</f>
        <v>0</v>
      </c>
      <c r="U77" s="10"/>
      <c r="V77" s="10"/>
      <c r="W77" s="10"/>
      <c r="X77" s="10"/>
      <c r="Y77" s="10">
        <f>S77+U77+V77+W77+X77</f>
        <v>138696</v>
      </c>
      <c r="Z77" s="10">
        <f>T77+V77</f>
        <v>0</v>
      </c>
      <c r="AA77" s="10">
        <v>571</v>
      </c>
      <c r="AB77" s="10"/>
      <c r="AC77" s="10"/>
      <c r="AD77" s="10"/>
      <c r="AE77" s="10">
        <f>Y77+AA77+AB77+AC77+AD77</f>
        <v>139267</v>
      </c>
      <c r="AF77" s="10">
        <f>Z77+AB77</f>
        <v>0</v>
      </c>
      <c r="AG77" s="10"/>
      <c r="AH77" s="10"/>
      <c r="AI77" s="10"/>
      <c r="AJ77" s="10"/>
      <c r="AK77" s="32">
        <f>AE77+AG77+AH77+AI77+AJ77</f>
        <v>139267</v>
      </c>
      <c r="AL77" s="32">
        <f>AF77+AH77</f>
        <v>0</v>
      </c>
      <c r="AM77" s="10"/>
      <c r="AN77" s="10"/>
      <c r="AO77" s="10"/>
      <c r="AP77" s="10"/>
      <c r="AQ77" s="10">
        <f>AK77+AM77+AN77+AO77+AP77</f>
        <v>139267</v>
      </c>
      <c r="AR77" s="10">
        <f>AL77+AN77</f>
        <v>0</v>
      </c>
      <c r="AS77" s="10"/>
      <c r="AT77" s="10"/>
      <c r="AU77" s="10"/>
      <c r="AV77" s="10"/>
      <c r="AW77" s="10">
        <f>AQ77+AS77+AT77+AU77+AV77</f>
        <v>139267</v>
      </c>
      <c r="AX77" s="10">
        <f>AR77+AT77</f>
        <v>0</v>
      </c>
      <c r="AY77" s="10"/>
      <c r="AZ77" s="10"/>
      <c r="BA77" s="10">
        <v>636</v>
      </c>
      <c r="BB77" s="10"/>
      <c r="BC77" s="49">
        <f>AW77+AY77+AZ77+BA77+BB77</f>
        <v>139903</v>
      </c>
      <c r="BD77" s="49">
        <f>AX77+AZ77</f>
        <v>0</v>
      </c>
      <c r="BE77" s="50">
        <v>92293</v>
      </c>
      <c r="BF77" s="50"/>
      <c r="BG77" s="57">
        <f t="shared" si="42"/>
        <v>65.96927871453792</v>
      </c>
      <c r="BH77" s="58"/>
    </row>
    <row r="78" spans="1:60" ht="16.5">
      <c r="A78" s="26" t="s">
        <v>14</v>
      </c>
      <c r="B78" s="13">
        <v>913</v>
      </c>
      <c r="C78" s="13" t="s">
        <v>7</v>
      </c>
      <c r="D78" s="13" t="s">
        <v>30</v>
      </c>
      <c r="E78" s="13" t="s">
        <v>41</v>
      </c>
      <c r="F78" s="13"/>
      <c r="G78" s="14">
        <f>G79</f>
        <v>2152</v>
      </c>
      <c r="H78" s="14">
        <f aca="true" t="shared" si="102" ref="H78:R80">H79</f>
        <v>0</v>
      </c>
      <c r="I78" s="10">
        <f t="shared" si="102"/>
        <v>0</v>
      </c>
      <c r="J78" s="10">
        <f t="shared" si="102"/>
        <v>0</v>
      </c>
      <c r="K78" s="10">
        <f t="shared" si="102"/>
        <v>0</v>
      </c>
      <c r="L78" s="10">
        <f t="shared" si="102"/>
        <v>0</v>
      </c>
      <c r="M78" s="14">
        <f t="shared" si="102"/>
        <v>2152</v>
      </c>
      <c r="N78" s="14">
        <f t="shared" si="102"/>
        <v>0</v>
      </c>
      <c r="O78" s="10">
        <f t="shared" si="102"/>
        <v>0</v>
      </c>
      <c r="P78" s="10">
        <f t="shared" si="102"/>
        <v>0</v>
      </c>
      <c r="Q78" s="10">
        <f t="shared" si="102"/>
        <v>0</v>
      </c>
      <c r="R78" s="10">
        <f t="shared" si="102"/>
        <v>0</v>
      </c>
      <c r="S78" s="14">
        <f aca="true" t="shared" si="103" ref="S78:AH80">S79</f>
        <v>2152</v>
      </c>
      <c r="T78" s="14">
        <f t="shared" si="103"/>
        <v>0</v>
      </c>
      <c r="U78" s="10">
        <f t="shared" si="103"/>
        <v>0</v>
      </c>
      <c r="V78" s="10">
        <f t="shared" si="103"/>
        <v>0</v>
      </c>
      <c r="W78" s="10">
        <f t="shared" si="103"/>
        <v>0</v>
      </c>
      <c r="X78" s="10">
        <f t="shared" si="103"/>
        <v>0</v>
      </c>
      <c r="Y78" s="14">
        <f t="shared" si="103"/>
        <v>2152</v>
      </c>
      <c r="Z78" s="14">
        <f t="shared" si="103"/>
        <v>0</v>
      </c>
      <c r="AA78" s="10">
        <f t="shared" si="103"/>
        <v>0</v>
      </c>
      <c r="AB78" s="10">
        <f t="shared" si="103"/>
        <v>0</v>
      </c>
      <c r="AC78" s="10">
        <f t="shared" si="103"/>
        <v>0</v>
      </c>
      <c r="AD78" s="10">
        <f t="shared" si="103"/>
        <v>0</v>
      </c>
      <c r="AE78" s="14">
        <f t="shared" si="103"/>
        <v>2152</v>
      </c>
      <c r="AF78" s="14">
        <f t="shared" si="103"/>
        <v>0</v>
      </c>
      <c r="AG78" s="10">
        <f t="shared" si="103"/>
        <v>22</v>
      </c>
      <c r="AH78" s="10">
        <f t="shared" si="103"/>
        <v>0</v>
      </c>
      <c r="AI78" s="10">
        <f aca="true" t="shared" si="104" ref="AG78:AV80">AI79</f>
        <v>0</v>
      </c>
      <c r="AJ78" s="10">
        <f t="shared" si="104"/>
        <v>0</v>
      </c>
      <c r="AK78" s="35">
        <f t="shared" si="104"/>
        <v>2174</v>
      </c>
      <c r="AL78" s="35">
        <f t="shared" si="104"/>
        <v>0</v>
      </c>
      <c r="AM78" s="10">
        <f t="shared" si="104"/>
        <v>0</v>
      </c>
      <c r="AN78" s="10">
        <f t="shared" si="104"/>
        <v>0</v>
      </c>
      <c r="AO78" s="10">
        <f t="shared" si="104"/>
        <v>0</v>
      </c>
      <c r="AP78" s="10">
        <f t="shared" si="104"/>
        <v>0</v>
      </c>
      <c r="AQ78" s="14">
        <f t="shared" si="104"/>
        <v>2174</v>
      </c>
      <c r="AR78" s="14">
        <f t="shared" si="104"/>
        <v>0</v>
      </c>
      <c r="AS78" s="10">
        <f t="shared" si="104"/>
        <v>0</v>
      </c>
      <c r="AT78" s="10">
        <f t="shared" si="104"/>
        <v>0</v>
      </c>
      <c r="AU78" s="10">
        <f t="shared" si="104"/>
        <v>0</v>
      </c>
      <c r="AV78" s="10">
        <f t="shared" si="104"/>
        <v>0</v>
      </c>
      <c r="AW78" s="14">
        <f aca="true" t="shared" si="105" ref="AS78:BF80">AW79</f>
        <v>2174</v>
      </c>
      <c r="AX78" s="14">
        <f t="shared" si="105"/>
        <v>0</v>
      </c>
      <c r="AY78" s="10">
        <f t="shared" si="105"/>
        <v>0</v>
      </c>
      <c r="AZ78" s="10">
        <f t="shared" si="105"/>
        <v>0</v>
      </c>
      <c r="BA78" s="10">
        <f t="shared" si="105"/>
        <v>0</v>
      </c>
      <c r="BB78" s="10">
        <f t="shared" si="105"/>
        <v>0</v>
      </c>
      <c r="BC78" s="48">
        <f t="shared" si="105"/>
        <v>2174</v>
      </c>
      <c r="BD78" s="48">
        <f t="shared" si="105"/>
        <v>0</v>
      </c>
      <c r="BE78" s="48">
        <f t="shared" si="105"/>
        <v>1185</v>
      </c>
      <c r="BF78" s="48">
        <f t="shared" si="105"/>
        <v>0</v>
      </c>
      <c r="BG78" s="57">
        <f t="shared" si="42"/>
        <v>54.50781968721251</v>
      </c>
      <c r="BH78" s="58"/>
    </row>
    <row r="79" spans="1:60" ht="16.5">
      <c r="A79" s="26" t="s">
        <v>15</v>
      </c>
      <c r="B79" s="13">
        <v>913</v>
      </c>
      <c r="C79" s="13" t="s">
        <v>7</v>
      </c>
      <c r="D79" s="13" t="s">
        <v>30</v>
      </c>
      <c r="E79" s="13" t="s">
        <v>64</v>
      </c>
      <c r="F79" s="13"/>
      <c r="G79" s="14">
        <f>G80</f>
        <v>2152</v>
      </c>
      <c r="H79" s="14">
        <f t="shared" si="102"/>
        <v>0</v>
      </c>
      <c r="I79" s="10">
        <f t="shared" si="102"/>
        <v>0</v>
      </c>
      <c r="J79" s="10">
        <f t="shared" si="102"/>
        <v>0</v>
      </c>
      <c r="K79" s="10">
        <f t="shared" si="102"/>
        <v>0</v>
      </c>
      <c r="L79" s="10">
        <f t="shared" si="102"/>
        <v>0</v>
      </c>
      <c r="M79" s="14">
        <f t="shared" si="102"/>
        <v>2152</v>
      </c>
      <c r="N79" s="14">
        <f t="shared" si="102"/>
        <v>0</v>
      </c>
      <c r="O79" s="10">
        <f t="shared" si="102"/>
        <v>0</v>
      </c>
      <c r="P79" s="10">
        <f t="shared" si="102"/>
        <v>0</v>
      </c>
      <c r="Q79" s="10">
        <f t="shared" si="102"/>
        <v>0</v>
      </c>
      <c r="R79" s="10">
        <f t="shared" si="102"/>
        <v>0</v>
      </c>
      <c r="S79" s="14">
        <f t="shared" si="103"/>
        <v>2152</v>
      </c>
      <c r="T79" s="14">
        <f t="shared" si="103"/>
        <v>0</v>
      </c>
      <c r="U79" s="10">
        <f t="shared" si="103"/>
        <v>0</v>
      </c>
      <c r="V79" s="10">
        <f t="shared" si="103"/>
        <v>0</v>
      </c>
      <c r="W79" s="10">
        <f t="shared" si="103"/>
        <v>0</v>
      </c>
      <c r="X79" s="10">
        <f t="shared" si="103"/>
        <v>0</v>
      </c>
      <c r="Y79" s="14">
        <f t="shared" si="103"/>
        <v>2152</v>
      </c>
      <c r="Z79" s="14">
        <f t="shared" si="103"/>
        <v>0</v>
      </c>
      <c r="AA79" s="10">
        <f t="shared" si="103"/>
        <v>0</v>
      </c>
      <c r="AB79" s="10">
        <f t="shared" si="103"/>
        <v>0</v>
      </c>
      <c r="AC79" s="10">
        <f t="shared" si="103"/>
        <v>0</v>
      </c>
      <c r="AD79" s="10">
        <f t="shared" si="103"/>
        <v>0</v>
      </c>
      <c r="AE79" s="14">
        <f t="shared" si="103"/>
        <v>2152</v>
      </c>
      <c r="AF79" s="14">
        <f t="shared" si="103"/>
        <v>0</v>
      </c>
      <c r="AG79" s="10">
        <f t="shared" si="104"/>
        <v>22</v>
      </c>
      <c r="AH79" s="10">
        <f t="shared" si="104"/>
        <v>0</v>
      </c>
      <c r="AI79" s="10">
        <f t="shared" si="104"/>
        <v>0</v>
      </c>
      <c r="AJ79" s="10">
        <f t="shared" si="104"/>
        <v>0</v>
      </c>
      <c r="AK79" s="35">
        <f t="shared" si="104"/>
        <v>2174</v>
      </c>
      <c r="AL79" s="35">
        <f t="shared" si="104"/>
        <v>0</v>
      </c>
      <c r="AM79" s="10">
        <f t="shared" si="104"/>
        <v>0</v>
      </c>
      <c r="AN79" s="10">
        <f t="shared" si="104"/>
        <v>0</v>
      </c>
      <c r="AO79" s="10">
        <f t="shared" si="104"/>
        <v>0</v>
      </c>
      <c r="AP79" s="10">
        <f t="shared" si="104"/>
        <v>0</v>
      </c>
      <c r="AQ79" s="14">
        <f t="shared" si="104"/>
        <v>2174</v>
      </c>
      <c r="AR79" s="14">
        <f t="shared" si="104"/>
        <v>0</v>
      </c>
      <c r="AS79" s="10">
        <f t="shared" si="105"/>
        <v>0</v>
      </c>
      <c r="AT79" s="10">
        <f t="shared" si="105"/>
        <v>0</v>
      </c>
      <c r="AU79" s="10">
        <f t="shared" si="105"/>
        <v>0</v>
      </c>
      <c r="AV79" s="10">
        <f t="shared" si="105"/>
        <v>0</v>
      </c>
      <c r="AW79" s="14">
        <f t="shared" si="105"/>
        <v>2174</v>
      </c>
      <c r="AX79" s="14">
        <f t="shared" si="105"/>
        <v>0</v>
      </c>
      <c r="AY79" s="10">
        <f t="shared" si="105"/>
        <v>0</v>
      </c>
      <c r="AZ79" s="10">
        <f t="shared" si="105"/>
        <v>0</v>
      </c>
      <c r="BA79" s="10">
        <f t="shared" si="105"/>
        <v>0</v>
      </c>
      <c r="BB79" s="10">
        <f t="shared" si="105"/>
        <v>0</v>
      </c>
      <c r="BC79" s="48">
        <f t="shared" si="105"/>
        <v>2174</v>
      </c>
      <c r="BD79" s="48">
        <f t="shared" si="105"/>
        <v>0</v>
      </c>
      <c r="BE79" s="48">
        <f t="shared" si="105"/>
        <v>1185</v>
      </c>
      <c r="BF79" s="48">
        <f t="shared" si="105"/>
        <v>0</v>
      </c>
      <c r="BG79" s="57">
        <f t="shared" si="42"/>
        <v>54.50781968721251</v>
      </c>
      <c r="BH79" s="58"/>
    </row>
    <row r="80" spans="1:60" ht="33">
      <c r="A80" s="26" t="s">
        <v>11</v>
      </c>
      <c r="B80" s="13">
        <v>913</v>
      </c>
      <c r="C80" s="13" t="s">
        <v>7</v>
      </c>
      <c r="D80" s="13" t="s">
        <v>30</v>
      </c>
      <c r="E80" s="13" t="s">
        <v>64</v>
      </c>
      <c r="F80" s="13" t="s">
        <v>12</v>
      </c>
      <c r="G80" s="14">
        <f>G81</f>
        <v>2152</v>
      </c>
      <c r="H80" s="14">
        <f t="shared" si="102"/>
        <v>0</v>
      </c>
      <c r="I80" s="10">
        <f t="shared" si="102"/>
        <v>0</v>
      </c>
      <c r="J80" s="10">
        <f t="shared" si="102"/>
        <v>0</v>
      </c>
      <c r="K80" s="10">
        <f t="shared" si="102"/>
        <v>0</v>
      </c>
      <c r="L80" s="10">
        <f t="shared" si="102"/>
        <v>0</v>
      </c>
      <c r="M80" s="14">
        <f t="shared" si="102"/>
        <v>2152</v>
      </c>
      <c r="N80" s="14">
        <f t="shared" si="102"/>
        <v>0</v>
      </c>
      <c r="O80" s="10">
        <f t="shared" si="102"/>
        <v>0</v>
      </c>
      <c r="P80" s="10">
        <f t="shared" si="102"/>
        <v>0</v>
      </c>
      <c r="Q80" s="10">
        <f t="shared" si="102"/>
        <v>0</v>
      </c>
      <c r="R80" s="10">
        <f t="shared" si="102"/>
        <v>0</v>
      </c>
      <c r="S80" s="14">
        <f t="shared" si="103"/>
        <v>2152</v>
      </c>
      <c r="T80" s="14">
        <f t="shared" si="103"/>
        <v>0</v>
      </c>
      <c r="U80" s="10">
        <f t="shared" si="103"/>
        <v>0</v>
      </c>
      <c r="V80" s="10">
        <f t="shared" si="103"/>
        <v>0</v>
      </c>
      <c r="W80" s="10">
        <f t="shared" si="103"/>
        <v>0</v>
      </c>
      <c r="X80" s="10">
        <f t="shared" si="103"/>
        <v>0</v>
      </c>
      <c r="Y80" s="14">
        <f t="shared" si="103"/>
        <v>2152</v>
      </c>
      <c r="Z80" s="14">
        <f t="shared" si="103"/>
        <v>0</v>
      </c>
      <c r="AA80" s="10">
        <f t="shared" si="103"/>
        <v>0</v>
      </c>
      <c r="AB80" s="10">
        <f t="shared" si="103"/>
        <v>0</v>
      </c>
      <c r="AC80" s="10">
        <f t="shared" si="103"/>
        <v>0</v>
      </c>
      <c r="AD80" s="10">
        <f t="shared" si="103"/>
        <v>0</v>
      </c>
      <c r="AE80" s="14">
        <f t="shared" si="103"/>
        <v>2152</v>
      </c>
      <c r="AF80" s="14">
        <f t="shared" si="103"/>
        <v>0</v>
      </c>
      <c r="AG80" s="10">
        <f t="shared" si="104"/>
        <v>22</v>
      </c>
      <c r="AH80" s="10">
        <f t="shared" si="104"/>
        <v>0</v>
      </c>
      <c r="AI80" s="10">
        <f t="shared" si="104"/>
        <v>0</v>
      </c>
      <c r="AJ80" s="10">
        <f t="shared" si="104"/>
        <v>0</v>
      </c>
      <c r="AK80" s="35">
        <f t="shared" si="104"/>
        <v>2174</v>
      </c>
      <c r="AL80" s="35">
        <f t="shared" si="104"/>
        <v>0</v>
      </c>
      <c r="AM80" s="10">
        <f t="shared" si="104"/>
        <v>0</v>
      </c>
      <c r="AN80" s="10">
        <f t="shared" si="104"/>
        <v>0</v>
      </c>
      <c r="AO80" s="10">
        <f t="shared" si="104"/>
        <v>0</v>
      </c>
      <c r="AP80" s="10">
        <f t="shared" si="104"/>
        <v>0</v>
      </c>
      <c r="AQ80" s="14">
        <f t="shared" si="104"/>
        <v>2174</v>
      </c>
      <c r="AR80" s="14">
        <f t="shared" si="104"/>
        <v>0</v>
      </c>
      <c r="AS80" s="10">
        <f t="shared" si="105"/>
        <v>0</v>
      </c>
      <c r="AT80" s="10">
        <f t="shared" si="105"/>
        <v>0</v>
      </c>
      <c r="AU80" s="10">
        <f t="shared" si="105"/>
        <v>0</v>
      </c>
      <c r="AV80" s="10">
        <f t="shared" si="105"/>
        <v>0</v>
      </c>
      <c r="AW80" s="14">
        <f t="shared" si="105"/>
        <v>2174</v>
      </c>
      <c r="AX80" s="14">
        <f t="shared" si="105"/>
        <v>0</v>
      </c>
      <c r="AY80" s="10">
        <f t="shared" si="105"/>
        <v>0</v>
      </c>
      <c r="AZ80" s="10">
        <f t="shared" si="105"/>
        <v>0</v>
      </c>
      <c r="BA80" s="10">
        <f t="shared" si="105"/>
        <v>0</v>
      </c>
      <c r="BB80" s="10">
        <f t="shared" si="105"/>
        <v>0</v>
      </c>
      <c r="BC80" s="48">
        <f t="shared" si="105"/>
        <v>2174</v>
      </c>
      <c r="BD80" s="48">
        <f t="shared" si="105"/>
        <v>0</v>
      </c>
      <c r="BE80" s="48">
        <f t="shared" si="105"/>
        <v>1185</v>
      </c>
      <c r="BF80" s="48">
        <f t="shared" si="105"/>
        <v>0</v>
      </c>
      <c r="BG80" s="57">
        <f aca="true" t="shared" si="106" ref="BG80:BG141">BE80/BC80*100</f>
        <v>54.50781968721251</v>
      </c>
      <c r="BH80" s="58"/>
    </row>
    <row r="81" spans="1:60" ht="16.5">
      <c r="A81" s="27" t="s">
        <v>13</v>
      </c>
      <c r="B81" s="13">
        <v>913</v>
      </c>
      <c r="C81" s="13" t="s">
        <v>7</v>
      </c>
      <c r="D81" s="13" t="s">
        <v>30</v>
      </c>
      <c r="E81" s="13" t="s">
        <v>64</v>
      </c>
      <c r="F81" s="10">
        <v>610</v>
      </c>
      <c r="G81" s="14">
        <f>1528+624</f>
        <v>2152</v>
      </c>
      <c r="H81" s="14"/>
      <c r="I81" s="10"/>
      <c r="J81" s="10"/>
      <c r="K81" s="10"/>
      <c r="L81" s="10"/>
      <c r="M81" s="10">
        <f>G81+I81+J81+K81+L81</f>
        <v>2152</v>
      </c>
      <c r="N81" s="10">
        <f>H81+J81</f>
        <v>0</v>
      </c>
      <c r="O81" s="10"/>
      <c r="P81" s="10"/>
      <c r="Q81" s="10"/>
      <c r="R81" s="10"/>
      <c r="S81" s="10">
        <f>M81+O81+P81+Q81+R81</f>
        <v>2152</v>
      </c>
      <c r="T81" s="10">
        <f>N81+P81</f>
        <v>0</v>
      </c>
      <c r="U81" s="10"/>
      <c r="V81" s="10"/>
      <c r="W81" s="10"/>
      <c r="X81" s="10"/>
      <c r="Y81" s="10">
        <f>S81+U81+V81+W81+X81</f>
        <v>2152</v>
      </c>
      <c r="Z81" s="10">
        <f>T81+V81</f>
        <v>0</v>
      </c>
      <c r="AA81" s="10"/>
      <c r="AB81" s="10"/>
      <c r="AC81" s="10"/>
      <c r="AD81" s="10"/>
      <c r="AE81" s="10">
        <f>Y81+AA81+AB81+AC81+AD81</f>
        <v>2152</v>
      </c>
      <c r="AF81" s="10">
        <f>Z81+AB81</f>
        <v>0</v>
      </c>
      <c r="AG81" s="10">
        <v>22</v>
      </c>
      <c r="AH81" s="10"/>
      <c r="AI81" s="10"/>
      <c r="AJ81" s="10"/>
      <c r="AK81" s="32">
        <f>AE81+AG81+AH81+AI81+AJ81</f>
        <v>2174</v>
      </c>
      <c r="AL81" s="32">
        <f>AF81+AH81</f>
        <v>0</v>
      </c>
      <c r="AM81" s="10"/>
      <c r="AN81" s="10"/>
      <c r="AO81" s="10"/>
      <c r="AP81" s="10"/>
      <c r="AQ81" s="10">
        <f>AK81+AM81+AN81+AO81+AP81</f>
        <v>2174</v>
      </c>
      <c r="AR81" s="10">
        <f>AL81+AN81</f>
        <v>0</v>
      </c>
      <c r="AS81" s="10"/>
      <c r="AT81" s="10"/>
      <c r="AU81" s="10"/>
      <c r="AV81" s="10"/>
      <c r="AW81" s="10">
        <f>AQ81+AS81+AT81+AU81+AV81</f>
        <v>2174</v>
      </c>
      <c r="AX81" s="10">
        <f>AR81+AT81</f>
        <v>0</v>
      </c>
      <c r="AY81" s="10"/>
      <c r="AZ81" s="10"/>
      <c r="BA81" s="10"/>
      <c r="BB81" s="10"/>
      <c r="BC81" s="49">
        <f>AW81+AY81+AZ81+BA81+BB81</f>
        <v>2174</v>
      </c>
      <c r="BD81" s="49">
        <f>AX81+AZ81</f>
        <v>0</v>
      </c>
      <c r="BE81" s="50">
        <v>1185</v>
      </c>
      <c r="BF81" s="50"/>
      <c r="BG81" s="57">
        <f t="shared" si="106"/>
        <v>54.50781968721251</v>
      </c>
      <c r="BH81" s="58"/>
    </row>
    <row r="82" spans="1:60" ht="33">
      <c r="A82" s="26" t="s">
        <v>85</v>
      </c>
      <c r="B82" s="13">
        <v>913</v>
      </c>
      <c r="C82" s="13" t="s">
        <v>7</v>
      </c>
      <c r="D82" s="13" t="s">
        <v>30</v>
      </c>
      <c r="E82" s="13" t="s">
        <v>87</v>
      </c>
      <c r="F82" s="13"/>
      <c r="G82" s="14">
        <f aca="true" t="shared" si="107" ref="G82:R84">G83</f>
        <v>102795</v>
      </c>
      <c r="H82" s="14">
        <f t="shared" si="107"/>
        <v>102795</v>
      </c>
      <c r="I82" s="10">
        <f t="shared" si="107"/>
        <v>0</v>
      </c>
      <c r="J82" s="10">
        <f t="shared" si="107"/>
        <v>0</v>
      </c>
      <c r="K82" s="10">
        <f t="shared" si="107"/>
        <v>0</v>
      </c>
      <c r="L82" s="10">
        <f t="shared" si="107"/>
        <v>0</v>
      </c>
      <c r="M82" s="14">
        <f t="shared" si="107"/>
        <v>102795</v>
      </c>
      <c r="N82" s="14">
        <f t="shared" si="107"/>
        <v>102795</v>
      </c>
      <c r="O82" s="10">
        <f t="shared" si="107"/>
        <v>0</v>
      </c>
      <c r="P82" s="10">
        <f t="shared" si="107"/>
        <v>0</v>
      </c>
      <c r="Q82" s="10">
        <f t="shared" si="107"/>
        <v>0</v>
      </c>
      <c r="R82" s="10">
        <f t="shared" si="107"/>
        <v>0</v>
      </c>
      <c r="S82" s="14">
        <f aca="true" t="shared" si="108" ref="S82:AH84">S83</f>
        <v>102795</v>
      </c>
      <c r="T82" s="14">
        <f t="shared" si="108"/>
        <v>102795</v>
      </c>
      <c r="U82" s="10">
        <f t="shared" si="108"/>
        <v>0</v>
      </c>
      <c r="V82" s="10">
        <f t="shared" si="108"/>
        <v>0</v>
      </c>
      <c r="W82" s="10">
        <f t="shared" si="108"/>
        <v>0</v>
      </c>
      <c r="X82" s="10">
        <f t="shared" si="108"/>
        <v>0</v>
      </c>
      <c r="Y82" s="14">
        <f t="shared" si="108"/>
        <v>102795</v>
      </c>
      <c r="Z82" s="14">
        <f t="shared" si="108"/>
        <v>102795</v>
      </c>
      <c r="AA82" s="10">
        <f t="shared" si="108"/>
        <v>0</v>
      </c>
      <c r="AB82" s="10">
        <f t="shared" si="108"/>
        <v>0</v>
      </c>
      <c r="AC82" s="10">
        <f t="shared" si="108"/>
        <v>0</v>
      </c>
      <c r="AD82" s="10">
        <f t="shared" si="108"/>
        <v>0</v>
      </c>
      <c r="AE82" s="14">
        <f t="shared" si="108"/>
        <v>102795</v>
      </c>
      <c r="AF82" s="14">
        <f t="shared" si="108"/>
        <v>102795</v>
      </c>
      <c r="AG82" s="10">
        <f t="shared" si="108"/>
        <v>0</v>
      </c>
      <c r="AH82" s="10">
        <f t="shared" si="108"/>
        <v>0</v>
      </c>
      <c r="AI82" s="10">
        <f aca="true" t="shared" si="109" ref="AG82:AV84">AI83</f>
        <v>0</v>
      </c>
      <c r="AJ82" s="10">
        <f t="shared" si="109"/>
        <v>0</v>
      </c>
      <c r="AK82" s="35">
        <f t="shared" si="109"/>
        <v>102795</v>
      </c>
      <c r="AL82" s="35">
        <f t="shared" si="109"/>
        <v>102795</v>
      </c>
      <c r="AM82" s="10">
        <f t="shared" si="109"/>
        <v>0</v>
      </c>
      <c r="AN82" s="10">
        <f t="shared" si="109"/>
        <v>0</v>
      </c>
      <c r="AO82" s="10">
        <f t="shared" si="109"/>
        <v>0</v>
      </c>
      <c r="AP82" s="10">
        <f t="shared" si="109"/>
        <v>0</v>
      </c>
      <c r="AQ82" s="14">
        <f t="shared" si="109"/>
        <v>102795</v>
      </c>
      <c r="AR82" s="14">
        <f t="shared" si="109"/>
        <v>102795</v>
      </c>
      <c r="AS82" s="10">
        <f t="shared" si="109"/>
        <v>0</v>
      </c>
      <c r="AT82" s="10">
        <f t="shared" si="109"/>
        <v>0</v>
      </c>
      <c r="AU82" s="10">
        <f t="shared" si="109"/>
        <v>0</v>
      </c>
      <c r="AV82" s="10">
        <f t="shared" si="109"/>
        <v>0</v>
      </c>
      <c r="AW82" s="14">
        <f aca="true" t="shared" si="110" ref="AS82:BF84">AW83</f>
        <v>102795</v>
      </c>
      <c r="AX82" s="14">
        <f t="shared" si="110"/>
        <v>102795</v>
      </c>
      <c r="AY82" s="10">
        <f t="shared" si="110"/>
        <v>0</v>
      </c>
      <c r="AZ82" s="10">
        <f t="shared" si="110"/>
        <v>0</v>
      </c>
      <c r="BA82" s="10">
        <f t="shared" si="110"/>
        <v>0</v>
      </c>
      <c r="BB82" s="10">
        <f t="shared" si="110"/>
        <v>0</v>
      </c>
      <c r="BC82" s="48">
        <f t="shared" si="110"/>
        <v>102795</v>
      </c>
      <c r="BD82" s="48">
        <f t="shared" si="110"/>
        <v>102795</v>
      </c>
      <c r="BE82" s="48">
        <f t="shared" si="110"/>
        <v>33837</v>
      </c>
      <c r="BF82" s="48">
        <f t="shared" si="110"/>
        <v>33837</v>
      </c>
      <c r="BG82" s="57">
        <f t="shared" si="106"/>
        <v>32.91697066977966</v>
      </c>
      <c r="BH82" s="58">
        <f>BF82/BD82*100</f>
        <v>32.91697066977966</v>
      </c>
    </row>
    <row r="83" spans="1:60" ht="33">
      <c r="A83" s="27" t="s">
        <v>86</v>
      </c>
      <c r="B83" s="13">
        <v>913</v>
      </c>
      <c r="C83" s="13" t="s">
        <v>7</v>
      </c>
      <c r="D83" s="13" t="s">
        <v>30</v>
      </c>
      <c r="E83" s="13" t="s">
        <v>90</v>
      </c>
      <c r="F83" s="13"/>
      <c r="G83" s="14">
        <f t="shared" si="107"/>
        <v>102795</v>
      </c>
      <c r="H83" s="14">
        <f t="shared" si="107"/>
        <v>102795</v>
      </c>
      <c r="I83" s="10">
        <f t="shared" si="107"/>
        <v>0</v>
      </c>
      <c r="J83" s="10">
        <f t="shared" si="107"/>
        <v>0</v>
      </c>
      <c r="K83" s="10">
        <f t="shared" si="107"/>
        <v>0</v>
      </c>
      <c r="L83" s="10">
        <f t="shared" si="107"/>
        <v>0</v>
      </c>
      <c r="M83" s="14">
        <f t="shared" si="107"/>
        <v>102795</v>
      </c>
      <c r="N83" s="14">
        <f t="shared" si="107"/>
        <v>102795</v>
      </c>
      <c r="O83" s="10">
        <f t="shared" si="107"/>
        <v>0</v>
      </c>
      <c r="P83" s="10">
        <f t="shared" si="107"/>
        <v>0</v>
      </c>
      <c r="Q83" s="10">
        <f t="shared" si="107"/>
        <v>0</v>
      </c>
      <c r="R83" s="10">
        <f t="shared" si="107"/>
        <v>0</v>
      </c>
      <c r="S83" s="14">
        <f t="shared" si="108"/>
        <v>102795</v>
      </c>
      <c r="T83" s="14">
        <f t="shared" si="108"/>
        <v>102795</v>
      </c>
      <c r="U83" s="10">
        <f t="shared" si="108"/>
        <v>0</v>
      </c>
      <c r="V83" s="10">
        <f t="shared" si="108"/>
        <v>0</v>
      </c>
      <c r="W83" s="10">
        <f t="shared" si="108"/>
        <v>0</v>
      </c>
      <c r="X83" s="10">
        <f t="shared" si="108"/>
        <v>0</v>
      </c>
      <c r="Y83" s="14">
        <f t="shared" si="108"/>
        <v>102795</v>
      </c>
      <c r="Z83" s="14">
        <f t="shared" si="108"/>
        <v>102795</v>
      </c>
      <c r="AA83" s="10">
        <f t="shared" si="108"/>
        <v>0</v>
      </c>
      <c r="AB83" s="10">
        <f t="shared" si="108"/>
        <v>0</v>
      </c>
      <c r="AC83" s="10">
        <f t="shared" si="108"/>
        <v>0</v>
      </c>
      <c r="AD83" s="10">
        <f t="shared" si="108"/>
        <v>0</v>
      </c>
      <c r="AE83" s="14">
        <f t="shared" si="108"/>
        <v>102795</v>
      </c>
      <c r="AF83" s="14">
        <f t="shared" si="108"/>
        <v>102795</v>
      </c>
      <c r="AG83" s="10">
        <f t="shared" si="109"/>
        <v>0</v>
      </c>
      <c r="AH83" s="10">
        <f t="shared" si="109"/>
        <v>0</v>
      </c>
      <c r="AI83" s="10">
        <f t="shared" si="109"/>
        <v>0</v>
      </c>
      <c r="AJ83" s="10">
        <f t="shared" si="109"/>
        <v>0</v>
      </c>
      <c r="AK83" s="35">
        <f t="shared" si="109"/>
        <v>102795</v>
      </c>
      <c r="AL83" s="35">
        <f t="shared" si="109"/>
        <v>102795</v>
      </c>
      <c r="AM83" s="10">
        <f t="shared" si="109"/>
        <v>0</v>
      </c>
      <c r="AN83" s="10">
        <f t="shared" si="109"/>
        <v>0</v>
      </c>
      <c r="AO83" s="10">
        <f t="shared" si="109"/>
        <v>0</v>
      </c>
      <c r="AP83" s="10">
        <f t="shared" si="109"/>
        <v>0</v>
      </c>
      <c r="AQ83" s="14">
        <f t="shared" si="109"/>
        <v>102795</v>
      </c>
      <c r="AR83" s="14">
        <f t="shared" si="109"/>
        <v>102795</v>
      </c>
      <c r="AS83" s="10">
        <f t="shared" si="110"/>
        <v>0</v>
      </c>
      <c r="AT83" s="10">
        <f t="shared" si="110"/>
        <v>0</v>
      </c>
      <c r="AU83" s="10">
        <f t="shared" si="110"/>
        <v>0</v>
      </c>
      <c r="AV83" s="10">
        <f t="shared" si="110"/>
        <v>0</v>
      </c>
      <c r="AW83" s="14">
        <f t="shared" si="110"/>
        <v>102795</v>
      </c>
      <c r="AX83" s="14">
        <f t="shared" si="110"/>
        <v>102795</v>
      </c>
      <c r="AY83" s="10">
        <f t="shared" si="110"/>
        <v>0</v>
      </c>
      <c r="AZ83" s="10">
        <f t="shared" si="110"/>
        <v>0</v>
      </c>
      <c r="BA83" s="10">
        <f t="shared" si="110"/>
        <v>0</v>
      </c>
      <c r="BB83" s="10">
        <f t="shared" si="110"/>
        <v>0</v>
      </c>
      <c r="BC83" s="48">
        <f t="shared" si="110"/>
        <v>102795</v>
      </c>
      <c r="BD83" s="48">
        <f t="shared" si="110"/>
        <v>102795</v>
      </c>
      <c r="BE83" s="48">
        <f t="shared" si="110"/>
        <v>33837</v>
      </c>
      <c r="BF83" s="48">
        <f t="shared" si="110"/>
        <v>33837</v>
      </c>
      <c r="BG83" s="57">
        <f t="shared" si="106"/>
        <v>32.91697066977966</v>
      </c>
      <c r="BH83" s="58">
        <f>BF83/BD83*100</f>
        <v>32.91697066977966</v>
      </c>
    </row>
    <row r="84" spans="1:60" ht="33">
      <c r="A84" s="26" t="s">
        <v>11</v>
      </c>
      <c r="B84" s="13">
        <v>913</v>
      </c>
      <c r="C84" s="13" t="s">
        <v>7</v>
      </c>
      <c r="D84" s="13" t="s">
        <v>30</v>
      </c>
      <c r="E84" s="13" t="s">
        <v>90</v>
      </c>
      <c r="F84" s="13" t="s">
        <v>12</v>
      </c>
      <c r="G84" s="14">
        <f t="shared" si="107"/>
        <v>102795</v>
      </c>
      <c r="H84" s="14">
        <f t="shared" si="107"/>
        <v>102795</v>
      </c>
      <c r="I84" s="10">
        <f t="shared" si="107"/>
        <v>0</v>
      </c>
      <c r="J84" s="10">
        <f t="shared" si="107"/>
        <v>0</v>
      </c>
      <c r="K84" s="10">
        <f t="shared" si="107"/>
        <v>0</v>
      </c>
      <c r="L84" s="10">
        <f t="shared" si="107"/>
        <v>0</v>
      </c>
      <c r="M84" s="14">
        <f t="shared" si="107"/>
        <v>102795</v>
      </c>
      <c r="N84" s="14">
        <f t="shared" si="107"/>
        <v>102795</v>
      </c>
      <c r="O84" s="10">
        <f t="shared" si="107"/>
        <v>0</v>
      </c>
      <c r="P84" s="10">
        <f t="shared" si="107"/>
        <v>0</v>
      </c>
      <c r="Q84" s="10">
        <f t="shared" si="107"/>
        <v>0</v>
      </c>
      <c r="R84" s="10">
        <f t="shared" si="107"/>
        <v>0</v>
      </c>
      <c r="S84" s="14">
        <f t="shared" si="108"/>
        <v>102795</v>
      </c>
      <c r="T84" s="14">
        <f t="shared" si="108"/>
        <v>102795</v>
      </c>
      <c r="U84" s="10">
        <f t="shared" si="108"/>
        <v>0</v>
      </c>
      <c r="V84" s="10">
        <f t="shared" si="108"/>
        <v>0</v>
      </c>
      <c r="W84" s="10">
        <f t="shared" si="108"/>
        <v>0</v>
      </c>
      <c r="X84" s="10">
        <f t="shared" si="108"/>
        <v>0</v>
      </c>
      <c r="Y84" s="14">
        <f t="shared" si="108"/>
        <v>102795</v>
      </c>
      <c r="Z84" s="14">
        <f t="shared" si="108"/>
        <v>102795</v>
      </c>
      <c r="AA84" s="10">
        <f t="shared" si="108"/>
        <v>0</v>
      </c>
      <c r="AB84" s="10">
        <f t="shared" si="108"/>
        <v>0</v>
      </c>
      <c r="AC84" s="10">
        <f t="shared" si="108"/>
        <v>0</v>
      </c>
      <c r="AD84" s="10">
        <f t="shared" si="108"/>
        <v>0</v>
      </c>
      <c r="AE84" s="14">
        <f t="shared" si="108"/>
        <v>102795</v>
      </c>
      <c r="AF84" s="14">
        <f t="shared" si="108"/>
        <v>102795</v>
      </c>
      <c r="AG84" s="10">
        <f t="shared" si="109"/>
        <v>0</v>
      </c>
      <c r="AH84" s="10">
        <f t="shared" si="109"/>
        <v>0</v>
      </c>
      <c r="AI84" s="10">
        <f t="shared" si="109"/>
        <v>0</v>
      </c>
      <c r="AJ84" s="10">
        <f t="shared" si="109"/>
        <v>0</v>
      </c>
      <c r="AK84" s="35">
        <f t="shared" si="109"/>
        <v>102795</v>
      </c>
      <c r="AL84" s="35">
        <f t="shared" si="109"/>
        <v>102795</v>
      </c>
      <c r="AM84" s="10">
        <f t="shared" si="109"/>
        <v>0</v>
      </c>
      <c r="AN84" s="10">
        <f t="shared" si="109"/>
        <v>0</v>
      </c>
      <c r="AO84" s="10">
        <f t="shared" si="109"/>
        <v>0</v>
      </c>
      <c r="AP84" s="10">
        <f t="shared" si="109"/>
        <v>0</v>
      </c>
      <c r="AQ84" s="14">
        <f t="shared" si="109"/>
        <v>102795</v>
      </c>
      <c r="AR84" s="14">
        <f t="shared" si="109"/>
        <v>102795</v>
      </c>
      <c r="AS84" s="10">
        <f t="shared" si="110"/>
        <v>0</v>
      </c>
      <c r="AT84" s="10">
        <f t="shared" si="110"/>
        <v>0</v>
      </c>
      <c r="AU84" s="10">
        <f t="shared" si="110"/>
        <v>0</v>
      </c>
      <c r="AV84" s="10">
        <f t="shared" si="110"/>
        <v>0</v>
      </c>
      <c r="AW84" s="14">
        <f t="shared" si="110"/>
        <v>102795</v>
      </c>
      <c r="AX84" s="14">
        <f t="shared" si="110"/>
        <v>102795</v>
      </c>
      <c r="AY84" s="10">
        <f t="shared" si="110"/>
        <v>0</v>
      </c>
      <c r="AZ84" s="10">
        <f t="shared" si="110"/>
        <v>0</v>
      </c>
      <c r="BA84" s="10">
        <f t="shared" si="110"/>
        <v>0</v>
      </c>
      <c r="BB84" s="10">
        <f t="shared" si="110"/>
        <v>0</v>
      </c>
      <c r="BC84" s="48">
        <f t="shared" si="110"/>
        <v>102795</v>
      </c>
      <c r="BD84" s="48">
        <f t="shared" si="110"/>
        <v>102795</v>
      </c>
      <c r="BE84" s="48">
        <f t="shared" si="110"/>
        <v>33837</v>
      </c>
      <c r="BF84" s="48">
        <f t="shared" si="110"/>
        <v>33837</v>
      </c>
      <c r="BG84" s="57">
        <f t="shared" si="106"/>
        <v>32.91697066977966</v>
      </c>
      <c r="BH84" s="58">
        <f>BF84/BD84*100</f>
        <v>32.91697066977966</v>
      </c>
    </row>
    <row r="85" spans="1:60" ht="16.5">
      <c r="A85" s="27" t="s">
        <v>13</v>
      </c>
      <c r="B85" s="13">
        <v>913</v>
      </c>
      <c r="C85" s="13" t="s">
        <v>7</v>
      </c>
      <c r="D85" s="13" t="s">
        <v>30</v>
      </c>
      <c r="E85" s="13" t="s">
        <v>90</v>
      </c>
      <c r="F85" s="13" t="s">
        <v>21</v>
      </c>
      <c r="G85" s="10">
        <v>102795</v>
      </c>
      <c r="H85" s="10">
        <v>102795</v>
      </c>
      <c r="I85" s="10"/>
      <c r="J85" s="10"/>
      <c r="K85" s="10"/>
      <c r="L85" s="10"/>
      <c r="M85" s="10">
        <f>G85+I85+J85+K85+L85</f>
        <v>102795</v>
      </c>
      <c r="N85" s="10">
        <f>H85+J85</f>
        <v>102795</v>
      </c>
      <c r="O85" s="10"/>
      <c r="P85" s="10"/>
      <c r="Q85" s="10"/>
      <c r="R85" s="10"/>
      <c r="S85" s="10">
        <f>M85+O85+P85+Q85+R85</f>
        <v>102795</v>
      </c>
      <c r="T85" s="10">
        <f>N85+P85</f>
        <v>102795</v>
      </c>
      <c r="U85" s="10"/>
      <c r="V85" s="10"/>
      <c r="W85" s="10"/>
      <c r="X85" s="10"/>
      <c r="Y85" s="10">
        <f>S85+U85+V85+W85+X85</f>
        <v>102795</v>
      </c>
      <c r="Z85" s="10">
        <f>T85+V85</f>
        <v>102795</v>
      </c>
      <c r="AA85" s="10"/>
      <c r="AB85" s="10"/>
      <c r="AC85" s="10"/>
      <c r="AD85" s="10"/>
      <c r="AE85" s="10">
        <f>Y85+AA85+AB85+AC85+AD85</f>
        <v>102795</v>
      </c>
      <c r="AF85" s="10">
        <f>Z85+AB85</f>
        <v>102795</v>
      </c>
      <c r="AG85" s="10"/>
      <c r="AH85" s="10"/>
      <c r="AI85" s="10"/>
      <c r="AJ85" s="10"/>
      <c r="AK85" s="32">
        <f>AE85+AG85+AH85+AI85+AJ85</f>
        <v>102795</v>
      </c>
      <c r="AL85" s="32">
        <f>AF85+AH85</f>
        <v>102795</v>
      </c>
      <c r="AM85" s="10"/>
      <c r="AN85" s="10"/>
      <c r="AO85" s="10"/>
      <c r="AP85" s="10"/>
      <c r="AQ85" s="10">
        <f>AK85+AM85+AN85+AO85+AP85</f>
        <v>102795</v>
      </c>
      <c r="AR85" s="10">
        <f>AL85+AN85</f>
        <v>102795</v>
      </c>
      <c r="AS85" s="10"/>
      <c r="AT85" s="10"/>
      <c r="AU85" s="10"/>
      <c r="AV85" s="10"/>
      <c r="AW85" s="10">
        <f>AQ85+AS85+AT85+AU85+AV85</f>
        <v>102795</v>
      </c>
      <c r="AX85" s="10">
        <f>AR85+AT85</f>
        <v>102795</v>
      </c>
      <c r="AY85" s="10"/>
      <c r="AZ85" s="10"/>
      <c r="BA85" s="10"/>
      <c r="BB85" s="10"/>
      <c r="BC85" s="49">
        <f>AW85+AY85+AZ85+BA85+BB85</f>
        <v>102795</v>
      </c>
      <c r="BD85" s="49">
        <f>AX85+AZ85</f>
        <v>102795</v>
      </c>
      <c r="BE85" s="50">
        <v>33837</v>
      </c>
      <c r="BF85" s="50">
        <v>33837</v>
      </c>
      <c r="BG85" s="57">
        <f t="shared" si="106"/>
        <v>32.91697066977966</v>
      </c>
      <c r="BH85" s="58">
        <f>BF85/BD85*100</f>
        <v>32.91697066977966</v>
      </c>
    </row>
    <row r="86" spans="1:60" ht="16.5">
      <c r="A86" s="27" t="s">
        <v>104</v>
      </c>
      <c r="B86" s="20">
        <v>913</v>
      </c>
      <c r="C86" s="13" t="s">
        <v>7</v>
      </c>
      <c r="D86" s="13" t="s">
        <v>30</v>
      </c>
      <c r="E86" s="13" t="s">
        <v>112</v>
      </c>
      <c r="F86" s="13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>
        <f>AB87</f>
        <v>63847</v>
      </c>
      <c r="AC86" s="10">
        <f aca="true" t="shared" si="111" ref="AC86:AF87">AC87</f>
        <v>0</v>
      </c>
      <c r="AD86" s="10">
        <f t="shared" si="111"/>
        <v>0</v>
      </c>
      <c r="AE86" s="10">
        <f t="shared" si="111"/>
        <v>63847</v>
      </c>
      <c r="AF86" s="10">
        <f t="shared" si="111"/>
        <v>63847</v>
      </c>
      <c r="AG86" s="10"/>
      <c r="AH86" s="10">
        <f>AH87</f>
        <v>0</v>
      </c>
      <c r="AI86" s="10">
        <f aca="true" t="shared" si="112" ref="AI86:AL87">AI87</f>
        <v>0</v>
      </c>
      <c r="AJ86" s="10">
        <f t="shared" si="112"/>
        <v>0</v>
      </c>
      <c r="AK86" s="32">
        <f t="shared" si="112"/>
        <v>63847</v>
      </c>
      <c r="AL86" s="32">
        <f t="shared" si="112"/>
        <v>63847</v>
      </c>
      <c r="AM86" s="10"/>
      <c r="AN86" s="10">
        <f>AN87</f>
        <v>0</v>
      </c>
      <c r="AO86" s="10">
        <f aca="true" t="shared" si="113" ref="AO86:AR87">AO87</f>
        <v>0</v>
      </c>
      <c r="AP86" s="10">
        <f t="shared" si="113"/>
        <v>0</v>
      </c>
      <c r="AQ86" s="10">
        <f t="shared" si="113"/>
        <v>63847</v>
      </c>
      <c r="AR86" s="10">
        <f t="shared" si="113"/>
        <v>63847</v>
      </c>
      <c r="AS86" s="10"/>
      <c r="AT86" s="10">
        <f>AT87</f>
        <v>0</v>
      </c>
      <c r="AU86" s="10">
        <f aca="true" t="shared" si="114" ref="AU86:AX87">AU87</f>
        <v>0</v>
      </c>
      <c r="AV86" s="10">
        <f t="shared" si="114"/>
        <v>0</v>
      </c>
      <c r="AW86" s="10">
        <f t="shared" si="114"/>
        <v>63847</v>
      </c>
      <c r="AX86" s="10">
        <f t="shared" si="114"/>
        <v>63847</v>
      </c>
      <c r="AY86" s="10"/>
      <c r="AZ86" s="10">
        <f>AZ87</f>
        <v>0</v>
      </c>
      <c r="BA86" s="10">
        <f aca="true" t="shared" si="115" ref="BA86:BF88">BA87</f>
        <v>0</v>
      </c>
      <c r="BB86" s="10">
        <f t="shared" si="115"/>
        <v>0</v>
      </c>
      <c r="BC86" s="49">
        <f t="shared" si="115"/>
        <v>63847</v>
      </c>
      <c r="BD86" s="49">
        <f t="shared" si="115"/>
        <v>63847</v>
      </c>
      <c r="BE86" s="49">
        <f t="shared" si="115"/>
        <v>34735</v>
      </c>
      <c r="BF86" s="49">
        <f t="shared" si="115"/>
        <v>34735</v>
      </c>
      <c r="BG86" s="57">
        <f t="shared" si="106"/>
        <v>54.40349585728382</v>
      </c>
      <c r="BH86" s="58">
        <f>BF86/BD86*100</f>
        <v>54.40349585728382</v>
      </c>
    </row>
    <row r="87" spans="1:60" ht="49.5">
      <c r="A87" s="27" t="s">
        <v>121</v>
      </c>
      <c r="B87" s="20">
        <v>913</v>
      </c>
      <c r="C87" s="13" t="s">
        <v>7</v>
      </c>
      <c r="D87" s="13" t="s">
        <v>30</v>
      </c>
      <c r="E87" s="13" t="s">
        <v>122</v>
      </c>
      <c r="F87" s="13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>
        <f>AB88</f>
        <v>63847</v>
      </c>
      <c r="AC87" s="10">
        <f t="shared" si="111"/>
        <v>0</v>
      </c>
      <c r="AD87" s="10">
        <f t="shared" si="111"/>
        <v>0</v>
      </c>
      <c r="AE87" s="10">
        <f t="shared" si="111"/>
        <v>63847</v>
      </c>
      <c r="AF87" s="10">
        <f t="shared" si="111"/>
        <v>63847</v>
      </c>
      <c r="AG87" s="10"/>
      <c r="AH87" s="10">
        <f>AH88</f>
        <v>0</v>
      </c>
      <c r="AI87" s="10">
        <f t="shared" si="112"/>
        <v>0</v>
      </c>
      <c r="AJ87" s="10">
        <f t="shared" si="112"/>
        <v>0</v>
      </c>
      <c r="AK87" s="32">
        <f t="shared" si="112"/>
        <v>63847</v>
      </c>
      <c r="AL87" s="32">
        <f t="shared" si="112"/>
        <v>63847</v>
      </c>
      <c r="AM87" s="10"/>
      <c r="AN87" s="10">
        <f>AN88</f>
        <v>0</v>
      </c>
      <c r="AO87" s="10">
        <f t="shared" si="113"/>
        <v>0</v>
      </c>
      <c r="AP87" s="10">
        <f t="shared" si="113"/>
        <v>0</v>
      </c>
      <c r="AQ87" s="10">
        <f t="shared" si="113"/>
        <v>63847</v>
      </c>
      <c r="AR87" s="10">
        <f t="shared" si="113"/>
        <v>63847</v>
      </c>
      <c r="AS87" s="10"/>
      <c r="AT87" s="10">
        <f>AT88</f>
        <v>0</v>
      </c>
      <c r="AU87" s="10">
        <f t="shared" si="114"/>
        <v>0</v>
      </c>
      <c r="AV87" s="10">
        <f t="shared" si="114"/>
        <v>0</v>
      </c>
      <c r="AW87" s="10">
        <f t="shared" si="114"/>
        <v>63847</v>
      </c>
      <c r="AX87" s="10">
        <f t="shared" si="114"/>
        <v>63847</v>
      </c>
      <c r="AY87" s="10"/>
      <c r="AZ87" s="10">
        <f>AZ88</f>
        <v>0</v>
      </c>
      <c r="BA87" s="10">
        <f t="shared" si="115"/>
        <v>0</v>
      </c>
      <c r="BB87" s="10">
        <f t="shared" si="115"/>
        <v>0</v>
      </c>
      <c r="BC87" s="49">
        <f t="shared" si="115"/>
        <v>63847</v>
      </c>
      <c r="BD87" s="49">
        <f t="shared" si="115"/>
        <v>63847</v>
      </c>
      <c r="BE87" s="49">
        <f t="shared" si="115"/>
        <v>34735</v>
      </c>
      <c r="BF87" s="49">
        <f t="shared" si="115"/>
        <v>34735</v>
      </c>
      <c r="BG87" s="57">
        <f t="shared" si="106"/>
        <v>54.40349585728382</v>
      </c>
      <c r="BH87" s="58">
        <f>BF87/BD87*100</f>
        <v>54.40349585728382</v>
      </c>
    </row>
    <row r="88" spans="1:60" ht="33">
      <c r="A88" s="26" t="s">
        <v>11</v>
      </c>
      <c r="B88" s="20">
        <v>913</v>
      </c>
      <c r="C88" s="13" t="s">
        <v>7</v>
      </c>
      <c r="D88" s="13" t="s">
        <v>30</v>
      </c>
      <c r="E88" s="13" t="s">
        <v>122</v>
      </c>
      <c r="F88" s="13" t="s">
        <v>12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>
        <f>AB89</f>
        <v>63847</v>
      </c>
      <c r="AC88" s="10"/>
      <c r="AD88" s="10"/>
      <c r="AE88" s="10">
        <f>Y88+AA88+AB88+AC88+AD88</f>
        <v>63847</v>
      </c>
      <c r="AF88" s="10">
        <f>Z88+AB88</f>
        <v>63847</v>
      </c>
      <c r="AG88" s="10"/>
      <c r="AH88" s="10">
        <f>AH89</f>
        <v>0</v>
      </c>
      <c r="AI88" s="10"/>
      <c r="AJ88" s="10"/>
      <c r="AK88" s="32">
        <f>AK89</f>
        <v>63847</v>
      </c>
      <c r="AL88" s="32">
        <f>AL89</f>
        <v>63847</v>
      </c>
      <c r="AM88" s="10"/>
      <c r="AN88" s="10">
        <f>AN89</f>
        <v>0</v>
      </c>
      <c r="AO88" s="10"/>
      <c r="AP88" s="10"/>
      <c r="AQ88" s="10">
        <f>AQ89</f>
        <v>63847</v>
      </c>
      <c r="AR88" s="10">
        <f>AR89</f>
        <v>63847</v>
      </c>
      <c r="AS88" s="10"/>
      <c r="AT88" s="10">
        <f>AT89</f>
        <v>0</v>
      </c>
      <c r="AU88" s="10"/>
      <c r="AV88" s="10"/>
      <c r="AW88" s="10">
        <f>AW89</f>
        <v>63847</v>
      </c>
      <c r="AX88" s="10">
        <f>AX89</f>
        <v>63847</v>
      </c>
      <c r="AY88" s="10"/>
      <c r="AZ88" s="10">
        <f>AZ89</f>
        <v>0</v>
      </c>
      <c r="BA88" s="10"/>
      <c r="BB88" s="10"/>
      <c r="BC88" s="49">
        <f>BC89</f>
        <v>63847</v>
      </c>
      <c r="BD88" s="49">
        <f>BD89</f>
        <v>63847</v>
      </c>
      <c r="BE88" s="49">
        <f t="shared" si="115"/>
        <v>34735</v>
      </c>
      <c r="BF88" s="49">
        <f t="shared" si="115"/>
        <v>34735</v>
      </c>
      <c r="BG88" s="57">
        <f t="shared" si="106"/>
        <v>54.40349585728382</v>
      </c>
      <c r="BH88" s="58">
        <f>BF88/BD88*100</f>
        <v>54.40349585728382</v>
      </c>
    </row>
    <row r="89" spans="1:60" ht="16.5">
      <c r="A89" s="27" t="s">
        <v>13</v>
      </c>
      <c r="B89" s="20">
        <v>913</v>
      </c>
      <c r="C89" s="13" t="s">
        <v>7</v>
      </c>
      <c r="D89" s="13" t="s">
        <v>30</v>
      </c>
      <c r="E89" s="13" t="s">
        <v>122</v>
      </c>
      <c r="F89" s="13" t="s">
        <v>21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>
        <v>63847</v>
      </c>
      <c r="AC89" s="10"/>
      <c r="AD89" s="10"/>
      <c r="AE89" s="10">
        <f>Y89+AA89+AB89+AC89+AD89</f>
        <v>63847</v>
      </c>
      <c r="AF89" s="10">
        <f>Z89+AB89</f>
        <v>63847</v>
      </c>
      <c r="AG89" s="10"/>
      <c r="AH89" s="10"/>
      <c r="AI89" s="10"/>
      <c r="AJ89" s="10"/>
      <c r="AK89" s="32">
        <f>AE89+AG89+AH89+AI89+AJ89</f>
        <v>63847</v>
      </c>
      <c r="AL89" s="32">
        <f>AF89+AH89</f>
        <v>63847</v>
      </c>
      <c r="AM89" s="10"/>
      <c r="AN89" s="10"/>
      <c r="AO89" s="10"/>
      <c r="AP89" s="10"/>
      <c r="AQ89" s="10">
        <f>AK89+AM89+AN89+AO89+AP89</f>
        <v>63847</v>
      </c>
      <c r="AR89" s="10">
        <f>AL89+AN89</f>
        <v>63847</v>
      </c>
      <c r="AS89" s="10"/>
      <c r="AT89" s="10"/>
      <c r="AU89" s="10"/>
      <c r="AV89" s="10"/>
      <c r="AW89" s="10">
        <f>AQ89+AS89+AT89+AU89+AV89</f>
        <v>63847</v>
      </c>
      <c r="AX89" s="10">
        <f>AR89+AT89</f>
        <v>63847</v>
      </c>
      <c r="AY89" s="10"/>
      <c r="AZ89" s="10"/>
      <c r="BA89" s="10"/>
      <c r="BB89" s="10"/>
      <c r="BC89" s="49">
        <f>AW89+AY89+AZ89+BA89+BB89</f>
        <v>63847</v>
      </c>
      <c r="BD89" s="49">
        <f>AX89+AZ89</f>
        <v>63847</v>
      </c>
      <c r="BE89" s="50">
        <v>34735</v>
      </c>
      <c r="BF89" s="50">
        <v>34735</v>
      </c>
      <c r="BG89" s="57">
        <f t="shared" si="106"/>
        <v>54.40349585728382</v>
      </c>
      <c r="BH89" s="58">
        <f>BF89/BD89*100</f>
        <v>54.40349585728382</v>
      </c>
    </row>
    <row r="90" spans="1:60" ht="49.5">
      <c r="A90" s="27" t="s">
        <v>129</v>
      </c>
      <c r="B90" s="20">
        <v>913</v>
      </c>
      <c r="C90" s="17" t="s">
        <v>7</v>
      </c>
      <c r="D90" s="13" t="s">
        <v>30</v>
      </c>
      <c r="E90" s="30" t="s">
        <v>130</v>
      </c>
      <c r="F90" s="13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>
        <f>AG91</f>
        <v>0</v>
      </c>
      <c r="AH90" s="10">
        <f aca="true" t="shared" si="116" ref="AH90:AW91">AH91</f>
        <v>0</v>
      </c>
      <c r="AI90" s="10">
        <f t="shared" si="116"/>
        <v>457</v>
      </c>
      <c r="AJ90" s="10">
        <f t="shared" si="116"/>
        <v>0</v>
      </c>
      <c r="AK90" s="32">
        <f t="shared" si="116"/>
        <v>457</v>
      </c>
      <c r="AL90" s="32">
        <f t="shared" si="116"/>
        <v>0</v>
      </c>
      <c r="AM90" s="10">
        <f>AM91</f>
        <v>0</v>
      </c>
      <c r="AN90" s="10">
        <f t="shared" si="116"/>
        <v>0</v>
      </c>
      <c r="AO90" s="10">
        <f t="shared" si="116"/>
        <v>0</v>
      </c>
      <c r="AP90" s="10">
        <f t="shared" si="116"/>
        <v>0</v>
      </c>
      <c r="AQ90" s="10">
        <f t="shared" si="116"/>
        <v>457</v>
      </c>
      <c r="AR90" s="10">
        <f t="shared" si="116"/>
        <v>0</v>
      </c>
      <c r="AS90" s="10">
        <f>AS91</f>
        <v>0</v>
      </c>
      <c r="AT90" s="10">
        <f t="shared" si="116"/>
        <v>0</v>
      </c>
      <c r="AU90" s="10">
        <f t="shared" si="116"/>
        <v>0</v>
      </c>
      <c r="AV90" s="10">
        <f t="shared" si="116"/>
        <v>0</v>
      </c>
      <c r="AW90" s="10">
        <f t="shared" si="116"/>
        <v>457</v>
      </c>
      <c r="AX90" s="10">
        <f aca="true" t="shared" si="117" ref="AT90:AX91">AX91</f>
        <v>0</v>
      </c>
      <c r="AY90" s="10">
        <f>AY91</f>
        <v>0</v>
      </c>
      <c r="AZ90" s="10">
        <f aca="true" t="shared" si="118" ref="AZ90:BD91">AZ91</f>
        <v>0</v>
      </c>
      <c r="BA90" s="10">
        <f t="shared" si="118"/>
        <v>0</v>
      </c>
      <c r="BB90" s="10">
        <f t="shared" si="118"/>
        <v>0</v>
      </c>
      <c r="BC90" s="49">
        <f t="shared" si="118"/>
        <v>457</v>
      </c>
      <c r="BD90" s="49">
        <f t="shared" si="118"/>
        <v>0</v>
      </c>
      <c r="BE90" s="50"/>
      <c r="BF90" s="50"/>
      <c r="BG90" s="57">
        <f t="shared" si="106"/>
        <v>0</v>
      </c>
      <c r="BH90" s="58"/>
    </row>
    <row r="91" spans="1:60" ht="33">
      <c r="A91" s="26" t="s">
        <v>11</v>
      </c>
      <c r="B91" s="20">
        <v>913</v>
      </c>
      <c r="C91" s="17" t="s">
        <v>7</v>
      </c>
      <c r="D91" s="13" t="s">
        <v>30</v>
      </c>
      <c r="E91" s="30" t="s">
        <v>130</v>
      </c>
      <c r="F91" s="13" t="s">
        <v>12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>
        <f>AG92</f>
        <v>0</v>
      </c>
      <c r="AH91" s="10">
        <f t="shared" si="116"/>
        <v>0</v>
      </c>
      <c r="AI91" s="10">
        <f t="shared" si="116"/>
        <v>457</v>
      </c>
      <c r="AJ91" s="10">
        <f t="shared" si="116"/>
        <v>0</v>
      </c>
      <c r="AK91" s="32">
        <f t="shared" si="116"/>
        <v>457</v>
      </c>
      <c r="AL91" s="32">
        <f t="shared" si="116"/>
        <v>0</v>
      </c>
      <c r="AM91" s="10">
        <f>AM92</f>
        <v>0</v>
      </c>
      <c r="AN91" s="10">
        <f t="shared" si="116"/>
        <v>0</v>
      </c>
      <c r="AO91" s="10">
        <f t="shared" si="116"/>
        <v>0</v>
      </c>
      <c r="AP91" s="10">
        <f t="shared" si="116"/>
        <v>0</v>
      </c>
      <c r="AQ91" s="10">
        <f t="shared" si="116"/>
        <v>457</v>
      </c>
      <c r="AR91" s="10">
        <f t="shared" si="116"/>
        <v>0</v>
      </c>
      <c r="AS91" s="10">
        <f>AS92</f>
        <v>0</v>
      </c>
      <c r="AT91" s="10">
        <f t="shared" si="117"/>
        <v>0</v>
      </c>
      <c r="AU91" s="10">
        <f t="shared" si="117"/>
        <v>0</v>
      </c>
      <c r="AV91" s="10">
        <f t="shared" si="117"/>
        <v>0</v>
      </c>
      <c r="AW91" s="10">
        <f t="shared" si="117"/>
        <v>457</v>
      </c>
      <c r="AX91" s="10">
        <f t="shared" si="117"/>
        <v>0</v>
      </c>
      <c r="AY91" s="10">
        <f>AY92</f>
        <v>0</v>
      </c>
      <c r="AZ91" s="10">
        <f t="shared" si="118"/>
        <v>0</v>
      </c>
      <c r="BA91" s="10">
        <f t="shared" si="118"/>
        <v>0</v>
      </c>
      <c r="BB91" s="10">
        <f t="shared" si="118"/>
        <v>0</v>
      </c>
      <c r="BC91" s="49">
        <f t="shared" si="118"/>
        <v>457</v>
      </c>
      <c r="BD91" s="49">
        <f t="shared" si="118"/>
        <v>0</v>
      </c>
      <c r="BE91" s="50"/>
      <c r="BF91" s="50"/>
      <c r="BG91" s="57">
        <f t="shared" si="106"/>
        <v>0</v>
      </c>
      <c r="BH91" s="58"/>
    </row>
    <row r="92" spans="1:60" ht="16.5">
      <c r="A92" s="27" t="s">
        <v>13</v>
      </c>
      <c r="B92" s="20">
        <v>913</v>
      </c>
      <c r="C92" s="17" t="s">
        <v>7</v>
      </c>
      <c r="D92" s="13" t="s">
        <v>30</v>
      </c>
      <c r="E92" s="30" t="s">
        <v>130</v>
      </c>
      <c r="F92" s="13" t="s">
        <v>21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>
        <v>457</v>
      </c>
      <c r="AJ92" s="10"/>
      <c r="AK92" s="32">
        <f>AE92+AG92+AH92+AI92+AJ92</f>
        <v>457</v>
      </c>
      <c r="AL92" s="32">
        <f>AF92+AH92</f>
        <v>0</v>
      </c>
      <c r="AM92" s="10"/>
      <c r="AN92" s="10"/>
      <c r="AO92" s="10"/>
      <c r="AP92" s="10"/>
      <c r="AQ92" s="10">
        <f>AK92+AM92+AN92+AO92+AP92</f>
        <v>457</v>
      </c>
      <c r="AR92" s="10">
        <f>AL92+AN92</f>
        <v>0</v>
      </c>
      <c r="AS92" s="10"/>
      <c r="AT92" s="10"/>
      <c r="AU92" s="10"/>
      <c r="AV92" s="10"/>
      <c r="AW92" s="10">
        <f>AQ92+AS92+AT92+AU92+AV92</f>
        <v>457</v>
      </c>
      <c r="AX92" s="10">
        <f>AR92+AT92</f>
        <v>0</v>
      </c>
      <c r="AY92" s="10"/>
      <c r="AZ92" s="10"/>
      <c r="BA92" s="10"/>
      <c r="BB92" s="10"/>
      <c r="BC92" s="49">
        <f>AW92+AY92+AZ92+BA92+BB92</f>
        <v>457</v>
      </c>
      <c r="BD92" s="49">
        <f>AX92+AZ92</f>
        <v>0</v>
      </c>
      <c r="BE92" s="50"/>
      <c r="BF92" s="50"/>
      <c r="BG92" s="57">
        <f t="shared" si="106"/>
        <v>0</v>
      </c>
      <c r="BH92" s="58"/>
    </row>
    <row r="93" spans="1:60" ht="16.5">
      <c r="A93" s="26" t="s">
        <v>25</v>
      </c>
      <c r="B93" s="20">
        <v>913</v>
      </c>
      <c r="C93" s="17" t="s">
        <v>7</v>
      </c>
      <c r="D93" s="13" t="s">
        <v>30</v>
      </c>
      <c r="E93" s="30" t="s">
        <v>26</v>
      </c>
      <c r="F93" s="13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>
        <f>AS94</f>
        <v>0</v>
      </c>
      <c r="AT93" s="10">
        <f aca="true" t="shared" si="119" ref="AT93:BD96">AT94</f>
        <v>0</v>
      </c>
      <c r="AU93" s="10">
        <f t="shared" si="119"/>
        <v>290</v>
      </c>
      <c r="AV93" s="10">
        <f t="shared" si="119"/>
        <v>0</v>
      </c>
      <c r="AW93" s="10">
        <f t="shared" si="119"/>
        <v>290</v>
      </c>
      <c r="AX93" s="10">
        <f t="shared" si="119"/>
        <v>0</v>
      </c>
      <c r="AY93" s="10">
        <f>AY94</f>
        <v>0</v>
      </c>
      <c r="AZ93" s="10">
        <f t="shared" si="119"/>
        <v>0</v>
      </c>
      <c r="BA93" s="10">
        <f t="shared" si="119"/>
        <v>0</v>
      </c>
      <c r="BB93" s="10">
        <f t="shared" si="119"/>
        <v>0</v>
      </c>
      <c r="BC93" s="49">
        <f t="shared" si="119"/>
        <v>290</v>
      </c>
      <c r="BD93" s="49">
        <f t="shared" si="119"/>
        <v>0</v>
      </c>
      <c r="BE93" s="50"/>
      <c r="BF93" s="50"/>
      <c r="BG93" s="57">
        <f t="shared" si="106"/>
        <v>0</v>
      </c>
      <c r="BH93" s="58"/>
    </row>
    <row r="94" spans="1:60" ht="16.5">
      <c r="A94" s="26" t="s">
        <v>14</v>
      </c>
      <c r="B94" s="20">
        <v>913</v>
      </c>
      <c r="C94" s="17" t="s">
        <v>7</v>
      </c>
      <c r="D94" s="13" t="s">
        <v>30</v>
      </c>
      <c r="E94" s="30" t="s">
        <v>27</v>
      </c>
      <c r="F94" s="13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>
        <f>AS95</f>
        <v>0</v>
      </c>
      <c r="AT94" s="10">
        <f t="shared" si="119"/>
        <v>0</v>
      </c>
      <c r="AU94" s="10">
        <f t="shared" si="119"/>
        <v>290</v>
      </c>
      <c r="AV94" s="10">
        <f t="shared" si="119"/>
        <v>0</v>
      </c>
      <c r="AW94" s="10">
        <f t="shared" si="119"/>
        <v>290</v>
      </c>
      <c r="AX94" s="10">
        <f t="shared" si="119"/>
        <v>0</v>
      </c>
      <c r="AY94" s="10">
        <f>AY95</f>
        <v>0</v>
      </c>
      <c r="AZ94" s="10">
        <f t="shared" si="119"/>
        <v>0</v>
      </c>
      <c r="BA94" s="10">
        <f t="shared" si="119"/>
        <v>0</v>
      </c>
      <c r="BB94" s="10">
        <f t="shared" si="119"/>
        <v>0</v>
      </c>
      <c r="BC94" s="49">
        <f t="shared" si="119"/>
        <v>290</v>
      </c>
      <c r="BD94" s="49">
        <f t="shared" si="119"/>
        <v>0</v>
      </c>
      <c r="BE94" s="50"/>
      <c r="BF94" s="50"/>
      <c r="BG94" s="57">
        <f t="shared" si="106"/>
        <v>0</v>
      </c>
      <c r="BH94" s="58"/>
    </row>
    <row r="95" spans="1:60" ht="16.5">
      <c r="A95" s="26" t="s">
        <v>15</v>
      </c>
      <c r="B95" s="20">
        <v>913</v>
      </c>
      <c r="C95" s="17" t="s">
        <v>7</v>
      </c>
      <c r="D95" s="13" t="s">
        <v>30</v>
      </c>
      <c r="E95" s="30" t="s">
        <v>143</v>
      </c>
      <c r="F95" s="13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>
        <f>AS96</f>
        <v>0</v>
      </c>
      <c r="AT95" s="10">
        <f t="shared" si="119"/>
        <v>0</v>
      </c>
      <c r="AU95" s="10">
        <f t="shared" si="119"/>
        <v>290</v>
      </c>
      <c r="AV95" s="10">
        <f t="shared" si="119"/>
        <v>0</v>
      </c>
      <c r="AW95" s="10">
        <f t="shared" si="119"/>
        <v>290</v>
      </c>
      <c r="AX95" s="10">
        <f t="shared" si="119"/>
        <v>0</v>
      </c>
      <c r="AY95" s="10">
        <f>AY96</f>
        <v>0</v>
      </c>
      <c r="AZ95" s="10">
        <f t="shared" si="119"/>
        <v>0</v>
      </c>
      <c r="BA95" s="10">
        <f t="shared" si="119"/>
        <v>0</v>
      </c>
      <c r="BB95" s="10">
        <f t="shared" si="119"/>
        <v>0</v>
      </c>
      <c r="BC95" s="49">
        <f t="shared" si="119"/>
        <v>290</v>
      </c>
      <c r="BD95" s="49">
        <f t="shared" si="119"/>
        <v>0</v>
      </c>
      <c r="BE95" s="50"/>
      <c r="BF95" s="50"/>
      <c r="BG95" s="57">
        <f t="shared" si="106"/>
        <v>0</v>
      </c>
      <c r="BH95" s="58"/>
    </row>
    <row r="96" spans="1:60" ht="33">
      <c r="A96" s="26" t="s">
        <v>11</v>
      </c>
      <c r="B96" s="20">
        <v>913</v>
      </c>
      <c r="C96" s="17" t="s">
        <v>7</v>
      </c>
      <c r="D96" s="13" t="s">
        <v>30</v>
      </c>
      <c r="E96" s="30" t="s">
        <v>143</v>
      </c>
      <c r="F96" s="13" t="s">
        <v>12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>
        <f>AS97</f>
        <v>0</v>
      </c>
      <c r="AT96" s="10">
        <f t="shared" si="119"/>
        <v>0</v>
      </c>
      <c r="AU96" s="10">
        <f t="shared" si="119"/>
        <v>290</v>
      </c>
      <c r="AV96" s="10">
        <f t="shared" si="119"/>
        <v>0</v>
      </c>
      <c r="AW96" s="10">
        <f t="shared" si="119"/>
        <v>290</v>
      </c>
      <c r="AX96" s="10">
        <f t="shared" si="119"/>
        <v>0</v>
      </c>
      <c r="AY96" s="10">
        <f>AY97</f>
        <v>0</v>
      </c>
      <c r="AZ96" s="10">
        <f t="shared" si="119"/>
        <v>0</v>
      </c>
      <c r="BA96" s="10">
        <f t="shared" si="119"/>
        <v>0</v>
      </c>
      <c r="BB96" s="10">
        <f t="shared" si="119"/>
        <v>0</v>
      </c>
      <c r="BC96" s="49">
        <f t="shared" si="119"/>
        <v>290</v>
      </c>
      <c r="BD96" s="49">
        <f t="shared" si="119"/>
        <v>0</v>
      </c>
      <c r="BE96" s="50"/>
      <c r="BF96" s="50"/>
      <c r="BG96" s="57">
        <f t="shared" si="106"/>
        <v>0</v>
      </c>
      <c r="BH96" s="58"/>
    </row>
    <row r="97" spans="1:60" ht="16.5">
      <c r="A97" s="27" t="s">
        <v>13</v>
      </c>
      <c r="B97" s="20">
        <v>913</v>
      </c>
      <c r="C97" s="17" t="s">
        <v>7</v>
      </c>
      <c r="D97" s="13" t="s">
        <v>30</v>
      </c>
      <c r="E97" s="30" t="s">
        <v>143</v>
      </c>
      <c r="F97" s="13" t="s">
        <v>21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>
        <v>290</v>
      </c>
      <c r="AV97" s="10"/>
      <c r="AW97" s="10">
        <f>AQ97+AS97+AT97+AU97+AV97</f>
        <v>290</v>
      </c>
      <c r="AX97" s="10">
        <f>AR97+AT97</f>
        <v>0</v>
      </c>
      <c r="AY97" s="10"/>
      <c r="AZ97" s="10"/>
      <c r="BA97" s="10"/>
      <c r="BB97" s="10"/>
      <c r="BC97" s="49">
        <f>AW97+AY97+AZ97+BA97+BB97</f>
        <v>290</v>
      </c>
      <c r="BD97" s="49">
        <f>AX97+AZ97</f>
        <v>0</v>
      </c>
      <c r="BE97" s="50"/>
      <c r="BF97" s="50"/>
      <c r="BG97" s="57">
        <f t="shared" si="106"/>
        <v>0</v>
      </c>
      <c r="BH97" s="58"/>
    </row>
    <row r="98" spans="1:60" ht="18.75">
      <c r="A98" s="25" t="s">
        <v>93</v>
      </c>
      <c r="B98" s="11">
        <v>913</v>
      </c>
      <c r="C98" s="11" t="s">
        <v>7</v>
      </c>
      <c r="D98" s="11" t="s">
        <v>7</v>
      </c>
      <c r="E98" s="11"/>
      <c r="F98" s="11"/>
      <c r="G98" s="12">
        <f>G115+G99</f>
        <v>39479</v>
      </c>
      <c r="H98" s="12">
        <f aca="true" t="shared" si="120" ref="H98:N98">H115+H99</f>
        <v>0</v>
      </c>
      <c r="I98" s="10">
        <f t="shared" si="120"/>
        <v>0</v>
      </c>
      <c r="J98" s="10">
        <f t="shared" si="120"/>
        <v>0</v>
      </c>
      <c r="K98" s="10">
        <f t="shared" si="120"/>
        <v>0</v>
      </c>
      <c r="L98" s="10">
        <f t="shared" si="120"/>
        <v>0</v>
      </c>
      <c r="M98" s="12">
        <f t="shared" si="120"/>
        <v>39479</v>
      </c>
      <c r="N98" s="12">
        <f t="shared" si="120"/>
        <v>0</v>
      </c>
      <c r="O98" s="10">
        <f aca="true" t="shared" si="121" ref="O98:T98">O115+O99</f>
        <v>0</v>
      </c>
      <c r="P98" s="10">
        <f t="shared" si="121"/>
        <v>0</v>
      </c>
      <c r="Q98" s="10">
        <f t="shared" si="121"/>
        <v>0</v>
      </c>
      <c r="R98" s="10">
        <f t="shared" si="121"/>
        <v>0</v>
      </c>
      <c r="S98" s="12">
        <f t="shared" si="121"/>
        <v>39479</v>
      </c>
      <c r="T98" s="12">
        <f t="shared" si="121"/>
        <v>0</v>
      </c>
      <c r="U98" s="10">
        <f aca="true" t="shared" si="122" ref="U98:Z98">U115+U99</f>
        <v>0</v>
      </c>
      <c r="V98" s="10">
        <f t="shared" si="122"/>
        <v>0</v>
      </c>
      <c r="W98" s="10">
        <f t="shared" si="122"/>
        <v>0</v>
      </c>
      <c r="X98" s="10">
        <f t="shared" si="122"/>
        <v>0</v>
      </c>
      <c r="Y98" s="12">
        <f t="shared" si="122"/>
        <v>39479</v>
      </c>
      <c r="Z98" s="12">
        <f t="shared" si="122"/>
        <v>0</v>
      </c>
      <c r="AA98" s="10">
        <f aca="true" t="shared" si="123" ref="AA98:AF98">AA115+AA99</f>
        <v>0</v>
      </c>
      <c r="AB98" s="10">
        <f t="shared" si="123"/>
        <v>0</v>
      </c>
      <c r="AC98" s="10">
        <f t="shared" si="123"/>
        <v>0</v>
      </c>
      <c r="AD98" s="10">
        <f t="shared" si="123"/>
        <v>0</v>
      </c>
      <c r="AE98" s="12">
        <f t="shared" si="123"/>
        <v>39479</v>
      </c>
      <c r="AF98" s="12">
        <f t="shared" si="123"/>
        <v>0</v>
      </c>
      <c r="AG98" s="10">
        <f aca="true" t="shared" si="124" ref="AG98:AL98">AG115+AG99</f>
        <v>0</v>
      </c>
      <c r="AH98" s="10">
        <f t="shared" si="124"/>
        <v>0</v>
      </c>
      <c r="AI98" s="10">
        <f t="shared" si="124"/>
        <v>0</v>
      </c>
      <c r="AJ98" s="10">
        <f t="shared" si="124"/>
        <v>0</v>
      </c>
      <c r="AK98" s="34">
        <f t="shared" si="124"/>
        <v>39479</v>
      </c>
      <c r="AL98" s="34">
        <f t="shared" si="124"/>
        <v>0</v>
      </c>
      <c r="AM98" s="15">
        <f>AM99+AM115</f>
        <v>0</v>
      </c>
      <c r="AN98" s="15">
        <f>AN99+AN115</f>
        <v>3652</v>
      </c>
      <c r="AO98" s="15">
        <f>AO99+AO115</f>
        <v>0</v>
      </c>
      <c r="AP98" s="15">
        <f>AP99+AP115</f>
        <v>0</v>
      </c>
      <c r="AQ98" s="15">
        <f>AQ99+AQ115</f>
        <v>43131</v>
      </c>
      <c r="AR98" s="15">
        <f>AR99+AR115</f>
        <v>3652</v>
      </c>
      <c r="AS98" s="15">
        <f>AS99+AS115</f>
        <v>0</v>
      </c>
      <c r="AT98" s="15">
        <f>AT99+AT115</f>
        <v>0</v>
      </c>
      <c r="AU98" s="15">
        <f>AU99+AU115</f>
        <v>0</v>
      </c>
      <c r="AV98" s="15">
        <f>AV99+AV115</f>
        <v>0</v>
      </c>
      <c r="AW98" s="19">
        <f>AW99+AW115</f>
        <v>43131</v>
      </c>
      <c r="AX98" s="19">
        <f>AX99+AX115</f>
        <v>3652</v>
      </c>
      <c r="AY98" s="19">
        <f>AY99+AY115</f>
        <v>-9185</v>
      </c>
      <c r="AZ98" s="15">
        <f>AZ99+AZ115</f>
        <v>0</v>
      </c>
      <c r="BA98" s="15">
        <f>BA99+BA115</f>
        <v>0</v>
      </c>
      <c r="BB98" s="15">
        <f>BB99+BB115</f>
        <v>0</v>
      </c>
      <c r="BC98" s="53">
        <f>BC99+BC115</f>
        <v>33946</v>
      </c>
      <c r="BD98" s="53">
        <f>BD99+BD115</f>
        <v>3652</v>
      </c>
      <c r="BE98" s="53">
        <f>BE99+BE115</f>
        <v>13208</v>
      </c>
      <c r="BF98" s="53">
        <f>BF99+BF115</f>
        <v>482</v>
      </c>
      <c r="BG98" s="61">
        <f t="shared" si="106"/>
        <v>38.908855240676374</v>
      </c>
      <c r="BH98" s="62">
        <f>BF98/BD98*100</f>
        <v>13.198247535596932</v>
      </c>
    </row>
    <row r="99" spans="1:60" ht="49.5">
      <c r="A99" s="26" t="s">
        <v>42</v>
      </c>
      <c r="B99" s="13">
        <v>913</v>
      </c>
      <c r="C99" s="13" t="s">
        <v>7</v>
      </c>
      <c r="D99" s="13" t="s">
        <v>7</v>
      </c>
      <c r="E99" s="13" t="s">
        <v>43</v>
      </c>
      <c r="F99" s="13"/>
      <c r="G99" s="16">
        <f>G100+G104</f>
        <v>30294</v>
      </c>
      <c r="H99" s="16">
        <f aca="true" t="shared" si="125" ref="H99:N99">H100+H104</f>
        <v>0</v>
      </c>
      <c r="I99" s="10">
        <f t="shared" si="125"/>
        <v>0</v>
      </c>
      <c r="J99" s="10">
        <f t="shared" si="125"/>
        <v>0</v>
      </c>
      <c r="K99" s="10">
        <f t="shared" si="125"/>
        <v>0</v>
      </c>
      <c r="L99" s="10">
        <f t="shared" si="125"/>
        <v>0</v>
      </c>
      <c r="M99" s="16">
        <f t="shared" si="125"/>
        <v>30294</v>
      </c>
      <c r="N99" s="16">
        <f t="shared" si="125"/>
        <v>0</v>
      </c>
      <c r="O99" s="10">
        <f aca="true" t="shared" si="126" ref="O99:T99">O100+O104</f>
        <v>0</v>
      </c>
      <c r="P99" s="10">
        <f t="shared" si="126"/>
        <v>0</v>
      </c>
      <c r="Q99" s="10">
        <f t="shared" si="126"/>
        <v>0</v>
      </c>
      <c r="R99" s="10">
        <f t="shared" si="126"/>
        <v>0</v>
      </c>
      <c r="S99" s="16">
        <f t="shared" si="126"/>
        <v>30294</v>
      </c>
      <c r="T99" s="16">
        <f t="shared" si="126"/>
        <v>0</v>
      </c>
      <c r="U99" s="10">
        <f aca="true" t="shared" si="127" ref="U99:Z99">U100+U104</f>
        <v>0</v>
      </c>
      <c r="V99" s="10">
        <f t="shared" si="127"/>
        <v>0</v>
      </c>
      <c r="W99" s="10">
        <f t="shared" si="127"/>
        <v>0</v>
      </c>
      <c r="X99" s="10">
        <f t="shared" si="127"/>
        <v>0</v>
      </c>
      <c r="Y99" s="16">
        <f t="shared" si="127"/>
        <v>30294</v>
      </c>
      <c r="Z99" s="16">
        <f t="shared" si="127"/>
        <v>0</v>
      </c>
      <c r="AA99" s="10">
        <f aca="true" t="shared" si="128" ref="AA99:AF99">AA100+AA104</f>
        <v>0</v>
      </c>
      <c r="AB99" s="10">
        <f t="shared" si="128"/>
        <v>0</v>
      </c>
      <c r="AC99" s="10">
        <f t="shared" si="128"/>
        <v>0</v>
      </c>
      <c r="AD99" s="10">
        <f t="shared" si="128"/>
        <v>0</v>
      </c>
      <c r="AE99" s="16">
        <f t="shared" si="128"/>
        <v>30294</v>
      </c>
      <c r="AF99" s="16">
        <f t="shared" si="128"/>
        <v>0</v>
      </c>
      <c r="AG99" s="10">
        <f aca="true" t="shared" si="129" ref="AG99:AL99">AG100+AG104</f>
        <v>0</v>
      </c>
      <c r="AH99" s="10">
        <f t="shared" si="129"/>
        <v>0</v>
      </c>
      <c r="AI99" s="10">
        <f t="shared" si="129"/>
        <v>0</v>
      </c>
      <c r="AJ99" s="10">
        <f t="shared" si="129"/>
        <v>0</v>
      </c>
      <c r="AK99" s="36">
        <f t="shared" si="129"/>
        <v>30294</v>
      </c>
      <c r="AL99" s="36">
        <f t="shared" si="129"/>
        <v>0</v>
      </c>
      <c r="AM99" s="10">
        <f>AM100+AM104+AM108+AM112</f>
        <v>0</v>
      </c>
      <c r="AN99" s="10">
        <f>AN100+AN104+AN108+AN112</f>
        <v>3652</v>
      </c>
      <c r="AO99" s="10">
        <f>AO100+AO104+AO108+AO112</f>
        <v>0</v>
      </c>
      <c r="AP99" s="10">
        <f>AP100+AP104+AP108+AP112</f>
        <v>0</v>
      </c>
      <c r="AQ99" s="10">
        <f>AQ100+AQ104+AQ108+AQ112</f>
        <v>33946</v>
      </c>
      <c r="AR99" s="10">
        <f>AR100+AR104+AR108+AR112</f>
        <v>3652</v>
      </c>
      <c r="AS99" s="10">
        <f>AS100+AS104+AS108+AS112</f>
        <v>0</v>
      </c>
      <c r="AT99" s="10">
        <f>AT100+AT104+AT108+AT112</f>
        <v>0</v>
      </c>
      <c r="AU99" s="10">
        <f>AU100+AU104+AU108+AU112</f>
        <v>0</v>
      </c>
      <c r="AV99" s="10">
        <f>AV100+AV104+AV108+AV112</f>
        <v>0</v>
      </c>
      <c r="AW99" s="10">
        <f>AW100+AW104+AW108+AW112</f>
        <v>33946</v>
      </c>
      <c r="AX99" s="10">
        <f>AX100+AX104+AX108+AX112</f>
        <v>3652</v>
      </c>
      <c r="AY99" s="10">
        <f>AY100+AY104+AY108+AY112</f>
        <v>0</v>
      </c>
      <c r="AZ99" s="10">
        <f>AZ100+AZ104+AZ108+AZ112</f>
        <v>0</v>
      </c>
      <c r="BA99" s="10">
        <f>BA100+BA104+BA108+BA112</f>
        <v>0</v>
      </c>
      <c r="BB99" s="10">
        <f>BB100+BB104+BB108+BB112</f>
        <v>0</v>
      </c>
      <c r="BC99" s="49">
        <f>BC100+BC104+BC108+BC112</f>
        <v>33946</v>
      </c>
      <c r="BD99" s="49">
        <f>BD100+BD104+BD108+BD112</f>
        <v>3652</v>
      </c>
      <c r="BE99" s="49">
        <f>BE100+BE104+BE108+BE112</f>
        <v>13208</v>
      </c>
      <c r="BF99" s="49">
        <f>BF100+BF104+BF108+BF112</f>
        <v>482</v>
      </c>
      <c r="BG99" s="57">
        <f t="shared" si="106"/>
        <v>38.908855240676374</v>
      </c>
      <c r="BH99" s="58">
        <f>BF99/BD99*100</f>
        <v>13.198247535596932</v>
      </c>
    </row>
    <row r="100" spans="1:60" ht="33">
      <c r="A100" s="26" t="s">
        <v>9</v>
      </c>
      <c r="B100" s="13">
        <v>913</v>
      </c>
      <c r="C100" s="13" t="s">
        <v>7</v>
      </c>
      <c r="D100" s="13" t="s">
        <v>7</v>
      </c>
      <c r="E100" s="13" t="s">
        <v>45</v>
      </c>
      <c r="F100" s="13"/>
      <c r="G100" s="16">
        <f aca="true" t="shared" si="130" ref="G100:R102">G101</f>
        <v>25825</v>
      </c>
      <c r="H100" s="16">
        <f t="shared" si="130"/>
        <v>0</v>
      </c>
      <c r="I100" s="10">
        <f t="shared" si="130"/>
        <v>0</v>
      </c>
      <c r="J100" s="10">
        <f t="shared" si="130"/>
        <v>0</v>
      </c>
      <c r="K100" s="10">
        <f t="shared" si="130"/>
        <v>0</v>
      </c>
      <c r="L100" s="10">
        <f t="shared" si="130"/>
        <v>0</v>
      </c>
      <c r="M100" s="16">
        <f t="shared" si="130"/>
        <v>25825</v>
      </c>
      <c r="N100" s="16">
        <f t="shared" si="130"/>
        <v>0</v>
      </c>
      <c r="O100" s="10">
        <f t="shared" si="130"/>
        <v>0</v>
      </c>
      <c r="P100" s="10">
        <f t="shared" si="130"/>
        <v>0</v>
      </c>
      <c r="Q100" s="10">
        <f t="shared" si="130"/>
        <v>0</v>
      </c>
      <c r="R100" s="10">
        <f t="shared" si="130"/>
        <v>0</v>
      </c>
      <c r="S100" s="16">
        <f aca="true" t="shared" si="131" ref="S100:AH102">S101</f>
        <v>25825</v>
      </c>
      <c r="T100" s="16">
        <f t="shared" si="131"/>
        <v>0</v>
      </c>
      <c r="U100" s="10">
        <f t="shared" si="131"/>
        <v>0</v>
      </c>
      <c r="V100" s="10">
        <f t="shared" si="131"/>
        <v>0</v>
      </c>
      <c r="W100" s="10">
        <f t="shared" si="131"/>
        <v>0</v>
      </c>
      <c r="X100" s="10">
        <f t="shared" si="131"/>
        <v>0</v>
      </c>
      <c r="Y100" s="16">
        <f t="shared" si="131"/>
        <v>25825</v>
      </c>
      <c r="Z100" s="16">
        <f t="shared" si="131"/>
        <v>0</v>
      </c>
      <c r="AA100" s="10">
        <f t="shared" si="131"/>
        <v>0</v>
      </c>
      <c r="AB100" s="10">
        <f t="shared" si="131"/>
        <v>0</v>
      </c>
      <c r="AC100" s="10">
        <f t="shared" si="131"/>
        <v>0</v>
      </c>
      <c r="AD100" s="10">
        <f t="shared" si="131"/>
        <v>0</v>
      </c>
      <c r="AE100" s="16">
        <f t="shared" si="131"/>
        <v>25825</v>
      </c>
      <c r="AF100" s="16">
        <f t="shared" si="131"/>
        <v>0</v>
      </c>
      <c r="AG100" s="10">
        <f t="shared" si="131"/>
        <v>0</v>
      </c>
      <c r="AH100" s="10">
        <f t="shared" si="131"/>
        <v>0</v>
      </c>
      <c r="AI100" s="10">
        <f aca="true" t="shared" si="132" ref="AG100:AV102">AI101</f>
        <v>0</v>
      </c>
      <c r="AJ100" s="10">
        <f t="shared" si="132"/>
        <v>0</v>
      </c>
      <c r="AK100" s="36">
        <f t="shared" si="132"/>
        <v>25825</v>
      </c>
      <c r="AL100" s="36">
        <f t="shared" si="132"/>
        <v>0</v>
      </c>
      <c r="AM100" s="10">
        <f t="shared" si="132"/>
        <v>0</v>
      </c>
      <c r="AN100" s="10">
        <f t="shared" si="132"/>
        <v>0</v>
      </c>
      <c r="AO100" s="10">
        <f t="shared" si="132"/>
        <v>0</v>
      </c>
      <c r="AP100" s="10">
        <f t="shared" si="132"/>
        <v>0</v>
      </c>
      <c r="AQ100" s="16">
        <f t="shared" si="132"/>
        <v>25825</v>
      </c>
      <c r="AR100" s="16">
        <f t="shared" si="132"/>
        <v>0</v>
      </c>
      <c r="AS100" s="10">
        <f t="shared" si="132"/>
        <v>0</v>
      </c>
      <c r="AT100" s="10">
        <f t="shared" si="132"/>
        <v>0</v>
      </c>
      <c r="AU100" s="10">
        <f t="shared" si="132"/>
        <v>0</v>
      </c>
      <c r="AV100" s="10">
        <f t="shared" si="132"/>
        <v>0</v>
      </c>
      <c r="AW100" s="16">
        <f aca="true" t="shared" si="133" ref="AS100:BF102">AW101</f>
        <v>25825</v>
      </c>
      <c r="AX100" s="16">
        <f t="shared" si="133"/>
        <v>0</v>
      </c>
      <c r="AY100" s="10">
        <f t="shared" si="133"/>
        <v>0</v>
      </c>
      <c r="AZ100" s="10">
        <f t="shared" si="133"/>
        <v>0</v>
      </c>
      <c r="BA100" s="10">
        <f t="shared" si="133"/>
        <v>0</v>
      </c>
      <c r="BB100" s="10">
        <f t="shared" si="133"/>
        <v>0</v>
      </c>
      <c r="BC100" s="50">
        <f t="shared" si="133"/>
        <v>25825</v>
      </c>
      <c r="BD100" s="50">
        <f t="shared" si="133"/>
        <v>0</v>
      </c>
      <c r="BE100" s="50">
        <f t="shared" si="133"/>
        <v>10428</v>
      </c>
      <c r="BF100" s="50">
        <f t="shared" si="133"/>
        <v>0</v>
      </c>
      <c r="BG100" s="57">
        <f t="shared" si="106"/>
        <v>40.37947725072604</v>
      </c>
      <c r="BH100" s="58"/>
    </row>
    <row r="101" spans="1:60" ht="33">
      <c r="A101" s="26" t="s">
        <v>46</v>
      </c>
      <c r="B101" s="13">
        <v>913</v>
      </c>
      <c r="C101" s="13" t="s">
        <v>7</v>
      </c>
      <c r="D101" s="13" t="s">
        <v>7</v>
      </c>
      <c r="E101" s="13" t="s">
        <v>47</v>
      </c>
      <c r="F101" s="13"/>
      <c r="G101" s="16">
        <f t="shared" si="130"/>
        <v>25825</v>
      </c>
      <c r="H101" s="16">
        <f t="shared" si="130"/>
        <v>0</v>
      </c>
      <c r="I101" s="10">
        <f t="shared" si="130"/>
        <v>0</v>
      </c>
      <c r="J101" s="10">
        <f t="shared" si="130"/>
        <v>0</v>
      </c>
      <c r="K101" s="10">
        <f t="shared" si="130"/>
        <v>0</v>
      </c>
      <c r="L101" s="10">
        <f t="shared" si="130"/>
        <v>0</v>
      </c>
      <c r="M101" s="16">
        <f t="shared" si="130"/>
        <v>25825</v>
      </c>
      <c r="N101" s="16">
        <f t="shared" si="130"/>
        <v>0</v>
      </c>
      <c r="O101" s="10">
        <f t="shared" si="130"/>
        <v>0</v>
      </c>
      <c r="P101" s="10">
        <f t="shared" si="130"/>
        <v>0</v>
      </c>
      <c r="Q101" s="10">
        <f t="shared" si="130"/>
        <v>0</v>
      </c>
      <c r="R101" s="10">
        <f t="shared" si="130"/>
        <v>0</v>
      </c>
      <c r="S101" s="16">
        <f t="shared" si="131"/>
        <v>25825</v>
      </c>
      <c r="T101" s="16">
        <f t="shared" si="131"/>
        <v>0</v>
      </c>
      <c r="U101" s="10">
        <f t="shared" si="131"/>
        <v>0</v>
      </c>
      <c r="V101" s="10">
        <f t="shared" si="131"/>
        <v>0</v>
      </c>
      <c r="W101" s="10">
        <f t="shared" si="131"/>
        <v>0</v>
      </c>
      <c r="X101" s="10">
        <f t="shared" si="131"/>
        <v>0</v>
      </c>
      <c r="Y101" s="16">
        <f t="shared" si="131"/>
        <v>25825</v>
      </c>
      <c r="Z101" s="16">
        <f t="shared" si="131"/>
        <v>0</v>
      </c>
      <c r="AA101" s="10">
        <f t="shared" si="131"/>
        <v>0</v>
      </c>
      <c r="AB101" s="10">
        <f t="shared" si="131"/>
        <v>0</v>
      </c>
      <c r="AC101" s="10">
        <f t="shared" si="131"/>
        <v>0</v>
      </c>
      <c r="AD101" s="10">
        <f t="shared" si="131"/>
        <v>0</v>
      </c>
      <c r="AE101" s="16">
        <f t="shared" si="131"/>
        <v>25825</v>
      </c>
      <c r="AF101" s="16">
        <f t="shared" si="131"/>
        <v>0</v>
      </c>
      <c r="AG101" s="10">
        <f t="shared" si="132"/>
        <v>0</v>
      </c>
      <c r="AH101" s="10">
        <f t="shared" si="132"/>
        <v>0</v>
      </c>
      <c r="AI101" s="10">
        <f t="shared" si="132"/>
        <v>0</v>
      </c>
      <c r="AJ101" s="10">
        <f t="shared" si="132"/>
        <v>0</v>
      </c>
      <c r="AK101" s="36">
        <f t="shared" si="132"/>
        <v>25825</v>
      </c>
      <c r="AL101" s="36">
        <f t="shared" si="132"/>
        <v>0</v>
      </c>
      <c r="AM101" s="10">
        <f t="shared" si="132"/>
        <v>0</v>
      </c>
      <c r="AN101" s="10">
        <f t="shared" si="132"/>
        <v>0</v>
      </c>
      <c r="AO101" s="10">
        <f t="shared" si="132"/>
        <v>0</v>
      </c>
      <c r="AP101" s="10">
        <f t="shared" si="132"/>
        <v>0</v>
      </c>
      <c r="AQ101" s="16">
        <f t="shared" si="132"/>
        <v>25825</v>
      </c>
      <c r="AR101" s="16">
        <f t="shared" si="132"/>
        <v>0</v>
      </c>
      <c r="AS101" s="10">
        <f t="shared" si="133"/>
        <v>0</v>
      </c>
      <c r="AT101" s="10">
        <f t="shared" si="133"/>
        <v>0</v>
      </c>
      <c r="AU101" s="10">
        <f t="shared" si="133"/>
        <v>0</v>
      </c>
      <c r="AV101" s="10">
        <f t="shared" si="133"/>
        <v>0</v>
      </c>
      <c r="AW101" s="16">
        <f t="shared" si="133"/>
        <v>25825</v>
      </c>
      <c r="AX101" s="16">
        <f t="shared" si="133"/>
        <v>0</v>
      </c>
      <c r="AY101" s="10">
        <f t="shared" si="133"/>
        <v>0</v>
      </c>
      <c r="AZ101" s="10">
        <f t="shared" si="133"/>
        <v>0</v>
      </c>
      <c r="BA101" s="10">
        <f t="shared" si="133"/>
        <v>0</v>
      </c>
      <c r="BB101" s="10">
        <f t="shared" si="133"/>
        <v>0</v>
      </c>
      <c r="BC101" s="50">
        <f t="shared" si="133"/>
        <v>25825</v>
      </c>
      <c r="BD101" s="50">
        <f t="shared" si="133"/>
        <v>0</v>
      </c>
      <c r="BE101" s="50">
        <f t="shared" si="133"/>
        <v>10428</v>
      </c>
      <c r="BF101" s="50">
        <f t="shared" si="133"/>
        <v>0</v>
      </c>
      <c r="BG101" s="57">
        <f t="shared" si="106"/>
        <v>40.37947725072604</v>
      </c>
      <c r="BH101" s="58"/>
    </row>
    <row r="102" spans="1:60" ht="33">
      <c r="A102" s="26" t="s">
        <v>11</v>
      </c>
      <c r="B102" s="13">
        <v>913</v>
      </c>
      <c r="C102" s="13" t="s">
        <v>7</v>
      </c>
      <c r="D102" s="13" t="s">
        <v>7</v>
      </c>
      <c r="E102" s="13" t="s">
        <v>47</v>
      </c>
      <c r="F102" s="13" t="s">
        <v>12</v>
      </c>
      <c r="G102" s="10">
        <f t="shared" si="130"/>
        <v>25825</v>
      </c>
      <c r="H102" s="10">
        <f t="shared" si="130"/>
        <v>0</v>
      </c>
      <c r="I102" s="10">
        <f t="shared" si="130"/>
        <v>0</v>
      </c>
      <c r="J102" s="10">
        <f t="shared" si="130"/>
        <v>0</v>
      </c>
      <c r="K102" s="10">
        <f t="shared" si="130"/>
        <v>0</v>
      </c>
      <c r="L102" s="10">
        <f t="shared" si="130"/>
        <v>0</v>
      </c>
      <c r="M102" s="10">
        <f t="shared" si="130"/>
        <v>25825</v>
      </c>
      <c r="N102" s="10">
        <f t="shared" si="130"/>
        <v>0</v>
      </c>
      <c r="O102" s="10">
        <f t="shared" si="130"/>
        <v>0</v>
      </c>
      <c r="P102" s="10">
        <f t="shared" si="130"/>
        <v>0</v>
      </c>
      <c r="Q102" s="10">
        <f t="shared" si="130"/>
        <v>0</v>
      </c>
      <c r="R102" s="10">
        <f t="shared" si="130"/>
        <v>0</v>
      </c>
      <c r="S102" s="10">
        <f t="shared" si="131"/>
        <v>25825</v>
      </c>
      <c r="T102" s="10">
        <f t="shared" si="131"/>
        <v>0</v>
      </c>
      <c r="U102" s="10">
        <f t="shared" si="131"/>
        <v>0</v>
      </c>
      <c r="V102" s="10">
        <f t="shared" si="131"/>
        <v>0</v>
      </c>
      <c r="W102" s="10">
        <f t="shared" si="131"/>
        <v>0</v>
      </c>
      <c r="X102" s="10">
        <f t="shared" si="131"/>
        <v>0</v>
      </c>
      <c r="Y102" s="10">
        <f t="shared" si="131"/>
        <v>25825</v>
      </c>
      <c r="Z102" s="10">
        <f t="shared" si="131"/>
        <v>0</v>
      </c>
      <c r="AA102" s="10">
        <f t="shared" si="131"/>
        <v>0</v>
      </c>
      <c r="AB102" s="10">
        <f t="shared" si="131"/>
        <v>0</v>
      </c>
      <c r="AC102" s="10">
        <f t="shared" si="131"/>
        <v>0</v>
      </c>
      <c r="AD102" s="10">
        <f t="shared" si="131"/>
        <v>0</v>
      </c>
      <c r="AE102" s="10">
        <f t="shared" si="131"/>
        <v>25825</v>
      </c>
      <c r="AF102" s="10">
        <f t="shared" si="131"/>
        <v>0</v>
      </c>
      <c r="AG102" s="10">
        <f t="shared" si="132"/>
        <v>0</v>
      </c>
      <c r="AH102" s="10">
        <f t="shared" si="132"/>
        <v>0</v>
      </c>
      <c r="AI102" s="10">
        <f t="shared" si="132"/>
        <v>0</v>
      </c>
      <c r="AJ102" s="10">
        <f t="shared" si="132"/>
        <v>0</v>
      </c>
      <c r="AK102" s="32">
        <f t="shared" si="132"/>
        <v>25825</v>
      </c>
      <c r="AL102" s="32">
        <f t="shared" si="132"/>
        <v>0</v>
      </c>
      <c r="AM102" s="10">
        <f t="shared" si="132"/>
        <v>0</v>
      </c>
      <c r="AN102" s="10">
        <f t="shared" si="132"/>
        <v>0</v>
      </c>
      <c r="AO102" s="10">
        <f t="shared" si="132"/>
        <v>0</v>
      </c>
      <c r="AP102" s="10">
        <f t="shared" si="132"/>
        <v>0</v>
      </c>
      <c r="AQ102" s="10">
        <f t="shared" si="132"/>
        <v>25825</v>
      </c>
      <c r="AR102" s="10">
        <f t="shared" si="132"/>
        <v>0</v>
      </c>
      <c r="AS102" s="10">
        <f t="shared" si="133"/>
        <v>0</v>
      </c>
      <c r="AT102" s="10">
        <f t="shared" si="133"/>
        <v>0</v>
      </c>
      <c r="AU102" s="10">
        <f t="shared" si="133"/>
        <v>0</v>
      </c>
      <c r="AV102" s="10">
        <f t="shared" si="133"/>
        <v>0</v>
      </c>
      <c r="AW102" s="10">
        <f t="shared" si="133"/>
        <v>25825</v>
      </c>
      <c r="AX102" s="10">
        <f t="shared" si="133"/>
        <v>0</v>
      </c>
      <c r="AY102" s="10">
        <f t="shared" si="133"/>
        <v>0</v>
      </c>
      <c r="AZ102" s="10">
        <f t="shared" si="133"/>
        <v>0</v>
      </c>
      <c r="BA102" s="10">
        <f t="shared" si="133"/>
        <v>0</v>
      </c>
      <c r="BB102" s="10">
        <f t="shared" si="133"/>
        <v>0</v>
      </c>
      <c r="BC102" s="49">
        <f t="shared" si="133"/>
        <v>25825</v>
      </c>
      <c r="BD102" s="49">
        <f t="shared" si="133"/>
        <v>0</v>
      </c>
      <c r="BE102" s="49">
        <f t="shared" si="133"/>
        <v>10428</v>
      </c>
      <c r="BF102" s="49">
        <f t="shared" si="133"/>
        <v>0</v>
      </c>
      <c r="BG102" s="57">
        <f t="shared" si="106"/>
        <v>40.37947725072604</v>
      </c>
      <c r="BH102" s="58"/>
    </row>
    <row r="103" spans="1:60" ht="16.5">
      <c r="A103" s="26" t="s">
        <v>13</v>
      </c>
      <c r="B103" s="13">
        <v>913</v>
      </c>
      <c r="C103" s="13" t="s">
        <v>7</v>
      </c>
      <c r="D103" s="13" t="s">
        <v>7</v>
      </c>
      <c r="E103" s="13" t="s">
        <v>47</v>
      </c>
      <c r="F103" s="10">
        <v>610</v>
      </c>
      <c r="G103" s="10">
        <v>25825</v>
      </c>
      <c r="H103" s="10"/>
      <c r="I103" s="10"/>
      <c r="J103" s="10"/>
      <c r="K103" s="10"/>
      <c r="L103" s="10"/>
      <c r="M103" s="10">
        <f>G103+I103+J103+K103+L103</f>
        <v>25825</v>
      </c>
      <c r="N103" s="10">
        <f>H103+J103</f>
        <v>0</v>
      </c>
      <c r="O103" s="10"/>
      <c r="P103" s="10"/>
      <c r="Q103" s="10"/>
      <c r="R103" s="10"/>
      <c r="S103" s="10">
        <f>M103+O103+P103+Q103+R103</f>
        <v>25825</v>
      </c>
      <c r="T103" s="10">
        <f>N103+P103</f>
        <v>0</v>
      </c>
      <c r="U103" s="10"/>
      <c r="V103" s="10"/>
      <c r="W103" s="10"/>
      <c r="X103" s="10"/>
      <c r="Y103" s="10">
        <f>S103+U103+V103+W103+X103</f>
        <v>25825</v>
      </c>
      <c r="Z103" s="10">
        <f>T103+V103</f>
        <v>0</v>
      </c>
      <c r="AA103" s="10"/>
      <c r="AB103" s="10"/>
      <c r="AC103" s="10"/>
      <c r="AD103" s="10"/>
      <c r="AE103" s="10">
        <f>Y103+AA103+AB103+AC103+AD103</f>
        <v>25825</v>
      </c>
      <c r="AF103" s="10">
        <f>Z103+AB103</f>
        <v>0</v>
      </c>
      <c r="AG103" s="10"/>
      <c r="AH103" s="10"/>
      <c r="AI103" s="10"/>
      <c r="AJ103" s="10"/>
      <c r="AK103" s="32">
        <f>AE103+AG103+AH103+AI103+AJ103</f>
        <v>25825</v>
      </c>
      <c r="AL103" s="32">
        <f>AF103+AH103</f>
        <v>0</v>
      </c>
      <c r="AM103" s="10"/>
      <c r="AN103" s="10"/>
      <c r="AO103" s="10"/>
      <c r="AP103" s="10"/>
      <c r="AQ103" s="10">
        <f>AK103+AM103+AN103+AO103+AP103</f>
        <v>25825</v>
      </c>
      <c r="AR103" s="10">
        <f>AL103+AN103</f>
        <v>0</v>
      </c>
      <c r="AS103" s="10"/>
      <c r="AT103" s="10"/>
      <c r="AU103" s="10"/>
      <c r="AV103" s="10"/>
      <c r="AW103" s="10">
        <f>AQ103+AS103+AT103+AU103+AV103</f>
        <v>25825</v>
      </c>
      <c r="AX103" s="10">
        <f>AR103+AT103</f>
        <v>0</v>
      </c>
      <c r="AY103" s="10"/>
      <c r="AZ103" s="10"/>
      <c r="BA103" s="10"/>
      <c r="BB103" s="10"/>
      <c r="BC103" s="49">
        <f>AW103+AY103+AZ103+BA103+BB103</f>
        <v>25825</v>
      </c>
      <c r="BD103" s="49">
        <f>AX103+AZ103</f>
        <v>0</v>
      </c>
      <c r="BE103" s="50">
        <v>10428</v>
      </c>
      <c r="BF103" s="50"/>
      <c r="BG103" s="57">
        <f t="shared" si="106"/>
        <v>40.37947725072604</v>
      </c>
      <c r="BH103" s="58"/>
    </row>
    <row r="104" spans="1:60" ht="16.5">
      <c r="A104" s="26" t="s">
        <v>14</v>
      </c>
      <c r="B104" s="13">
        <v>913</v>
      </c>
      <c r="C104" s="13" t="s">
        <v>7</v>
      </c>
      <c r="D104" s="13" t="s">
        <v>7</v>
      </c>
      <c r="E104" s="13" t="s">
        <v>48</v>
      </c>
      <c r="F104" s="13"/>
      <c r="G104" s="16">
        <f aca="true" t="shared" si="134" ref="G104:R106">G105</f>
        <v>4469</v>
      </c>
      <c r="H104" s="16">
        <f t="shared" si="134"/>
        <v>0</v>
      </c>
      <c r="I104" s="10">
        <f t="shared" si="134"/>
        <v>0</v>
      </c>
      <c r="J104" s="10">
        <f t="shared" si="134"/>
        <v>0</v>
      </c>
      <c r="K104" s="10">
        <f t="shared" si="134"/>
        <v>0</v>
      </c>
      <c r="L104" s="10">
        <f t="shared" si="134"/>
        <v>0</v>
      </c>
      <c r="M104" s="16">
        <f t="shared" si="134"/>
        <v>4469</v>
      </c>
      <c r="N104" s="16">
        <f t="shared" si="134"/>
        <v>0</v>
      </c>
      <c r="O104" s="10">
        <f t="shared" si="134"/>
        <v>0</v>
      </c>
      <c r="P104" s="10">
        <f t="shared" si="134"/>
        <v>0</v>
      </c>
      <c r="Q104" s="10">
        <f t="shared" si="134"/>
        <v>0</v>
      </c>
      <c r="R104" s="10">
        <f t="shared" si="134"/>
        <v>0</v>
      </c>
      <c r="S104" s="16">
        <f aca="true" t="shared" si="135" ref="S104:AH106">S105</f>
        <v>4469</v>
      </c>
      <c r="T104" s="16">
        <f t="shared" si="135"/>
        <v>0</v>
      </c>
      <c r="U104" s="10">
        <f t="shared" si="135"/>
        <v>0</v>
      </c>
      <c r="V104" s="10">
        <f t="shared" si="135"/>
        <v>0</v>
      </c>
      <c r="W104" s="10">
        <f t="shared" si="135"/>
        <v>0</v>
      </c>
      <c r="X104" s="10">
        <f t="shared" si="135"/>
        <v>0</v>
      </c>
      <c r="Y104" s="16">
        <f t="shared" si="135"/>
        <v>4469</v>
      </c>
      <c r="Z104" s="16">
        <f t="shared" si="135"/>
        <v>0</v>
      </c>
      <c r="AA104" s="10">
        <f t="shared" si="135"/>
        <v>0</v>
      </c>
      <c r="AB104" s="10">
        <f t="shared" si="135"/>
        <v>0</v>
      </c>
      <c r="AC104" s="10">
        <f t="shared" si="135"/>
        <v>0</v>
      </c>
      <c r="AD104" s="10">
        <f t="shared" si="135"/>
        <v>0</v>
      </c>
      <c r="AE104" s="16">
        <f t="shared" si="135"/>
        <v>4469</v>
      </c>
      <c r="AF104" s="16">
        <f t="shared" si="135"/>
        <v>0</v>
      </c>
      <c r="AG104" s="10">
        <f t="shared" si="135"/>
        <v>0</v>
      </c>
      <c r="AH104" s="10">
        <f t="shared" si="135"/>
        <v>0</v>
      </c>
      <c r="AI104" s="10">
        <f aca="true" t="shared" si="136" ref="AG104:AV106">AI105</f>
        <v>0</v>
      </c>
      <c r="AJ104" s="10">
        <f t="shared" si="136"/>
        <v>0</v>
      </c>
      <c r="AK104" s="36">
        <f t="shared" si="136"/>
        <v>4469</v>
      </c>
      <c r="AL104" s="36">
        <f t="shared" si="136"/>
        <v>0</v>
      </c>
      <c r="AM104" s="10">
        <f t="shared" si="136"/>
        <v>-554</v>
      </c>
      <c r="AN104" s="10">
        <f t="shared" si="136"/>
        <v>0</v>
      </c>
      <c r="AO104" s="10">
        <f t="shared" si="136"/>
        <v>0</v>
      </c>
      <c r="AP104" s="10">
        <f t="shared" si="136"/>
        <v>0</v>
      </c>
      <c r="AQ104" s="16">
        <f t="shared" si="136"/>
        <v>3915</v>
      </c>
      <c r="AR104" s="16">
        <f t="shared" si="136"/>
        <v>0</v>
      </c>
      <c r="AS104" s="10">
        <f t="shared" si="136"/>
        <v>0</v>
      </c>
      <c r="AT104" s="10">
        <f t="shared" si="136"/>
        <v>0</v>
      </c>
      <c r="AU104" s="10">
        <f t="shared" si="136"/>
        <v>0</v>
      </c>
      <c r="AV104" s="10">
        <f t="shared" si="136"/>
        <v>0</v>
      </c>
      <c r="AW104" s="16">
        <f aca="true" t="shared" si="137" ref="AS104:BF106">AW105</f>
        <v>3915</v>
      </c>
      <c r="AX104" s="16">
        <f t="shared" si="137"/>
        <v>0</v>
      </c>
      <c r="AY104" s="10">
        <f t="shared" si="137"/>
        <v>0</v>
      </c>
      <c r="AZ104" s="10">
        <f t="shared" si="137"/>
        <v>0</v>
      </c>
      <c r="BA104" s="10">
        <f t="shared" si="137"/>
        <v>0</v>
      </c>
      <c r="BB104" s="10">
        <f t="shared" si="137"/>
        <v>0</v>
      </c>
      <c r="BC104" s="50">
        <f t="shared" si="137"/>
        <v>3915</v>
      </c>
      <c r="BD104" s="50">
        <f t="shared" si="137"/>
        <v>0</v>
      </c>
      <c r="BE104" s="50">
        <f t="shared" si="137"/>
        <v>2298</v>
      </c>
      <c r="BF104" s="50">
        <f t="shared" si="137"/>
        <v>0</v>
      </c>
      <c r="BG104" s="57">
        <f t="shared" si="106"/>
        <v>58.69731800766284</v>
      </c>
      <c r="BH104" s="58"/>
    </row>
    <row r="105" spans="1:60" ht="16.5">
      <c r="A105" s="26" t="s">
        <v>44</v>
      </c>
      <c r="B105" s="13">
        <v>913</v>
      </c>
      <c r="C105" s="13" t="s">
        <v>7</v>
      </c>
      <c r="D105" s="13" t="s">
        <v>7</v>
      </c>
      <c r="E105" s="13" t="s">
        <v>49</v>
      </c>
      <c r="F105" s="13"/>
      <c r="G105" s="16">
        <f t="shared" si="134"/>
        <v>4469</v>
      </c>
      <c r="H105" s="16">
        <f t="shared" si="134"/>
        <v>0</v>
      </c>
      <c r="I105" s="10">
        <f t="shared" si="134"/>
        <v>0</v>
      </c>
      <c r="J105" s="10">
        <f t="shared" si="134"/>
        <v>0</v>
      </c>
      <c r="K105" s="10">
        <f t="shared" si="134"/>
        <v>0</v>
      </c>
      <c r="L105" s="10">
        <f t="shared" si="134"/>
        <v>0</v>
      </c>
      <c r="M105" s="16">
        <f t="shared" si="134"/>
        <v>4469</v>
      </c>
      <c r="N105" s="16">
        <f t="shared" si="134"/>
        <v>0</v>
      </c>
      <c r="O105" s="10">
        <f t="shared" si="134"/>
        <v>0</v>
      </c>
      <c r="P105" s="10">
        <f t="shared" si="134"/>
        <v>0</v>
      </c>
      <c r="Q105" s="10">
        <f t="shared" si="134"/>
        <v>0</v>
      </c>
      <c r="R105" s="10">
        <f t="shared" si="134"/>
        <v>0</v>
      </c>
      <c r="S105" s="16">
        <f t="shared" si="135"/>
        <v>4469</v>
      </c>
      <c r="T105" s="16">
        <f t="shared" si="135"/>
        <v>0</v>
      </c>
      <c r="U105" s="10">
        <f t="shared" si="135"/>
        <v>0</v>
      </c>
      <c r="V105" s="10">
        <f t="shared" si="135"/>
        <v>0</v>
      </c>
      <c r="W105" s="10">
        <f t="shared" si="135"/>
        <v>0</v>
      </c>
      <c r="X105" s="10">
        <f t="shared" si="135"/>
        <v>0</v>
      </c>
      <c r="Y105" s="16">
        <f t="shared" si="135"/>
        <v>4469</v>
      </c>
      <c r="Z105" s="16">
        <f t="shared" si="135"/>
        <v>0</v>
      </c>
      <c r="AA105" s="10">
        <f t="shared" si="135"/>
        <v>0</v>
      </c>
      <c r="AB105" s="10">
        <f t="shared" si="135"/>
        <v>0</v>
      </c>
      <c r="AC105" s="10">
        <f t="shared" si="135"/>
        <v>0</v>
      </c>
      <c r="AD105" s="10">
        <f t="shared" si="135"/>
        <v>0</v>
      </c>
      <c r="AE105" s="16">
        <f t="shared" si="135"/>
        <v>4469</v>
      </c>
      <c r="AF105" s="16">
        <f t="shared" si="135"/>
        <v>0</v>
      </c>
      <c r="AG105" s="10">
        <f t="shared" si="136"/>
        <v>0</v>
      </c>
      <c r="AH105" s="10">
        <f t="shared" si="136"/>
        <v>0</v>
      </c>
      <c r="AI105" s="10">
        <f t="shared" si="136"/>
        <v>0</v>
      </c>
      <c r="AJ105" s="10">
        <f t="shared" si="136"/>
        <v>0</v>
      </c>
      <c r="AK105" s="36">
        <f t="shared" si="136"/>
        <v>4469</v>
      </c>
      <c r="AL105" s="36">
        <f t="shared" si="136"/>
        <v>0</v>
      </c>
      <c r="AM105" s="10">
        <f t="shared" si="136"/>
        <v>-554</v>
      </c>
      <c r="AN105" s="10">
        <f t="shared" si="136"/>
        <v>0</v>
      </c>
      <c r="AO105" s="10">
        <f t="shared" si="136"/>
        <v>0</v>
      </c>
      <c r="AP105" s="10">
        <f t="shared" si="136"/>
        <v>0</v>
      </c>
      <c r="AQ105" s="16">
        <f t="shared" si="136"/>
        <v>3915</v>
      </c>
      <c r="AR105" s="16">
        <f t="shared" si="136"/>
        <v>0</v>
      </c>
      <c r="AS105" s="10">
        <f t="shared" si="137"/>
        <v>0</v>
      </c>
      <c r="AT105" s="10">
        <f t="shared" si="137"/>
        <v>0</v>
      </c>
      <c r="AU105" s="10">
        <f t="shared" si="137"/>
        <v>0</v>
      </c>
      <c r="AV105" s="10">
        <f t="shared" si="137"/>
        <v>0</v>
      </c>
      <c r="AW105" s="16">
        <f t="shared" si="137"/>
        <v>3915</v>
      </c>
      <c r="AX105" s="16">
        <f t="shared" si="137"/>
        <v>0</v>
      </c>
      <c r="AY105" s="10">
        <f t="shared" si="137"/>
        <v>0</v>
      </c>
      <c r="AZ105" s="10">
        <f t="shared" si="137"/>
        <v>0</v>
      </c>
      <c r="BA105" s="10">
        <f t="shared" si="137"/>
        <v>0</v>
      </c>
      <c r="BB105" s="10">
        <f t="shared" si="137"/>
        <v>0</v>
      </c>
      <c r="BC105" s="50">
        <f t="shared" si="137"/>
        <v>3915</v>
      </c>
      <c r="BD105" s="50">
        <f t="shared" si="137"/>
        <v>0</v>
      </c>
      <c r="BE105" s="50">
        <f t="shared" si="137"/>
        <v>2298</v>
      </c>
      <c r="BF105" s="50">
        <f t="shared" si="137"/>
        <v>0</v>
      </c>
      <c r="BG105" s="57">
        <f t="shared" si="106"/>
        <v>58.69731800766284</v>
      </c>
      <c r="BH105" s="58"/>
    </row>
    <row r="106" spans="1:60" ht="33">
      <c r="A106" s="26" t="s">
        <v>11</v>
      </c>
      <c r="B106" s="13">
        <v>913</v>
      </c>
      <c r="C106" s="13" t="s">
        <v>7</v>
      </c>
      <c r="D106" s="13" t="s">
        <v>7</v>
      </c>
      <c r="E106" s="13" t="s">
        <v>49</v>
      </c>
      <c r="F106" s="13" t="s">
        <v>12</v>
      </c>
      <c r="G106" s="16">
        <f t="shared" si="134"/>
        <v>4469</v>
      </c>
      <c r="H106" s="16">
        <f t="shared" si="134"/>
        <v>0</v>
      </c>
      <c r="I106" s="10">
        <f t="shared" si="134"/>
        <v>0</v>
      </c>
      <c r="J106" s="10">
        <f t="shared" si="134"/>
        <v>0</v>
      </c>
      <c r="K106" s="10">
        <f t="shared" si="134"/>
        <v>0</v>
      </c>
      <c r="L106" s="10">
        <f t="shared" si="134"/>
        <v>0</v>
      </c>
      <c r="M106" s="16">
        <f t="shared" si="134"/>
        <v>4469</v>
      </c>
      <c r="N106" s="16">
        <f t="shared" si="134"/>
        <v>0</v>
      </c>
      <c r="O106" s="10">
        <f t="shared" si="134"/>
        <v>0</v>
      </c>
      <c r="P106" s="10">
        <f t="shared" si="134"/>
        <v>0</v>
      </c>
      <c r="Q106" s="10">
        <f t="shared" si="134"/>
        <v>0</v>
      </c>
      <c r="R106" s="10">
        <f t="shared" si="134"/>
        <v>0</v>
      </c>
      <c r="S106" s="16">
        <f t="shared" si="135"/>
        <v>4469</v>
      </c>
      <c r="T106" s="16">
        <f t="shared" si="135"/>
        <v>0</v>
      </c>
      <c r="U106" s="10">
        <f t="shared" si="135"/>
        <v>0</v>
      </c>
      <c r="V106" s="10">
        <f t="shared" si="135"/>
        <v>0</v>
      </c>
      <c r="W106" s="10">
        <f t="shared" si="135"/>
        <v>0</v>
      </c>
      <c r="X106" s="10">
        <f t="shared" si="135"/>
        <v>0</v>
      </c>
      <c r="Y106" s="16">
        <f t="shared" si="135"/>
        <v>4469</v>
      </c>
      <c r="Z106" s="16">
        <f t="shared" si="135"/>
        <v>0</v>
      </c>
      <c r="AA106" s="10">
        <f t="shared" si="135"/>
        <v>0</v>
      </c>
      <c r="AB106" s="10">
        <f t="shared" si="135"/>
        <v>0</v>
      </c>
      <c r="AC106" s="10">
        <f t="shared" si="135"/>
        <v>0</v>
      </c>
      <c r="AD106" s="10">
        <f t="shared" si="135"/>
        <v>0</v>
      </c>
      <c r="AE106" s="16">
        <f t="shared" si="135"/>
        <v>4469</v>
      </c>
      <c r="AF106" s="16">
        <f t="shared" si="135"/>
        <v>0</v>
      </c>
      <c r="AG106" s="10">
        <f t="shared" si="136"/>
        <v>0</v>
      </c>
      <c r="AH106" s="10">
        <f t="shared" si="136"/>
        <v>0</v>
      </c>
      <c r="AI106" s="10">
        <f t="shared" si="136"/>
        <v>0</v>
      </c>
      <c r="AJ106" s="10">
        <f t="shared" si="136"/>
        <v>0</v>
      </c>
      <c r="AK106" s="36">
        <f t="shared" si="136"/>
        <v>4469</v>
      </c>
      <c r="AL106" s="36">
        <f t="shared" si="136"/>
        <v>0</v>
      </c>
      <c r="AM106" s="10">
        <f t="shared" si="136"/>
        <v>-554</v>
      </c>
      <c r="AN106" s="10">
        <f t="shared" si="136"/>
        <v>0</v>
      </c>
      <c r="AO106" s="10">
        <f t="shared" si="136"/>
        <v>0</v>
      </c>
      <c r="AP106" s="10">
        <f t="shared" si="136"/>
        <v>0</v>
      </c>
      <c r="AQ106" s="16">
        <f t="shared" si="136"/>
        <v>3915</v>
      </c>
      <c r="AR106" s="16">
        <f t="shared" si="136"/>
        <v>0</v>
      </c>
      <c r="AS106" s="10">
        <f t="shared" si="137"/>
        <v>0</v>
      </c>
      <c r="AT106" s="10">
        <f t="shared" si="137"/>
        <v>0</v>
      </c>
      <c r="AU106" s="10">
        <f t="shared" si="137"/>
        <v>0</v>
      </c>
      <c r="AV106" s="10">
        <f t="shared" si="137"/>
        <v>0</v>
      </c>
      <c r="AW106" s="16">
        <f t="shared" si="137"/>
        <v>3915</v>
      </c>
      <c r="AX106" s="16">
        <f t="shared" si="137"/>
        <v>0</v>
      </c>
      <c r="AY106" s="10">
        <f t="shared" si="137"/>
        <v>0</v>
      </c>
      <c r="AZ106" s="10">
        <f t="shared" si="137"/>
        <v>0</v>
      </c>
      <c r="BA106" s="10">
        <f t="shared" si="137"/>
        <v>0</v>
      </c>
      <c r="BB106" s="10">
        <f t="shared" si="137"/>
        <v>0</v>
      </c>
      <c r="BC106" s="50">
        <f t="shared" si="137"/>
        <v>3915</v>
      </c>
      <c r="BD106" s="50">
        <f t="shared" si="137"/>
        <v>0</v>
      </c>
      <c r="BE106" s="50">
        <f t="shared" si="137"/>
        <v>2298</v>
      </c>
      <c r="BF106" s="50">
        <f t="shared" si="137"/>
        <v>0</v>
      </c>
      <c r="BG106" s="57">
        <f t="shared" si="106"/>
        <v>58.69731800766284</v>
      </c>
      <c r="BH106" s="58"/>
    </row>
    <row r="107" spans="1:60" ht="16.5">
      <c r="A107" s="26" t="s">
        <v>13</v>
      </c>
      <c r="B107" s="13">
        <v>913</v>
      </c>
      <c r="C107" s="13" t="s">
        <v>7</v>
      </c>
      <c r="D107" s="13" t="s">
        <v>7</v>
      </c>
      <c r="E107" s="13" t="s">
        <v>49</v>
      </c>
      <c r="F107" s="10">
        <v>610</v>
      </c>
      <c r="G107" s="10">
        <v>4469</v>
      </c>
      <c r="H107" s="10"/>
      <c r="I107" s="10"/>
      <c r="J107" s="10"/>
      <c r="K107" s="10"/>
      <c r="L107" s="10"/>
      <c r="M107" s="10">
        <f>G107+I107+J107+K107+L107</f>
        <v>4469</v>
      </c>
      <c r="N107" s="10">
        <f>H107+J107</f>
        <v>0</v>
      </c>
      <c r="O107" s="10"/>
      <c r="P107" s="10"/>
      <c r="Q107" s="10"/>
      <c r="R107" s="10"/>
      <c r="S107" s="10">
        <f>M107+O107+P107+Q107+R107</f>
        <v>4469</v>
      </c>
      <c r="T107" s="10">
        <f>N107+P107</f>
        <v>0</v>
      </c>
      <c r="U107" s="10"/>
      <c r="V107" s="10"/>
      <c r="W107" s="10"/>
      <c r="X107" s="10"/>
      <c r="Y107" s="10">
        <f>S107+U107+V107+W107+X107</f>
        <v>4469</v>
      </c>
      <c r="Z107" s="10">
        <f>T107+V107</f>
        <v>0</v>
      </c>
      <c r="AA107" s="10"/>
      <c r="AB107" s="10"/>
      <c r="AC107" s="10"/>
      <c r="AD107" s="10"/>
      <c r="AE107" s="10">
        <f>Y107+AA107+AB107+AC107+AD107</f>
        <v>4469</v>
      </c>
      <c r="AF107" s="10">
        <f>Z107+AB107</f>
        <v>0</v>
      </c>
      <c r="AG107" s="10"/>
      <c r="AH107" s="10"/>
      <c r="AI107" s="10"/>
      <c r="AJ107" s="10"/>
      <c r="AK107" s="32">
        <f>AE107+AG107+AH107+AI107+AJ107</f>
        <v>4469</v>
      </c>
      <c r="AL107" s="32">
        <f>AF107+AH107</f>
        <v>0</v>
      </c>
      <c r="AM107" s="10">
        <v>-554</v>
      </c>
      <c r="AN107" s="10"/>
      <c r="AO107" s="10"/>
      <c r="AP107" s="10"/>
      <c r="AQ107" s="10">
        <f>AK107+AM107+AN107+AO107+AP107</f>
        <v>3915</v>
      </c>
      <c r="AR107" s="10">
        <f>AL107+AN107</f>
        <v>0</v>
      </c>
      <c r="AS107" s="10"/>
      <c r="AT107" s="10"/>
      <c r="AU107" s="10"/>
      <c r="AV107" s="10"/>
      <c r="AW107" s="10">
        <f>AQ107+AS107+AT107+AU107+AV107</f>
        <v>3915</v>
      </c>
      <c r="AX107" s="10">
        <f>AR107+AT107</f>
        <v>0</v>
      </c>
      <c r="AY107" s="10"/>
      <c r="AZ107" s="10"/>
      <c r="BA107" s="10"/>
      <c r="BB107" s="10"/>
      <c r="BC107" s="49">
        <f>AW107+AY107+AZ107+BA107+BB107</f>
        <v>3915</v>
      </c>
      <c r="BD107" s="49">
        <f>AX107+AZ107</f>
        <v>0</v>
      </c>
      <c r="BE107" s="50">
        <v>2298</v>
      </c>
      <c r="BF107" s="50"/>
      <c r="BG107" s="57">
        <f t="shared" si="106"/>
        <v>58.69731800766284</v>
      </c>
      <c r="BH107" s="58"/>
    </row>
    <row r="108" spans="1:60" ht="16.5">
      <c r="A108" s="28" t="s">
        <v>100</v>
      </c>
      <c r="B108" s="13">
        <v>913</v>
      </c>
      <c r="C108" s="13" t="s">
        <v>7</v>
      </c>
      <c r="D108" s="13" t="s">
        <v>7</v>
      </c>
      <c r="E108" s="13" t="s">
        <v>140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32"/>
      <c r="AL108" s="32"/>
      <c r="AM108" s="10"/>
      <c r="AN108" s="10">
        <f>AN109</f>
        <v>3652</v>
      </c>
      <c r="AO108" s="10">
        <f aca="true" t="shared" si="138" ref="AO108:AR110">AO109</f>
        <v>0</v>
      </c>
      <c r="AP108" s="10">
        <f t="shared" si="138"/>
        <v>0</v>
      </c>
      <c r="AQ108" s="10">
        <f t="shared" si="138"/>
        <v>3652</v>
      </c>
      <c r="AR108" s="10">
        <f t="shared" si="138"/>
        <v>3652</v>
      </c>
      <c r="AS108" s="10"/>
      <c r="AT108" s="10">
        <f>AT109</f>
        <v>0</v>
      </c>
      <c r="AU108" s="10">
        <f aca="true" t="shared" si="139" ref="AU108:AX110">AU109</f>
        <v>0</v>
      </c>
      <c r="AV108" s="10">
        <f t="shared" si="139"/>
        <v>0</v>
      </c>
      <c r="AW108" s="10">
        <f t="shared" si="139"/>
        <v>3652</v>
      </c>
      <c r="AX108" s="10">
        <f t="shared" si="139"/>
        <v>3652</v>
      </c>
      <c r="AY108" s="10"/>
      <c r="AZ108" s="10">
        <f>AZ109</f>
        <v>0</v>
      </c>
      <c r="BA108" s="10">
        <f aca="true" t="shared" si="140" ref="BA108:BF110">BA109</f>
        <v>0</v>
      </c>
      <c r="BB108" s="10">
        <f t="shared" si="140"/>
        <v>0</v>
      </c>
      <c r="BC108" s="49">
        <f t="shared" si="140"/>
        <v>3652</v>
      </c>
      <c r="BD108" s="49">
        <f t="shared" si="140"/>
        <v>3652</v>
      </c>
      <c r="BE108" s="49">
        <f t="shared" si="140"/>
        <v>482</v>
      </c>
      <c r="BF108" s="49">
        <f t="shared" si="140"/>
        <v>482</v>
      </c>
      <c r="BG108" s="57">
        <f t="shared" si="106"/>
        <v>13.198247535596932</v>
      </c>
      <c r="BH108" s="58">
        <f>BF108/BD108*100</f>
        <v>13.198247535596932</v>
      </c>
    </row>
    <row r="109" spans="1:60" ht="89.25" customHeight="1">
      <c r="A109" s="26" t="s">
        <v>141</v>
      </c>
      <c r="B109" s="13">
        <v>913</v>
      </c>
      <c r="C109" s="13" t="s">
        <v>7</v>
      </c>
      <c r="D109" s="13" t="s">
        <v>7</v>
      </c>
      <c r="E109" s="13" t="s">
        <v>138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32"/>
      <c r="AL109" s="32"/>
      <c r="AM109" s="10"/>
      <c r="AN109" s="10">
        <f>AN110</f>
        <v>3652</v>
      </c>
      <c r="AO109" s="10">
        <f t="shared" si="138"/>
        <v>0</v>
      </c>
      <c r="AP109" s="10">
        <f t="shared" si="138"/>
        <v>0</v>
      </c>
      <c r="AQ109" s="10">
        <f t="shared" si="138"/>
        <v>3652</v>
      </c>
      <c r="AR109" s="10">
        <f t="shared" si="138"/>
        <v>3652</v>
      </c>
      <c r="AS109" s="10"/>
      <c r="AT109" s="10">
        <f>AT110</f>
        <v>0</v>
      </c>
      <c r="AU109" s="10">
        <f t="shared" si="139"/>
        <v>0</v>
      </c>
      <c r="AV109" s="10">
        <f t="shared" si="139"/>
        <v>0</v>
      </c>
      <c r="AW109" s="10">
        <f t="shared" si="139"/>
        <v>3652</v>
      </c>
      <c r="AX109" s="10">
        <f t="shared" si="139"/>
        <v>3652</v>
      </c>
      <c r="AY109" s="10"/>
      <c r="AZ109" s="10">
        <f>AZ110</f>
        <v>0</v>
      </c>
      <c r="BA109" s="10">
        <f t="shared" si="140"/>
        <v>0</v>
      </c>
      <c r="BB109" s="10">
        <f t="shared" si="140"/>
        <v>0</v>
      </c>
      <c r="BC109" s="49">
        <f t="shared" si="140"/>
        <v>3652</v>
      </c>
      <c r="BD109" s="49">
        <f t="shared" si="140"/>
        <v>3652</v>
      </c>
      <c r="BE109" s="49">
        <f t="shared" si="140"/>
        <v>482</v>
      </c>
      <c r="BF109" s="49">
        <f t="shared" si="140"/>
        <v>482</v>
      </c>
      <c r="BG109" s="57">
        <f t="shared" si="106"/>
        <v>13.198247535596932</v>
      </c>
      <c r="BH109" s="58">
        <f>BF109/BD109*100</f>
        <v>13.198247535596932</v>
      </c>
    </row>
    <row r="110" spans="1:60" ht="33">
      <c r="A110" s="26" t="s">
        <v>11</v>
      </c>
      <c r="B110" s="13">
        <v>913</v>
      </c>
      <c r="C110" s="13" t="s">
        <v>7</v>
      </c>
      <c r="D110" s="13" t="s">
        <v>7</v>
      </c>
      <c r="E110" s="13" t="s">
        <v>138</v>
      </c>
      <c r="F110" s="10">
        <v>600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32"/>
      <c r="AL110" s="32"/>
      <c r="AM110" s="10"/>
      <c r="AN110" s="10">
        <f>AN111</f>
        <v>3652</v>
      </c>
      <c r="AO110" s="10">
        <f t="shared" si="138"/>
        <v>0</v>
      </c>
      <c r="AP110" s="10">
        <f t="shared" si="138"/>
        <v>0</v>
      </c>
      <c r="AQ110" s="10">
        <f t="shared" si="138"/>
        <v>3652</v>
      </c>
      <c r="AR110" s="10">
        <f t="shared" si="138"/>
        <v>3652</v>
      </c>
      <c r="AS110" s="10"/>
      <c r="AT110" s="10">
        <f>AT111</f>
        <v>0</v>
      </c>
      <c r="AU110" s="10">
        <f t="shared" si="139"/>
        <v>0</v>
      </c>
      <c r="AV110" s="10">
        <f t="shared" si="139"/>
        <v>0</v>
      </c>
      <c r="AW110" s="10">
        <f t="shared" si="139"/>
        <v>3652</v>
      </c>
      <c r="AX110" s="10">
        <f t="shared" si="139"/>
        <v>3652</v>
      </c>
      <c r="AY110" s="10"/>
      <c r="AZ110" s="10">
        <f>AZ111</f>
        <v>0</v>
      </c>
      <c r="BA110" s="10">
        <f t="shared" si="140"/>
        <v>0</v>
      </c>
      <c r="BB110" s="10">
        <f t="shared" si="140"/>
        <v>0</v>
      </c>
      <c r="BC110" s="49">
        <f t="shared" si="140"/>
        <v>3652</v>
      </c>
      <c r="BD110" s="49">
        <f t="shared" si="140"/>
        <v>3652</v>
      </c>
      <c r="BE110" s="49">
        <f t="shared" si="140"/>
        <v>482</v>
      </c>
      <c r="BF110" s="49">
        <f t="shared" si="140"/>
        <v>482</v>
      </c>
      <c r="BG110" s="57">
        <f t="shared" si="106"/>
        <v>13.198247535596932</v>
      </c>
      <c r="BH110" s="58">
        <f>BF110/BD110*100</f>
        <v>13.198247535596932</v>
      </c>
    </row>
    <row r="111" spans="1:60" ht="16.5">
      <c r="A111" s="26" t="s">
        <v>13</v>
      </c>
      <c r="B111" s="13">
        <v>913</v>
      </c>
      <c r="C111" s="13" t="s">
        <v>7</v>
      </c>
      <c r="D111" s="13" t="s">
        <v>7</v>
      </c>
      <c r="E111" s="13" t="s">
        <v>138</v>
      </c>
      <c r="F111" s="10">
        <v>610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32"/>
      <c r="AL111" s="32"/>
      <c r="AM111" s="10"/>
      <c r="AN111" s="10">
        <v>3652</v>
      </c>
      <c r="AO111" s="10"/>
      <c r="AP111" s="10"/>
      <c r="AQ111" s="10">
        <f>AK111+AM111+AN111+AO111+AP111</f>
        <v>3652</v>
      </c>
      <c r="AR111" s="10">
        <f>AL111+AN111</f>
        <v>3652</v>
      </c>
      <c r="AS111" s="10"/>
      <c r="AT111" s="10"/>
      <c r="AU111" s="10"/>
      <c r="AV111" s="10"/>
      <c r="AW111" s="10">
        <f>AQ111+AS111+AT111+AU111+AV111</f>
        <v>3652</v>
      </c>
      <c r="AX111" s="10">
        <f>AR111+AT111</f>
        <v>3652</v>
      </c>
      <c r="AY111" s="10"/>
      <c r="AZ111" s="10"/>
      <c r="BA111" s="10"/>
      <c r="BB111" s="10"/>
      <c r="BC111" s="49">
        <f>AW111+AY111+AZ111+BA111+BB111</f>
        <v>3652</v>
      </c>
      <c r="BD111" s="49">
        <f>AX111+AZ111</f>
        <v>3652</v>
      </c>
      <c r="BE111" s="50">
        <v>482</v>
      </c>
      <c r="BF111" s="50">
        <v>482</v>
      </c>
      <c r="BG111" s="57">
        <f t="shared" si="106"/>
        <v>13.198247535596932</v>
      </c>
      <c r="BH111" s="58">
        <f>BF111/BD111*100</f>
        <v>13.198247535596932</v>
      </c>
    </row>
    <row r="112" spans="1:60" ht="86.25" customHeight="1">
      <c r="A112" s="26" t="s">
        <v>141</v>
      </c>
      <c r="B112" s="13">
        <v>913</v>
      </c>
      <c r="C112" s="13" t="s">
        <v>7</v>
      </c>
      <c r="D112" s="13" t="s">
        <v>7</v>
      </c>
      <c r="E112" s="13" t="s">
        <v>139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32"/>
      <c r="AL112" s="32"/>
      <c r="AM112" s="10">
        <f>AM113</f>
        <v>554</v>
      </c>
      <c r="AN112" s="10">
        <f aca="true" t="shared" si="141" ref="AN112:BD113">AN113</f>
        <v>0</v>
      </c>
      <c r="AO112" s="10">
        <f t="shared" si="141"/>
        <v>0</v>
      </c>
      <c r="AP112" s="10">
        <f t="shared" si="141"/>
        <v>0</v>
      </c>
      <c r="AQ112" s="10">
        <f t="shared" si="141"/>
        <v>554</v>
      </c>
      <c r="AR112" s="10">
        <f t="shared" si="141"/>
        <v>0</v>
      </c>
      <c r="AS112" s="10">
        <f>AS113</f>
        <v>0</v>
      </c>
      <c r="AT112" s="10">
        <f t="shared" si="141"/>
        <v>0</v>
      </c>
      <c r="AU112" s="10">
        <f t="shared" si="141"/>
        <v>0</v>
      </c>
      <c r="AV112" s="10">
        <f t="shared" si="141"/>
        <v>0</v>
      </c>
      <c r="AW112" s="10">
        <f t="shared" si="141"/>
        <v>554</v>
      </c>
      <c r="AX112" s="10">
        <f t="shared" si="141"/>
        <v>0</v>
      </c>
      <c r="AY112" s="10">
        <f>AY113</f>
        <v>0</v>
      </c>
      <c r="AZ112" s="10">
        <f t="shared" si="141"/>
        <v>0</v>
      </c>
      <c r="BA112" s="10">
        <f t="shared" si="141"/>
        <v>0</v>
      </c>
      <c r="BB112" s="10">
        <f t="shared" si="141"/>
        <v>0</v>
      </c>
      <c r="BC112" s="49">
        <f t="shared" si="141"/>
        <v>554</v>
      </c>
      <c r="BD112" s="49">
        <f t="shared" si="141"/>
        <v>0</v>
      </c>
      <c r="BE112" s="49">
        <f>BE113</f>
        <v>0</v>
      </c>
      <c r="BF112" s="49">
        <f>BF113</f>
        <v>0</v>
      </c>
      <c r="BG112" s="57">
        <f t="shared" si="106"/>
        <v>0</v>
      </c>
      <c r="BH112" s="58"/>
    </row>
    <row r="113" spans="1:60" ht="33">
      <c r="A113" s="26" t="s">
        <v>11</v>
      </c>
      <c r="B113" s="13">
        <v>913</v>
      </c>
      <c r="C113" s="13" t="s">
        <v>7</v>
      </c>
      <c r="D113" s="13" t="s">
        <v>7</v>
      </c>
      <c r="E113" s="13" t="s">
        <v>139</v>
      </c>
      <c r="F113" s="10">
        <v>600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32"/>
      <c r="AL113" s="32"/>
      <c r="AM113" s="10">
        <f>AM114</f>
        <v>554</v>
      </c>
      <c r="AN113" s="10">
        <f t="shared" si="141"/>
        <v>0</v>
      </c>
      <c r="AO113" s="10">
        <f t="shared" si="141"/>
        <v>0</v>
      </c>
      <c r="AP113" s="10">
        <f t="shared" si="141"/>
        <v>0</v>
      </c>
      <c r="AQ113" s="10">
        <f t="shared" si="141"/>
        <v>554</v>
      </c>
      <c r="AR113" s="10">
        <f t="shared" si="141"/>
        <v>0</v>
      </c>
      <c r="AS113" s="10">
        <f>AS114</f>
        <v>0</v>
      </c>
      <c r="AT113" s="10">
        <f t="shared" si="141"/>
        <v>0</v>
      </c>
      <c r="AU113" s="10">
        <f t="shared" si="141"/>
        <v>0</v>
      </c>
      <c r="AV113" s="10">
        <f t="shared" si="141"/>
        <v>0</v>
      </c>
      <c r="AW113" s="10">
        <f t="shared" si="141"/>
        <v>554</v>
      </c>
      <c r="AX113" s="10">
        <f t="shared" si="141"/>
        <v>0</v>
      </c>
      <c r="AY113" s="10">
        <f>AY114</f>
        <v>0</v>
      </c>
      <c r="AZ113" s="10">
        <f aca="true" t="shared" si="142" ref="AZ113:BF113">AZ114</f>
        <v>0</v>
      </c>
      <c r="BA113" s="10">
        <f t="shared" si="142"/>
        <v>0</v>
      </c>
      <c r="BB113" s="10">
        <f t="shared" si="142"/>
        <v>0</v>
      </c>
      <c r="BC113" s="49">
        <f t="shared" si="142"/>
        <v>554</v>
      </c>
      <c r="BD113" s="49">
        <f t="shared" si="142"/>
        <v>0</v>
      </c>
      <c r="BE113" s="49">
        <f t="shared" si="142"/>
        <v>0</v>
      </c>
      <c r="BF113" s="49">
        <f t="shared" si="142"/>
        <v>0</v>
      </c>
      <c r="BG113" s="57">
        <f t="shared" si="106"/>
        <v>0</v>
      </c>
      <c r="BH113" s="58"/>
    </row>
    <row r="114" spans="1:60" ht="16.5">
      <c r="A114" s="26" t="s">
        <v>13</v>
      </c>
      <c r="B114" s="13">
        <v>913</v>
      </c>
      <c r="C114" s="13" t="s">
        <v>7</v>
      </c>
      <c r="D114" s="13" t="s">
        <v>7</v>
      </c>
      <c r="E114" s="13" t="s">
        <v>139</v>
      </c>
      <c r="F114" s="10">
        <v>610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32"/>
      <c r="AL114" s="32"/>
      <c r="AM114" s="10">
        <v>554</v>
      </c>
      <c r="AN114" s="10"/>
      <c r="AO114" s="10"/>
      <c r="AP114" s="10"/>
      <c r="AQ114" s="10">
        <f>AK114+AM114+AN114+AO114+AP114</f>
        <v>554</v>
      </c>
      <c r="AR114" s="10">
        <f>AL114+AN114</f>
        <v>0</v>
      </c>
      <c r="AS114" s="10"/>
      <c r="AT114" s="10"/>
      <c r="AU114" s="10"/>
      <c r="AV114" s="10"/>
      <c r="AW114" s="10">
        <f>AQ114+AS114+AT114+AU114+AV114</f>
        <v>554</v>
      </c>
      <c r="AX114" s="10">
        <f>AR114+AT114</f>
        <v>0</v>
      </c>
      <c r="AY114" s="10"/>
      <c r="AZ114" s="10"/>
      <c r="BA114" s="10"/>
      <c r="BB114" s="10"/>
      <c r="BC114" s="49">
        <f>AW114+AY114+AZ114+BA114+BB114</f>
        <v>554</v>
      </c>
      <c r="BD114" s="49">
        <f>AX114+AZ114</f>
        <v>0</v>
      </c>
      <c r="BE114" s="50"/>
      <c r="BF114" s="50"/>
      <c r="BG114" s="57">
        <f t="shared" si="106"/>
        <v>0</v>
      </c>
      <c r="BH114" s="58"/>
    </row>
    <row r="115" spans="1:60" s="45" customFormat="1" ht="36.75" customHeight="1" hidden="1">
      <c r="A115" s="44" t="s">
        <v>95</v>
      </c>
      <c r="B115" s="41">
        <v>913</v>
      </c>
      <c r="C115" s="41" t="s">
        <v>7</v>
      </c>
      <c r="D115" s="41" t="s">
        <v>7</v>
      </c>
      <c r="E115" s="41" t="s">
        <v>40</v>
      </c>
      <c r="F115" s="41"/>
      <c r="G115" s="46">
        <f>G116</f>
        <v>9185</v>
      </c>
      <c r="H115" s="46">
        <f aca="true" t="shared" si="143" ref="H115:R115">H116</f>
        <v>0</v>
      </c>
      <c r="I115" s="42">
        <f t="shared" si="143"/>
        <v>0</v>
      </c>
      <c r="J115" s="42">
        <f t="shared" si="143"/>
        <v>0</v>
      </c>
      <c r="K115" s="42">
        <f t="shared" si="143"/>
        <v>0</v>
      </c>
      <c r="L115" s="42">
        <f t="shared" si="143"/>
        <v>0</v>
      </c>
      <c r="M115" s="46">
        <f t="shared" si="143"/>
        <v>9185</v>
      </c>
      <c r="N115" s="46">
        <f t="shared" si="143"/>
        <v>0</v>
      </c>
      <c r="O115" s="42">
        <f t="shared" si="143"/>
        <v>0</v>
      </c>
      <c r="P115" s="42">
        <f t="shared" si="143"/>
        <v>0</v>
      </c>
      <c r="Q115" s="42">
        <f t="shared" si="143"/>
        <v>0</v>
      </c>
      <c r="R115" s="42">
        <f t="shared" si="143"/>
        <v>0</v>
      </c>
      <c r="S115" s="46">
        <f aca="true" t="shared" si="144" ref="S115:BD115">S116</f>
        <v>9185</v>
      </c>
      <c r="T115" s="46">
        <f t="shared" si="144"/>
        <v>0</v>
      </c>
      <c r="U115" s="42">
        <f t="shared" si="144"/>
        <v>0</v>
      </c>
      <c r="V115" s="42">
        <f t="shared" si="144"/>
        <v>0</v>
      </c>
      <c r="W115" s="42">
        <f t="shared" si="144"/>
        <v>0</v>
      </c>
      <c r="X115" s="42">
        <f t="shared" si="144"/>
        <v>0</v>
      </c>
      <c r="Y115" s="46">
        <f t="shared" si="144"/>
        <v>9185</v>
      </c>
      <c r="Z115" s="46">
        <f t="shared" si="144"/>
        <v>0</v>
      </c>
      <c r="AA115" s="42">
        <f t="shared" si="144"/>
        <v>0</v>
      </c>
      <c r="AB115" s="42">
        <f t="shared" si="144"/>
        <v>0</v>
      </c>
      <c r="AC115" s="42">
        <f t="shared" si="144"/>
        <v>0</v>
      </c>
      <c r="AD115" s="42">
        <f t="shared" si="144"/>
        <v>0</v>
      </c>
      <c r="AE115" s="46">
        <f t="shared" si="144"/>
        <v>9185</v>
      </c>
      <c r="AF115" s="46">
        <f t="shared" si="144"/>
        <v>0</v>
      </c>
      <c r="AG115" s="42">
        <f t="shared" si="144"/>
        <v>0</v>
      </c>
      <c r="AH115" s="42">
        <f t="shared" si="144"/>
        <v>0</v>
      </c>
      <c r="AI115" s="42">
        <f t="shared" si="144"/>
        <v>0</v>
      </c>
      <c r="AJ115" s="42">
        <f t="shared" si="144"/>
        <v>0</v>
      </c>
      <c r="AK115" s="46">
        <f t="shared" si="144"/>
        <v>9185</v>
      </c>
      <c r="AL115" s="46">
        <f t="shared" si="144"/>
        <v>0</v>
      </c>
      <c r="AM115" s="42">
        <f t="shared" si="144"/>
        <v>0</v>
      </c>
      <c r="AN115" s="42">
        <f t="shared" si="144"/>
        <v>0</v>
      </c>
      <c r="AO115" s="42">
        <f t="shared" si="144"/>
        <v>0</v>
      </c>
      <c r="AP115" s="42">
        <f t="shared" si="144"/>
        <v>0</v>
      </c>
      <c r="AQ115" s="46">
        <f t="shared" si="144"/>
        <v>9185</v>
      </c>
      <c r="AR115" s="46">
        <f t="shared" si="144"/>
        <v>0</v>
      </c>
      <c r="AS115" s="42">
        <f t="shared" si="144"/>
        <v>0</v>
      </c>
      <c r="AT115" s="42">
        <f t="shared" si="144"/>
        <v>0</v>
      </c>
      <c r="AU115" s="42">
        <f t="shared" si="144"/>
        <v>0</v>
      </c>
      <c r="AV115" s="42">
        <f t="shared" si="144"/>
        <v>0</v>
      </c>
      <c r="AW115" s="46">
        <f t="shared" si="144"/>
        <v>9185</v>
      </c>
      <c r="AX115" s="46">
        <f t="shared" si="144"/>
        <v>0</v>
      </c>
      <c r="AY115" s="42">
        <f t="shared" si="144"/>
        <v>-9185</v>
      </c>
      <c r="AZ115" s="42">
        <f t="shared" si="144"/>
        <v>0</v>
      </c>
      <c r="BA115" s="42">
        <f t="shared" si="144"/>
        <v>0</v>
      </c>
      <c r="BB115" s="42">
        <f t="shared" si="144"/>
        <v>0</v>
      </c>
      <c r="BC115" s="50">
        <f t="shared" si="144"/>
        <v>0</v>
      </c>
      <c r="BD115" s="50">
        <f t="shared" si="144"/>
        <v>0</v>
      </c>
      <c r="BE115" s="50"/>
      <c r="BF115" s="50"/>
      <c r="BG115" s="57" t="e">
        <f t="shared" si="106"/>
        <v>#DIV/0!</v>
      </c>
      <c r="BH115" s="58" t="e">
        <f>BF115/BD115*100</f>
        <v>#DIV/0!</v>
      </c>
    </row>
    <row r="116" spans="1:60" s="45" customFormat="1" ht="16.5" hidden="1">
      <c r="A116" s="40" t="s">
        <v>14</v>
      </c>
      <c r="B116" s="41">
        <v>913</v>
      </c>
      <c r="C116" s="41" t="s">
        <v>7</v>
      </c>
      <c r="D116" s="41" t="s">
        <v>7</v>
      </c>
      <c r="E116" s="41" t="s">
        <v>41</v>
      </c>
      <c r="F116" s="42"/>
      <c r="G116" s="47">
        <f>G117+G120</f>
        <v>9185</v>
      </c>
      <c r="H116" s="47">
        <f aca="true" t="shared" si="145" ref="H116:N116">H117+H120</f>
        <v>0</v>
      </c>
      <c r="I116" s="42">
        <f t="shared" si="145"/>
        <v>0</v>
      </c>
      <c r="J116" s="42">
        <f t="shared" si="145"/>
        <v>0</v>
      </c>
      <c r="K116" s="42">
        <f t="shared" si="145"/>
        <v>0</v>
      </c>
      <c r="L116" s="42">
        <f t="shared" si="145"/>
        <v>0</v>
      </c>
      <c r="M116" s="47">
        <f t="shared" si="145"/>
        <v>9185</v>
      </c>
      <c r="N116" s="47">
        <f t="shared" si="145"/>
        <v>0</v>
      </c>
      <c r="O116" s="42">
        <f aca="true" t="shared" si="146" ref="O116:T116">O117+O120</f>
        <v>0</v>
      </c>
      <c r="P116" s="42">
        <f t="shared" si="146"/>
        <v>0</v>
      </c>
      <c r="Q116" s="42">
        <f t="shared" si="146"/>
        <v>0</v>
      </c>
      <c r="R116" s="42">
        <f t="shared" si="146"/>
        <v>0</v>
      </c>
      <c r="S116" s="47">
        <f t="shared" si="146"/>
        <v>9185</v>
      </c>
      <c r="T116" s="47">
        <f t="shared" si="146"/>
        <v>0</v>
      </c>
      <c r="U116" s="42">
        <f aca="true" t="shared" si="147" ref="U116:Z116">U117+U120</f>
        <v>0</v>
      </c>
      <c r="V116" s="42">
        <f t="shared" si="147"/>
        <v>0</v>
      </c>
      <c r="W116" s="42">
        <f t="shared" si="147"/>
        <v>0</v>
      </c>
      <c r="X116" s="42">
        <f t="shared" si="147"/>
        <v>0</v>
      </c>
      <c r="Y116" s="47">
        <f t="shared" si="147"/>
        <v>9185</v>
      </c>
      <c r="Z116" s="47">
        <f t="shared" si="147"/>
        <v>0</v>
      </c>
      <c r="AA116" s="42">
        <f aca="true" t="shared" si="148" ref="AA116:AF116">AA117+AA120</f>
        <v>0</v>
      </c>
      <c r="AB116" s="42">
        <f t="shared" si="148"/>
        <v>0</v>
      </c>
      <c r="AC116" s="42">
        <f t="shared" si="148"/>
        <v>0</v>
      </c>
      <c r="AD116" s="42">
        <f t="shared" si="148"/>
        <v>0</v>
      </c>
      <c r="AE116" s="47">
        <f t="shared" si="148"/>
        <v>9185</v>
      </c>
      <c r="AF116" s="47">
        <f t="shared" si="148"/>
        <v>0</v>
      </c>
      <c r="AG116" s="42">
        <f aca="true" t="shared" si="149" ref="AG116:AL116">AG117+AG120</f>
        <v>0</v>
      </c>
      <c r="AH116" s="42">
        <f t="shared" si="149"/>
        <v>0</v>
      </c>
      <c r="AI116" s="42">
        <f t="shared" si="149"/>
        <v>0</v>
      </c>
      <c r="AJ116" s="42">
        <f t="shared" si="149"/>
        <v>0</v>
      </c>
      <c r="AK116" s="47">
        <f t="shared" si="149"/>
        <v>9185</v>
      </c>
      <c r="AL116" s="47">
        <f t="shared" si="149"/>
        <v>0</v>
      </c>
      <c r="AM116" s="42">
        <f aca="true" t="shared" si="150" ref="AM116:AR116">AM117+AM120</f>
        <v>0</v>
      </c>
      <c r="AN116" s="42">
        <f t="shared" si="150"/>
        <v>0</v>
      </c>
      <c r="AO116" s="42">
        <f t="shared" si="150"/>
        <v>0</v>
      </c>
      <c r="AP116" s="42">
        <f t="shared" si="150"/>
        <v>0</v>
      </c>
      <c r="AQ116" s="47">
        <f t="shared" si="150"/>
        <v>9185</v>
      </c>
      <c r="AR116" s="47">
        <f t="shared" si="150"/>
        <v>0</v>
      </c>
      <c r="AS116" s="42">
        <f aca="true" t="shared" si="151" ref="AS116:AX116">AS117+AS120</f>
        <v>0</v>
      </c>
      <c r="AT116" s="42">
        <f t="shared" si="151"/>
        <v>0</v>
      </c>
      <c r="AU116" s="42">
        <f t="shared" si="151"/>
        <v>0</v>
      </c>
      <c r="AV116" s="42">
        <f t="shared" si="151"/>
        <v>0</v>
      </c>
      <c r="AW116" s="47">
        <f t="shared" si="151"/>
        <v>9185</v>
      </c>
      <c r="AX116" s="47">
        <f t="shared" si="151"/>
        <v>0</v>
      </c>
      <c r="AY116" s="42">
        <f aca="true" t="shared" si="152" ref="AY116:BD116">AY117+AY120</f>
        <v>-9185</v>
      </c>
      <c r="AZ116" s="42">
        <f t="shared" si="152"/>
        <v>0</v>
      </c>
      <c r="BA116" s="42">
        <f t="shared" si="152"/>
        <v>0</v>
      </c>
      <c r="BB116" s="42">
        <f t="shared" si="152"/>
        <v>0</v>
      </c>
      <c r="BC116" s="48">
        <f t="shared" si="152"/>
        <v>0</v>
      </c>
      <c r="BD116" s="48">
        <f t="shared" si="152"/>
        <v>0</v>
      </c>
      <c r="BE116" s="50"/>
      <c r="BF116" s="50"/>
      <c r="BG116" s="57" t="e">
        <f t="shared" si="106"/>
        <v>#DIV/0!</v>
      </c>
      <c r="BH116" s="58" t="e">
        <f>BF116/BD116*100</f>
        <v>#DIV/0!</v>
      </c>
    </row>
    <row r="117" spans="1:60" s="45" customFormat="1" ht="16.5" hidden="1">
      <c r="A117" s="40" t="s">
        <v>62</v>
      </c>
      <c r="B117" s="41">
        <v>913</v>
      </c>
      <c r="C117" s="41" t="s">
        <v>7</v>
      </c>
      <c r="D117" s="41" t="s">
        <v>7</v>
      </c>
      <c r="E117" s="41" t="s">
        <v>63</v>
      </c>
      <c r="F117" s="42"/>
      <c r="G117" s="47">
        <f>G118</f>
        <v>6663</v>
      </c>
      <c r="H117" s="47">
        <f aca="true" t="shared" si="153" ref="H117:R118">H118</f>
        <v>0</v>
      </c>
      <c r="I117" s="42">
        <f t="shared" si="153"/>
        <v>0</v>
      </c>
      <c r="J117" s="42">
        <f t="shared" si="153"/>
        <v>0</v>
      </c>
      <c r="K117" s="42">
        <f t="shared" si="153"/>
        <v>0</v>
      </c>
      <c r="L117" s="42">
        <f t="shared" si="153"/>
        <v>0</v>
      </c>
      <c r="M117" s="47">
        <f t="shared" si="153"/>
        <v>6663</v>
      </c>
      <c r="N117" s="47">
        <f t="shared" si="153"/>
        <v>0</v>
      </c>
      <c r="O117" s="42">
        <f t="shared" si="153"/>
        <v>0</v>
      </c>
      <c r="P117" s="42">
        <f t="shared" si="153"/>
        <v>0</v>
      </c>
      <c r="Q117" s="42">
        <f t="shared" si="153"/>
        <v>0</v>
      </c>
      <c r="R117" s="42">
        <f t="shared" si="153"/>
        <v>0</v>
      </c>
      <c r="S117" s="47">
        <f>S118</f>
        <v>6663</v>
      </c>
      <c r="T117" s="47">
        <f>T118</f>
        <v>0</v>
      </c>
      <c r="U117" s="42">
        <f aca="true" t="shared" si="154" ref="U117:X118">U118</f>
        <v>0</v>
      </c>
      <c r="V117" s="42">
        <f t="shared" si="154"/>
        <v>0</v>
      </c>
      <c r="W117" s="42">
        <f t="shared" si="154"/>
        <v>0</v>
      </c>
      <c r="X117" s="42">
        <f t="shared" si="154"/>
        <v>0</v>
      </c>
      <c r="Y117" s="47">
        <f>Y118</f>
        <v>6663</v>
      </c>
      <c r="Z117" s="47">
        <f>Z118</f>
        <v>0</v>
      </c>
      <c r="AA117" s="42">
        <f aca="true" t="shared" si="155" ref="AA117:AD118">AA118</f>
        <v>0</v>
      </c>
      <c r="AB117" s="42">
        <f t="shared" si="155"/>
        <v>0</v>
      </c>
      <c r="AC117" s="42">
        <f t="shared" si="155"/>
        <v>0</v>
      </c>
      <c r="AD117" s="42">
        <f t="shared" si="155"/>
        <v>0</v>
      </c>
      <c r="AE117" s="47">
        <f>AE118</f>
        <v>6663</v>
      </c>
      <c r="AF117" s="47">
        <f>AF118</f>
        <v>0</v>
      </c>
      <c r="AG117" s="42">
        <f aca="true" t="shared" si="156" ref="AG117:AJ118">AG118</f>
        <v>0</v>
      </c>
      <c r="AH117" s="42">
        <f t="shared" si="156"/>
        <v>0</v>
      </c>
      <c r="AI117" s="42">
        <f t="shared" si="156"/>
        <v>0</v>
      </c>
      <c r="AJ117" s="42">
        <f t="shared" si="156"/>
        <v>0</v>
      </c>
      <c r="AK117" s="47">
        <f>AK118</f>
        <v>6663</v>
      </c>
      <c r="AL117" s="47">
        <f>AL118</f>
        <v>0</v>
      </c>
      <c r="AM117" s="42">
        <f aca="true" t="shared" si="157" ref="AM117:AP118">AM118</f>
        <v>0</v>
      </c>
      <c r="AN117" s="42">
        <f t="shared" si="157"/>
        <v>0</v>
      </c>
      <c r="AO117" s="42">
        <f t="shared" si="157"/>
        <v>0</v>
      </c>
      <c r="AP117" s="42">
        <f t="shared" si="157"/>
        <v>0</v>
      </c>
      <c r="AQ117" s="47">
        <f>AQ118</f>
        <v>6663</v>
      </c>
      <c r="AR117" s="47">
        <f>AR118</f>
        <v>0</v>
      </c>
      <c r="AS117" s="42">
        <f aca="true" t="shared" si="158" ref="AS117:AV118">AS118</f>
        <v>0</v>
      </c>
      <c r="AT117" s="42">
        <f t="shared" si="158"/>
        <v>0</v>
      </c>
      <c r="AU117" s="42">
        <f t="shared" si="158"/>
        <v>0</v>
      </c>
      <c r="AV117" s="42">
        <f t="shared" si="158"/>
        <v>0</v>
      </c>
      <c r="AW117" s="47">
        <f>AW118</f>
        <v>6663</v>
      </c>
      <c r="AX117" s="47">
        <f>AX118</f>
        <v>0</v>
      </c>
      <c r="AY117" s="42">
        <f aca="true" t="shared" si="159" ref="AY117:BB118">AY118</f>
        <v>-6663</v>
      </c>
      <c r="AZ117" s="42">
        <f t="shared" si="159"/>
        <v>0</v>
      </c>
      <c r="BA117" s="42">
        <f t="shared" si="159"/>
        <v>0</v>
      </c>
      <c r="BB117" s="42">
        <f t="shared" si="159"/>
        <v>0</v>
      </c>
      <c r="BC117" s="48">
        <f>BC118</f>
        <v>0</v>
      </c>
      <c r="BD117" s="48">
        <f>BD118</f>
        <v>0</v>
      </c>
      <c r="BE117" s="50"/>
      <c r="BF117" s="50"/>
      <c r="BG117" s="57" t="e">
        <f t="shared" si="106"/>
        <v>#DIV/0!</v>
      </c>
      <c r="BH117" s="58" t="e">
        <f>BF117/BD117*100</f>
        <v>#DIV/0!</v>
      </c>
    </row>
    <row r="118" spans="1:60" s="45" customFormat="1" ht="33" hidden="1">
      <c r="A118" s="40" t="s">
        <v>11</v>
      </c>
      <c r="B118" s="41">
        <v>913</v>
      </c>
      <c r="C118" s="41" t="s">
        <v>7</v>
      </c>
      <c r="D118" s="41" t="s">
        <v>7</v>
      </c>
      <c r="E118" s="41" t="s">
        <v>63</v>
      </c>
      <c r="F118" s="42">
        <v>600</v>
      </c>
      <c r="G118" s="47">
        <f>G119</f>
        <v>6663</v>
      </c>
      <c r="H118" s="47">
        <f t="shared" si="153"/>
        <v>0</v>
      </c>
      <c r="I118" s="42">
        <f t="shared" si="153"/>
        <v>0</v>
      </c>
      <c r="J118" s="42">
        <f t="shared" si="153"/>
        <v>0</v>
      </c>
      <c r="K118" s="42">
        <f t="shared" si="153"/>
        <v>0</v>
      </c>
      <c r="L118" s="42">
        <f t="shared" si="153"/>
        <v>0</v>
      </c>
      <c r="M118" s="47">
        <f t="shared" si="153"/>
        <v>6663</v>
      </c>
      <c r="N118" s="47">
        <f t="shared" si="153"/>
        <v>0</v>
      </c>
      <c r="O118" s="42">
        <f t="shared" si="153"/>
        <v>0</v>
      </c>
      <c r="P118" s="42">
        <f t="shared" si="153"/>
        <v>0</v>
      </c>
      <c r="Q118" s="42">
        <f t="shared" si="153"/>
        <v>0</v>
      </c>
      <c r="R118" s="42">
        <f t="shared" si="153"/>
        <v>0</v>
      </c>
      <c r="S118" s="47">
        <f>S119</f>
        <v>6663</v>
      </c>
      <c r="T118" s="47">
        <f>T119</f>
        <v>0</v>
      </c>
      <c r="U118" s="42">
        <f t="shared" si="154"/>
        <v>0</v>
      </c>
      <c r="V118" s="42">
        <f t="shared" si="154"/>
        <v>0</v>
      </c>
      <c r="W118" s="42">
        <f t="shared" si="154"/>
        <v>0</v>
      </c>
      <c r="X118" s="42">
        <f t="shared" si="154"/>
        <v>0</v>
      </c>
      <c r="Y118" s="47">
        <f>Y119</f>
        <v>6663</v>
      </c>
      <c r="Z118" s="47">
        <f>Z119</f>
        <v>0</v>
      </c>
      <c r="AA118" s="42">
        <f t="shared" si="155"/>
        <v>0</v>
      </c>
      <c r="AB118" s="42">
        <f t="shared" si="155"/>
        <v>0</v>
      </c>
      <c r="AC118" s="42">
        <f t="shared" si="155"/>
        <v>0</v>
      </c>
      <c r="AD118" s="42">
        <f t="shared" si="155"/>
        <v>0</v>
      </c>
      <c r="AE118" s="47">
        <f>AE119</f>
        <v>6663</v>
      </c>
      <c r="AF118" s="47">
        <f>AF119</f>
        <v>0</v>
      </c>
      <c r="AG118" s="42">
        <f t="shared" si="156"/>
        <v>0</v>
      </c>
      <c r="AH118" s="42">
        <f t="shared" si="156"/>
        <v>0</v>
      </c>
      <c r="AI118" s="42">
        <f t="shared" si="156"/>
        <v>0</v>
      </c>
      <c r="AJ118" s="42">
        <f t="shared" si="156"/>
        <v>0</v>
      </c>
      <c r="AK118" s="47">
        <f>AK119</f>
        <v>6663</v>
      </c>
      <c r="AL118" s="47">
        <f>AL119</f>
        <v>0</v>
      </c>
      <c r="AM118" s="42">
        <f t="shared" si="157"/>
        <v>0</v>
      </c>
      <c r="AN118" s="42">
        <f t="shared" si="157"/>
        <v>0</v>
      </c>
      <c r="AO118" s="42">
        <f t="shared" si="157"/>
        <v>0</v>
      </c>
      <c r="AP118" s="42">
        <f t="shared" si="157"/>
        <v>0</v>
      </c>
      <c r="AQ118" s="47">
        <f>AQ119</f>
        <v>6663</v>
      </c>
      <c r="AR118" s="47">
        <f>AR119</f>
        <v>0</v>
      </c>
      <c r="AS118" s="42">
        <f t="shared" si="158"/>
        <v>0</v>
      </c>
      <c r="AT118" s="42">
        <f t="shared" si="158"/>
        <v>0</v>
      </c>
      <c r="AU118" s="42">
        <f t="shared" si="158"/>
        <v>0</v>
      </c>
      <c r="AV118" s="42">
        <f t="shared" si="158"/>
        <v>0</v>
      </c>
      <c r="AW118" s="47">
        <f>AW119</f>
        <v>6663</v>
      </c>
      <c r="AX118" s="47">
        <f>AX119</f>
        <v>0</v>
      </c>
      <c r="AY118" s="42">
        <f t="shared" si="159"/>
        <v>-6663</v>
      </c>
      <c r="AZ118" s="42">
        <f t="shared" si="159"/>
        <v>0</v>
      </c>
      <c r="BA118" s="42">
        <f t="shared" si="159"/>
        <v>0</v>
      </c>
      <c r="BB118" s="42">
        <f t="shared" si="159"/>
        <v>0</v>
      </c>
      <c r="BC118" s="48">
        <f>BC119</f>
        <v>0</v>
      </c>
      <c r="BD118" s="48">
        <f>BD119</f>
        <v>0</v>
      </c>
      <c r="BE118" s="50"/>
      <c r="BF118" s="50"/>
      <c r="BG118" s="57" t="e">
        <f t="shared" si="106"/>
        <v>#DIV/0!</v>
      </c>
      <c r="BH118" s="58" t="e">
        <f>BF118/BD118*100</f>
        <v>#DIV/0!</v>
      </c>
    </row>
    <row r="119" spans="1:60" s="45" customFormat="1" ht="16.5" hidden="1">
      <c r="A119" s="43" t="s">
        <v>13</v>
      </c>
      <c r="B119" s="41">
        <v>913</v>
      </c>
      <c r="C119" s="41" t="s">
        <v>7</v>
      </c>
      <c r="D119" s="41" t="s">
        <v>7</v>
      </c>
      <c r="E119" s="41" t="s">
        <v>63</v>
      </c>
      <c r="F119" s="42">
        <v>610</v>
      </c>
      <c r="G119" s="42">
        <v>6663</v>
      </c>
      <c r="H119" s="42"/>
      <c r="I119" s="42"/>
      <c r="J119" s="42"/>
      <c r="K119" s="42"/>
      <c r="L119" s="42"/>
      <c r="M119" s="42">
        <f>G119+I119+J119+K119+L119</f>
        <v>6663</v>
      </c>
      <c r="N119" s="42">
        <f>H119+J119</f>
        <v>0</v>
      </c>
      <c r="O119" s="42"/>
      <c r="P119" s="42"/>
      <c r="Q119" s="42"/>
      <c r="R119" s="42"/>
      <c r="S119" s="42">
        <f>M119+O119+P119+Q119+R119</f>
        <v>6663</v>
      </c>
      <c r="T119" s="42">
        <f>N119+P119</f>
        <v>0</v>
      </c>
      <c r="U119" s="42"/>
      <c r="V119" s="42"/>
      <c r="W119" s="42"/>
      <c r="X119" s="42"/>
      <c r="Y119" s="42">
        <f>S119+U119+V119+W119+X119</f>
        <v>6663</v>
      </c>
      <c r="Z119" s="42">
        <f>T119+V119</f>
        <v>0</v>
      </c>
      <c r="AA119" s="42"/>
      <c r="AB119" s="42"/>
      <c r="AC119" s="42"/>
      <c r="AD119" s="42"/>
      <c r="AE119" s="42">
        <f>Y119+AA119+AB119+AC119+AD119</f>
        <v>6663</v>
      </c>
      <c r="AF119" s="42">
        <f>Z119+AB119</f>
        <v>0</v>
      </c>
      <c r="AG119" s="42"/>
      <c r="AH119" s="42"/>
      <c r="AI119" s="42"/>
      <c r="AJ119" s="42"/>
      <c r="AK119" s="42">
        <f>AE119+AG119+AH119+AI119+AJ119</f>
        <v>6663</v>
      </c>
      <c r="AL119" s="42">
        <f>AF119+AH119</f>
        <v>0</v>
      </c>
      <c r="AM119" s="42"/>
      <c r="AN119" s="42"/>
      <c r="AO119" s="42"/>
      <c r="AP119" s="42"/>
      <c r="AQ119" s="42">
        <f>AK119+AM119+AN119+AO119+AP119</f>
        <v>6663</v>
      </c>
      <c r="AR119" s="42">
        <f>AL119+AN119</f>
        <v>0</v>
      </c>
      <c r="AS119" s="42"/>
      <c r="AT119" s="42"/>
      <c r="AU119" s="42"/>
      <c r="AV119" s="42"/>
      <c r="AW119" s="42">
        <f>AQ119+AS119+AT119+AU119+AV119</f>
        <v>6663</v>
      </c>
      <c r="AX119" s="42">
        <f>AR119+AT119</f>
        <v>0</v>
      </c>
      <c r="AY119" s="42">
        <v>-6663</v>
      </c>
      <c r="AZ119" s="42"/>
      <c r="BA119" s="42"/>
      <c r="BB119" s="42"/>
      <c r="BC119" s="49">
        <f>AW119+AY119+AZ119+BA119+BB119</f>
        <v>0</v>
      </c>
      <c r="BD119" s="49">
        <f>AX119+AZ119</f>
        <v>0</v>
      </c>
      <c r="BE119" s="50"/>
      <c r="BF119" s="50"/>
      <c r="BG119" s="57" t="e">
        <f t="shared" si="106"/>
        <v>#DIV/0!</v>
      </c>
      <c r="BH119" s="58" t="e">
        <f>BF119/BD119*100</f>
        <v>#DIV/0!</v>
      </c>
    </row>
    <row r="120" spans="1:60" s="45" customFormat="1" ht="16.5" hidden="1">
      <c r="A120" s="40" t="s">
        <v>15</v>
      </c>
      <c r="B120" s="41">
        <v>913</v>
      </c>
      <c r="C120" s="41" t="s">
        <v>7</v>
      </c>
      <c r="D120" s="41" t="s">
        <v>7</v>
      </c>
      <c r="E120" s="41" t="s">
        <v>64</v>
      </c>
      <c r="F120" s="42"/>
      <c r="G120" s="47">
        <f>G121</f>
        <v>2522</v>
      </c>
      <c r="H120" s="47">
        <f aca="true" t="shared" si="160" ref="H120:R121">H121</f>
        <v>0</v>
      </c>
      <c r="I120" s="42">
        <f t="shared" si="160"/>
        <v>0</v>
      </c>
      <c r="J120" s="42">
        <f t="shared" si="160"/>
        <v>0</v>
      </c>
      <c r="K120" s="42">
        <f t="shared" si="160"/>
        <v>0</v>
      </c>
      <c r="L120" s="42">
        <f t="shared" si="160"/>
        <v>0</v>
      </c>
      <c r="M120" s="47">
        <f t="shared" si="160"/>
        <v>2522</v>
      </c>
      <c r="N120" s="47">
        <f t="shared" si="160"/>
        <v>0</v>
      </c>
      <c r="O120" s="42">
        <f t="shared" si="160"/>
        <v>0</v>
      </c>
      <c r="P120" s="42">
        <f t="shared" si="160"/>
        <v>0</v>
      </c>
      <c r="Q120" s="42">
        <f t="shared" si="160"/>
        <v>0</v>
      </c>
      <c r="R120" s="42">
        <f t="shared" si="160"/>
        <v>0</v>
      </c>
      <c r="S120" s="47">
        <f>S121</f>
        <v>2522</v>
      </c>
      <c r="T120" s="47">
        <f>T121</f>
        <v>0</v>
      </c>
      <c r="U120" s="42">
        <f aca="true" t="shared" si="161" ref="U120:X121">U121</f>
        <v>0</v>
      </c>
      <c r="V120" s="42">
        <f t="shared" si="161"/>
        <v>0</v>
      </c>
      <c r="W120" s="42">
        <f t="shared" si="161"/>
        <v>0</v>
      </c>
      <c r="X120" s="42">
        <f t="shared" si="161"/>
        <v>0</v>
      </c>
      <c r="Y120" s="47">
        <f>Y121</f>
        <v>2522</v>
      </c>
      <c r="Z120" s="47">
        <f>Z121</f>
        <v>0</v>
      </c>
      <c r="AA120" s="42">
        <f aca="true" t="shared" si="162" ref="AA120:AD121">AA121</f>
        <v>0</v>
      </c>
      <c r="AB120" s="42">
        <f t="shared" si="162"/>
        <v>0</v>
      </c>
      <c r="AC120" s="42">
        <f t="shared" si="162"/>
        <v>0</v>
      </c>
      <c r="AD120" s="42">
        <f t="shared" si="162"/>
        <v>0</v>
      </c>
      <c r="AE120" s="47">
        <f>AE121</f>
        <v>2522</v>
      </c>
      <c r="AF120" s="47">
        <f>AF121</f>
        <v>0</v>
      </c>
      <c r="AG120" s="42">
        <f aca="true" t="shared" si="163" ref="AG120:AJ121">AG121</f>
        <v>0</v>
      </c>
      <c r="AH120" s="42">
        <f t="shared" si="163"/>
        <v>0</v>
      </c>
      <c r="AI120" s="42">
        <f t="shared" si="163"/>
        <v>0</v>
      </c>
      <c r="AJ120" s="42">
        <f t="shared" si="163"/>
        <v>0</v>
      </c>
      <c r="AK120" s="47">
        <f>AK121</f>
        <v>2522</v>
      </c>
      <c r="AL120" s="47">
        <f>AL121</f>
        <v>0</v>
      </c>
      <c r="AM120" s="42">
        <f aca="true" t="shared" si="164" ref="AM120:AP121">AM121</f>
        <v>0</v>
      </c>
      <c r="AN120" s="42">
        <f t="shared" si="164"/>
        <v>0</v>
      </c>
      <c r="AO120" s="42">
        <f t="shared" si="164"/>
        <v>0</v>
      </c>
      <c r="AP120" s="42">
        <f t="shared" si="164"/>
        <v>0</v>
      </c>
      <c r="AQ120" s="47">
        <f>AQ121</f>
        <v>2522</v>
      </c>
      <c r="AR120" s="47">
        <f>AR121</f>
        <v>0</v>
      </c>
      <c r="AS120" s="42">
        <f aca="true" t="shared" si="165" ref="AS120:AV121">AS121</f>
        <v>0</v>
      </c>
      <c r="AT120" s="42">
        <f t="shared" si="165"/>
        <v>0</v>
      </c>
      <c r="AU120" s="42">
        <f t="shared" si="165"/>
        <v>0</v>
      </c>
      <c r="AV120" s="42">
        <f t="shared" si="165"/>
        <v>0</v>
      </c>
      <c r="AW120" s="47">
        <f>AW121</f>
        <v>2522</v>
      </c>
      <c r="AX120" s="47">
        <f>AX121</f>
        <v>0</v>
      </c>
      <c r="AY120" s="42">
        <f aca="true" t="shared" si="166" ref="AY120:BB121">AY121</f>
        <v>-2522</v>
      </c>
      <c r="AZ120" s="42">
        <f t="shared" si="166"/>
        <v>0</v>
      </c>
      <c r="BA120" s="42">
        <f t="shared" si="166"/>
        <v>0</v>
      </c>
      <c r="BB120" s="42">
        <f t="shared" si="166"/>
        <v>0</v>
      </c>
      <c r="BC120" s="48">
        <f>BC121</f>
        <v>0</v>
      </c>
      <c r="BD120" s="48">
        <f>BD121</f>
        <v>0</v>
      </c>
      <c r="BE120" s="50"/>
      <c r="BF120" s="50"/>
      <c r="BG120" s="57" t="e">
        <f t="shared" si="106"/>
        <v>#DIV/0!</v>
      </c>
      <c r="BH120" s="58" t="e">
        <f>BF120/BD120*100</f>
        <v>#DIV/0!</v>
      </c>
    </row>
    <row r="121" spans="1:60" s="45" customFormat="1" ht="33" hidden="1">
      <c r="A121" s="40" t="s">
        <v>11</v>
      </c>
      <c r="B121" s="41">
        <v>913</v>
      </c>
      <c r="C121" s="41" t="s">
        <v>7</v>
      </c>
      <c r="D121" s="41" t="s">
        <v>7</v>
      </c>
      <c r="E121" s="41" t="s">
        <v>64</v>
      </c>
      <c r="F121" s="42">
        <v>600</v>
      </c>
      <c r="G121" s="47">
        <f>G122</f>
        <v>2522</v>
      </c>
      <c r="H121" s="47">
        <f t="shared" si="160"/>
        <v>0</v>
      </c>
      <c r="I121" s="42">
        <f t="shared" si="160"/>
        <v>0</v>
      </c>
      <c r="J121" s="42">
        <f t="shared" si="160"/>
        <v>0</v>
      </c>
      <c r="K121" s="42">
        <f t="shared" si="160"/>
        <v>0</v>
      </c>
      <c r="L121" s="42">
        <f t="shared" si="160"/>
        <v>0</v>
      </c>
      <c r="M121" s="47">
        <f t="shared" si="160"/>
        <v>2522</v>
      </c>
      <c r="N121" s="47">
        <f t="shared" si="160"/>
        <v>0</v>
      </c>
      <c r="O121" s="42">
        <f t="shared" si="160"/>
        <v>0</v>
      </c>
      <c r="P121" s="42">
        <f t="shared" si="160"/>
        <v>0</v>
      </c>
      <c r="Q121" s="42">
        <f t="shared" si="160"/>
        <v>0</v>
      </c>
      <c r="R121" s="42">
        <f t="shared" si="160"/>
        <v>0</v>
      </c>
      <c r="S121" s="47">
        <f>S122</f>
        <v>2522</v>
      </c>
      <c r="T121" s="47">
        <f>T122</f>
        <v>0</v>
      </c>
      <c r="U121" s="42">
        <f t="shared" si="161"/>
        <v>0</v>
      </c>
      <c r="V121" s="42">
        <f t="shared" si="161"/>
        <v>0</v>
      </c>
      <c r="W121" s="42">
        <f t="shared" si="161"/>
        <v>0</v>
      </c>
      <c r="X121" s="42">
        <f t="shared" si="161"/>
        <v>0</v>
      </c>
      <c r="Y121" s="47">
        <f>Y122</f>
        <v>2522</v>
      </c>
      <c r="Z121" s="47">
        <f>Z122</f>
        <v>0</v>
      </c>
      <c r="AA121" s="42">
        <f t="shared" si="162"/>
        <v>0</v>
      </c>
      <c r="AB121" s="42">
        <f t="shared" si="162"/>
        <v>0</v>
      </c>
      <c r="AC121" s="42">
        <f t="shared" si="162"/>
        <v>0</v>
      </c>
      <c r="AD121" s="42">
        <f t="shared" si="162"/>
        <v>0</v>
      </c>
      <c r="AE121" s="47">
        <f>AE122</f>
        <v>2522</v>
      </c>
      <c r="AF121" s="47">
        <f>AF122</f>
        <v>0</v>
      </c>
      <c r="AG121" s="42">
        <f t="shared" si="163"/>
        <v>0</v>
      </c>
      <c r="AH121" s="42">
        <f t="shared" si="163"/>
        <v>0</v>
      </c>
      <c r="AI121" s="42">
        <f t="shared" si="163"/>
        <v>0</v>
      </c>
      <c r="AJ121" s="42">
        <f t="shared" si="163"/>
        <v>0</v>
      </c>
      <c r="AK121" s="47">
        <f>AK122</f>
        <v>2522</v>
      </c>
      <c r="AL121" s="47">
        <f>AL122</f>
        <v>0</v>
      </c>
      <c r="AM121" s="42">
        <f t="shared" si="164"/>
        <v>0</v>
      </c>
      <c r="AN121" s="42">
        <f t="shared" si="164"/>
        <v>0</v>
      </c>
      <c r="AO121" s="42">
        <f t="shared" si="164"/>
        <v>0</v>
      </c>
      <c r="AP121" s="42">
        <f t="shared" si="164"/>
        <v>0</v>
      </c>
      <c r="AQ121" s="47">
        <f>AQ122</f>
        <v>2522</v>
      </c>
      <c r="AR121" s="47">
        <f>AR122</f>
        <v>0</v>
      </c>
      <c r="AS121" s="42">
        <f t="shared" si="165"/>
        <v>0</v>
      </c>
      <c r="AT121" s="42">
        <f t="shared" si="165"/>
        <v>0</v>
      </c>
      <c r="AU121" s="42">
        <f t="shared" si="165"/>
        <v>0</v>
      </c>
      <c r="AV121" s="42">
        <f t="shared" si="165"/>
        <v>0</v>
      </c>
      <c r="AW121" s="47">
        <f>AW122</f>
        <v>2522</v>
      </c>
      <c r="AX121" s="47">
        <f>AX122</f>
        <v>0</v>
      </c>
      <c r="AY121" s="42">
        <f t="shared" si="166"/>
        <v>-2522</v>
      </c>
      <c r="AZ121" s="42">
        <f t="shared" si="166"/>
        <v>0</v>
      </c>
      <c r="BA121" s="42">
        <f t="shared" si="166"/>
        <v>0</v>
      </c>
      <c r="BB121" s="42">
        <f t="shared" si="166"/>
        <v>0</v>
      </c>
      <c r="BC121" s="48">
        <f>BC122</f>
        <v>0</v>
      </c>
      <c r="BD121" s="48">
        <f>BD122</f>
        <v>0</v>
      </c>
      <c r="BE121" s="50"/>
      <c r="BF121" s="50"/>
      <c r="BG121" s="57" t="e">
        <f t="shared" si="106"/>
        <v>#DIV/0!</v>
      </c>
      <c r="BH121" s="58" t="e">
        <f>BF121/BD121*100</f>
        <v>#DIV/0!</v>
      </c>
    </row>
    <row r="122" spans="1:60" s="45" customFormat="1" ht="16.5" hidden="1">
      <c r="A122" s="43" t="s">
        <v>13</v>
      </c>
      <c r="B122" s="41">
        <v>913</v>
      </c>
      <c r="C122" s="41" t="s">
        <v>7</v>
      </c>
      <c r="D122" s="41" t="s">
        <v>7</v>
      </c>
      <c r="E122" s="41" t="s">
        <v>64</v>
      </c>
      <c r="F122" s="42">
        <v>610</v>
      </c>
      <c r="G122" s="42">
        <v>2522</v>
      </c>
      <c r="H122" s="42"/>
      <c r="I122" s="42"/>
      <c r="J122" s="42"/>
      <c r="K122" s="42"/>
      <c r="L122" s="42"/>
      <c r="M122" s="42">
        <f>G122+I122+J122+K122+L122</f>
        <v>2522</v>
      </c>
      <c r="N122" s="42">
        <f>H122+J122</f>
        <v>0</v>
      </c>
      <c r="O122" s="42"/>
      <c r="P122" s="42"/>
      <c r="Q122" s="42"/>
      <c r="R122" s="42"/>
      <c r="S122" s="42">
        <f>M122+O122+P122+Q122+R122</f>
        <v>2522</v>
      </c>
      <c r="T122" s="42">
        <f>N122+P122</f>
        <v>0</v>
      </c>
      <c r="U122" s="42"/>
      <c r="V122" s="42"/>
      <c r="W122" s="42"/>
      <c r="X122" s="42"/>
      <c r="Y122" s="42">
        <f>S122+U122+V122+W122+X122</f>
        <v>2522</v>
      </c>
      <c r="Z122" s="42">
        <f>T122+V122</f>
        <v>0</v>
      </c>
      <c r="AA122" s="42"/>
      <c r="AB122" s="42"/>
      <c r="AC122" s="42"/>
      <c r="AD122" s="42"/>
      <c r="AE122" s="42">
        <f>Y122+AA122+AB122+AC122+AD122</f>
        <v>2522</v>
      </c>
      <c r="AF122" s="42">
        <f>Z122+AB122</f>
        <v>0</v>
      </c>
      <c r="AG122" s="42"/>
      <c r="AH122" s="42"/>
      <c r="AI122" s="42"/>
      <c r="AJ122" s="42"/>
      <c r="AK122" s="42">
        <f>AE122+AG122+AH122+AI122+AJ122</f>
        <v>2522</v>
      </c>
      <c r="AL122" s="42">
        <f>AF122+AH122</f>
        <v>0</v>
      </c>
      <c r="AM122" s="42"/>
      <c r="AN122" s="42"/>
      <c r="AO122" s="42"/>
      <c r="AP122" s="42"/>
      <c r="AQ122" s="42">
        <f>AK122+AM122+AN122+AO122+AP122</f>
        <v>2522</v>
      </c>
      <c r="AR122" s="42">
        <f>AL122+AN122</f>
        <v>0</v>
      </c>
      <c r="AS122" s="42"/>
      <c r="AT122" s="42"/>
      <c r="AU122" s="42"/>
      <c r="AV122" s="42"/>
      <c r="AW122" s="42">
        <f>AQ122+AS122+AT122+AU122+AV122</f>
        <v>2522</v>
      </c>
      <c r="AX122" s="42">
        <f>AR122+AT122</f>
        <v>0</v>
      </c>
      <c r="AY122" s="42">
        <v>-2522</v>
      </c>
      <c r="AZ122" s="42"/>
      <c r="BA122" s="42"/>
      <c r="BB122" s="42"/>
      <c r="BC122" s="49">
        <f>AW122+AY122+AZ122+BA122+BB122</f>
        <v>0</v>
      </c>
      <c r="BD122" s="49">
        <f>AX122+AZ122</f>
        <v>0</v>
      </c>
      <c r="BE122" s="50"/>
      <c r="BF122" s="50"/>
      <c r="BG122" s="57" t="e">
        <f t="shared" si="106"/>
        <v>#DIV/0!</v>
      </c>
      <c r="BH122" s="58" t="e">
        <f>BF122/BD122*100</f>
        <v>#DIV/0!</v>
      </c>
    </row>
    <row r="123" spans="1:60" ht="18.75">
      <c r="A123" s="25" t="s">
        <v>69</v>
      </c>
      <c r="B123" s="11">
        <v>913</v>
      </c>
      <c r="C123" s="11" t="s">
        <v>7</v>
      </c>
      <c r="D123" s="11" t="s">
        <v>33</v>
      </c>
      <c r="E123" s="11"/>
      <c r="F123" s="11"/>
      <c r="G123" s="12">
        <f>G124</f>
        <v>71023</v>
      </c>
      <c r="H123" s="12">
        <f aca="true" t="shared" si="167" ref="H123:R123">H124</f>
        <v>0</v>
      </c>
      <c r="I123" s="10">
        <f t="shared" si="167"/>
        <v>0</v>
      </c>
      <c r="J123" s="10">
        <f t="shared" si="167"/>
        <v>0</v>
      </c>
      <c r="K123" s="10">
        <f t="shared" si="167"/>
        <v>0</v>
      </c>
      <c r="L123" s="10">
        <f t="shared" si="167"/>
        <v>0</v>
      </c>
      <c r="M123" s="12">
        <f t="shared" si="167"/>
        <v>71023</v>
      </c>
      <c r="N123" s="12">
        <f t="shared" si="167"/>
        <v>0</v>
      </c>
      <c r="O123" s="10">
        <f t="shared" si="167"/>
        <v>0</v>
      </c>
      <c r="P123" s="10">
        <f t="shared" si="167"/>
        <v>0</v>
      </c>
      <c r="Q123" s="10">
        <f t="shared" si="167"/>
        <v>0</v>
      </c>
      <c r="R123" s="10">
        <f t="shared" si="167"/>
        <v>0</v>
      </c>
      <c r="S123" s="12">
        <f aca="true" t="shared" si="168" ref="S123:BF123">S124</f>
        <v>71023</v>
      </c>
      <c r="T123" s="12">
        <f t="shared" si="168"/>
        <v>0</v>
      </c>
      <c r="U123" s="10">
        <f t="shared" si="168"/>
        <v>0</v>
      </c>
      <c r="V123" s="10">
        <f t="shared" si="168"/>
        <v>0</v>
      </c>
      <c r="W123" s="10">
        <f t="shared" si="168"/>
        <v>0</v>
      </c>
      <c r="X123" s="10">
        <f t="shared" si="168"/>
        <v>0</v>
      </c>
      <c r="Y123" s="12">
        <f t="shared" si="168"/>
        <v>71023</v>
      </c>
      <c r="Z123" s="12">
        <f t="shared" si="168"/>
        <v>0</v>
      </c>
      <c r="AA123" s="15">
        <f t="shared" si="168"/>
        <v>-571</v>
      </c>
      <c r="AB123" s="10">
        <f t="shared" si="168"/>
        <v>0</v>
      </c>
      <c r="AC123" s="10">
        <f t="shared" si="168"/>
        <v>0</v>
      </c>
      <c r="AD123" s="15">
        <f t="shared" si="168"/>
        <v>-545</v>
      </c>
      <c r="AE123" s="12">
        <f t="shared" si="168"/>
        <v>69907</v>
      </c>
      <c r="AF123" s="12">
        <f t="shared" si="168"/>
        <v>0</v>
      </c>
      <c r="AG123" s="15">
        <f t="shared" si="168"/>
        <v>155</v>
      </c>
      <c r="AH123" s="10">
        <f t="shared" si="168"/>
        <v>0</v>
      </c>
      <c r="AI123" s="10">
        <f t="shared" si="168"/>
        <v>0</v>
      </c>
      <c r="AJ123" s="15">
        <f t="shared" si="168"/>
        <v>0</v>
      </c>
      <c r="AK123" s="34">
        <f t="shared" si="168"/>
        <v>70062</v>
      </c>
      <c r="AL123" s="34">
        <f t="shared" si="168"/>
        <v>0</v>
      </c>
      <c r="AM123" s="15">
        <f t="shared" si="168"/>
        <v>0</v>
      </c>
      <c r="AN123" s="15">
        <f t="shared" si="168"/>
        <v>6343</v>
      </c>
      <c r="AO123" s="15">
        <f t="shared" si="168"/>
        <v>0</v>
      </c>
      <c r="AP123" s="15">
        <f t="shared" si="168"/>
        <v>0</v>
      </c>
      <c r="AQ123" s="12">
        <f t="shared" si="168"/>
        <v>76405</v>
      </c>
      <c r="AR123" s="12">
        <f t="shared" si="168"/>
        <v>6343</v>
      </c>
      <c r="AS123" s="15">
        <f t="shared" si="168"/>
        <v>0</v>
      </c>
      <c r="AT123" s="15">
        <f t="shared" si="168"/>
        <v>0</v>
      </c>
      <c r="AU123" s="15">
        <f t="shared" si="168"/>
        <v>0</v>
      </c>
      <c r="AV123" s="15">
        <f t="shared" si="168"/>
        <v>0</v>
      </c>
      <c r="AW123" s="12">
        <f t="shared" si="168"/>
        <v>76405</v>
      </c>
      <c r="AX123" s="12">
        <f t="shared" si="168"/>
        <v>6343</v>
      </c>
      <c r="AY123" s="15">
        <f t="shared" si="168"/>
        <v>0</v>
      </c>
      <c r="AZ123" s="15">
        <f t="shared" si="168"/>
        <v>0</v>
      </c>
      <c r="BA123" s="15">
        <f t="shared" si="168"/>
        <v>0</v>
      </c>
      <c r="BB123" s="15">
        <f t="shared" si="168"/>
        <v>0</v>
      </c>
      <c r="BC123" s="54">
        <f t="shared" si="168"/>
        <v>76405</v>
      </c>
      <c r="BD123" s="54">
        <f t="shared" si="168"/>
        <v>6343</v>
      </c>
      <c r="BE123" s="54">
        <f t="shared" si="168"/>
        <v>32318</v>
      </c>
      <c r="BF123" s="54">
        <f t="shared" si="168"/>
        <v>0</v>
      </c>
      <c r="BG123" s="61">
        <f t="shared" si="106"/>
        <v>42.2982789084484</v>
      </c>
      <c r="BH123" s="62">
        <f>BF123/BD123*100</f>
        <v>0</v>
      </c>
    </row>
    <row r="124" spans="1:60" ht="34.5" customHeight="1">
      <c r="A124" s="23" t="s">
        <v>95</v>
      </c>
      <c r="B124" s="13">
        <v>913</v>
      </c>
      <c r="C124" s="13" t="s">
        <v>7</v>
      </c>
      <c r="D124" s="13" t="s">
        <v>33</v>
      </c>
      <c r="E124" s="13" t="s">
        <v>40</v>
      </c>
      <c r="F124" s="13"/>
      <c r="G124" s="16">
        <f>G125+G129+G133</f>
        <v>71023</v>
      </c>
      <c r="H124" s="16">
        <f aca="true" t="shared" si="169" ref="H124:N124">H125+H129+H133</f>
        <v>0</v>
      </c>
      <c r="I124" s="10">
        <f t="shared" si="169"/>
        <v>0</v>
      </c>
      <c r="J124" s="10">
        <f t="shared" si="169"/>
        <v>0</v>
      </c>
      <c r="K124" s="10">
        <f t="shared" si="169"/>
        <v>0</v>
      </c>
      <c r="L124" s="10">
        <f t="shared" si="169"/>
        <v>0</v>
      </c>
      <c r="M124" s="16">
        <f t="shared" si="169"/>
        <v>71023</v>
      </c>
      <c r="N124" s="16">
        <f t="shared" si="169"/>
        <v>0</v>
      </c>
      <c r="O124" s="10">
        <f aca="true" t="shared" si="170" ref="O124:T124">O125+O129+O133</f>
        <v>0</v>
      </c>
      <c r="P124" s="10">
        <f t="shared" si="170"/>
        <v>0</v>
      </c>
      <c r="Q124" s="10">
        <f t="shared" si="170"/>
        <v>0</v>
      </c>
      <c r="R124" s="10">
        <f t="shared" si="170"/>
        <v>0</v>
      </c>
      <c r="S124" s="16">
        <f t="shared" si="170"/>
        <v>71023</v>
      </c>
      <c r="T124" s="16">
        <f t="shared" si="170"/>
        <v>0</v>
      </c>
      <c r="U124" s="10">
        <f aca="true" t="shared" si="171" ref="U124:Z124">U125+U129+U133</f>
        <v>0</v>
      </c>
      <c r="V124" s="10">
        <f t="shared" si="171"/>
        <v>0</v>
      </c>
      <c r="W124" s="10">
        <f t="shared" si="171"/>
        <v>0</v>
      </c>
      <c r="X124" s="10">
        <f t="shared" si="171"/>
        <v>0</v>
      </c>
      <c r="Y124" s="16">
        <f t="shared" si="171"/>
        <v>71023</v>
      </c>
      <c r="Z124" s="16">
        <f t="shared" si="171"/>
        <v>0</v>
      </c>
      <c r="AA124" s="10">
        <f aca="true" t="shared" si="172" ref="AA124:AF124">AA125+AA129+AA133</f>
        <v>-571</v>
      </c>
      <c r="AB124" s="10">
        <f t="shared" si="172"/>
        <v>0</v>
      </c>
      <c r="AC124" s="10">
        <f t="shared" si="172"/>
        <v>0</v>
      </c>
      <c r="AD124" s="10">
        <f t="shared" si="172"/>
        <v>-545</v>
      </c>
      <c r="AE124" s="16">
        <f t="shared" si="172"/>
        <v>69907</v>
      </c>
      <c r="AF124" s="16">
        <f t="shared" si="172"/>
        <v>0</v>
      </c>
      <c r="AG124" s="10">
        <f aca="true" t="shared" si="173" ref="AG124:AL124">AG125+AG129+AG133</f>
        <v>155</v>
      </c>
      <c r="AH124" s="10">
        <f t="shared" si="173"/>
        <v>0</v>
      </c>
      <c r="AI124" s="10">
        <f t="shared" si="173"/>
        <v>0</v>
      </c>
      <c r="AJ124" s="10">
        <f t="shared" si="173"/>
        <v>0</v>
      </c>
      <c r="AK124" s="36">
        <f t="shared" si="173"/>
        <v>70062</v>
      </c>
      <c r="AL124" s="36">
        <f t="shared" si="173"/>
        <v>0</v>
      </c>
      <c r="AM124" s="16">
        <f>AM125+AM129+AM133+AM141+AM148+AM151</f>
        <v>0</v>
      </c>
      <c r="AN124" s="16">
        <f>AN125+AN129+AN133+AN141+AN148+AN151</f>
        <v>6343</v>
      </c>
      <c r="AO124" s="16">
        <f>AO125+AO129+AO133+AO141+AO148+AO151</f>
        <v>0</v>
      </c>
      <c r="AP124" s="16">
        <f>AP125+AP129+AP133+AP141+AP148+AP151</f>
        <v>0</v>
      </c>
      <c r="AQ124" s="16">
        <f>AQ125+AQ129+AQ133+AQ141+AQ148+AQ151</f>
        <v>76405</v>
      </c>
      <c r="AR124" s="16">
        <f>AR125+AR129+AR133+AR141+AR148+AR151</f>
        <v>6343</v>
      </c>
      <c r="AS124" s="16">
        <f>AS125+AS129+AS133+AS141+AS148+AS151</f>
        <v>0</v>
      </c>
      <c r="AT124" s="16">
        <f>AT125+AT129+AT133+AT141+AT148+AT151</f>
        <v>0</v>
      </c>
      <c r="AU124" s="16">
        <f>AU125+AU129+AU133+AU141+AU148+AU151</f>
        <v>0</v>
      </c>
      <c r="AV124" s="16">
        <f>AV125+AV129+AV133+AV141+AV148+AV151</f>
        <v>0</v>
      </c>
      <c r="AW124" s="16">
        <f>AW125+AW129+AW133+AW141+AW148+AW151</f>
        <v>76405</v>
      </c>
      <c r="AX124" s="16">
        <f>AX125+AX129+AX133+AX141+AX148+AX151</f>
        <v>6343</v>
      </c>
      <c r="AY124" s="16">
        <f>AY125+AY129+AY133+AY141+AY148+AY151</f>
        <v>0</v>
      </c>
      <c r="AZ124" s="16">
        <f>AZ125+AZ129+AZ133+AZ141+AZ148+AZ151</f>
        <v>0</v>
      </c>
      <c r="BA124" s="16">
        <f>BA125+BA129+BA133+BA141+BA148+BA151</f>
        <v>0</v>
      </c>
      <c r="BB124" s="16">
        <f>BB125+BB129+BB133+BB141+BB148+BB151</f>
        <v>0</v>
      </c>
      <c r="BC124" s="50">
        <f>BC125+BC129+BC133+BC141+BC148+BC151</f>
        <v>76405</v>
      </c>
      <c r="BD124" s="50">
        <f>BD125+BD129+BD133+BD141+BD148+BD151</f>
        <v>6343</v>
      </c>
      <c r="BE124" s="50">
        <f>BE125+BE129+BE133+BE141+BE148+BE151</f>
        <v>32318</v>
      </c>
      <c r="BF124" s="50">
        <f>BF125+BF129+BF133+BF141+BF148+BF151</f>
        <v>0</v>
      </c>
      <c r="BG124" s="57">
        <f t="shared" si="106"/>
        <v>42.2982789084484</v>
      </c>
      <c r="BH124" s="58">
        <f>BF124/BD124*100</f>
        <v>0</v>
      </c>
    </row>
    <row r="125" spans="1:60" ht="33">
      <c r="A125" s="26" t="s">
        <v>9</v>
      </c>
      <c r="B125" s="13">
        <v>913</v>
      </c>
      <c r="C125" s="13" t="s">
        <v>7</v>
      </c>
      <c r="D125" s="13" t="s">
        <v>33</v>
      </c>
      <c r="E125" s="13" t="s">
        <v>50</v>
      </c>
      <c r="F125" s="13"/>
      <c r="G125" s="16">
        <f aca="true" t="shared" si="174" ref="G125:R127">G126</f>
        <v>49220</v>
      </c>
      <c r="H125" s="16">
        <f t="shared" si="174"/>
        <v>0</v>
      </c>
      <c r="I125" s="10">
        <f t="shared" si="174"/>
        <v>0</v>
      </c>
      <c r="J125" s="10">
        <f t="shared" si="174"/>
        <v>0</v>
      </c>
      <c r="K125" s="10">
        <f t="shared" si="174"/>
        <v>0</v>
      </c>
      <c r="L125" s="10">
        <f t="shared" si="174"/>
        <v>0</v>
      </c>
      <c r="M125" s="16">
        <f t="shared" si="174"/>
        <v>49220</v>
      </c>
      <c r="N125" s="16">
        <f t="shared" si="174"/>
        <v>0</v>
      </c>
      <c r="O125" s="10">
        <f t="shared" si="174"/>
        <v>0</v>
      </c>
      <c r="P125" s="10">
        <f t="shared" si="174"/>
        <v>0</v>
      </c>
      <c r="Q125" s="10">
        <f t="shared" si="174"/>
        <v>0</v>
      </c>
      <c r="R125" s="10">
        <f t="shared" si="174"/>
        <v>0</v>
      </c>
      <c r="S125" s="16">
        <f aca="true" t="shared" si="175" ref="S125:AH127">S126</f>
        <v>49220</v>
      </c>
      <c r="T125" s="16">
        <f t="shared" si="175"/>
        <v>0</v>
      </c>
      <c r="U125" s="10">
        <f t="shared" si="175"/>
        <v>0</v>
      </c>
      <c r="V125" s="10">
        <f t="shared" si="175"/>
        <v>0</v>
      </c>
      <c r="W125" s="10">
        <f t="shared" si="175"/>
        <v>0</v>
      </c>
      <c r="X125" s="10">
        <f t="shared" si="175"/>
        <v>0</v>
      </c>
      <c r="Y125" s="16">
        <f t="shared" si="175"/>
        <v>49220</v>
      </c>
      <c r="Z125" s="16">
        <f t="shared" si="175"/>
        <v>0</v>
      </c>
      <c r="AA125" s="10">
        <f t="shared" si="175"/>
        <v>-571</v>
      </c>
      <c r="AB125" s="10">
        <f t="shared" si="175"/>
        <v>0</v>
      </c>
      <c r="AC125" s="10">
        <f t="shared" si="175"/>
        <v>0</v>
      </c>
      <c r="AD125" s="10">
        <f t="shared" si="175"/>
        <v>0</v>
      </c>
      <c r="AE125" s="16">
        <f t="shared" si="175"/>
        <v>48649</v>
      </c>
      <c r="AF125" s="16">
        <f t="shared" si="175"/>
        <v>0</v>
      </c>
      <c r="AG125" s="10">
        <f t="shared" si="175"/>
        <v>0</v>
      </c>
      <c r="AH125" s="10">
        <f t="shared" si="175"/>
        <v>0</v>
      </c>
      <c r="AI125" s="10">
        <f aca="true" t="shared" si="176" ref="AG125:AV127">AI126</f>
        <v>0</v>
      </c>
      <c r="AJ125" s="10">
        <f t="shared" si="176"/>
        <v>0</v>
      </c>
      <c r="AK125" s="36">
        <f t="shared" si="176"/>
        <v>48649</v>
      </c>
      <c r="AL125" s="36">
        <f t="shared" si="176"/>
        <v>0</v>
      </c>
      <c r="AM125" s="10">
        <f t="shared" si="176"/>
        <v>-1150</v>
      </c>
      <c r="AN125" s="10">
        <f t="shared" si="176"/>
        <v>0</v>
      </c>
      <c r="AO125" s="10">
        <f t="shared" si="176"/>
        <v>0</v>
      </c>
      <c r="AP125" s="10">
        <f t="shared" si="176"/>
        <v>0</v>
      </c>
      <c r="AQ125" s="16">
        <f t="shared" si="176"/>
        <v>47499</v>
      </c>
      <c r="AR125" s="16">
        <f t="shared" si="176"/>
        <v>0</v>
      </c>
      <c r="AS125" s="10">
        <f t="shared" si="176"/>
        <v>0</v>
      </c>
      <c r="AT125" s="10">
        <f t="shared" si="176"/>
        <v>0</v>
      </c>
      <c r="AU125" s="10">
        <f t="shared" si="176"/>
        <v>0</v>
      </c>
      <c r="AV125" s="10">
        <f t="shared" si="176"/>
        <v>0</v>
      </c>
      <c r="AW125" s="16">
        <f aca="true" t="shared" si="177" ref="AS125:BF127">AW126</f>
        <v>47499</v>
      </c>
      <c r="AX125" s="16">
        <f t="shared" si="177"/>
        <v>0</v>
      </c>
      <c r="AY125" s="10">
        <f t="shared" si="177"/>
        <v>0</v>
      </c>
      <c r="AZ125" s="10">
        <f t="shared" si="177"/>
        <v>0</v>
      </c>
      <c r="BA125" s="10">
        <f t="shared" si="177"/>
        <v>0</v>
      </c>
      <c r="BB125" s="10">
        <f t="shared" si="177"/>
        <v>0</v>
      </c>
      <c r="BC125" s="50">
        <f t="shared" si="177"/>
        <v>47499</v>
      </c>
      <c r="BD125" s="50">
        <f t="shared" si="177"/>
        <v>0</v>
      </c>
      <c r="BE125" s="50">
        <f t="shared" si="177"/>
        <v>22043</v>
      </c>
      <c r="BF125" s="50">
        <f t="shared" si="177"/>
        <v>0</v>
      </c>
      <c r="BG125" s="57">
        <f t="shared" si="106"/>
        <v>46.40729278511127</v>
      </c>
      <c r="BH125" s="58"/>
    </row>
    <row r="126" spans="1:60" ht="33">
      <c r="A126" s="26" t="s">
        <v>70</v>
      </c>
      <c r="B126" s="13">
        <v>913</v>
      </c>
      <c r="C126" s="13" t="s">
        <v>7</v>
      </c>
      <c r="D126" s="13" t="s">
        <v>33</v>
      </c>
      <c r="E126" s="13" t="s">
        <v>71</v>
      </c>
      <c r="F126" s="13"/>
      <c r="G126" s="16">
        <f t="shared" si="174"/>
        <v>49220</v>
      </c>
      <c r="H126" s="16">
        <f t="shared" si="174"/>
        <v>0</v>
      </c>
      <c r="I126" s="10">
        <f t="shared" si="174"/>
        <v>0</v>
      </c>
      <c r="J126" s="10">
        <f t="shared" si="174"/>
        <v>0</v>
      </c>
      <c r="K126" s="10">
        <f t="shared" si="174"/>
        <v>0</v>
      </c>
      <c r="L126" s="10">
        <f t="shared" si="174"/>
        <v>0</v>
      </c>
      <c r="M126" s="16">
        <f t="shared" si="174"/>
        <v>49220</v>
      </c>
      <c r="N126" s="16">
        <f t="shared" si="174"/>
        <v>0</v>
      </c>
      <c r="O126" s="10">
        <f t="shared" si="174"/>
        <v>0</v>
      </c>
      <c r="P126" s="10">
        <f t="shared" si="174"/>
        <v>0</v>
      </c>
      <c r="Q126" s="10">
        <f t="shared" si="174"/>
        <v>0</v>
      </c>
      <c r="R126" s="10">
        <f t="shared" si="174"/>
        <v>0</v>
      </c>
      <c r="S126" s="16">
        <f t="shared" si="175"/>
        <v>49220</v>
      </c>
      <c r="T126" s="16">
        <f t="shared" si="175"/>
        <v>0</v>
      </c>
      <c r="U126" s="10">
        <f t="shared" si="175"/>
        <v>0</v>
      </c>
      <c r="V126" s="10">
        <f t="shared" si="175"/>
        <v>0</v>
      </c>
      <c r="W126" s="10">
        <f t="shared" si="175"/>
        <v>0</v>
      </c>
      <c r="X126" s="10">
        <f t="shared" si="175"/>
        <v>0</v>
      </c>
      <c r="Y126" s="16">
        <f t="shared" si="175"/>
        <v>49220</v>
      </c>
      <c r="Z126" s="16">
        <f t="shared" si="175"/>
        <v>0</v>
      </c>
      <c r="AA126" s="10">
        <f t="shared" si="175"/>
        <v>-571</v>
      </c>
      <c r="AB126" s="10">
        <f t="shared" si="175"/>
        <v>0</v>
      </c>
      <c r="AC126" s="10">
        <f t="shared" si="175"/>
        <v>0</v>
      </c>
      <c r="AD126" s="10">
        <f t="shared" si="175"/>
        <v>0</v>
      </c>
      <c r="AE126" s="16">
        <f t="shared" si="175"/>
        <v>48649</v>
      </c>
      <c r="AF126" s="16">
        <f t="shared" si="175"/>
        <v>0</v>
      </c>
      <c r="AG126" s="10">
        <f t="shared" si="176"/>
        <v>0</v>
      </c>
      <c r="AH126" s="10">
        <f t="shared" si="176"/>
        <v>0</v>
      </c>
      <c r="AI126" s="10">
        <f t="shared" si="176"/>
        <v>0</v>
      </c>
      <c r="AJ126" s="10">
        <f t="shared" si="176"/>
        <v>0</v>
      </c>
      <c r="AK126" s="36">
        <f t="shared" si="176"/>
        <v>48649</v>
      </c>
      <c r="AL126" s="36">
        <f t="shared" si="176"/>
        <v>0</v>
      </c>
      <c r="AM126" s="10">
        <f t="shared" si="176"/>
        <v>-1150</v>
      </c>
      <c r="AN126" s="10">
        <f t="shared" si="176"/>
        <v>0</v>
      </c>
      <c r="AO126" s="10">
        <f t="shared" si="176"/>
        <v>0</v>
      </c>
      <c r="AP126" s="10">
        <f t="shared" si="176"/>
        <v>0</v>
      </c>
      <c r="AQ126" s="16">
        <f t="shared" si="176"/>
        <v>47499</v>
      </c>
      <c r="AR126" s="16">
        <f t="shared" si="176"/>
        <v>0</v>
      </c>
      <c r="AS126" s="10">
        <f t="shared" si="177"/>
        <v>0</v>
      </c>
      <c r="AT126" s="10">
        <f t="shared" si="177"/>
        <v>0</v>
      </c>
      <c r="AU126" s="10">
        <f t="shared" si="177"/>
        <v>0</v>
      </c>
      <c r="AV126" s="10">
        <f t="shared" si="177"/>
        <v>0</v>
      </c>
      <c r="AW126" s="16">
        <f t="shared" si="177"/>
        <v>47499</v>
      </c>
      <c r="AX126" s="16">
        <f t="shared" si="177"/>
        <v>0</v>
      </c>
      <c r="AY126" s="10">
        <f t="shared" si="177"/>
        <v>0</v>
      </c>
      <c r="AZ126" s="10">
        <f t="shared" si="177"/>
        <v>0</v>
      </c>
      <c r="BA126" s="10">
        <f t="shared" si="177"/>
        <v>0</v>
      </c>
      <c r="BB126" s="10">
        <f t="shared" si="177"/>
        <v>0</v>
      </c>
      <c r="BC126" s="50">
        <f t="shared" si="177"/>
        <v>47499</v>
      </c>
      <c r="BD126" s="50">
        <f t="shared" si="177"/>
        <v>0</v>
      </c>
      <c r="BE126" s="50">
        <f t="shared" si="177"/>
        <v>22043</v>
      </c>
      <c r="BF126" s="50">
        <f t="shared" si="177"/>
        <v>0</v>
      </c>
      <c r="BG126" s="57">
        <f t="shared" si="106"/>
        <v>46.40729278511127</v>
      </c>
      <c r="BH126" s="58"/>
    </row>
    <row r="127" spans="1:60" ht="33">
      <c r="A127" s="26" t="s">
        <v>11</v>
      </c>
      <c r="B127" s="13">
        <v>913</v>
      </c>
      <c r="C127" s="13" t="s">
        <v>7</v>
      </c>
      <c r="D127" s="13" t="s">
        <v>33</v>
      </c>
      <c r="E127" s="13" t="s">
        <v>71</v>
      </c>
      <c r="F127" s="13" t="s">
        <v>12</v>
      </c>
      <c r="G127" s="14">
        <f t="shared" si="174"/>
        <v>49220</v>
      </c>
      <c r="H127" s="14">
        <f t="shared" si="174"/>
        <v>0</v>
      </c>
      <c r="I127" s="10">
        <f t="shared" si="174"/>
        <v>0</v>
      </c>
      <c r="J127" s="10">
        <f t="shared" si="174"/>
        <v>0</v>
      </c>
      <c r="K127" s="10">
        <f t="shared" si="174"/>
        <v>0</v>
      </c>
      <c r="L127" s="10">
        <f t="shared" si="174"/>
        <v>0</v>
      </c>
      <c r="M127" s="14">
        <f t="shared" si="174"/>
        <v>49220</v>
      </c>
      <c r="N127" s="14">
        <f t="shared" si="174"/>
        <v>0</v>
      </c>
      <c r="O127" s="10">
        <f t="shared" si="174"/>
        <v>0</v>
      </c>
      <c r="P127" s="10">
        <f t="shared" si="174"/>
        <v>0</v>
      </c>
      <c r="Q127" s="10">
        <f t="shared" si="174"/>
        <v>0</v>
      </c>
      <c r="R127" s="10">
        <f t="shared" si="174"/>
        <v>0</v>
      </c>
      <c r="S127" s="14">
        <f t="shared" si="175"/>
        <v>49220</v>
      </c>
      <c r="T127" s="14">
        <f t="shared" si="175"/>
        <v>0</v>
      </c>
      <c r="U127" s="10">
        <f t="shared" si="175"/>
        <v>0</v>
      </c>
      <c r="V127" s="10">
        <f t="shared" si="175"/>
        <v>0</v>
      </c>
      <c r="W127" s="10">
        <f t="shared" si="175"/>
        <v>0</v>
      </c>
      <c r="X127" s="10">
        <f t="shared" si="175"/>
        <v>0</v>
      </c>
      <c r="Y127" s="14">
        <f t="shared" si="175"/>
        <v>49220</v>
      </c>
      <c r="Z127" s="14">
        <f t="shared" si="175"/>
        <v>0</v>
      </c>
      <c r="AA127" s="10">
        <f t="shared" si="175"/>
        <v>-571</v>
      </c>
      <c r="AB127" s="10">
        <f t="shared" si="175"/>
        <v>0</v>
      </c>
      <c r="AC127" s="10">
        <f t="shared" si="175"/>
        <v>0</v>
      </c>
      <c r="AD127" s="10">
        <f t="shared" si="175"/>
        <v>0</v>
      </c>
      <c r="AE127" s="14">
        <f t="shared" si="175"/>
        <v>48649</v>
      </c>
      <c r="AF127" s="14">
        <f t="shared" si="175"/>
        <v>0</v>
      </c>
      <c r="AG127" s="10">
        <f t="shared" si="176"/>
        <v>0</v>
      </c>
      <c r="AH127" s="10">
        <f t="shared" si="176"/>
        <v>0</v>
      </c>
      <c r="AI127" s="10">
        <f t="shared" si="176"/>
        <v>0</v>
      </c>
      <c r="AJ127" s="10">
        <f t="shared" si="176"/>
        <v>0</v>
      </c>
      <c r="AK127" s="35">
        <f t="shared" si="176"/>
        <v>48649</v>
      </c>
      <c r="AL127" s="35">
        <f t="shared" si="176"/>
        <v>0</v>
      </c>
      <c r="AM127" s="10">
        <f t="shared" si="176"/>
        <v>-1150</v>
      </c>
      <c r="AN127" s="10">
        <f t="shared" si="176"/>
        <v>0</v>
      </c>
      <c r="AO127" s="10">
        <f t="shared" si="176"/>
        <v>0</v>
      </c>
      <c r="AP127" s="10">
        <f t="shared" si="176"/>
        <v>0</v>
      </c>
      <c r="AQ127" s="14">
        <f t="shared" si="176"/>
        <v>47499</v>
      </c>
      <c r="AR127" s="14">
        <f t="shared" si="176"/>
        <v>0</v>
      </c>
      <c r="AS127" s="10">
        <f t="shared" si="177"/>
        <v>0</v>
      </c>
      <c r="AT127" s="10">
        <f t="shared" si="177"/>
        <v>0</v>
      </c>
      <c r="AU127" s="10">
        <f t="shared" si="177"/>
        <v>0</v>
      </c>
      <c r="AV127" s="10">
        <f t="shared" si="177"/>
        <v>0</v>
      </c>
      <c r="AW127" s="14">
        <f t="shared" si="177"/>
        <v>47499</v>
      </c>
      <c r="AX127" s="14">
        <f t="shared" si="177"/>
        <v>0</v>
      </c>
      <c r="AY127" s="10">
        <f t="shared" si="177"/>
        <v>0</v>
      </c>
      <c r="AZ127" s="10">
        <f t="shared" si="177"/>
        <v>0</v>
      </c>
      <c r="BA127" s="10">
        <f t="shared" si="177"/>
        <v>0</v>
      </c>
      <c r="BB127" s="10">
        <f t="shared" si="177"/>
        <v>0</v>
      </c>
      <c r="BC127" s="48">
        <f t="shared" si="177"/>
        <v>47499</v>
      </c>
      <c r="BD127" s="48">
        <f t="shared" si="177"/>
        <v>0</v>
      </c>
      <c r="BE127" s="48">
        <f t="shared" si="177"/>
        <v>22043</v>
      </c>
      <c r="BF127" s="48">
        <f t="shared" si="177"/>
        <v>0</v>
      </c>
      <c r="BG127" s="57">
        <f t="shared" si="106"/>
        <v>46.40729278511127</v>
      </c>
      <c r="BH127" s="58"/>
    </row>
    <row r="128" spans="1:60" ht="16.5">
      <c r="A128" s="27" t="s">
        <v>18</v>
      </c>
      <c r="B128" s="13">
        <v>913</v>
      </c>
      <c r="C128" s="13" t="s">
        <v>7</v>
      </c>
      <c r="D128" s="13" t="s">
        <v>33</v>
      </c>
      <c r="E128" s="13" t="s">
        <v>71</v>
      </c>
      <c r="F128" s="10">
        <v>620</v>
      </c>
      <c r="G128" s="10">
        <f>43148+4922+1150</f>
        <v>49220</v>
      </c>
      <c r="H128" s="10"/>
      <c r="I128" s="10"/>
      <c r="J128" s="10"/>
      <c r="K128" s="10"/>
      <c r="L128" s="10"/>
      <c r="M128" s="10">
        <f>G128+I128+J128+K128+L128</f>
        <v>49220</v>
      </c>
      <c r="N128" s="10">
        <f>H128+J128</f>
        <v>0</v>
      </c>
      <c r="O128" s="10"/>
      <c r="P128" s="10"/>
      <c r="Q128" s="10"/>
      <c r="R128" s="10"/>
      <c r="S128" s="10">
        <f>M128+O128+P128+Q128+R128</f>
        <v>49220</v>
      </c>
      <c r="T128" s="10">
        <f>N128+P128</f>
        <v>0</v>
      </c>
      <c r="U128" s="10"/>
      <c r="V128" s="10"/>
      <c r="W128" s="10"/>
      <c r="X128" s="10"/>
      <c r="Y128" s="10">
        <f>S128+U128+V128+W128+X128</f>
        <v>49220</v>
      </c>
      <c r="Z128" s="10">
        <f>T128+V128</f>
        <v>0</v>
      </c>
      <c r="AA128" s="10">
        <v>-571</v>
      </c>
      <c r="AB128" s="10"/>
      <c r="AC128" s="10"/>
      <c r="AD128" s="10"/>
      <c r="AE128" s="10">
        <f>Y128+AA128+AB128+AC128+AD128</f>
        <v>48649</v>
      </c>
      <c r="AF128" s="10">
        <f>Z128+AB128</f>
        <v>0</v>
      </c>
      <c r="AG128" s="10"/>
      <c r="AH128" s="10"/>
      <c r="AI128" s="10"/>
      <c r="AJ128" s="10"/>
      <c r="AK128" s="32">
        <f>AE128+AG128+AH128+AI128+AJ128</f>
        <v>48649</v>
      </c>
      <c r="AL128" s="32">
        <f>AF128+AH128</f>
        <v>0</v>
      </c>
      <c r="AM128" s="10">
        <v>-1150</v>
      </c>
      <c r="AN128" s="10"/>
      <c r="AO128" s="10"/>
      <c r="AP128" s="10"/>
      <c r="AQ128" s="10">
        <f>AK128+AM128+AN128+AO128+AP128</f>
        <v>47499</v>
      </c>
      <c r="AR128" s="10">
        <f>AL128+AN128</f>
        <v>0</v>
      </c>
      <c r="AS128" s="10"/>
      <c r="AT128" s="10"/>
      <c r="AU128" s="10"/>
      <c r="AV128" s="10"/>
      <c r="AW128" s="10">
        <f>AQ128+AS128+AT128+AU128+AV128</f>
        <v>47499</v>
      </c>
      <c r="AX128" s="10">
        <f>AR128+AT128</f>
        <v>0</v>
      </c>
      <c r="AY128" s="10"/>
      <c r="AZ128" s="10"/>
      <c r="BA128" s="10"/>
      <c r="BB128" s="10"/>
      <c r="BC128" s="49">
        <f>AW128+AY128+AZ128+BA128+BB128</f>
        <v>47499</v>
      </c>
      <c r="BD128" s="49">
        <f>AX128+AZ128</f>
        <v>0</v>
      </c>
      <c r="BE128" s="50">
        <v>22043</v>
      </c>
      <c r="BF128" s="50"/>
      <c r="BG128" s="57">
        <f t="shared" si="106"/>
        <v>46.40729278511127</v>
      </c>
      <c r="BH128" s="58"/>
    </row>
    <row r="129" spans="1:60" ht="16.5">
      <c r="A129" s="26" t="s">
        <v>14</v>
      </c>
      <c r="B129" s="13">
        <v>913</v>
      </c>
      <c r="C129" s="13" t="s">
        <v>7</v>
      </c>
      <c r="D129" s="13" t="s">
        <v>33</v>
      </c>
      <c r="E129" s="13" t="s">
        <v>41</v>
      </c>
      <c r="F129" s="13"/>
      <c r="G129" s="16">
        <f aca="true" t="shared" si="178" ref="G129:R131">G130</f>
        <v>563</v>
      </c>
      <c r="H129" s="16">
        <f t="shared" si="178"/>
        <v>0</v>
      </c>
      <c r="I129" s="10">
        <f t="shared" si="178"/>
        <v>0</v>
      </c>
      <c r="J129" s="10">
        <f t="shared" si="178"/>
        <v>0</v>
      </c>
      <c r="K129" s="10">
        <f t="shared" si="178"/>
        <v>0</v>
      </c>
      <c r="L129" s="10">
        <f t="shared" si="178"/>
        <v>0</v>
      </c>
      <c r="M129" s="16">
        <f t="shared" si="178"/>
        <v>563</v>
      </c>
      <c r="N129" s="16">
        <f t="shared" si="178"/>
        <v>0</v>
      </c>
      <c r="O129" s="10">
        <f t="shared" si="178"/>
        <v>0</v>
      </c>
      <c r="P129" s="10">
        <f t="shared" si="178"/>
        <v>0</v>
      </c>
      <c r="Q129" s="10">
        <f t="shared" si="178"/>
        <v>0</v>
      </c>
      <c r="R129" s="10">
        <f t="shared" si="178"/>
        <v>0</v>
      </c>
      <c r="S129" s="16">
        <f aca="true" t="shared" si="179" ref="S129:AH131">S130</f>
        <v>563</v>
      </c>
      <c r="T129" s="16">
        <f t="shared" si="179"/>
        <v>0</v>
      </c>
      <c r="U129" s="10">
        <f t="shared" si="179"/>
        <v>0</v>
      </c>
      <c r="V129" s="10">
        <f t="shared" si="179"/>
        <v>0</v>
      </c>
      <c r="W129" s="10">
        <f t="shared" si="179"/>
        <v>0</v>
      </c>
      <c r="X129" s="10">
        <f t="shared" si="179"/>
        <v>0</v>
      </c>
      <c r="Y129" s="16">
        <f t="shared" si="179"/>
        <v>563</v>
      </c>
      <c r="Z129" s="16">
        <f t="shared" si="179"/>
        <v>0</v>
      </c>
      <c r="AA129" s="10">
        <f t="shared" si="179"/>
        <v>0</v>
      </c>
      <c r="AB129" s="10">
        <f t="shared" si="179"/>
        <v>0</v>
      </c>
      <c r="AC129" s="10">
        <f t="shared" si="179"/>
        <v>0</v>
      </c>
      <c r="AD129" s="10">
        <f t="shared" si="179"/>
        <v>0</v>
      </c>
      <c r="AE129" s="16">
        <f t="shared" si="179"/>
        <v>563</v>
      </c>
      <c r="AF129" s="16">
        <f t="shared" si="179"/>
        <v>0</v>
      </c>
      <c r="AG129" s="10">
        <f t="shared" si="179"/>
        <v>155</v>
      </c>
      <c r="AH129" s="10">
        <f t="shared" si="179"/>
        <v>0</v>
      </c>
      <c r="AI129" s="10">
        <f aca="true" t="shared" si="180" ref="AG129:AV131">AI130</f>
        <v>0</v>
      </c>
      <c r="AJ129" s="10">
        <f t="shared" si="180"/>
        <v>0</v>
      </c>
      <c r="AK129" s="36">
        <f t="shared" si="180"/>
        <v>718</v>
      </c>
      <c r="AL129" s="36">
        <f t="shared" si="180"/>
        <v>0</v>
      </c>
      <c r="AM129" s="10">
        <f t="shared" si="180"/>
        <v>816</v>
      </c>
      <c r="AN129" s="10">
        <f t="shared" si="180"/>
        <v>0</v>
      </c>
      <c r="AO129" s="10">
        <f t="shared" si="180"/>
        <v>0</v>
      </c>
      <c r="AP129" s="10">
        <f t="shared" si="180"/>
        <v>0</v>
      </c>
      <c r="AQ129" s="16">
        <f t="shared" si="180"/>
        <v>1534</v>
      </c>
      <c r="AR129" s="16">
        <f t="shared" si="180"/>
        <v>0</v>
      </c>
      <c r="AS129" s="10">
        <f t="shared" si="180"/>
        <v>0</v>
      </c>
      <c r="AT129" s="10">
        <f t="shared" si="180"/>
        <v>0</v>
      </c>
      <c r="AU129" s="10">
        <f t="shared" si="180"/>
        <v>0</v>
      </c>
      <c r="AV129" s="10">
        <f t="shared" si="180"/>
        <v>0</v>
      </c>
      <c r="AW129" s="16">
        <f aca="true" t="shared" si="181" ref="AS129:BF131">AW130</f>
        <v>1534</v>
      </c>
      <c r="AX129" s="16">
        <f t="shared" si="181"/>
        <v>0</v>
      </c>
      <c r="AY129" s="10">
        <f t="shared" si="181"/>
        <v>0</v>
      </c>
      <c r="AZ129" s="10">
        <f t="shared" si="181"/>
        <v>0</v>
      </c>
      <c r="BA129" s="10">
        <f t="shared" si="181"/>
        <v>0</v>
      </c>
      <c r="BB129" s="10">
        <f t="shared" si="181"/>
        <v>0</v>
      </c>
      <c r="BC129" s="50">
        <f t="shared" si="181"/>
        <v>1534</v>
      </c>
      <c r="BD129" s="50">
        <f t="shared" si="181"/>
        <v>0</v>
      </c>
      <c r="BE129" s="50">
        <f t="shared" si="181"/>
        <v>696</v>
      </c>
      <c r="BF129" s="50">
        <f t="shared" si="181"/>
        <v>0</v>
      </c>
      <c r="BG129" s="57">
        <f t="shared" si="106"/>
        <v>45.371577574967404</v>
      </c>
      <c r="BH129" s="58"/>
    </row>
    <row r="130" spans="1:60" ht="33">
      <c r="A130" s="26" t="s">
        <v>72</v>
      </c>
      <c r="B130" s="13">
        <v>913</v>
      </c>
      <c r="C130" s="13" t="s">
        <v>7</v>
      </c>
      <c r="D130" s="13" t="s">
        <v>33</v>
      </c>
      <c r="E130" s="13" t="s">
        <v>73</v>
      </c>
      <c r="F130" s="13"/>
      <c r="G130" s="16">
        <f t="shared" si="178"/>
        <v>563</v>
      </c>
      <c r="H130" s="16">
        <f t="shared" si="178"/>
        <v>0</v>
      </c>
      <c r="I130" s="10">
        <f t="shared" si="178"/>
        <v>0</v>
      </c>
      <c r="J130" s="10">
        <f t="shared" si="178"/>
        <v>0</v>
      </c>
      <c r="K130" s="10">
        <f t="shared" si="178"/>
        <v>0</v>
      </c>
      <c r="L130" s="10">
        <f t="shared" si="178"/>
        <v>0</v>
      </c>
      <c r="M130" s="16">
        <f t="shared" si="178"/>
        <v>563</v>
      </c>
      <c r="N130" s="16">
        <f t="shared" si="178"/>
        <v>0</v>
      </c>
      <c r="O130" s="10">
        <f t="shared" si="178"/>
        <v>0</v>
      </c>
      <c r="P130" s="10">
        <f t="shared" si="178"/>
        <v>0</v>
      </c>
      <c r="Q130" s="10">
        <f t="shared" si="178"/>
        <v>0</v>
      </c>
      <c r="R130" s="10">
        <f t="shared" si="178"/>
        <v>0</v>
      </c>
      <c r="S130" s="16">
        <f t="shared" si="179"/>
        <v>563</v>
      </c>
      <c r="T130" s="16">
        <f t="shared" si="179"/>
        <v>0</v>
      </c>
      <c r="U130" s="10">
        <f t="shared" si="179"/>
        <v>0</v>
      </c>
      <c r="V130" s="10">
        <f t="shared" si="179"/>
        <v>0</v>
      </c>
      <c r="W130" s="10">
        <f t="shared" si="179"/>
        <v>0</v>
      </c>
      <c r="X130" s="10">
        <f t="shared" si="179"/>
        <v>0</v>
      </c>
      <c r="Y130" s="16">
        <f t="shared" si="179"/>
        <v>563</v>
      </c>
      <c r="Z130" s="16">
        <f t="shared" si="179"/>
        <v>0</v>
      </c>
      <c r="AA130" s="10">
        <f t="shared" si="179"/>
        <v>0</v>
      </c>
      <c r="AB130" s="10">
        <f t="shared" si="179"/>
        <v>0</v>
      </c>
      <c r="AC130" s="10">
        <f t="shared" si="179"/>
        <v>0</v>
      </c>
      <c r="AD130" s="10">
        <f t="shared" si="179"/>
        <v>0</v>
      </c>
      <c r="AE130" s="16">
        <f t="shared" si="179"/>
        <v>563</v>
      </c>
      <c r="AF130" s="16">
        <f t="shared" si="179"/>
        <v>0</v>
      </c>
      <c r="AG130" s="10">
        <f t="shared" si="180"/>
        <v>155</v>
      </c>
      <c r="AH130" s="10">
        <f t="shared" si="180"/>
        <v>0</v>
      </c>
      <c r="AI130" s="10">
        <f t="shared" si="180"/>
        <v>0</v>
      </c>
      <c r="AJ130" s="10">
        <f t="shared" si="180"/>
        <v>0</v>
      </c>
      <c r="AK130" s="36">
        <f t="shared" si="180"/>
        <v>718</v>
      </c>
      <c r="AL130" s="36">
        <f t="shared" si="180"/>
        <v>0</v>
      </c>
      <c r="AM130" s="10">
        <f t="shared" si="180"/>
        <v>816</v>
      </c>
      <c r="AN130" s="10">
        <f t="shared" si="180"/>
        <v>0</v>
      </c>
      <c r="AO130" s="10">
        <f t="shared" si="180"/>
        <v>0</v>
      </c>
      <c r="AP130" s="10">
        <f t="shared" si="180"/>
        <v>0</v>
      </c>
      <c r="AQ130" s="16">
        <f t="shared" si="180"/>
        <v>1534</v>
      </c>
      <c r="AR130" s="16">
        <f t="shared" si="180"/>
        <v>0</v>
      </c>
      <c r="AS130" s="10">
        <f t="shared" si="181"/>
        <v>0</v>
      </c>
      <c r="AT130" s="10">
        <f t="shared" si="181"/>
        <v>0</v>
      </c>
      <c r="AU130" s="10">
        <f t="shared" si="181"/>
        <v>0</v>
      </c>
      <c r="AV130" s="10">
        <f t="shared" si="181"/>
        <v>0</v>
      </c>
      <c r="AW130" s="16">
        <f t="shared" si="181"/>
        <v>1534</v>
      </c>
      <c r="AX130" s="16">
        <f t="shared" si="181"/>
        <v>0</v>
      </c>
      <c r="AY130" s="10">
        <f t="shared" si="181"/>
        <v>0</v>
      </c>
      <c r="AZ130" s="10">
        <f t="shared" si="181"/>
        <v>0</v>
      </c>
      <c r="BA130" s="10">
        <f t="shared" si="181"/>
        <v>0</v>
      </c>
      <c r="BB130" s="10">
        <f t="shared" si="181"/>
        <v>0</v>
      </c>
      <c r="BC130" s="50">
        <f t="shared" si="181"/>
        <v>1534</v>
      </c>
      <c r="BD130" s="50">
        <f t="shared" si="181"/>
        <v>0</v>
      </c>
      <c r="BE130" s="50">
        <f t="shared" si="181"/>
        <v>696</v>
      </c>
      <c r="BF130" s="50">
        <f t="shared" si="181"/>
        <v>0</v>
      </c>
      <c r="BG130" s="57">
        <f t="shared" si="106"/>
        <v>45.371577574967404</v>
      </c>
      <c r="BH130" s="58"/>
    </row>
    <row r="131" spans="1:60" ht="33">
      <c r="A131" s="26" t="s">
        <v>11</v>
      </c>
      <c r="B131" s="13">
        <v>913</v>
      </c>
      <c r="C131" s="13" t="s">
        <v>7</v>
      </c>
      <c r="D131" s="13" t="s">
        <v>33</v>
      </c>
      <c r="E131" s="13" t="s">
        <v>73</v>
      </c>
      <c r="F131" s="13" t="s">
        <v>12</v>
      </c>
      <c r="G131" s="14">
        <f t="shared" si="178"/>
        <v>563</v>
      </c>
      <c r="H131" s="14">
        <f t="shared" si="178"/>
        <v>0</v>
      </c>
      <c r="I131" s="10">
        <f t="shared" si="178"/>
        <v>0</v>
      </c>
      <c r="J131" s="10">
        <f t="shared" si="178"/>
        <v>0</v>
      </c>
      <c r="K131" s="10">
        <f t="shared" si="178"/>
        <v>0</v>
      </c>
      <c r="L131" s="10">
        <f t="shared" si="178"/>
        <v>0</v>
      </c>
      <c r="M131" s="14">
        <f t="shared" si="178"/>
        <v>563</v>
      </c>
      <c r="N131" s="14">
        <f t="shared" si="178"/>
        <v>0</v>
      </c>
      <c r="O131" s="10">
        <f t="shared" si="178"/>
        <v>0</v>
      </c>
      <c r="P131" s="10">
        <f t="shared" si="178"/>
        <v>0</v>
      </c>
      <c r="Q131" s="10">
        <f t="shared" si="178"/>
        <v>0</v>
      </c>
      <c r="R131" s="10">
        <f t="shared" si="178"/>
        <v>0</v>
      </c>
      <c r="S131" s="14">
        <f t="shared" si="179"/>
        <v>563</v>
      </c>
      <c r="T131" s="14">
        <f t="shared" si="179"/>
        <v>0</v>
      </c>
      <c r="U131" s="10">
        <f t="shared" si="179"/>
        <v>0</v>
      </c>
      <c r="V131" s="10">
        <f t="shared" si="179"/>
        <v>0</v>
      </c>
      <c r="W131" s="10">
        <f t="shared" si="179"/>
        <v>0</v>
      </c>
      <c r="X131" s="10">
        <f t="shared" si="179"/>
        <v>0</v>
      </c>
      <c r="Y131" s="14">
        <f t="shared" si="179"/>
        <v>563</v>
      </c>
      <c r="Z131" s="14">
        <f t="shared" si="179"/>
        <v>0</v>
      </c>
      <c r="AA131" s="10">
        <f t="shared" si="179"/>
        <v>0</v>
      </c>
      <c r="AB131" s="10">
        <f t="shared" si="179"/>
        <v>0</v>
      </c>
      <c r="AC131" s="10">
        <f t="shared" si="179"/>
        <v>0</v>
      </c>
      <c r="AD131" s="10">
        <f t="shared" si="179"/>
        <v>0</v>
      </c>
      <c r="AE131" s="14">
        <f t="shared" si="179"/>
        <v>563</v>
      </c>
      <c r="AF131" s="14">
        <f t="shared" si="179"/>
        <v>0</v>
      </c>
      <c r="AG131" s="10">
        <f t="shared" si="180"/>
        <v>155</v>
      </c>
      <c r="AH131" s="10">
        <f t="shared" si="180"/>
        <v>0</v>
      </c>
      <c r="AI131" s="10">
        <f t="shared" si="180"/>
        <v>0</v>
      </c>
      <c r="AJ131" s="10">
        <f t="shared" si="180"/>
        <v>0</v>
      </c>
      <c r="AK131" s="35">
        <f t="shared" si="180"/>
        <v>718</v>
      </c>
      <c r="AL131" s="35">
        <f t="shared" si="180"/>
        <v>0</v>
      </c>
      <c r="AM131" s="10">
        <f t="shared" si="180"/>
        <v>816</v>
      </c>
      <c r="AN131" s="10">
        <f t="shared" si="180"/>
        <v>0</v>
      </c>
      <c r="AO131" s="10">
        <f t="shared" si="180"/>
        <v>0</v>
      </c>
      <c r="AP131" s="10">
        <f t="shared" si="180"/>
        <v>0</v>
      </c>
      <c r="AQ131" s="14">
        <f t="shared" si="180"/>
        <v>1534</v>
      </c>
      <c r="AR131" s="14">
        <f t="shared" si="180"/>
        <v>0</v>
      </c>
      <c r="AS131" s="10">
        <f t="shared" si="181"/>
        <v>0</v>
      </c>
      <c r="AT131" s="10">
        <f t="shared" si="181"/>
        <v>0</v>
      </c>
      <c r="AU131" s="10">
        <f t="shared" si="181"/>
        <v>0</v>
      </c>
      <c r="AV131" s="10">
        <f t="shared" si="181"/>
        <v>0</v>
      </c>
      <c r="AW131" s="14">
        <f t="shared" si="181"/>
        <v>1534</v>
      </c>
      <c r="AX131" s="14">
        <f t="shared" si="181"/>
        <v>0</v>
      </c>
      <c r="AY131" s="10">
        <f t="shared" si="181"/>
        <v>0</v>
      </c>
      <c r="AZ131" s="10">
        <f t="shared" si="181"/>
        <v>0</v>
      </c>
      <c r="BA131" s="10">
        <f t="shared" si="181"/>
        <v>0</v>
      </c>
      <c r="BB131" s="10">
        <f t="shared" si="181"/>
        <v>0</v>
      </c>
      <c r="BC131" s="48">
        <f t="shared" si="181"/>
        <v>1534</v>
      </c>
      <c r="BD131" s="48">
        <f t="shared" si="181"/>
        <v>0</v>
      </c>
      <c r="BE131" s="48">
        <f t="shared" si="181"/>
        <v>696</v>
      </c>
      <c r="BF131" s="48">
        <f t="shared" si="181"/>
        <v>0</v>
      </c>
      <c r="BG131" s="57">
        <f t="shared" si="106"/>
        <v>45.371577574967404</v>
      </c>
      <c r="BH131" s="58"/>
    </row>
    <row r="132" spans="1:60" ht="16.5">
      <c r="A132" s="27" t="s">
        <v>18</v>
      </c>
      <c r="B132" s="13">
        <v>913</v>
      </c>
      <c r="C132" s="13" t="s">
        <v>7</v>
      </c>
      <c r="D132" s="13" t="s">
        <v>33</v>
      </c>
      <c r="E132" s="13" t="s">
        <v>73</v>
      </c>
      <c r="F132" s="10">
        <v>620</v>
      </c>
      <c r="G132" s="10">
        <f>563</f>
        <v>563</v>
      </c>
      <c r="H132" s="10"/>
      <c r="I132" s="10"/>
      <c r="J132" s="10"/>
      <c r="K132" s="10"/>
      <c r="L132" s="10"/>
      <c r="M132" s="10">
        <f>G132+I132+J132+K132+L132</f>
        <v>563</v>
      </c>
      <c r="N132" s="10">
        <f>H132+J132</f>
        <v>0</v>
      </c>
      <c r="O132" s="10"/>
      <c r="P132" s="10"/>
      <c r="Q132" s="10"/>
      <c r="R132" s="10"/>
      <c r="S132" s="10">
        <f>M132+O132+P132+Q132+R132</f>
        <v>563</v>
      </c>
      <c r="T132" s="10">
        <f>N132+P132</f>
        <v>0</v>
      </c>
      <c r="U132" s="10"/>
      <c r="V132" s="10"/>
      <c r="W132" s="10"/>
      <c r="X132" s="10"/>
      <c r="Y132" s="10">
        <f>S132+U132+V132+W132+X132</f>
        <v>563</v>
      </c>
      <c r="Z132" s="10">
        <f>T132+V132</f>
        <v>0</v>
      </c>
      <c r="AA132" s="10"/>
      <c r="AB132" s="10"/>
      <c r="AC132" s="10"/>
      <c r="AD132" s="10"/>
      <c r="AE132" s="10">
        <f>Y132+AA132+AB132+AC132+AD132</f>
        <v>563</v>
      </c>
      <c r="AF132" s="10">
        <f>Z132+AB132</f>
        <v>0</v>
      </c>
      <c r="AG132" s="10">
        <v>155</v>
      </c>
      <c r="AH132" s="10"/>
      <c r="AI132" s="10"/>
      <c r="AJ132" s="10"/>
      <c r="AK132" s="32">
        <f>AE132+AG132+AH132+AI132+AJ132</f>
        <v>718</v>
      </c>
      <c r="AL132" s="32">
        <f>AF132+AH132</f>
        <v>0</v>
      </c>
      <c r="AM132" s="10">
        <v>816</v>
      </c>
      <c r="AN132" s="10"/>
      <c r="AO132" s="10"/>
      <c r="AP132" s="10"/>
      <c r="AQ132" s="10">
        <f>AK132+AM132+AN132+AO132+AP132</f>
        <v>1534</v>
      </c>
      <c r="AR132" s="10">
        <f>AL132+AN132</f>
        <v>0</v>
      </c>
      <c r="AS132" s="10"/>
      <c r="AT132" s="10"/>
      <c r="AU132" s="10"/>
      <c r="AV132" s="10"/>
      <c r="AW132" s="10">
        <f>AQ132+AS132+AT132+AU132+AV132</f>
        <v>1534</v>
      </c>
      <c r="AX132" s="10">
        <f>AR132+AT132</f>
        <v>0</v>
      </c>
      <c r="AY132" s="10"/>
      <c r="AZ132" s="10"/>
      <c r="BA132" s="10"/>
      <c r="BB132" s="10"/>
      <c r="BC132" s="49">
        <f>AW132+AY132+AZ132+BA132+BB132</f>
        <v>1534</v>
      </c>
      <c r="BD132" s="49">
        <f>AX132+AZ132</f>
        <v>0</v>
      </c>
      <c r="BE132" s="50">
        <v>696</v>
      </c>
      <c r="BF132" s="50"/>
      <c r="BG132" s="57">
        <f t="shared" si="106"/>
        <v>45.371577574967404</v>
      </c>
      <c r="BH132" s="58"/>
    </row>
    <row r="133" spans="1:60" ht="27.75" customHeight="1">
      <c r="A133" s="26" t="s">
        <v>34</v>
      </c>
      <c r="B133" s="13">
        <v>913</v>
      </c>
      <c r="C133" s="13" t="s">
        <v>7</v>
      </c>
      <c r="D133" s="13" t="s">
        <v>33</v>
      </c>
      <c r="E133" s="13" t="s">
        <v>74</v>
      </c>
      <c r="F133" s="10"/>
      <c r="G133" s="14">
        <f>G134</f>
        <v>21240</v>
      </c>
      <c r="H133" s="14">
        <f aca="true" t="shared" si="182" ref="H133:R133">H134</f>
        <v>0</v>
      </c>
      <c r="I133" s="10">
        <f t="shared" si="182"/>
        <v>0</v>
      </c>
      <c r="J133" s="10">
        <f t="shared" si="182"/>
        <v>0</v>
      </c>
      <c r="K133" s="10">
        <f t="shared" si="182"/>
        <v>0</v>
      </c>
      <c r="L133" s="10">
        <f t="shared" si="182"/>
        <v>0</v>
      </c>
      <c r="M133" s="14">
        <f t="shared" si="182"/>
        <v>21240</v>
      </c>
      <c r="N133" s="14">
        <f t="shared" si="182"/>
        <v>0</v>
      </c>
      <c r="O133" s="10">
        <f t="shared" si="182"/>
        <v>0</v>
      </c>
      <c r="P133" s="10">
        <f t="shared" si="182"/>
        <v>0</v>
      </c>
      <c r="Q133" s="10">
        <f t="shared" si="182"/>
        <v>0</v>
      </c>
      <c r="R133" s="10">
        <f t="shared" si="182"/>
        <v>0</v>
      </c>
      <c r="S133" s="14">
        <f aca="true" t="shared" si="183" ref="S133:BF133">S134</f>
        <v>21240</v>
      </c>
      <c r="T133" s="14">
        <f t="shared" si="183"/>
        <v>0</v>
      </c>
      <c r="U133" s="10">
        <f t="shared" si="183"/>
        <v>0</v>
      </c>
      <c r="V133" s="10">
        <f t="shared" si="183"/>
        <v>0</v>
      </c>
      <c r="W133" s="10">
        <f t="shared" si="183"/>
        <v>0</v>
      </c>
      <c r="X133" s="10">
        <f t="shared" si="183"/>
        <v>0</v>
      </c>
      <c r="Y133" s="14">
        <f t="shared" si="183"/>
        <v>21240</v>
      </c>
      <c r="Z133" s="14">
        <f t="shared" si="183"/>
        <v>0</v>
      </c>
      <c r="AA133" s="10">
        <f t="shared" si="183"/>
        <v>0</v>
      </c>
      <c r="AB133" s="10">
        <f t="shared" si="183"/>
        <v>0</v>
      </c>
      <c r="AC133" s="10">
        <f t="shared" si="183"/>
        <v>0</v>
      </c>
      <c r="AD133" s="10">
        <f t="shared" si="183"/>
        <v>-545</v>
      </c>
      <c r="AE133" s="14">
        <f t="shared" si="183"/>
        <v>20695</v>
      </c>
      <c r="AF133" s="14">
        <f t="shared" si="183"/>
        <v>0</v>
      </c>
      <c r="AG133" s="10">
        <f t="shared" si="183"/>
        <v>0</v>
      </c>
      <c r="AH133" s="10">
        <f t="shared" si="183"/>
        <v>0</v>
      </c>
      <c r="AI133" s="10">
        <f t="shared" si="183"/>
        <v>0</v>
      </c>
      <c r="AJ133" s="10">
        <f t="shared" si="183"/>
        <v>0</v>
      </c>
      <c r="AK133" s="35">
        <f t="shared" si="183"/>
        <v>20695</v>
      </c>
      <c r="AL133" s="35">
        <f t="shared" si="183"/>
        <v>0</v>
      </c>
      <c r="AM133" s="10">
        <f t="shared" si="183"/>
        <v>0</v>
      </c>
      <c r="AN133" s="10">
        <f t="shared" si="183"/>
        <v>0</v>
      </c>
      <c r="AO133" s="10">
        <f t="shared" si="183"/>
        <v>0</v>
      </c>
      <c r="AP133" s="10">
        <f t="shared" si="183"/>
        <v>0</v>
      </c>
      <c r="AQ133" s="14">
        <f t="shared" si="183"/>
        <v>20695</v>
      </c>
      <c r="AR133" s="14">
        <f t="shared" si="183"/>
        <v>0</v>
      </c>
      <c r="AS133" s="10">
        <f t="shared" si="183"/>
        <v>0</v>
      </c>
      <c r="AT133" s="10">
        <f t="shared" si="183"/>
        <v>0</v>
      </c>
      <c r="AU133" s="10">
        <f t="shared" si="183"/>
        <v>0</v>
      </c>
      <c r="AV133" s="10">
        <f t="shared" si="183"/>
        <v>0</v>
      </c>
      <c r="AW133" s="14">
        <f t="shared" si="183"/>
        <v>20695</v>
      </c>
      <c r="AX133" s="14">
        <f t="shared" si="183"/>
        <v>0</v>
      </c>
      <c r="AY133" s="10">
        <f t="shared" si="183"/>
        <v>0</v>
      </c>
      <c r="AZ133" s="10">
        <f t="shared" si="183"/>
        <v>0</v>
      </c>
      <c r="BA133" s="10">
        <f t="shared" si="183"/>
        <v>0</v>
      </c>
      <c r="BB133" s="10">
        <f t="shared" si="183"/>
        <v>0</v>
      </c>
      <c r="BC133" s="48">
        <f t="shared" si="183"/>
        <v>20695</v>
      </c>
      <c r="BD133" s="48">
        <f t="shared" si="183"/>
        <v>0</v>
      </c>
      <c r="BE133" s="48">
        <f t="shared" si="183"/>
        <v>9245</v>
      </c>
      <c r="BF133" s="48">
        <f t="shared" si="183"/>
        <v>0</v>
      </c>
      <c r="BG133" s="57">
        <f t="shared" si="106"/>
        <v>44.67262623822179</v>
      </c>
      <c r="BH133" s="58"/>
    </row>
    <row r="134" spans="1:60" ht="33">
      <c r="A134" s="26" t="s">
        <v>70</v>
      </c>
      <c r="B134" s="13">
        <v>913</v>
      </c>
      <c r="C134" s="13" t="s">
        <v>7</v>
      </c>
      <c r="D134" s="13" t="s">
        <v>33</v>
      </c>
      <c r="E134" s="13" t="s">
        <v>75</v>
      </c>
      <c r="F134" s="10"/>
      <c r="G134" s="14">
        <f>G135+G137+G139</f>
        <v>21240</v>
      </c>
      <c r="H134" s="14">
        <f aca="true" t="shared" si="184" ref="H134:N134">H135+H137+H139</f>
        <v>0</v>
      </c>
      <c r="I134" s="10">
        <f t="shared" si="184"/>
        <v>0</v>
      </c>
      <c r="J134" s="10">
        <f t="shared" si="184"/>
        <v>0</v>
      </c>
      <c r="K134" s="10">
        <f t="shared" si="184"/>
        <v>0</v>
      </c>
      <c r="L134" s="10">
        <f t="shared" si="184"/>
        <v>0</v>
      </c>
      <c r="M134" s="14">
        <f t="shared" si="184"/>
        <v>21240</v>
      </c>
      <c r="N134" s="14">
        <f t="shared" si="184"/>
        <v>0</v>
      </c>
      <c r="O134" s="10">
        <f aca="true" t="shared" si="185" ref="O134:T134">O135+O137+O139</f>
        <v>0</v>
      </c>
      <c r="P134" s="10">
        <f t="shared" si="185"/>
        <v>0</v>
      </c>
      <c r="Q134" s="10">
        <f t="shared" si="185"/>
        <v>0</v>
      </c>
      <c r="R134" s="10">
        <f t="shared" si="185"/>
        <v>0</v>
      </c>
      <c r="S134" s="14">
        <f t="shared" si="185"/>
        <v>21240</v>
      </c>
      <c r="T134" s="14">
        <f t="shared" si="185"/>
        <v>0</v>
      </c>
      <c r="U134" s="10">
        <f aca="true" t="shared" si="186" ref="U134:Z134">U135+U137+U139</f>
        <v>0</v>
      </c>
      <c r="V134" s="10">
        <f t="shared" si="186"/>
        <v>0</v>
      </c>
      <c r="W134" s="10">
        <f t="shared" si="186"/>
        <v>0</v>
      </c>
      <c r="X134" s="10">
        <f t="shared" si="186"/>
        <v>0</v>
      </c>
      <c r="Y134" s="14">
        <f t="shared" si="186"/>
        <v>21240</v>
      </c>
      <c r="Z134" s="14">
        <f t="shared" si="186"/>
        <v>0</v>
      </c>
      <c r="AA134" s="10">
        <f aca="true" t="shared" si="187" ref="AA134:AF134">AA135+AA137+AA139</f>
        <v>0</v>
      </c>
      <c r="AB134" s="10">
        <f t="shared" si="187"/>
        <v>0</v>
      </c>
      <c r="AC134" s="10">
        <f t="shared" si="187"/>
        <v>0</v>
      </c>
      <c r="AD134" s="10">
        <f t="shared" si="187"/>
        <v>-545</v>
      </c>
      <c r="AE134" s="14">
        <f t="shared" si="187"/>
        <v>20695</v>
      </c>
      <c r="AF134" s="14">
        <f t="shared" si="187"/>
        <v>0</v>
      </c>
      <c r="AG134" s="10">
        <f aca="true" t="shared" si="188" ref="AG134:AL134">AG135+AG137+AG139</f>
        <v>0</v>
      </c>
      <c r="AH134" s="10">
        <f t="shared" si="188"/>
        <v>0</v>
      </c>
      <c r="AI134" s="10">
        <f t="shared" si="188"/>
        <v>0</v>
      </c>
      <c r="AJ134" s="10">
        <f t="shared" si="188"/>
        <v>0</v>
      </c>
      <c r="AK134" s="35">
        <f t="shared" si="188"/>
        <v>20695</v>
      </c>
      <c r="AL134" s="35">
        <f t="shared" si="188"/>
        <v>0</v>
      </c>
      <c r="AM134" s="10">
        <f aca="true" t="shared" si="189" ref="AM134:AR134">AM135+AM137+AM139</f>
        <v>0</v>
      </c>
      <c r="AN134" s="10">
        <f t="shared" si="189"/>
        <v>0</v>
      </c>
      <c r="AO134" s="10">
        <f t="shared" si="189"/>
        <v>0</v>
      </c>
      <c r="AP134" s="10">
        <f t="shared" si="189"/>
        <v>0</v>
      </c>
      <c r="AQ134" s="14">
        <f t="shared" si="189"/>
        <v>20695</v>
      </c>
      <c r="AR134" s="14">
        <f t="shared" si="189"/>
        <v>0</v>
      </c>
      <c r="AS134" s="10">
        <f aca="true" t="shared" si="190" ref="AS134:AX134">AS135+AS137+AS139</f>
        <v>0</v>
      </c>
      <c r="AT134" s="10">
        <f t="shared" si="190"/>
        <v>0</v>
      </c>
      <c r="AU134" s="10">
        <f t="shared" si="190"/>
        <v>0</v>
      </c>
      <c r="AV134" s="10">
        <f t="shared" si="190"/>
        <v>0</v>
      </c>
      <c r="AW134" s="14">
        <f t="shared" si="190"/>
        <v>20695</v>
      </c>
      <c r="AX134" s="14">
        <f t="shared" si="190"/>
        <v>0</v>
      </c>
      <c r="AY134" s="10">
        <f>AY135+AY137+AY139</f>
        <v>0</v>
      </c>
      <c r="AZ134" s="10">
        <f>AZ135+AZ137+AZ139</f>
        <v>0</v>
      </c>
      <c r="BA134" s="10">
        <f>BA135+BA137+BA139</f>
        <v>0</v>
      </c>
      <c r="BB134" s="10">
        <f>BB135+BB137+BB139</f>
        <v>0</v>
      </c>
      <c r="BC134" s="48">
        <f>BC135+BC137+BC139</f>
        <v>20695</v>
      </c>
      <c r="BD134" s="48">
        <f>BD135+BD137+BD139</f>
        <v>0</v>
      </c>
      <c r="BE134" s="48">
        <f>BE135+BE137+BE139</f>
        <v>9245</v>
      </c>
      <c r="BF134" s="48">
        <f>BF135+BF137+BF139</f>
        <v>0</v>
      </c>
      <c r="BG134" s="57">
        <f t="shared" si="106"/>
        <v>44.67262623822179</v>
      </c>
      <c r="BH134" s="58"/>
    </row>
    <row r="135" spans="1:60" ht="76.5" customHeight="1">
      <c r="A135" s="26" t="s">
        <v>94</v>
      </c>
      <c r="B135" s="13">
        <v>913</v>
      </c>
      <c r="C135" s="13" t="s">
        <v>7</v>
      </c>
      <c r="D135" s="13" t="s">
        <v>33</v>
      </c>
      <c r="E135" s="13" t="s">
        <v>75</v>
      </c>
      <c r="F135" s="10">
        <v>100</v>
      </c>
      <c r="G135" s="14">
        <f>G136</f>
        <v>20434</v>
      </c>
      <c r="H135" s="14">
        <f aca="true" t="shared" si="191" ref="H135:R135">H136</f>
        <v>0</v>
      </c>
      <c r="I135" s="10">
        <f t="shared" si="191"/>
        <v>0</v>
      </c>
      <c r="J135" s="10">
        <f t="shared" si="191"/>
        <v>0</v>
      </c>
      <c r="K135" s="10">
        <f t="shared" si="191"/>
        <v>0</v>
      </c>
      <c r="L135" s="10">
        <f t="shared" si="191"/>
        <v>0</v>
      </c>
      <c r="M135" s="14">
        <f t="shared" si="191"/>
        <v>20434</v>
      </c>
      <c r="N135" s="14">
        <f t="shared" si="191"/>
        <v>0</v>
      </c>
      <c r="O135" s="10">
        <f t="shared" si="191"/>
        <v>0</v>
      </c>
      <c r="P135" s="10">
        <f t="shared" si="191"/>
        <v>0</v>
      </c>
      <c r="Q135" s="10">
        <f t="shared" si="191"/>
        <v>0</v>
      </c>
      <c r="R135" s="10">
        <f t="shared" si="191"/>
        <v>0</v>
      </c>
      <c r="S135" s="14">
        <f aca="true" t="shared" si="192" ref="S135:BF135">S136</f>
        <v>20434</v>
      </c>
      <c r="T135" s="14">
        <f t="shared" si="192"/>
        <v>0</v>
      </c>
      <c r="U135" s="10">
        <f t="shared" si="192"/>
        <v>0</v>
      </c>
      <c r="V135" s="10">
        <f t="shared" si="192"/>
        <v>0</v>
      </c>
      <c r="W135" s="10">
        <f t="shared" si="192"/>
        <v>0</v>
      </c>
      <c r="X135" s="10">
        <f t="shared" si="192"/>
        <v>0</v>
      </c>
      <c r="Y135" s="14">
        <f t="shared" si="192"/>
        <v>20434</v>
      </c>
      <c r="Z135" s="14">
        <f t="shared" si="192"/>
        <v>0</v>
      </c>
      <c r="AA135" s="10">
        <f t="shared" si="192"/>
        <v>0</v>
      </c>
      <c r="AB135" s="10">
        <f t="shared" si="192"/>
        <v>0</v>
      </c>
      <c r="AC135" s="10">
        <f t="shared" si="192"/>
        <v>0</v>
      </c>
      <c r="AD135" s="10">
        <f t="shared" si="192"/>
        <v>-482</v>
      </c>
      <c r="AE135" s="14">
        <f t="shared" si="192"/>
        <v>19952</v>
      </c>
      <c r="AF135" s="14">
        <f t="shared" si="192"/>
        <v>0</v>
      </c>
      <c r="AG135" s="10">
        <f t="shared" si="192"/>
        <v>0</v>
      </c>
      <c r="AH135" s="10">
        <f t="shared" si="192"/>
        <v>0</v>
      </c>
      <c r="AI135" s="10">
        <f t="shared" si="192"/>
        <v>0</v>
      </c>
      <c r="AJ135" s="10">
        <f t="shared" si="192"/>
        <v>0</v>
      </c>
      <c r="AK135" s="35">
        <f t="shared" si="192"/>
        <v>19952</v>
      </c>
      <c r="AL135" s="35">
        <f t="shared" si="192"/>
        <v>0</v>
      </c>
      <c r="AM135" s="10">
        <f t="shared" si="192"/>
        <v>0</v>
      </c>
      <c r="AN135" s="10">
        <f t="shared" si="192"/>
        <v>0</v>
      </c>
      <c r="AO135" s="10">
        <f t="shared" si="192"/>
        <v>0</v>
      </c>
      <c r="AP135" s="10">
        <f t="shared" si="192"/>
        <v>0</v>
      </c>
      <c r="AQ135" s="14">
        <f t="shared" si="192"/>
        <v>19952</v>
      </c>
      <c r="AR135" s="14">
        <f t="shared" si="192"/>
        <v>0</v>
      </c>
      <c r="AS135" s="10">
        <f t="shared" si="192"/>
        <v>0</v>
      </c>
      <c r="AT135" s="10">
        <f t="shared" si="192"/>
        <v>0</v>
      </c>
      <c r="AU135" s="10">
        <f t="shared" si="192"/>
        <v>0</v>
      </c>
      <c r="AV135" s="10">
        <f t="shared" si="192"/>
        <v>0</v>
      </c>
      <c r="AW135" s="14">
        <f t="shared" si="192"/>
        <v>19952</v>
      </c>
      <c r="AX135" s="14">
        <f t="shared" si="192"/>
        <v>0</v>
      </c>
      <c r="AY135" s="10">
        <f t="shared" si="192"/>
        <v>0</v>
      </c>
      <c r="AZ135" s="10">
        <f t="shared" si="192"/>
        <v>0</v>
      </c>
      <c r="BA135" s="10">
        <f t="shared" si="192"/>
        <v>0</v>
      </c>
      <c r="BB135" s="10">
        <f t="shared" si="192"/>
        <v>0</v>
      </c>
      <c r="BC135" s="48">
        <f t="shared" si="192"/>
        <v>19952</v>
      </c>
      <c r="BD135" s="48">
        <f t="shared" si="192"/>
        <v>0</v>
      </c>
      <c r="BE135" s="48">
        <f t="shared" si="192"/>
        <v>8944</v>
      </c>
      <c r="BF135" s="48">
        <f t="shared" si="192"/>
        <v>0</v>
      </c>
      <c r="BG135" s="57">
        <f t="shared" si="106"/>
        <v>44.827586206896555</v>
      </c>
      <c r="BH135" s="58"/>
    </row>
    <row r="136" spans="1:60" ht="16.5">
      <c r="A136" s="26" t="s">
        <v>32</v>
      </c>
      <c r="B136" s="13">
        <v>913</v>
      </c>
      <c r="C136" s="13" t="s">
        <v>7</v>
      </c>
      <c r="D136" s="13" t="s">
        <v>33</v>
      </c>
      <c r="E136" s="13" t="s">
        <v>75</v>
      </c>
      <c r="F136" s="10">
        <v>110</v>
      </c>
      <c r="G136" s="10">
        <f>25005-4571</f>
        <v>20434</v>
      </c>
      <c r="H136" s="10"/>
      <c r="I136" s="10"/>
      <c r="J136" s="10"/>
      <c r="K136" s="10"/>
      <c r="L136" s="10"/>
      <c r="M136" s="10">
        <f>G136+I136+J136+K136+L136</f>
        <v>20434</v>
      </c>
      <c r="N136" s="10">
        <f>H136+J136</f>
        <v>0</v>
      </c>
      <c r="O136" s="10"/>
      <c r="P136" s="10"/>
      <c r="Q136" s="10"/>
      <c r="R136" s="10"/>
      <c r="S136" s="10">
        <f>M136+O136+P136+Q136+R136</f>
        <v>20434</v>
      </c>
      <c r="T136" s="10">
        <f>N136+P136</f>
        <v>0</v>
      </c>
      <c r="U136" s="10"/>
      <c r="V136" s="10"/>
      <c r="W136" s="10"/>
      <c r="X136" s="10"/>
      <c r="Y136" s="10">
        <f>S136+U136+V136+W136+X136</f>
        <v>20434</v>
      </c>
      <c r="Z136" s="10">
        <f>T136+V136</f>
        <v>0</v>
      </c>
      <c r="AA136" s="10"/>
      <c r="AB136" s="10"/>
      <c r="AC136" s="10"/>
      <c r="AD136" s="10">
        <f>-369-5-108</f>
        <v>-482</v>
      </c>
      <c r="AE136" s="10">
        <f>Y136+AA136+AB136+AC136+AD136</f>
        <v>19952</v>
      </c>
      <c r="AF136" s="10">
        <f>Z136+AB136</f>
        <v>0</v>
      </c>
      <c r="AG136" s="10"/>
      <c r="AH136" s="10"/>
      <c r="AI136" s="10"/>
      <c r="AJ136" s="10"/>
      <c r="AK136" s="32">
        <f>AE136+AG136+AH136+AI136+AJ136</f>
        <v>19952</v>
      </c>
      <c r="AL136" s="32">
        <f>AF136+AH136</f>
        <v>0</v>
      </c>
      <c r="AM136" s="10"/>
      <c r="AN136" s="10"/>
      <c r="AO136" s="10"/>
      <c r="AP136" s="10"/>
      <c r="AQ136" s="10">
        <f>AK136+AM136+AN136+AO136+AP136</f>
        <v>19952</v>
      </c>
      <c r="AR136" s="10">
        <f>AL136+AN136</f>
        <v>0</v>
      </c>
      <c r="AS136" s="10"/>
      <c r="AT136" s="10"/>
      <c r="AU136" s="10"/>
      <c r="AV136" s="10"/>
      <c r="AW136" s="10">
        <f>AQ136+AS136+AT136+AU136+AV136</f>
        <v>19952</v>
      </c>
      <c r="AX136" s="10">
        <f>AR136+AT136</f>
        <v>0</v>
      </c>
      <c r="AY136" s="10"/>
      <c r="AZ136" s="10"/>
      <c r="BA136" s="10"/>
      <c r="BB136" s="10"/>
      <c r="BC136" s="49">
        <f>AW136+AY136+AZ136+BA136+BB136</f>
        <v>19952</v>
      </c>
      <c r="BD136" s="49">
        <f>AX136+AZ136</f>
        <v>0</v>
      </c>
      <c r="BE136" s="50">
        <v>8944</v>
      </c>
      <c r="BF136" s="50"/>
      <c r="BG136" s="57">
        <f t="shared" si="106"/>
        <v>44.827586206896555</v>
      </c>
      <c r="BH136" s="58"/>
    </row>
    <row r="137" spans="1:60" ht="33">
      <c r="A137" s="26" t="s">
        <v>81</v>
      </c>
      <c r="B137" s="13">
        <v>913</v>
      </c>
      <c r="C137" s="13" t="s">
        <v>7</v>
      </c>
      <c r="D137" s="13" t="s">
        <v>33</v>
      </c>
      <c r="E137" s="13" t="s">
        <v>75</v>
      </c>
      <c r="F137" s="10">
        <v>200</v>
      </c>
      <c r="G137" s="14">
        <f>G138</f>
        <v>801</v>
      </c>
      <c r="H137" s="14">
        <f aca="true" t="shared" si="193" ref="H137:R137">H138</f>
        <v>0</v>
      </c>
      <c r="I137" s="10">
        <f t="shared" si="193"/>
        <v>0</v>
      </c>
      <c r="J137" s="10">
        <f t="shared" si="193"/>
        <v>0</v>
      </c>
      <c r="K137" s="10">
        <f t="shared" si="193"/>
        <v>0</v>
      </c>
      <c r="L137" s="10">
        <f t="shared" si="193"/>
        <v>0</v>
      </c>
      <c r="M137" s="14">
        <f t="shared" si="193"/>
        <v>801</v>
      </c>
      <c r="N137" s="14">
        <f t="shared" si="193"/>
        <v>0</v>
      </c>
      <c r="O137" s="10">
        <f t="shared" si="193"/>
        <v>0</v>
      </c>
      <c r="P137" s="10">
        <f t="shared" si="193"/>
        <v>0</v>
      </c>
      <c r="Q137" s="10">
        <f t="shared" si="193"/>
        <v>0</v>
      </c>
      <c r="R137" s="10">
        <f t="shared" si="193"/>
        <v>0</v>
      </c>
      <c r="S137" s="14">
        <f aca="true" t="shared" si="194" ref="S137:BF137">S138</f>
        <v>801</v>
      </c>
      <c r="T137" s="14">
        <f t="shared" si="194"/>
        <v>0</v>
      </c>
      <c r="U137" s="10">
        <f t="shared" si="194"/>
        <v>0</v>
      </c>
      <c r="V137" s="10">
        <f t="shared" si="194"/>
        <v>0</v>
      </c>
      <c r="W137" s="10">
        <f t="shared" si="194"/>
        <v>0</v>
      </c>
      <c r="X137" s="10">
        <f t="shared" si="194"/>
        <v>0</v>
      </c>
      <c r="Y137" s="14">
        <f t="shared" si="194"/>
        <v>801</v>
      </c>
      <c r="Z137" s="14">
        <f t="shared" si="194"/>
        <v>0</v>
      </c>
      <c r="AA137" s="10">
        <f t="shared" si="194"/>
        <v>0</v>
      </c>
      <c r="AB137" s="10">
        <f t="shared" si="194"/>
        <v>0</v>
      </c>
      <c r="AC137" s="10">
        <f t="shared" si="194"/>
        <v>0</v>
      </c>
      <c r="AD137" s="10">
        <f t="shared" si="194"/>
        <v>-62</v>
      </c>
      <c r="AE137" s="14">
        <f t="shared" si="194"/>
        <v>739</v>
      </c>
      <c r="AF137" s="14">
        <f t="shared" si="194"/>
        <v>0</v>
      </c>
      <c r="AG137" s="10">
        <f t="shared" si="194"/>
        <v>0</v>
      </c>
      <c r="AH137" s="10">
        <f t="shared" si="194"/>
        <v>0</v>
      </c>
      <c r="AI137" s="10">
        <f t="shared" si="194"/>
        <v>0</v>
      </c>
      <c r="AJ137" s="10">
        <f t="shared" si="194"/>
        <v>0</v>
      </c>
      <c r="AK137" s="35">
        <f t="shared" si="194"/>
        <v>739</v>
      </c>
      <c r="AL137" s="35">
        <f t="shared" si="194"/>
        <v>0</v>
      </c>
      <c r="AM137" s="10">
        <f t="shared" si="194"/>
        <v>0</v>
      </c>
      <c r="AN137" s="10">
        <f t="shared" si="194"/>
        <v>0</v>
      </c>
      <c r="AO137" s="10">
        <f t="shared" si="194"/>
        <v>0</v>
      </c>
      <c r="AP137" s="10">
        <f t="shared" si="194"/>
        <v>0</v>
      </c>
      <c r="AQ137" s="14">
        <f t="shared" si="194"/>
        <v>739</v>
      </c>
      <c r="AR137" s="14">
        <f t="shared" si="194"/>
        <v>0</v>
      </c>
      <c r="AS137" s="10">
        <f t="shared" si="194"/>
        <v>0</v>
      </c>
      <c r="AT137" s="10">
        <f t="shared" si="194"/>
        <v>0</v>
      </c>
      <c r="AU137" s="10">
        <f t="shared" si="194"/>
        <v>0</v>
      </c>
      <c r="AV137" s="10">
        <f t="shared" si="194"/>
        <v>0</v>
      </c>
      <c r="AW137" s="14">
        <f t="shared" si="194"/>
        <v>739</v>
      </c>
      <c r="AX137" s="14">
        <f t="shared" si="194"/>
        <v>0</v>
      </c>
      <c r="AY137" s="10">
        <f t="shared" si="194"/>
        <v>0</v>
      </c>
      <c r="AZ137" s="10">
        <f t="shared" si="194"/>
        <v>0</v>
      </c>
      <c r="BA137" s="10">
        <f t="shared" si="194"/>
        <v>0</v>
      </c>
      <c r="BB137" s="10">
        <f t="shared" si="194"/>
        <v>0</v>
      </c>
      <c r="BC137" s="48">
        <f t="shared" si="194"/>
        <v>739</v>
      </c>
      <c r="BD137" s="48">
        <f t="shared" si="194"/>
        <v>0</v>
      </c>
      <c r="BE137" s="48">
        <f t="shared" si="194"/>
        <v>300</v>
      </c>
      <c r="BF137" s="48">
        <f t="shared" si="194"/>
        <v>0</v>
      </c>
      <c r="BG137" s="57">
        <f t="shared" si="106"/>
        <v>40.59539918809202</v>
      </c>
      <c r="BH137" s="58"/>
    </row>
    <row r="138" spans="1:60" ht="33">
      <c r="A138" s="26" t="s">
        <v>38</v>
      </c>
      <c r="B138" s="13">
        <v>913</v>
      </c>
      <c r="C138" s="13" t="s">
        <v>7</v>
      </c>
      <c r="D138" s="13" t="s">
        <v>33</v>
      </c>
      <c r="E138" s="13" t="s">
        <v>75</v>
      </c>
      <c r="F138" s="10">
        <v>240</v>
      </c>
      <c r="G138" s="10">
        <f>913-112</f>
        <v>801</v>
      </c>
      <c r="H138" s="10"/>
      <c r="I138" s="10"/>
      <c r="J138" s="10"/>
      <c r="K138" s="10"/>
      <c r="L138" s="10"/>
      <c r="M138" s="10">
        <f>G138+I138+J138+K138+L138</f>
        <v>801</v>
      </c>
      <c r="N138" s="10">
        <f>H138+J138</f>
        <v>0</v>
      </c>
      <c r="O138" s="10"/>
      <c r="P138" s="10"/>
      <c r="Q138" s="10"/>
      <c r="R138" s="10"/>
      <c r="S138" s="10">
        <f>M138+O138+P138+Q138+R138</f>
        <v>801</v>
      </c>
      <c r="T138" s="10">
        <f>N138+P138</f>
        <v>0</v>
      </c>
      <c r="U138" s="10"/>
      <c r="V138" s="10"/>
      <c r="W138" s="10"/>
      <c r="X138" s="10"/>
      <c r="Y138" s="10">
        <f>S138+U138+V138+W138+X138</f>
        <v>801</v>
      </c>
      <c r="Z138" s="10">
        <f>T138+V138</f>
        <v>0</v>
      </c>
      <c r="AA138" s="10"/>
      <c r="AB138" s="10"/>
      <c r="AC138" s="10"/>
      <c r="AD138" s="10">
        <f>-42-20</f>
        <v>-62</v>
      </c>
      <c r="AE138" s="10">
        <f>Y138+AA138+AB138+AC138+AD138</f>
        <v>739</v>
      </c>
      <c r="AF138" s="10">
        <f>Z138+AB138</f>
        <v>0</v>
      </c>
      <c r="AG138" s="10"/>
      <c r="AH138" s="10"/>
      <c r="AI138" s="10"/>
      <c r="AJ138" s="10"/>
      <c r="AK138" s="32">
        <f>AE138+AG138+AH138+AI138+AJ138</f>
        <v>739</v>
      </c>
      <c r="AL138" s="32">
        <f>AF138+AH138</f>
        <v>0</v>
      </c>
      <c r="AM138" s="10"/>
      <c r="AN138" s="10"/>
      <c r="AO138" s="10"/>
      <c r="AP138" s="10"/>
      <c r="AQ138" s="10">
        <f>AK138+AM138+AN138+AO138+AP138</f>
        <v>739</v>
      </c>
      <c r="AR138" s="10">
        <f>AL138+AN138</f>
        <v>0</v>
      </c>
      <c r="AS138" s="10"/>
      <c r="AT138" s="10"/>
      <c r="AU138" s="10"/>
      <c r="AV138" s="10"/>
      <c r="AW138" s="10">
        <f>AQ138+AS138+AT138+AU138+AV138</f>
        <v>739</v>
      </c>
      <c r="AX138" s="10">
        <f>AR138+AT138</f>
        <v>0</v>
      </c>
      <c r="AY138" s="10"/>
      <c r="AZ138" s="10"/>
      <c r="BA138" s="10"/>
      <c r="BB138" s="10"/>
      <c r="BC138" s="49">
        <f>AW138+AY138+AZ138+BA138+BB138</f>
        <v>739</v>
      </c>
      <c r="BD138" s="49">
        <f>AX138+AZ138</f>
        <v>0</v>
      </c>
      <c r="BE138" s="50">
        <v>300</v>
      </c>
      <c r="BF138" s="50"/>
      <c r="BG138" s="57">
        <f t="shared" si="106"/>
        <v>40.59539918809202</v>
      </c>
      <c r="BH138" s="58"/>
    </row>
    <row r="139" spans="1:60" ht="16.5">
      <c r="A139" s="26" t="s">
        <v>28</v>
      </c>
      <c r="B139" s="13">
        <v>913</v>
      </c>
      <c r="C139" s="13" t="s">
        <v>7</v>
      </c>
      <c r="D139" s="13" t="s">
        <v>33</v>
      </c>
      <c r="E139" s="13" t="s">
        <v>75</v>
      </c>
      <c r="F139" s="10">
        <v>800</v>
      </c>
      <c r="G139" s="14">
        <f>G140</f>
        <v>5</v>
      </c>
      <c r="H139" s="14">
        <f aca="true" t="shared" si="195" ref="H139:R139">H140</f>
        <v>0</v>
      </c>
      <c r="I139" s="10">
        <f t="shared" si="195"/>
        <v>0</v>
      </c>
      <c r="J139" s="10">
        <f t="shared" si="195"/>
        <v>0</v>
      </c>
      <c r="K139" s="10">
        <f t="shared" si="195"/>
        <v>0</v>
      </c>
      <c r="L139" s="10">
        <f t="shared" si="195"/>
        <v>0</v>
      </c>
      <c r="M139" s="14">
        <f t="shared" si="195"/>
        <v>5</v>
      </c>
      <c r="N139" s="14">
        <f t="shared" si="195"/>
        <v>0</v>
      </c>
      <c r="O139" s="10">
        <f t="shared" si="195"/>
        <v>0</v>
      </c>
      <c r="P139" s="10">
        <f t="shared" si="195"/>
        <v>0</v>
      </c>
      <c r="Q139" s="10">
        <f t="shared" si="195"/>
        <v>0</v>
      </c>
      <c r="R139" s="10">
        <f t="shared" si="195"/>
        <v>0</v>
      </c>
      <c r="S139" s="14">
        <f aca="true" t="shared" si="196" ref="S139:BF139">S140</f>
        <v>5</v>
      </c>
      <c r="T139" s="14">
        <f t="shared" si="196"/>
        <v>0</v>
      </c>
      <c r="U139" s="10">
        <f t="shared" si="196"/>
        <v>0</v>
      </c>
      <c r="V139" s="10">
        <f t="shared" si="196"/>
        <v>0</v>
      </c>
      <c r="W139" s="10">
        <f t="shared" si="196"/>
        <v>0</v>
      </c>
      <c r="X139" s="10">
        <f t="shared" si="196"/>
        <v>0</v>
      </c>
      <c r="Y139" s="14">
        <f t="shared" si="196"/>
        <v>5</v>
      </c>
      <c r="Z139" s="14">
        <f t="shared" si="196"/>
        <v>0</v>
      </c>
      <c r="AA139" s="10">
        <f t="shared" si="196"/>
        <v>0</v>
      </c>
      <c r="AB139" s="10">
        <f t="shared" si="196"/>
        <v>0</v>
      </c>
      <c r="AC139" s="10">
        <f t="shared" si="196"/>
        <v>0</v>
      </c>
      <c r="AD139" s="10">
        <f t="shared" si="196"/>
        <v>-1</v>
      </c>
      <c r="AE139" s="14">
        <f t="shared" si="196"/>
        <v>4</v>
      </c>
      <c r="AF139" s="14">
        <f t="shared" si="196"/>
        <v>0</v>
      </c>
      <c r="AG139" s="10">
        <f t="shared" si="196"/>
        <v>0</v>
      </c>
      <c r="AH139" s="10">
        <f t="shared" si="196"/>
        <v>0</v>
      </c>
      <c r="AI139" s="10">
        <f t="shared" si="196"/>
        <v>0</v>
      </c>
      <c r="AJ139" s="10">
        <f t="shared" si="196"/>
        <v>0</v>
      </c>
      <c r="AK139" s="35">
        <f t="shared" si="196"/>
        <v>4</v>
      </c>
      <c r="AL139" s="35">
        <f t="shared" si="196"/>
        <v>0</v>
      </c>
      <c r="AM139" s="10">
        <f t="shared" si="196"/>
        <v>0</v>
      </c>
      <c r="AN139" s="10">
        <f t="shared" si="196"/>
        <v>0</v>
      </c>
      <c r="AO139" s="10">
        <f t="shared" si="196"/>
        <v>0</v>
      </c>
      <c r="AP139" s="10">
        <f t="shared" si="196"/>
        <v>0</v>
      </c>
      <c r="AQ139" s="14">
        <f t="shared" si="196"/>
        <v>4</v>
      </c>
      <c r="AR139" s="14">
        <f t="shared" si="196"/>
        <v>0</v>
      </c>
      <c r="AS139" s="10">
        <f t="shared" si="196"/>
        <v>0</v>
      </c>
      <c r="AT139" s="10">
        <f t="shared" si="196"/>
        <v>0</v>
      </c>
      <c r="AU139" s="10">
        <f t="shared" si="196"/>
        <v>0</v>
      </c>
      <c r="AV139" s="10">
        <f t="shared" si="196"/>
        <v>0</v>
      </c>
      <c r="AW139" s="14">
        <f t="shared" si="196"/>
        <v>4</v>
      </c>
      <c r="AX139" s="14">
        <f t="shared" si="196"/>
        <v>0</v>
      </c>
      <c r="AY139" s="10">
        <f t="shared" si="196"/>
        <v>0</v>
      </c>
      <c r="AZ139" s="10">
        <f t="shared" si="196"/>
        <v>0</v>
      </c>
      <c r="BA139" s="10">
        <f t="shared" si="196"/>
        <v>0</v>
      </c>
      <c r="BB139" s="10">
        <f t="shared" si="196"/>
        <v>0</v>
      </c>
      <c r="BC139" s="48">
        <f t="shared" si="196"/>
        <v>4</v>
      </c>
      <c r="BD139" s="48">
        <f t="shared" si="196"/>
        <v>0</v>
      </c>
      <c r="BE139" s="48">
        <f t="shared" si="196"/>
        <v>1</v>
      </c>
      <c r="BF139" s="48">
        <f t="shared" si="196"/>
        <v>0</v>
      </c>
      <c r="BG139" s="57">
        <f t="shared" si="106"/>
        <v>25</v>
      </c>
      <c r="BH139" s="58"/>
    </row>
    <row r="140" spans="1:60" ht="16.5">
      <c r="A140" s="26" t="s">
        <v>31</v>
      </c>
      <c r="B140" s="13">
        <v>913</v>
      </c>
      <c r="C140" s="13" t="s">
        <v>7</v>
      </c>
      <c r="D140" s="13" t="s">
        <v>33</v>
      </c>
      <c r="E140" s="13" t="s">
        <v>75</v>
      </c>
      <c r="F140" s="10">
        <v>850</v>
      </c>
      <c r="G140" s="10">
        <v>5</v>
      </c>
      <c r="H140" s="10"/>
      <c r="I140" s="10"/>
      <c r="J140" s="10"/>
      <c r="K140" s="10"/>
      <c r="L140" s="10"/>
      <c r="M140" s="10">
        <f>G140+I140+J140+K140+L140</f>
        <v>5</v>
      </c>
      <c r="N140" s="10">
        <f>H140+J140</f>
        <v>0</v>
      </c>
      <c r="O140" s="10"/>
      <c r="P140" s="10"/>
      <c r="Q140" s="10"/>
      <c r="R140" s="10"/>
      <c r="S140" s="10">
        <f>M140+O140+P140+Q140+R140</f>
        <v>5</v>
      </c>
      <c r="T140" s="10">
        <f>N140+P140</f>
        <v>0</v>
      </c>
      <c r="U140" s="10"/>
      <c r="V140" s="10"/>
      <c r="W140" s="10"/>
      <c r="X140" s="10"/>
      <c r="Y140" s="10">
        <f>S140+U140+V140+W140+X140</f>
        <v>5</v>
      </c>
      <c r="Z140" s="10">
        <f>T140+V140</f>
        <v>0</v>
      </c>
      <c r="AA140" s="10"/>
      <c r="AB140" s="10"/>
      <c r="AC140" s="10"/>
      <c r="AD140" s="10">
        <v>-1</v>
      </c>
      <c r="AE140" s="10">
        <f>Y140+AA140+AB140+AC140+AD140</f>
        <v>4</v>
      </c>
      <c r="AF140" s="10">
        <f>Z140+AB140</f>
        <v>0</v>
      </c>
      <c r="AG140" s="10"/>
      <c r="AH140" s="10"/>
      <c r="AI140" s="10"/>
      <c r="AJ140" s="10"/>
      <c r="AK140" s="32">
        <f>AE140+AG140+AH140+AI140+AJ140</f>
        <v>4</v>
      </c>
      <c r="AL140" s="32">
        <f>AF140+AH140</f>
        <v>0</v>
      </c>
      <c r="AM140" s="10"/>
      <c r="AN140" s="10"/>
      <c r="AO140" s="10"/>
      <c r="AP140" s="10"/>
      <c r="AQ140" s="10">
        <f>AK140+AM140+AN140+AO140+AP140</f>
        <v>4</v>
      </c>
      <c r="AR140" s="10">
        <f>AL140+AN140</f>
        <v>0</v>
      </c>
      <c r="AS140" s="10"/>
      <c r="AT140" s="10"/>
      <c r="AU140" s="10"/>
      <c r="AV140" s="10"/>
      <c r="AW140" s="10">
        <f>AQ140+AS140+AT140+AU140+AV140</f>
        <v>4</v>
      </c>
      <c r="AX140" s="10">
        <f>AR140+AT140</f>
        <v>0</v>
      </c>
      <c r="AY140" s="10"/>
      <c r="AZ140" s="10"/>
      <c r="BA140" s="10"/>
      <c r="BB140" s="10"/>
      <c r="BC140" s="49">
        <f>AW140+AY140+AZ140+BA140+BB140</f>
        <v>4</v>
      </c>
      <c r="BD140" s="49">
        <f>AX140+AZ140</f>
        <v>0</v>
      </c>
      <c r="BE140" s="50">
        <v>1</v>
      </c>
      <c r="BF140" s="50"/>
      <c r="BG140" s="57">
        <f t="shared" si="106"/>
        <v>25</v>
      </c>
      <c r="BH140" s="58"/>
    </row>
    <row r="141" spans="1:60" ht="16.5">
      <c r="A141" s="28" t="s">
        <v>100</v>
      </c>
      <c r="B141" s="13">
        <v>913</v>
      </c>
      <c r="C141" s="13" t="s">
        <v>7</v>
      </c>
      <c r="D141" s="13" t="s">
        <v>33</v>
      </c>
      <c r="E141" s="13" t="s">
        <v>123</v>
      </c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32"/>
      <c r="AL141" s="32"/>
      <c r="AM141" s="10"/>
      <c r="AN141" s="10">
        <f>AN142+AN145</f>
        <v>6343</v>
      </c>
      <c r="AO141" s="10">
        <f>AO142+AO145</f>
        <v>0</v>
      </c>
      <c r="AP141" s="10">
        <f>AP142+AP145</f>
        <v>0</v>
      </c>
      <c r="AQ141" s="10">
        <f>AQ142+AQ145</f>
        <v>6343</v>
      </c>
      <c r="AR141" s="10">
        <f>AR142+AR145</f>
        <v>6343</v>
      </c>
      <c r="AS141" s="10"/>
      <c r="AT141" s="10">
        <f>AT142+AT145</f>
        <v>0</v>
      </c>
      <c r="AU141" s="10">
        <f>AU142+AU145</f>
        <v>0</v>
      </c>
      <c r="AV141" s="10">
        <f>AV142+AV145</f>
        <v>0</v>
      </c>
      <c r="AW141" s="10">
        <f>AW142+AW145</f>
        <v>6343</v>
      </c>
      <c r="AX141" s="10">
        <f>AX142+AX145</f>
        <v>6343</v>
      </c>
      <c r="AY141" s="10"/>
      <c r="AZ141" s="10">
        <f>AZ142+AZ145</f>
        <v>0</v>
      </c>
      <c r="BA141" s="10">
        <f>BA142+BA145</f>
        <v>0</v>
      </c>
      <c r="BB141" s="10">
        <f>BB142+BB145</f>
        <v>0</v>
      </c>
      <c r="BC141" s="49">
        <f>BC142+BC145</f>
        <v>6343</v>
      </c>
      <c r="BD141" s="49">
        <f>BD142+BD145</f>
        <v>6343</v>
      </c>
      <c r="BE141" s="49">
        <f>BE142+BE145</f>
        <v>0</v>
      </c>
      <c r="BF141" s="49">
        <f>BF142+BF145</f>
        <v>0</v>
      </c>
      <c r="BG141" s="57">
        <f t="shared" si="106"/>
        <v>0</v>
      </c>
      <c r="BH141" s="58">
        <f>BF141/BD141*100</f>
        <v>0</v>
      </c>
    </row>
    <row r="142" spans="1:60" ht="49.5">
      <c r="A142" s="39" t="s">
        <v>142</v>
      </c>
      <c r="B142" s="13">
        <v>913</v>
      </c>
      <c r="C142" s="13" t="s">
        <v>7</v>
      </c>
      <c r="D142" s="13" t="s">
        <v>33</v>
      </c>
      <c r="E142" s="13" t="s">
        <v>134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32"/>
      <c r="AL142" s="32"/>
      <c r="AM142" s="10"/>
      <c r="AN142" s="10">
        <f>AN143</f>
        <v>4201</v>
      </c>
      <c r="AO142" s="10">
        <f>AO143</f>
        <v>0</v>
      </c>
      <c r="AP142" s="10">
        <f>AP143</f>
        <v>0</v>
      </c>
      <c r="AQ142" s="10">
        <f>AQ143</f>
        <v>4201</v>
      </c>
      <c r="AR142" s="10">
        <f>AR143</f>
        <v>4201</v>
      </c>
      <c r="AS142" s="10"/>
      <c r="AT142" s="10">
        <f>AT143</f>
        <v>0</v>
      </c>
      <c r="AU142" s="10">
        <f aca="true" t="shared" si="197" ref="AU142:AX143">AU143</f>
        <v>0</v>
      </c>
      <c r="AV142" s="10">
        <f t="shared" si="197"/>
        <v>0</v>
      </c>
      <c r="AW142" s="10">
        <f t="shared" si="197"/>
        <v>4201</v>
      </c>
      <c r="AX142" s="10">
        <f t="shared" si="197"/>
        <v>4201</v>
      </c>
      <c r="AY142" s="10"/>
      <c r="AZ142" s="10">
        <f>AZ143</f>
        <v>0</v>
      </c>
      <c r="BA142" s="10">
        <f aca="true" t="shared" si="198" ref="BA142:BF143">BA143</f>
        <v>0</v>
      </c>
      <c r="BB142" s="10">
        <f t="shared" si="198"/>
        <v>0</v>
      </c>
      <c r="BC142" s="49">
        <f t="shared" si="198"/>
        <v>4201</v>
      </c>
      <c r="BD142" s="49">
        <f t="shared" si="198"/>
        <v>4201</v>
      </c>
      <c r="BE142" s="49">
        <f t="shared" si="198"/>
        <v>0</v>
      </c>
      <c r="BF142" s="49">
        <f t="shared" si="198"/>
        <v>0</v>
      </c>
      <c r="BG142" s="57">
        <f aca="true" t="shared" si="199" ref="BG142:BG172">BE142/BC142*100</f>
        <v>0</v>
      </c>
      <c r="BH142" s="58">
        <f>BF142/BD142*100</f>
        <v>0</v>
      </c>
    </row>
    <row r="143" spans="1:60" ht="33">
      <c r="A143" s="26" t="s">
        <v>11</v>
      </c>
      <c r="B143" s="13">
        <v>913</v>
      </c>
      <c r="C143" s="13" t="s">
        <v>7</v>
      </c>
      <c r="D143" s="13" t="s">
        <v>33</v>
      </c>
      <c r="E143" s="13" t="s">
        <v>134</v>
      </c>
      <c r="F143" s="10">
        <v>600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32"/>
      <c r="AL143" s="32"/>
      <c r="AM143" s="10"/>
      <c r="AN143" s="10">
        <f>AN144</f>
        <v>4201</v>
      </c>
      <c r="AO143" s="10">
        <f>AO144</f>
        <v>0</v>
      </c>
      <c r="AP143" s="10">
        <f>AP144</f>
        <v>0</v>
      </c>
      <c r="AQ143" s="10">
        <f>AQ144</f>
        <v>4201</v>
      </c>
      <c r="AR143" s="10">
        <f>AR144</f>
        <v>4201</v>
      </c>
      <c r="AS143" s="10"/>
      <c r="AT143" s="10">
        <f>AT144</f>
        <v>0</v>
      </c>
      <c r="AU143" s="10">
        <f t="shared" si="197"/>
        <v>0</v>
      </c>
      <c r="AV143" s="10">
        <f t="shared" si="197"/>
        <v>0</v>
      </c>
      <c r="AW143" s="10">
        <f t="shared" si="197"/>
        <v>4201</v>
      </c>
      <c r="AX143" s="10">
        <f t="shared" si="197"/>
        <v>4201</v>
      </c>
      <c r="AY143" s="10"/>
      <c r="AZ143" s="10">
        <f>AZ144</f>
        <v>0</v>
      </c>
      <c r="BA143" s="10">
        <f t="shared" si="198"/>
        <v>0</v>
      </c>
      <c r="BB143" s="10">
        <f t="shared" si="198"/>
        <v>0</v>
      </c>
      <c r="BC143" s="49">
        <f t="shared" si="198"/>
        <v>4201</v>
      </c>
      <c r="BD143" s="49">
        <f t="shared" si="198"/>
        <v>4201</v>
      </c>
      <c r="BE143" s="49">
        <f t="shared" si="198"/>
        <v>0</v>
      </c>
      <c r="BF143" s="49">
        <f t="shared" si="198"/>
        <v>0</v>
      </c>
      <c r="BG143" s="57">
        <f t="shared" si="199"/>
        <v>0</v>
      </c>
      <c r="BH143" s="58">
        <f>BF143/BD143*100</f>
        <v>0</v>
      </c>
    </row>
    <row r="144" spans="1:60" ht="16.5">
      <c r="A144" s="27" t="s">
        <v>18</v>
      </c>
      <c r="B144" s="13">
        <v>913</v>
      </c>
      <c r="C144" s="13" t="s">
        <v>7</v>
      </c>
      <c r="D144" s="13" t="s">
        <v>33</v>
      </c>
      <c r="E144" s="13" t="s">
        <v>134</v>
      </c>
      <c r="F144" s="10">
        <v>620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32"/>
      <c r="AL144" s="32"/>
      <c r="AM144" s="10"/>
      <c r="AN144" s="10">
        <v>4201</v>
      </c>
      <c r="AO144" s="10"/>
      <c r="AP144" s="10"/>
      <c r="AQ144" s="10">
        <f>AK144+AM144+AN144+AO144+AP144</f>
        <v>4201</v>
      </c>
      <c r="AR144" s="10">
        <f>AL144+AN144</f>
        <v>4201</v>
      </c>
      <c r="AS144" s="10"/>
      <c r="AT144" s="10"/>
      <c r="AU144" s="10"/>
      <c r="AV144" s="10"/>
      <c r="AW144" s="10">
        <f>AQ144+AS144+AT144+AU144+AV144</f>
        <v>4201</v>
      </c>
      <c r="AX144" s="10">
        <f>AR144+AT144</f>
        <v>4201</v>
      </c>
      <c r="AY144" s="10"/>
      <c r="AZ144" s="10"/>
      <c r="BA144" s="10"/>
      <c r="BB144" s="10"/>
      <c r="BC144" s="49">
        <f>AW144+AY144+AZ144+BA144+BB144</f>
        <v>4201</v>
      </c>
      <c r="BD144" s="49">
        <f>AX144+AZ144</f>
        <v>4201</v>
      </c>
      <c r="BE144" s="50"/>
      <c r="BF144" s="50"/>
      <c r="BG144" s="57">
        <f t="shared" si="199"/>
        <v>0</v>
      </c>
      <c r="BH144" s="58">
        <f>BF144/BD144*100</f>
        <v>0</v>
      </c>
    </row>
    <row r="145" spans="1:60" ht="49.5">
      <c r="A145" s="39" t="s">
        <v>142</v>
      </c>
      <c r="B145" s="13">
        <v>913</v>
      </c>
      <c r="C145" s="13" t="s">
        <v>7</v>
      </c>
      <c r="D145" s="13" t="s">
        <v>33</v>
      </c>
      <c r="E145" s="13" t="s">
        <v>135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32"/>
      <c r="AL145" s="32"/>
      <c r="AM145" s="10"/>
      <c r="AN145" s="10">
        <f>AN146</f>
        <v>2142</v>
      </c>
      <c r="AO145" s="10">
        <f>AO146</f>
        <v>0</v>
      </c>
      <c r="AP145" s="10">
        <f>AP146</f>
        <v>0</v>
      </c>
      <c r="AQ145" s="10">
        <f>AQ146</f>
        <v>2142</v>
      </c>
      <c r="AR145" s="10">
        <f>AR146</f>
        <v>2142</v>
      </c>
      <c r="AS145" s="10"/>
      <c r="AT145" s="10">
        <f>AT146</f>
        <v>0</v>
      </c>
      <c r="AU145" s="10">
        <f aca="true" t="shared" si="200" ref="AU145:AX146">AU146</f>
        <v>0</v>
      </c>
      <c r="AV145" s="10">
        <f t="shared" si="200"/>
        <v>0</v>
      </c>
      <c r="AW145" s="10">
        <f t="shared" si="200"/>
        <v>2142</v>
      </c>
      <c r="AX145" s="10">
        <f t="shared" si="200"/>
        <v>2142</v>
      </c>
      <c r="AY145" s="10"/>
      <c r="AZ145" s="10">
        <f>AZ146</f>
        <v>0</v>
      </c>
      <c r="BA145" s="10">
        <f aca="true" t="shared" si="201" ref="BA145:BF146">BA146</f>
        <v>0</v>
      </c>
      <c r="BB145" s="10">
        <f t="shared" si="201"/>
        <v>0</v>
      </c>
      <c r="BC145" s="49">
        <f t="shared" si="201"/>
        <v>2142</v>
      </c>
      <c r="BD145" s="49">
        <f t="shared" si="201"/>
        <v>2142</v>
      </c>
      <c r="BE145" s="49">
        <f t="shared" si="201"/>
        <v>0</v>
      </c>
      <c r="BF145" s="49">
        <f t="shared" si="201"/>
        <v>0</v>
      </c>
      <c r="BG145" s="57">
        <f t="shared" si="199"/>
        <v>0</v>
      </c>
      <c r="BH145" s="58">
        <f>BF145/BD145*100</f>
        <v>0</v>
      </c>
    </row>
    <row r="146" spans="1:60" ht="33">
      <c r="A146" s="26" t="s">
        <v>11</v>
      </c>
      <c r="B146" s="13">
        <v>913</v>
      </c>
      <c r="C146" s="13" t="s">
        <v>7</v>
      </c>
      <c r="D146" s="13" t="s">
        <v>33</v>
      </c>
      <c r="E146" s="13" t="s">
        <v>135</v>
      </c>
      <c r="F146" s="10">
        <v>600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32"/>
      <c r="AL146" s="32"/>
      <c r="AM146" s="10"/>
      <c r="AN146" s="10">
        <f>AN147</f>
        <v>2142</v>
      </c>
      <c r="AO146" s="10">
        <f>AO147</f>
        <v>0</v>
      </c>
      <c r="AP146" s="10">
        <f>AP147</f>
        <v>0</v>
      </c>
      <c r="AQ146" s="10">
        <f>AQ147</f>
        <v>2142</v>
      </c>
      <c r="AR146" s="10">
        <f>AR147</f>
        <v>2142</v>
      </c>
      <c r="AS146" s="10"/>
      <c r="AT146" s="10">
        <f>AT147</f>
        <v>0</v>
      </c>
      <c r="AU146" s="10">
        <f t="shared" si="200"/>
        <v>0</v>
      </c>
      <c r="AV146" s="10">
        <f t="shared" si="200"/>
        <v>0</v>
      </c>
      <c r="AW146" s="10">
        <f t="shared" si="200"/>
        <v>2142</v>
      </c>
      <c r="AX146" s="10">
        <f t="shared" si="200"/>
        <v>2142</v>
      </c>
      <c r="AY146" s="10"/>
      <c r="AZ146" s="10">
        <f>AZ147</f>
        <v>0</v>
      </c>
      <c r="BA146" s="10">
        <f t="shared" si="201"/>
        <v>0</v>
      </c>
      <c r="BB146" s="10">
        <f t="shared" si="201"/>
        <v>0</v>
      </c>
      <c r="BC146" s="49">
        <f t="shared" si="201"/>
        <v>2142</v>
      </c>
      <c r="BD146" s="49">
        <f t="shared" si="201"/>
        <v>2142</v>
      </c>
      <c r="BE146" s="49">
        <f t="shared" si="201"/>
        <v>0</v>
      </c>
      <c r="BF146" s="49">
        <f t="shared" si="201"/>
        <v>0</v>
      </c>
      <c r="BG146" s="57">
        <f t="shared" si="199"/>
        <v>0</v>
      </c>
      <c r="BH146" s="58">
        <f>BF146/BD146*100</f>
        <v>0</v>
      </c>
    </row>
    <row r="147" spans="1:60" ht="16.5">
      <c r="A147" s="27" t="s">
        <v>18</v>
      </c>
      <c r="B147" s="13">
        <v>913</v>
      </c>
      <c r="C147" s="13" t="s">
        <v>7</v>
      </c>
      <c r="D147" s="13" t="s">
        <v>33</v>
      </c>
      <c r="E147" s="13" t="s">
        <v>135</v>
      </c>
      <c r="F147" s="10">
        <v>620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32"/>
      <c r="AL147" s="32"/>
      <c r="AM147" s="10"/>
      <c r="AN147" s="10">
        <v>2142</v>
      </c>
      <c r="AO147" s="10"/>
      <c r="AP147" s="10"/>
      <c r="AQ147" s="10">
        <f>AK147+AM147+AN147+AO147+AP147</f>
        <v>2142</v>
      </c>
      <c r="AR147" s="10">
        <f>AL147+AN147</f>
        <v>2142</v>
      </c>
      <c r="AS147" s="10"/>
      <c r="AT147" s="10"/>
      <c r="AU147" s="10"/>
      <c r="AV147" s="10"/>
      <c r="AW147" s="10">
        <f>AQ147+AS147+AT147+AU147+AV147</f>
        <v>2142</v>
      </c>
      <c r="AX147" s="10">
        <f>AR147+AT147</f>
        <v>2142</v>
      </c>
      <c r="AY147" s="10"/>
      <c r="AZ147" s="10"/>
      <c r="BA147" s="10"/>
      <c r="BB147" s="10"/>
      <c r="BC147" s="49">
        <f>AW147+AY147+AZ147+BA147+BB147</f>
        <v>2142</v>
      </c>
      <c r="BD147" s="49">
        <f>AX147+AZ147</f>
        <v>2142</v>
      </c>
      <c r="BE147" s="50"/>
      <c r="BF147" s="50"/>
      <c r="BG147" s="57">
        <f t="shared" si="199"/>
        <v>0</v>
      </c>
      <c r="BH147" s="58">
        <f>BF147/BD147*100</f>
        <v>0</v>
      </c>
    </row>
    <row r="148" spans="1:60" ht="49.5">
      <c r="A148" s="39" t="s">
        <v>142</v>
      </c>
      <c r="B148" s="13">
        <v>913</v>
      </c>
      <c r="C148" s="13" t="s">
        <v>7</v>
      </c>
      <c r="D148" s="13" t="s">
        <v>33</v>
      </c>
      <c r="E148" s="13" t="s">
        <v>136</v>
      </c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32"/>
      <c r="AL148" s="32"/>
      <c r="AM148" s="10">
        <f>AM149</f>
        <v>221</v>
      </c>
      <c r="AN148" s="10">
        <f>AN149</f>
        <v>0</v>
      </c>
      <c r="AO148" s="10">
        <f>AO149</f>
        <v>0</v>
      </c>
      <c r="AP148" s="10">
        <f aca="true" t="shared" si="202" ref="AP148:BE149">AP149</f>
        <v>0</v>
      </c>
      <c r="AQ148" s="10">
        <f t="shared" si="202"/>
        <v>221</v>
      </c>
      <c r="AR148" s="10">
        <f t="shared" si="202"/>
        <v>0</v>
      </c>
      <c r="AS148" s="10">
        <f t="shared" si="202"/>
        <v>0</v>
      </c>
      <c r="AT148" s="10">
        <f t="shared" si="202"/>
        <v>0</v>
      </c>
      <c r="AU148" s="10">
        <f>AU149</f>
        <v>0</v>
      </c>
      <c r="AV148" s="10">
        <f t="shared" si="202"/>
        <v>0</v>
      </c>
      <c r="AW148" s="10">
        <f t="shared" si="202"/>
        <v>221</v>
      </c>
      <c r="AX148" s="10">
        <f t="shared" si="202"/>
        <v>0</v>
      </c>
      <c r="AY148" s="10">
        <f t="shared" si="202"/>
        <v>0</v>
      </c>
      <c r="AZ148" s="10">
        <f t="shared" si="202"/>
        <v>0</v>
      </c>
      <c r="BA148" s="10">
        <f>BA149</f>
        <v>0</v>
      </c>
      <c r="BB148" s="10">
        <f t="shared" si="202"/>
        <v>0</v>
      </c>
      <c r="BC148" s="49">
        <f t="shared" si="202"/>
        <v>221</v>
      </c>
      <c r="BD148" s="49">
        <f t="shared" si="202"/>
        <v>0</v>
      </c>
      <c r="BE148" s="49">
        <f t="shared" si="202"/>
        <v>221</v>
      </c>
      <c r="BF148" s="49">
        <f aca="true" t="shared" si="203" ref="BD148:BF149">BF149</f>
        <v>0</v>
      </c>
      <c r="BG148" s="57">
        <f t="shared" si="199"/>
        <v>100</v>
      </c>
      <c r="BH148" s="58"/>
    </row>
    <row r="149" spans="1:60" ht="33">
      <c r="A149" s="26" t="s">
        <v>11</v>
      </c>
      <c r="B149" s="13">
        <v>913</v>
      </c>
      <c r="C149" s="13" t="s">
        <v>7</v>
      </c>
      <c r="D149" s="13" t="s">
        <v>33</v>
      </c>
      <c r="E149" s="13" t="s">
        <v>136</v>
      </c>
      <c r="F149" s="10">
        <v>600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32"/>
      <c r="AL149" s="32"/>
      <c r="AM149" s="10">
        <f>AM150</f>
        <v>221</v>
      </c>
      <c r="AN149" s="10">
        <f>AN150</f>
        <v>0</v>
      </c>
      <c r="AO149" s="10">
        <f>AO150</f>
        <v>0</v>
      </c>
      <c r="AP149" s="10">
        <f t="shared" si="202"/>
        <v>0</v>
      </c>
      <c r="AQ149" s="10">
        <f t="shared" si="202"/>
        <v>221</v>
      </c>
      <c r="AR149" s="10">
        <f t="shared" si="202"/>
        <v>0</v>
      </c>
      <c r="AS149" s="10">
        <f t="shared" si="202"/>
        <v>0</v>
      </c>
      <c r="AT149" s="10">
        <f t="shared" si="202"/>
        <v>0</v>
      </c>
      <c r="AU149" s="10">
        <f>AU150</f>
        <v>0</v>
      </c>
      <c r="AV149" s="10">
        <f t="shared" si="202"/>
        <v>0</v>
      </c>
      <c r="AW149" s="10">
        <f t="shared" si="202"/>
        <v>221</v>
      </c>
      <c r="AX149" s="10">
        <f t="shared" si="202"/>
        <v>0</v>
      </c>
      <c r="AY149" s="10">
        <f t="shared" si="202"/>
        <v>0</v>
      </c>
      <c r="AZ149" s="10">
        <f t="shared" si="202"/>
        <v>0</v>
      </c>
      <c r="BA149" s="10">
        <f>BA150</f>
        <v>0</v>
      </c>
      <c r="BB149" s="10">
        <f t="shared" si="202"/>
        <v>0</v>
      </c>
      <c r="BC149" s="49">
        <f t="shared" si="202"/>
        <v>221</v>
      </c>
      <c r="BD149" s="49">
        <f t="shared" si="203"/>
        <v>0</v>
      </c>
      <c r="BE149" s="49">
        <f t="shared" si="203"/>
        <v>221</v>
      </c>
      <c r="BF149" s="49">
        <f t="shared" si="203"/>
        <v>0</v>
      </c>
      <c r="BG149" s="57">
        <f t="shared" si="199"/>
        <v>100</v>
      </c>
      <c r="BH149" s="58"/>
    </row>
    <row r="150" spans="1:60" ht="16.5">
      <c r="A150" s="27" t="s">
        <v>18</v>
      </c>
      <c r="B150" s="13">
        <v>913</v>
      </c>
      <c r="C150" s="13" t="s">
        <v>7</v>
      </c>
      <c r="D150" s="13" t="s">
        <v>33</v>
      </c>
      <c r="E150" s="13" t="s">
        <v>136</v>
      </c>
      <c r="F150" s="10">
        <v>620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32"/>
      <c r="AL150" s="32"/>
      <c r="AM150" s="10">
        <v>221</v>
      </c>
      <c r="AN150" s="10"/>
      <c r="AO150" s="10"/>
      <c r="AP150" s="10"/>
      <c r="AQ150" s="10">
        <f>AK150+AM150+AN150+AO150+AP150</f>
        <v>221</v>
      </c>
      <c r="AR150" s="10"/>
      <c r="AS150" s="10"/>
      <c r="AT150" s="10"/>
      <c r="AU150" s="10"/>
      <c r="AV150" s="10"/>
      <c r="AW150" s="10">
        <f>AQ150+AS150+AT150+AU150+AV150</f>
        <v>221</v>
      </c>
      <c r="AX150" s="10"/>
      <c r="AY150" s="10"/>
      <c r="AZ150" s="10"/>
      <c r="BA150" s="10"/>
      <c r="BB150" s="10"/>
      <c r="BC150" s="49">
        <f>AW150+AY150+AZ150+BA150+BB150</f>
        <v>221</v>
      </c>
      <c r="BD150" s="49"/>
      <c r="BE150" s="50">
        <v>221</v>
      </c>
      <c r="BF150" s="50"/>
      <c r="BG150" s="57">
        <f t="shared" si="199"/>
        <v>100</v>
      </c>
      <c r="BH150" s="58"/>
    </row>
    <row r="151" spans="1:60" ht="49.5">
      <c r="A151" s="39" t="s">
        <v>142</v>
      </c>
      <c r="B151" s="13">
        <v>913</v>
      </c>
      <c r="C151" s="13" t="s">
        <v>7</v>
      </c>
      <c r="D151" s="13" t="s">
        <v>33</v>
      </c>
      <c r="E151" s="13" t="s">
        <v>137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32"/>
      <c r="AL151" s="32"/>
      <c r="AM151" s="10">
        <f>AM152</f>
        <v>113</v>
      </c>
      <c r="AN151" s="10">
        <f>AN152</f>
        <v>0</v>
      </c>
      <c r="AO151" s="10">
        <f>AO152</f>
        <v>0</v>
      </c>
      <c r="AP151" s="10">
        <f aca="true" t="shared" si="204" ref="AP151:BE152">AP152</f>
        <v>0</v>
      </c>
      <c r="AQ151" s="10">
        <f t="shared" si="204"/>
        <v>113</v>
      </c>
      <c r="AR151" s="10">
        <f t="shared" si="204"/>
        <v>0</v>
      </c>
      <c r="AS151" s="10">
        <f t="shared" si="204"/>
        <v>0</v>
      </c>
      <c r="AT151" s="10">
        <f t="shared" si="204"/>
        <v>0</v>
      </c>
      <c r="AU151" s="10">
        <f>AU152</f>
        <v>0</v>
      </c>
      <c r="AV151" s="10">
        <f t="shared" si="204"/>
        <v>0</v>
      </c>
      <c r="AW151" s="10">
        <f t="shared" si="204"/>
        <v>113</v>
      </c>
      <c r="AX151" s="10">
        <f t="shared" si="204"/>
        <v>0</v>
      </c>
      <c r="AY151" s="10">
        <f t="shared" si="204"/>
        <v>0</v>
      </c>
      <c r="AZ151" s="10">
        <f t="shared" si="204"/>
        <v>0</v>
      </c>
      <c r="BA151" s="10">
        <f>BA152</f>
        <v>0</v>
      </c>
      <c r="BB151" s="10">
        <f t="shared" si="204"/>
        <v>0</v>
      </c>
      <c r="BC151" s="49">
        <f t="shared" si="204"/>
        <v>113</v>
      </c>
      <c r="BD151" s="49">
        <f t="shared" si="204"/>
        <v>0</v>
      </c>
      <c r="BE151" s="49">
        <f t="shared" si="204"/>
        <v>113</v>
      </c>
      <c r="BF151" s="49">
        <f aca="true" t="shared" si="205" ref="BD151:BF152">BF152</f>
        <v>0</v>
      </c>
      <c r="BG151" s="57">
        <f t="shared" si="199"/>
        <v>100</v>
      </c>
      <c r="BH151" s="58"/>
    </row>
    <row r="152" spans="1:60" ht="33">
      <c r="A152" s="26" t="s">
        <v>11</v>
      </c>
      <c r="B152" s="13">
        <v>913</v>
      </c>
      <c r="C152" s="13" t="s">
        <v>7</v>
      </c>
      <c r="D152" s="13" t="s">
        <v>33</v>
      </c>
      <c r="E152" s="13" t="s">
        <v>137</v>
      </c>
      <c r="F152" s="10">
        <v>600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32"/>
      <c r="AL152" s="32"/>
      <c r="AM152" s="10">
        <f>AM153</f>
        <v>113</v>
      </c>
      <c r="AN152" s="10">
        <f>AN153</f>
        <v>0</v>
      </c>
      <c r="AO152" s="10">
        <f>AO153</f>
        <v>0</v>
      </c>
      <c r="AP152" s="10">
        <f t="shared" si="204"/>
        <v>0</v>
      </c>
      <c r="AQ152" s="10">
        <f t="shared" si="204"/>
        <v>113</v>
      </c>
      <c r="AR152" s="10">
        <f t="shared" si="204"/>
        <v>0</v>
      </c>
      <c r="AS152" s="10">
        <f t="shared" si="204"/>
        <v>0</v>
      </c>
      <c r="AT152" s="10">
        <f t="shared" si="204"/>
        <v>0</v>
      </c>
      <c r="AU152" s="10">
        <f>AU153</f>
        <v>0</v>
      </c>
      <c r="AV152" s="10">
        <f t="shared" si="204"/>
        <v>0</v>
      </c>
      <c r="AW152" s="10">
        <f t="shared" si="204"/>
        <v>113</v>
      </c>
      <c r="AX152" s="10">
        <f t="shared" si="204"/>
        <v>0</v>
      </c>
      <c r="AY152" s="10">
        <f t="shared" si="204"/>
        <v>0</v>
      </c>
      <c r="AZ152" s="10">
        <f t="shared" si="204"/>
        <v>0</v>
      </c>
      <c r="BA152" s="10">
        <f>BA153</f>
        <v>0</v>
      </c>
      <c r="BB152" s="10">
        <f t="shared" si="204"/>
        <v>0</v>
      </c>
      <c r="BC152" s="49">
        <f t="shared" si="204"/>
        <v>113</v>
      </c>
      <c r="BD152" s="49">
        <f t="shared" si="205"/>
        <v>0</v>
      </c>
      <c r="BE152" s="49">
        <f t="shared" si="205"/>
        <v>113</v>
      </c>
      <c r="BF152" s="49">
        <f t="shared" si="205"/>
        <v>0</v>
      </c>
      <c r="BG152" s="57">
        <f t="shared" si="199"/>
        <v>100</v>
      </c>
      <c r="BH152" s="58"/>
    </row>
    <row r="153" spans="1:60" ht="16.5">
      <c r="A153" s="27" t="s">
        <v>18</v>
      </c>
      <c r="B153" s="13">
        <v>913</v>
      </c>
      <c r="C153" s="13" t="s">
        <v>7</v>
      </c>
      <c r="D153" s="13" t="s">
        <v>33</v>
      </c>
      <c r="E153" s="13" t="s">
        <v>137</v>
      </c>
      <c r="F153" s="10">
        <v>620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32"/>
      <c r="AL153" s="32"/>
      <c r="AM153" s="10">
        <v>113</v>
      </c>
      <c r="AN153" s="10"/>
      <c r="AO153" s="10"/>
      <c r="AP153" s="10"/>
      <c r="AQ153" s="10">
        <f>AK153+AM153+AN153+AO153+AP153</f>
        <v>113</v>
      </c>
      <c r="AR153" s="10"/>
      <c r="AS153" s="10"/>
      <c r="AT153" s="10"/>
      <c r="AU153" s="10"/>
      <c r="AV153" s="10"/>
      <c r="AW153" s="10">
        <f>AQ153+AS153+AT153+AU153+AV153</f>
        <v>113</v>
      </c>
      <c r="AX153" s="10"/>
      <c r="AY153" s="10"/>
      <c r="AZ153" s="10"/>
      <c r="BA153" s="10"/>
      <c r="BB153" s="10"/>
      <c r="BC153" s="49">
        <f>AW153+AY153+AZ153+BA153+BB153</f>
        <v>113</v>
      </c>
      <c r="BD153" s="49"/>
      <c r="BE153" s="50">
        <v>113</v>
      </c>
      <c r="BF153" s="50"/>
      <c r="BG153" s="57">
        <f t="shared" si="199"/>
        <v>100</v>
      </c>
      <c r="BH153" s="58"/>
    </row>
    <row r="154" spans="1:60" ht="18" customHeight="1">
      <c r="A154" s="25" t="s">
        <v>19</v>
      </c>
      <c r="B154" s="11">
        <v>913</v>
      </c>
      <c r="C154" s="11" t="s">
        <v>20</v>
      </c>
      <c r="D154" s="11" t="s">
        <v>16</v>
      </c>
      <c r="E154" s="11"/>
      <c r="F154" s="11"/>
      <c r="G154" s="12">
        <f>G155</f>
        <v>71314</v>
      </c>
      <c r="H154" s="12">
        <f aca="true" t="shared" si="206" ref="H154:R154">H155</f>
        <v>0</v>
      </c>
      <c r="I154" s="10">
        <f t="shared" si="206"/>
        <v>0</v>
      </c>
      <c r="J154" s="10">
        <f t="shared" si="206"/>
        <v>0</v>
      </c>
      <c r="K154" s="10">
        <f t="shared" si="206"/>
        <v>0</v>
      </c>
      <c r="L154" s="10">
        <f t="shared" si="206"/>
        <v>0</v>
      </c>
      <c r="M154" s="12">
        <f t="shared" si="206"/>
        <v>71314</v>
      </c>
      <c r="N154" s="12">
        <f t="shared" si="206"/>
        <v>0</v>
      </c>
      <c r="O154" s="10">
        <f t="shared" si="206"/>
        <v>0</v>
      </c>
      <c r="P154" s="10">
        <f t="shared" si="206"/>
        <v>0</v>
      </c>
      <c r="Q154" s="10">
        <f t="shared" si="206"/>
        <v>0</v>
      </c>
      <c r="R154" s="10">
        <f t="shared" si="206"/>
        <v>0</v>
      </c>
      <c r="S154" s="12">
        <f aca="true" t="shared" si="207" ref="S154:BF154">S155</f>
        <v>71314</v>
      </c>
      <c r="T154" s="12">
        <f t="shared" si="207"/>
        <v>0</v>
      </c>
      <c r="U154" s="10">
        <f t="shared" si="207"/>
        <v>0</v>
      </c>
      <c r="V154" s="10">
        <f t="shared" si="207"/>
        <v>0</v>
      </c>
      <c r="W154" s="10">
        <f t="shared" si="207"/>
        <v>0</v>
      </c>
      <c r="X154" s="10">
        <f t="shared" si="207"/>
        <v>0</v>
      </c>
      <c r="Y154" s="12">
        <f t="shared" si="207"/>
        <v>71314</v>
      </c>
      <c r="Z154" s="12">
        <f t="shared" si="207"/>
        <v>0</v>
      </c>
      <c r="AA154" s="10">
        <f t="shared" si="207"/>
        <v>0</v>
      </c>
      <c r="AB154" s="10">
        <f t="shared" si="207"/>
        <v>0</v>
      </c>
      <c r="AC154" s="10">
        <f t="shared" si="207"/>
        <v>0</v>
      </c>
      <c r="AD154" s="10">
        <f t="shared" si="207"/>
        <v>0</v>
      </c>
      <c r="AE154" s="12">
        <f t="shared" si="207"/>
        <v>71314</v>
      </c>
      <c r="AF154" s="12">
        <f t="shared" si="207"/>
        <v>0</v>
      </c>
      <c r="AG154" s="10">
        <f t="shared" si="207"/>
        <v>0</v>
      </c>
      <c r="AH154" s="10">
        <f t="shared" si="207"/>
        <v>0</v>
      </c>
      <c r="AI154" s="10">
        <f t="shared" si="207"/>
        <v>0</v>
      </c>
      <c r="AJ154" s="10">
        <f t="shared" si="207"/>
        <v>0</v>
      </c>
      <c r="AK154" s="34">
        <f t="shared" si="207"/>
        <v>71314</v>
      </c>
      <c r="AL154" s="34">
        <f t="shared" si="207"/>
        <v>0</v>
      </c>
      <c r="AM154" s="10">
        <f t="shared" si="207"/>
        <v>0</v>
      </c>
      <c r="AN154" s="10">
        <f t="shared" si="207"/>
        <v>0</v>
      </c>
      <c r="AO154" s="10">
        <f t="shared" si="207"/>
        <v>0</v>
      </c>
      <c r="AP154" s="10">
        <f t="shared" si="207"/>
        <v>0</v>
      </c>
      <c r="AQ154" s="12">
        <f t="shared" si="207"/>
        <v>71314</v>
      </c>
      <c r="AR154" s="12">
        <f t="shared" si="207"/>
        <v>0</v>
      </c>
      <c r="AS154" s="10">
        <f t="shared" si="207"/>
        <v>0</v>
      </c>
      <c r="AT154" s="10">
        <f t="shared" si="207"/>
        <v>0</v>
      </c>
      <c r="AU154" s="10">
        <f t="shared" si="207"/>
        <v>0</v>
      </c>
      <c r="AV154" s="10">
        <f t="shared" si="207"/>
        <v>0</v>
      </c>
      <c r="AW154" s="12">
        <f t="shared" si="207"/>
        <v>71314</v>
      </c>
      <c r="AX154" s="12">
        <f t="shared" si="207"/>
        <v>0</v>
      </c>
      <c r="AY154" s="19">
        <f t="shared" si="207"/>
        <v>9185</v>
      </c>
      <c r="AZ154" s="19">
        <f t="shared" si="207"/>
        <v>12154</v>
      </c>
      <c r="BA154" s="19">
        <f t="shared" si="207"/>
        <v>0</v>
      </c>
      <c r="BB154" s="19">
        <f t="shared" si="207"/>
        <v>0</v>
      </c>
      <c r="BC154" s="53">
        <f t="shared" si="207"/>
        <v>92653</v>
      </c>
      <c r="BD154" s="53">
        <f t="shared" si="207"/>
        <v>12154</v>
      </c>
      <c r="BE154" s="53">
        <f t="shared" si="207"/>
        <v>29271</v>
      </c>
      <c r="BF154" s="53">
        <f t="shared" si="207"/>
        <v>0</v>
      </c>
      <c r="BG154" s="61">
        <f t="shared" si="199"/>
        <v>31.59206933396652</v>
      </c>
      <c r="BH154" s="62"/>
    </row>
    <row r="155" spans="1:60" ht="66">
      <c r="A155" s="26" t="s">
        <v>91</v>
      </c>
      <c r="B155" s="13">
        <v>913</v>
      </c>
      <c r="C155" s="13" t="s">
        <v>20</v>
      </c>
      <c r="D155" s="13" t="s">
        <v>16</v>
      </c>
      <c r="E155" s="13" t="s">
        <v>76</v>
      </c>
      <c r="F155" s="13"/>
      <c r="G155" s="16">
        <f>G156+G163</f>
        <v>71314</v>
      </c>
      <c r="H155" s="16">
        <f aca="true" t="shared" si="208" ref="H155:N155">H156+H163</f>
        <v>0</v>
      </c>
      <c r="I155" s="10">
        <f t="shared" si="208"/>
        <v>0</v>
      </c>
      <c r="J155" s="10">
        <f t="shared" si="208"/>
        <v>0</v>
      </c>
      <c r="K155" s="10">
        <f t="shared" si="208"/>
        <v>0</v>
      </c>
      <c r="L155" s="10">
        <f t="shared" si="208"/>
        <v>0</v>
      </c>
      <c r="M155" s="16">
        <f t="shared" si="208"/>
        <v>71314</v>
      </c>
      <c r="N155" s="16">
        <f t="shared" si="208"/>
        <v>0</v>
      </c>
      <c r="O155" s="10">
        <f aca="true" t="shared" si="209" ref="O155:T155">O156+O163</f>
        <v>0</v>
      </c>
      <c r="P155" s="10">
        <f t="shared" si="209"/>
        <v>0</v>
      </c>
      <c r="Q155" s="10">
        <f t="shared" si="209"/>
        <v>0</v>
      </c>
      <c r="R155" s="10">
        <f t="shared" si="209"/>
        <v>0</v>
      </c>
      <c r="S155" s="16">
        <f t="shared" si="209"/>
        <v>71314</v>
      </c>
      <c r="T155" s="16">
        <f t="shared" si="209"/>
        <v>0</v>
      </c>
      <c r="U155" s="10">
        <f aca="true" t="shared" si="210" ref="U155:Z155">U156+U163</f>
        <v>0</v>
      </c>
      <c r="V155" s="10">
        <f t="shared" si="210"/>
        <v>0</v>
      </c>
      <c r="W155" s="10">
        <f t="shared" si="210"/>
        <v>0</v>
      </c>
      <c r="X155" s="10">
        <f t="shared" si="210"/>
        <v>0</v>
      </c>
      <c r="Y155" s="16">
        <f t="shared" si="210"/>
        <v>71314</v>
      </c>
      <c r="Z155" s="16">
        <f t="shared" si="210"/>
        <v>0</v>
      </c>
      <c r="AA155" s="10">
        <f aca="true" t="shared" si="211" ref="AA155:AF155">AA156+AA163</f>
        <v>0</v>
      </c>
      <c r="AB155" s="10">
        <f t="shared" si="211"/>
        <v>0</v>
      </c>
      <c r="AC155" s="10">
        <f t="shared" si="211"/>
        <v>0</v>
      </c>
      <c r="AD155" s="10">
        <f t="shared" si="211"/>
        <v>0</v>
      </c>
      <c r="AE155" s="16">
        <f t="shared" si="211"/>
        <v>71314</v>
      </c>
      <c r="AF155" s="16">
        <f t="shared" si="211"/>
        <v>0</v>
      </c>
      <c r="AG155" s="10">
        <f aca="true" t="shared" si="212" ref="AG155:AL155">AG156+AG163</f>
        <v>0</v>
      </c>
      <c r="AH155" s="10">
        <f t="shared" si="212"/>
        <v>0</v>
      </c>
      <c r="AI155" s="10">
        <f t="shared" si="212"/>
        <v>0</v>
      </c>
      <c r="AJ155" s="10">
        <f t="shared" si="212"/>
        <v>0</v>
      </c>
      <c r="AK155" s="36">
        <f t="shared" si="212"/>
        <v>71314</v>
      </c>
      <c r="AL155" s="36">
        <f t="shared" si="212"/>
        <v>0</v>
      </c>
      <c r="AM155" s="10">
        <f aca="true" t="shared" si="213" ref="AM155:AR155">AM156+AM163</f>
        <v>0</v>
      </c>
      <c r="AN155" s="10">
        <f t="shared" si="213"/>
        <v>0</v>
      </c>
      <c r="AO155" s="10">
        <f t="shared" si="213"/>
        <v>0</v>
      </c>
      <c r="AP155" s="10">
        <f t="shared" si="213"/>
        <v>0</v>
      </c>
      <c r="AQ155" s="16">
        <f t="shared" si="213"/>
        <v>71314</v>
      </c>
      <c r="AR155" s="16">
        <f t="shared" si="213"/>
        <v>0</v>
      </c>
      <c r="AS155" s="10">
        <f aca="true" t="shared" si="214" ref="AS155:AX155">AS156+AS163</f>
        <v>0</v>
      </c>
      <c r="AT155" s="10">
        <f t="shared" si="214"/>
        <v>0</v>
      </c>
      <c r="AU155" s="10">
        <f t="shared" si="214"/>
        <v>0</v>
      </c>
      <c r="AV155" s="10">
        <f t="shared" si="214"/>
        <v>0</v>
      </c>
      <c r="AW155" s="16">
        <f t="shared" si="214"/>
        <v>71314</v>
      </c>
      <c r="AX155" s="16">
        <f t="shared" si="214"/>
        <v>0</v>
      </c>
      <c r="AY155" s="10">
        <f>AY156+AY163+AY167+AY173</f>
        <v>9185</v>
      </c>
      <c r="AZ155" s="10">
        <f>AZ156+AZ163+AZ167+AZ173</f>
        <v>12154</v>
      </c>
      <c r="BA155" s="10">
        <f>BA156+BA163+BA167+BA173</f>
        <v>0</v>
      </c>
      <c r="BB155" s="10">
        <f>BB156+BB163+BB167+BB173</f>
        <v>0</v>
      </c>
      <c r="BC155" s="49">
        <f>BC156+BC163+BC167+BC173</f>
        <v>92653</v>
      </c>
      <c r="BD155" s="49">
        <f>BD156+BD163+BD167+BD173</f>
        <v>12154</v>
      </c>
      <c r="BE155" s="49">
        <f>BE156+BE163+BE167+BE173</f>
        <v>29271</v>
      </c>
      <c r="BF155" s="49">
        <f>BF156+BF163+BF167+BF173</f>
        <v>0</v>
      </c>
      <c r="BG155" s="57">
        <f t="shared" si="199"/>
        <v>31.59206933396652</v>
      </c>
      <c r="BH155" s="58"/>
    </row>
    <row r="156" spans="1:60" ht="16.5">
      <c r="A156" s="26" t="s">
        <v>14</v>
      </c>
      <c r="B156" s="13">
        <v>913</v>
      </c>
      <c r="C156" s="13" t="s">
        <v>20</v>
      </c>
      <c r="D156" s="13" t="s">
        <v>16</v>
      </c>
      <c r="E156" s="13" t="s">
        <v>77</v>
      </c>
      <c r="F156" s="13"/>
      <c r="G156" s="16">
        <f aca="true" t="shared" si="215" ref="G156:R158">G157</f>
        <v>21038</v>
      </c>
      <c r="H156" s="16">
        <f t="shared" si="215"/>
        <v>0</v>
      </c>
      <c r="I156" s="10">
        <f t="shared" si="215"/>
        <v>0</v>
      </c>
      <c r="J156" s="10">
        <f t="shared" si="215"/>
        <v>0</v>
      </c>
      <c r="K156" s="10">
        <f t="shared" si="215"/>
        <v>0</v>
      </c>
      <c r="L156" s="10">
        <f t="shared" si="215"/>
        <v>0</v>
      </c>
      <c r="M156" s="16">
        <f t="shared" si="215"/>
        <v>21038</v>
      </c>
      <c r="N156" s="16">
        <f t="shared" si="215"/>
        <v>0</v>
      </c>
      <c r="O156" s="10">
        <f t="shared" si="215"/>
        <v>0</v>
      </c>
      <c r="P156" s="10">
        <f t="shared" si="215"/>
        <v>0</v>
      </c>
      <c r="Q156" s="10">
        <f t="shared" si="215"/>
        <v>0</v>
      </c>
      <c r="R156" s="10">
        <f t="shared" si="215"/>
        <v>0</v>
      </c>
      <c r="S156" s="16">
        <f aca="true" t="shared" si="216" ref="S156:AH158">S157</f>
        <v>21038</v>
      </c>
      <c r="T156" s="16">
        <f t="shared" si="216"/>
        <v>0</v>
      </c>
      <c r="U156" s="10">
        <f t="shared" si="216"/>
        <v>0</v>
      </c>
      <c r="V156" s="10">
        <f t="shared" si="216"/>
        <v>0</v>
      </c>
      <c r="W156" s="10">
        <f t="shared" si="216"/>
        <v>0</v>
      </c>
      <c r="X156" s="10">
        <f t="shared" si="216"/>
        <v>0</v>
      </c>
      <c r="Y156" s="16">
        <f t="shared" si="216"/>
        <v>21038</v>
      </c>
      <c r="Z156" s="16">
        <f t="shared" si="216"/>
        <v>0</v>
      </c>
      <c r="AA156" s="10">
        <f t="shared" si="216"/>
        <v>0</v>
      </c>
      <c r="AB156" s="10">
        <f t="shared" si="216"/>
        <v>0</v>
      </c>
      <c r="AC156" s="10">
        <f t="shared" si="216"/>
        <v>0</v>
      </c>
      <c r="AD156" s="10">
        <f t="shared" si="216"/>
        <v>0</v>
      </c>
      <c r="AE156" s="16">
        <f t="shared" si="216"/>
        <v>21038</v>
      </c>
      <c r="AF156" s="16">
        <f t="shared" si="216"/>
        <v>0</v>
      </c>
      <c r="AG156" s="10">
        <f t="shared" si="216"/>
        <v>0</v>
      </c>
      <c r="AH156" s="10">
        <f t="shared" si="216"/>
        <v>0</v>
      </c>
      <c r="AI156" s="10">
        <f aca="true" t="shared" si="217" ref="AG156:AV158">AI157</f>
        <v>0</v>
      </c>
      <c r="AJ156" s="10">
        <f t="shared" si="217"/>
        <v>0</v>
      </c>
      <c r="AK156" s="36">
        <f t="shared" si="217"/>
        <v>21038</v>
      </c>
      <c r="AL156" s="36">
        <f t="shared" si="217"/>
        <v>0</v>
      </c>
      <c r="AM156" s="10">
        <f t="shared" si="217"/>
        <v>0</v>
      </c>
      <c r="AN156" s="10">
        <f t="shared" si="217"/>
        <v>0</v>
      </c>
      <c r="AO156" s="10">
        <f t="shared" si="217"/>
        <v>0</v>
      </c>
      <c r="AP156" s="10">
        <f t="shared" si="217"/>
        <v>0</v>
      </c>
      <c r="AQ156" s="16">
        <f t="shared" si="217"/>
        <v>21038</v>
      </c>
      <c r="AR156" s="16">
        <f t="shared" si="217"/>
        <v>0</v>
      </c>
      <c r="AS156" s="10">
        <f t="shared" si="217"/>
        <v>0</v>
      </c>
      <c r="AT156" s="10">
        <f t="shared" si="217"/>
        <v>0</v>
      </c>
      <c r="AU156" s="10">
        <f t="shared" si="217"/>
        <v>0</v>
      </c>
      <c r="AV156" s="10">
        <f t="shared" si="217"/>
        <v>0</v>
      </c>
      <c r="AW156" s="16">
        <f aca="true" t="shared" si="218" ref="AS156:BF158">AW157</f>
        <v>21038</v>
      </c>
      <c r="AX156" s="16">
        <f t="shared" si="218"/>
        <v>0</v>
      </c>
      <c r="AY156" s="10">
        <f>AY157+AY160</f>
        <v>2701</v>
      </c>
      <c r="AZ156" s="10">
        <f>AZ157+AZ160</f>
        <v>0</v>
      </c>
      <c r="BA156" s="10">
        <f>BA157+BA160</f>
        <v>0</v>
      </c>
      <c r="BB156" s="10">
        <f>BB157+BB160</f>
        <v>0</v>
      </c>
      <c r="BC156" s="49">
        <f>BC157+BC160</f>
        <v>23739</v>
      </c>
      <c r="BD156" s="49">
        <f>BD157+BD160</f>
        <v>0</v>
      </c>
      <c r="BE156" s="49">
        <f>BE157+BE160</f>
        <v>9548</v>
      </c>
      <c r="BF156" s="49">
        <f>BF157+BF160</f>
        <v>0</v>
      </c>
      <c r="BG156" s="57">
        <f t="shared" si="199"/>
        <v>40.22073381355575</v>
      </c>
      <c r="BH156" s="58"/>
    </row>
    <row r="157" spans="1:60" ht="16.5">
      <c r="A157" s="26" t="s">
        <v>62</v>
      </c>
      <c r="B157" s="13">
        <v>913</v>
      </c>
      <c r="C157" s="13" t="s">
        <v>20</v>
      </c>
      <c r="D157" s="13" t="s">
        <v>16</v>
      </c>
      <c r="E157" s="13" t="s">
        <v>78</v>
      </c>
      <c r="F157" s="13"/>
      <c r="G157" s="16">
        <f t="shared" si="215"/>
        <v>21038</v>
      </c>
      <c r="H157" s="16">
        <f t="shared" si="215"/>
        <v>0</v>
      </c>
      <c r="I157" s="10">
        <f t="shared" si="215"/>
        <v>0</v>
      </c>
      <c r="J157" s="10">
        <f t="shared" si="215"/>
        <v>0</v>
      </c>
      <c r="K157" s="10">
        <f t="shared" si="215"/>
        <v>0</v>
      </c>
      <c r="L157" s="10">
        <f t="shared" si="215"/>
        <v>0</v>
      </c>
      <c r="M157" s="16">
        <f t="shared" si="215"/>
        <v>21038</v>
      </c>
      <c r="N157" s="16">
        <f t="shared" si="215"/>
        <v>0</v>
      </c>
      <c r="O157" s="10">
        <f t="shared" si="215"/>
        <v>0</v>
      </c>
      <c r="P157" s="10">
        <f t="shared" si="215"/>
        <v>0</v>
      </c>
      <c r="Q157" s="10">
        <f t="shared" si="215"/>
        <v>0</v>
      </c>
      <c r="R157" s="10">
        <f t="shared" si="215"/>
        <v>0</v>
      </c>
      <c r="S157" s="16">
        <f t="shared" si="216"/>
        <v>21038</v>
      </c>
      <c r="T157" s="16">
        <f t="shared" si="216"/>
        <v>0</v>
      </c>
      <c r="U157" s="10">
        <f t="shared" si="216"/>
        <v>0</v>
      </c>
      <c r="V157" s="10">
        <f t="shared" si="216"/>
        <v>0</v>
      </c>
      <c r="W157" s="10">
        <f t="shared" si="216"/>
        <v>0</v>
      </c>
      <c r="X157" s="10">
        <f t="shared" si="216"/>
        <v>0</v>
      </c>
      <c r="Y157" s="16">
        <f t="shared" si="216"/>
        <v>21038</v>
      </c>
      <c r="Z157" s="16">
        <f t="shared" si="216"/>
        <v>0</v>
      </c>
      <c r="AA157" s="10">
        <f t="shared" si="216"/>
        <v>0</v>
      </c>
      <c r="AB157" s="10">
        <f t="shared" si="216"/>
        <v>0</v>
      </c>
      <c r="AC157" s="10">
        <f t="shared" si="216"/>
        <v>0</v>
      </c>
      <c r="AD157" s="10">
        <f t="shared" si="216"/>
        <v>0</v>
      </c>
      <c r="AE157" s="16">
        <f t="shared" si="216"/>
        <v>21038</v>
      </c>
      <c r="AF157" s="16">
        <f t="shared" si="216"/>
        <v>0</v>
      </c>
      <c r="AG157" s="10">
        <f t="shared" si="217"/>
        <v>0</v>
      </c>
      <c r="AH157" s="10">
        <f t="shared" si="217"/>
        <v>0</v>
      </c>
      <c r="AI157" s="10">
        <f t="shared" si="217"/>
        <v>0</v>
      </c>
      <c r="AJ157" s="10">
        <f t="shared" si="217"/>
        <v>0</v>
      </c>
      <c r="AK157" s="36">
        <f t="shared" si="217"/>
        <v>21038</v>
      </c>
      <c r="AL157" s="36">
        <f t="shared" si="217"/>
        <v>0</v>
      </c>
      <c r="AM157" s="10">
        <f t="shared" si="217"/>
        <v>0</v>
      </c>
      <c r="AN157" s="10">
        <f t="shared" si="217"/>
        <v>0</v>
      </c>
      <c r="AO157" s="10">
        <f t="shared" si="217"/>
        <v>0</v>
      </c>
      <c r="AP157" s="10">
        <f t="shared" si="217"/>
        <v>0</v>
      </c>
      <c r="AQ157" s="16">
        <f t="shared" si="217"/>
        <v>21038</v>
      </c>
      <c r="AR157" s="16">
        <f t="shared" si="217"/>
        <v>0</v>
      </c>
      <c r="AS157" s="10">
        <f t="shared" si="218"/>
        <v>0</v>
      </c>
      <c r="AT157" s="10">
        <f t="shared" si="218"/>
        <v>0</v>
      </c>
      <c r="AU157" s="10">
        <f t="shared" si="218"/>
        <v>0</v>
      </c>
      <c r="AV157" s="10">
        <f t="shared" si="218"/>
        <v>0</v>
      </c>
      <c r="AW157" s="16">
        <f t="shared" si="218"/>
        <v>21038</v>
      </c>
      <c r="AX157" s="16">
        <f t="shared" si="218"/>
        <v>0</v>
      </c>
      <c r="AY157" s="10">
        <f t="shared" si="218"/>
        <v>382</v>
      </c>
      <c r="AZ157" s="10">
        <f t="shared" si="218"/>
        <v>0</v>
      </c>
      <c r="BA157" s="10">
        <f t="shared" si="218"/>
        <v>0</v>
      </c>
      <c r="BB157" s="10">
        <f t="shared" si="218"/>
        <v>0</v>
      </c>
      <c r="BC157" s="50">
        <f t="shared" si="218"/>
        <v>21420</v>
      </c>
      <c r="BD157" s="50">
        <f t="shared" si="218"/>
        <v>0</v>
      </c>
      <c r="BE157" s="50">
        <f t="shared" si="218"/>
        <v>9548</v>
      </c>
      <c r="BF157" s="50">
        <f t="shared" si="218"/>
        <v>0</v>
      </c>
      <c r="BG157" s="57">
        <f t="shared" si="199"/>
        <v>44.575163398692816</v>
      </c>
      <c r="BH157" s="58"/>
    </row>
    <row r="158" spans="1:60" ht="38.25" customHeight="1">
      <c r="A158" s="26" t="s">
        <v>11</v>
      </c>
      <c r="B158" s="13">
        <v>913</v>
      </c>
      <c r="C158" s="13" t="s">
        <v>20</v>
      </c>
      <c r="D158" s="13" t="s">
        <v>16</v>
      </c>
      <c r="E158" s="13" t="s">
        <v>78</v>
      </c>
      <c r="F158" s="13" t="s">
        <v>12</v>
      </c>
      <c r="G158" s="14">
        <f t="shared" si="215"/>
        <v>21038</v>
      </c>
      <c r="H158" s="14">
        <f t="shared" si="215"/>
        <v>0</v>
      </c>
      <c r="I158" s="10">
        <f t="shared" si="215"/>
        <v>0</v>
      </c>
      <c r="J158" s="10">
        <f t="shared" si="215"/>
        <v>0</v>
      </c>
      <c r="K158" s="10">
        <f t="shared" si="215"/>
        <v>0</v>
      </c>
      <c r="L158" s="10">
        <f t="shared" si="215"/>
        <v>0</v>
      </c>
      <c r="M158" s="14">
        <f t="shared" si="215"/>
        <v>21038</v>
      </c>
      <c r="N158" s="14">
        <f t="shared" si="215"/>
        <v>0</v>
      </c>
      <c r="O158" s="10">
        <f t="shared" si="215"/>
        <v>0</v>
      </c>
      <c r="P158" s="10">
        <f t="shared" si="215"/>
        <v>0</v>
      </c>
      <c r="Q158" s="10">
        <f t="shared" si="215"/>
        <v>0</v>
      </c>
      <c r="R158" s="10">
        <f t="shared" si="215"/>
        <v>0</v>
      </c>
      <c r="S158" s="14">
        <f t="shared" si="216"/>
        <v>21038</v>
      </c>
      <c r="T158" s="14">
        <f t="shared" si="216"/>
        <v>0</v>
      </c>
      <c r="U158" s="10">
        <f t="shared" si="216"/>
        <v>0</v>
      </c>
      <c r="V158" s="10">
        <f t="shared" si="216"/>
        <v>0</v>
      </c>
      <c r="W158" s="10">
        <f t="shared" si="216"/>
        <v>0</v>
      </c>
      <c r="X158" s="10">
        <f t="shared" si="216"/>
        <v>0</v>
      </c>
      <c r="Y158" s="14">
        <f t="shared" si="216"/>
        <v>21038</v>
      </c>
      <c r="Z158" s="14">
        <f t="shared" si="216"/>
        <v>0</v>
      </c>
      <c r="AA158" s="10">
        <f t="shared" si="216"/>
        <v>0</v>
      </c>
      <c r="AB158" s="10">
        <f t="shared" si="216"/>
        <v>0</v>
      </c>
      <c r="AC158" s="10">
        <f t="shared" si="216"/>
        <v>0</v>
      </c>
      <c r="AD158" s="10">
        <f t="shared" si="216"/>
        <v>0</v>
      </c>
      <c r="AE158" s="14">
        <f t="shared" si="216"/>
        <v>21038</v>
      </c>
      <c r="AF158" s="14">
        <f t="shared" si="216"/>
        <v>0</v>
      </c>
      <c r="AG158" s="10">
        <f t="shared" si="217"/>
        <v>0</v>
      </c>
      <c r="AH158" s="10">
        <f t="shared" si="217"/>
        <v>0</v>
      </c>
      <c r="AI158" s="10">
        <f t="shared" si="217"/>
        <v>0</v>
      </c>
      <c r="AJ158" s="10">
        <f t="shared" si="217"/>
        <v>0</v>
      </c>
      <c r="AK158" s="35">
        <f t="shared" si="217"/>
        <v>21038</v>
      </c>
      <c r="AL158" s="35">
        <f t="shared" si="217"/>
        <v>0</v>
      </c>
      <c r="AM158" s="10">
        <f t="shared" si="217"/>
        <v>0</v>
      </c>
      <c r="AN158" s="10">
        <f t="shared" si="217"/>
        <v>0</v>
      </c>
      <c r="AO158" s="10">
        <f t="shared" si="217"/>
        <v>0</v>
      </c>
      <c r="AP158" s="10">
        <f t="shared" si="217"/>
        <v>0</v>
      </c>
      <c r="AQ158" s="14">
        <f t="shared" si="217"/>
        <v>21038</v>
      </c>
      <c r="AR158" s="14">
        <f t="shared" si="217"/>
        <v>0</v>
      </c>
      <c r="AS158" s="10">
        <f t="shared" si="218"/>
        <v>0</v>
      </c>
      <c r="AT158" s="10">
        <f t="shared" si="218"/>
        <v>0</v>
      </c>
      <c r="AU158" s="10">
        <f t="shared" si="218"/>
        <v>0</v>
      </c>
      <c r="AV158" s="10">
        <f t="shared" si="218"/>
        <v>0</v>
      </c>
      <c r="AW158" s="14">
        <f t="shared" si="218"/>
        <v>21038</v>
      </c>
      <c r="AX158" s="14">
        <f t="shared" si="218"/>
        <v>0</v>
      </c>
      <c r="AY158" s="10">
        <f t="shared" si="218"/>
        <v>382</v>
      </c>
      <c r="AZ158" s="10">
        <f t="shared" si="218"/>
        <v>0</v>
      </c>
      <c r="BA158" s="10">
        <f t="shared" si="218"/>
        <v>0</v>
      </c>
      <c r="BB158" s="10">
        <f t="shared" si="218"/>
        <v>0</v>
      </c>
      <c r="BC158" s="48">
        <f t="shared" si="218"/>
        <v>21420</v>
      </c>
      <c r="BD158" s="48">
        <f t="shared" si="218"/>
        <v>0</v>
      </c>
      <c r="BE158" s="48">
        <f t="shared" si="218"/>
        <v>9548</v>
      </c>
      <c r="BF158" s="48">
        <f t="shared" si="218"/>
        <v>0</v>
      </c>
      <c r="BG158" s="57">
        <f t="shared" si="199"/>
        <v>44.575163398692816</v>
      </c>
      <c r="BH158" s="58"/>
    </row>
    <row r="159" spans="1:60" ht="21" customHeight="1">
      <c r="A159" s="27" t="s">
        <v>13</v>
      </c>
      <c r="B159" s="13">
        <v>913</v>
      </c>
      <c r="C159" s="13" t="s">
        <v>20</v>
      </c>
      <c r="D159" s="13" t="s">
        <v>16</v>
      </c>
      <c r="E159" s="13" t="s">
        <v>78</v>
      </c>
      <c r="F159" s="10">
        <v>610</v>
      </c>
      <c r="G159" s="10">
        <v>21038</v>
      </c>
      <c r="H159" s="10"/>
      <c r="I159" s="10"/>
      <c r="J159" s="10"/>
      <c r="K159" s="10"/>
      <c r="L159" s="10"/>
      <c r="M159" s="10">
        <f>G159+I159+J159+K159+L159</f>
        <v>21038</v>
      </c>
      <c r="N159" s="10">
        <f>H159+J159</f>
        <v>0</v>
      </c>
      <c r="O159" s="10"/>
      <c r="P159" s="10"/>
      <c r="Q159" s="10"/>
      <c r="R159" s="10"/>
      <c r="S159" s="10">
        <f>M159+O159+P159+Q159+R159</f>
        <v>21038</v>
      </c>
      <c r="T159" s="10">
        <f>N159+P159</f>
        <v>0</v>
      </c>
      <c r="U159" s="10"/>
      <c r="V159" s="10"/>
      <c r="W159" s="10"/>
      <c r="X159" s="10"/>
      <c r="Y159" s="10">
        <f>S159+U159+V159+W159+X159</f>
        <v>21038</v>
      </c>
      <c r="Z159" s="10">
        <f>T159+V159</f>
        <v>0</v>
      </c>
      <c r="AA159" s="10"/>
      <c r="AB159" s="10"/>
      <c r="AC159" s="10"/>
      <c r="AD159" s="10"/>
      <c r="AE159" s="10">
        <f>Y159+AA159+AB159+AC159+AD159</f>
        <v>21038</v>
      </c>
      <c r="AF159" s="10">
        <f>Z159+AB159</f>
        <v>0</v>
      </c>
      <c r="AG159" s="10"/>
      <c r="AH159" s="10"/>
      <c r="AI159" s="10"/>
      <c r="AJ159" s="10"/>
      <c r="AK159" s="32">
        <f>AE159+AG159+AH159+AI159+AJ159</f>
        <v>21038</v>
      </c>
      <c r="AL159" s="32">
        <f>AF159+AH159</f>
        <v>0</v>
      </c>
      <c r="AM159" s="10"/>
      <c r="AN159" s="10"/>
      <c r="AO159" s="10"/>
      <c r="AP159" s="10"/>
      <c r="AQ159" s="10">
        <f>AK159+AM159+AN159+AO159+AP159</f>
        <v>21038</v>
      </c>
      <c r="AR159" s="10">
        <f>AL159+AN159</f>
        <v>0</v>
      </c>
      <c r="AS159" s="10"/>
      <c r="AT159" s="10"/>
      <c r="AU159" s="10"/>
      <c r="AV159" s="10"/>
      <c r="AW159" s="10">
        <f>AQ159+AS159+AT159+AU159+AV159</f>
        <v>21038</v>
      </c>
      <c r="AX159" s="10">
        <f>AR159+AT159</f>
        <v>0</v>
      </c>
      <c r="AY159" s="10">
        <v>382</v>
      </c>
      <c r="AZ159" s="10"/>
      <c r="BA159" s="10"/>
      <c r="BB159" s="10"/>
      <c r="BC159" s="49">
        <f>AW159+AY159+AZ159+BA159+BB159</f>
        <v>21420</v>
      </c>
      <c r="BD159" s="49">
        <f>AX159+AZ159</f>
        <v>0</v>
      </c>
      <c r="BE159" s="50">
        <v>9548</v>
      </c>
      <c r="BF159" s="50"/>
      <c r="BG159" s="57">
        <f t="shared" si="199"/>
        <v>44.575163398692816</v>
      </c>
      <c r="BH159" s="58"/>
    </row>
    <row r="160" spans="1:60" ht="20.25" customHeight="1">
      <c r="A160" s="26" t="s">
        <v>15</v>
      </c>
      <c r="B160" s="13">
        <v>913</v>
      </c>
      <c r="C160" s="13" t="s">
        <v>20</v>
      </c>
      <c r="D160" s="13" t="s">
        <v>16</v>
      </c>
      <c r="E160" s="13" t="s">
        <v>147</v>
      </c>
      <c r="F160" s="13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>
        <f>AY161</f>
        <v>2319</v>
      </c>
      <c r="AZ160" s="10">
        <f aca="true" t="shared" si="219" ref="AZ160:BD161">AZ161</f>
        <v>0</v>
      </c>
      <c r="BA160" s="10">
        <f t="shared" si="219"/>
        <v>0</v>
      </c>
      <c r="BB160" s="10">
        <f t="shared" si="219"/>
        <v>0</v>
      </c>
      <c r="BC160" s="49">
        <f t="shared" si="219"/>
        <v>2319</v>
      </c>
      <c r="BD160" s="49">
        <f t="shared" si="219"/>
        <v>0</v>
      </c>
      <c r="BE160" s="50"/>
      <c r="BF160" s="50"/>
      <c r="BG160" s="57">
        <f t="shared" si="199"/>
        <v>0</v>
      </c>
      <c r="BH160" s="58"/>
    </row>
    <row r="161" spans="1:60" ht="33">
      <c r="A161" s="26" t="s">
        <v>11</v>
      </c>
      <c r="B161" s="13">
        <v>913</v>
      </c>
      <c r="C161" s="13" t="s">
        <v>20</v>
      </c>
      <c r="D161" s="13" t="s">
        <v>16</v>
      </c>
      <c r="E161" s="13" t="s">
        <v>147</v>
      </c>
      <c r="F161" s="13" t="s">
        <v>12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>
        <f>AY162</f>
        <v>2319</v>
      </c>
      <c r="AZ161" s="10">
        <f t="shared" si="219"/>
        <v>0</v>
      </c>
      <c r="BA161" s="10">
        <f t="shared" si="219"/>
        <v>0</v>
      </c>
      <c r="BB161" s="10">
        <f t="shared" si="219"/>
        <v>0</v>
      </c>
      <c r="BC161" s="49">
        <f t="shared" si="219"/>
        <v>2319</v>
      </c>
      <c r="BD161" s="49">
        <f t="shared" si="219"/>
        <v>0</v>
      </c>
      <c r="BE161" s="50"/>
      <c r="BF161" s="50"/>
      <c r="BG161" s="57">
        <f t="shared" si="199"/>
        <v>0</v>
      </c>
      <c r="BH161" s="58"/>
    </row>
    <row r="162" spans="1:60" ht="21" customHeight="1">
      <c r="A162" s="27" t="s">
        <v>13</v>
      </c>
      <c r="B162" s="13">
        <v>913</v>
      </c>
      <c r="C162" s="13" t="s">
        <v>20</v>
      </c>
      <c r="D162" s="13" t="s">
        <v>16</v>
      </c>
      <c r="E162" s="13" t="s">
        <v>147</v>
      </c>
      <c r="F162" s="10">
        <v>610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>
        <v>2319</v>
      </c>
      <c r="AZ162" s="10"/>
      <c r="BA162" s="10"/>
      <c r="BB162" s="10"/>
      <c r="BC162" s="49">
        <f>AW162+AY162+AZ162+BA162+BB162</f>
        <v>2319</v>
      </c>
      <c r="BD162" s="49">
        <f>AX162+AZ162</f>
        <v>0</v>
      </c>
      <c r="BE162" s="50"/>
      <c r="BF162" s="50"/>
      <c r="BG162" s="57">
        <f t="shared" si="199"/>
        <v>0</v>
      </c>
      <c r="BH162" s="58"/>
    </row>
    <row r="163" spans="1:60" ht="56.25" customHeight="1">
      <c r="A163" s="26" t="s">
        <v>65</v>
      </c>
      <c r="B163" s="13">
        <v>913</v>
      </c>
      <c r="C163" s="13" t="s">
        <v>20</v>
      </c>
      <c r="D163" s="13" t="s">
        <v>16</v>
      </c>
      <c r="E163" s="13" t="s">
        <v>79</v>
      </c>
      <c r="F163" s="13"/>
      <c r="G163" s="14">
        <f aca="true" t="shared" si="220" ref="G163:R165">G164</f>
        <v>50276</v>
      </c>
      <c r="H163" s="14">
        <f t="shared" si="220"/>
        <v>0</v>
      </c>
      <c r="I163" s="10">
        <f t="shared" si="220"/>
        <v>0</v>
      </c>
      <c r="J163" s="10">
        <f t="shared" si="220"/>
        <v>0</v>
      </c>
      <c r="K163" s="10">
        <f t="shared" si="220"/>
        <v>0</v>
      </c>
      <c r="L163" s="10">
        <f t="shared" si="220"/>
        <v>0</v>
      </c>
      <c r="M163" s="14">
        <f t="shared" si="220"/>
        <v>50276</v>
      </c>
      <c r="N163" s="14">
        <f t="shared" si="220"/>
        <v>0</v>
      </c>
      <c r="O163" s="10">
        <f t="shared" si="220"/>
        <v>0</v>
      </c>
      <c r="P163" s="10">
        <f t="shared" si="220"/>
        <v>0</v>
      </c>
      <c r="Q163" s="10">
        <f t="shared" si="220"/>
        <v>0</v>
      </c>
      <c r="R163" s="10">
        <f t="shared" si="220"/>
        <v>0</v>
      </c>
      <c r="S163" s="14">
        <f aca="true" t="shared" si="221" ref="S163:AH165">S164</f>
        <v>50276</v>
      </c>
      <c r="T163" s="14">
        <f t="shared" si="221"/>
        <v>0</v>
      </c>
      <c r="U163" s="10">
        <f t="shared" si="221"/>
        <v>0</v>
      </c>
      <c r="V163" s="10">
        <f t="shared" si="221"/>
        <v>0</v>
      </c>
      <c r="W163" s="10">
        <f t="shared" si="221"/>
        <v>0</v>
      </c>
      <c r="X163" s="10">
        <f t="shared" si="221"/>
        <v>0</v>
      </c>
      <c r="Y163" s="14">
        <f t="shared" si="221"/>
        <v>50276</v>
      </c>
      <c r="Z163" s="14">
        <f t="shared" si="221"/>
        <v>0</v>
      </c>
      <c r="AA163" s="10">
        <f t="shared" si="221"/>
        <v>0</v>
      </c>
      <c r="AB163" s="10">
        <f t="shared" si="221"/>
        <v>0</v>
      </c>
      <c r="AC163" s="10">
        <f t="shared" si="221"/>
        <v>0</v>
      </c>
      <c r="AD163" s="10">
        <f t="shared" si="221"/>
        <v>0</v>
      </c>
      <c r="AE163" s="14">
        <f t="shared" si="221"/>
        <v>50276</v>
      </c>
      <c r="AF163" s="14">
        <f t="shared" si="221"/>
        <v>0</v>
      </c>
      <c r="AG163" s="10">
        <f t="shared" si="221"/>
        <v>0</v>
      </c>
      <c r="AH163" s="10">
        <f t="shared" si="221"/>
        <v>0</v>
      </c>
      <c r="AI163" s="10">
        <f aca="true" t="shared" si="222" ref="AG163:AV165">AI164</f>
        <v>0</v>
      </c>
      <c r="AJ163" s="10">
        <f t="shared" si="222"/>
        <v>0</v>
      </c>
      <c r="AK163" s="35">
        <f t="shared" si="222"/>
        <v>50276</v>
      </c>
      <c r="AL163" s="35">
        <f t="shared" si="222"/>
        <v>0</v>
      </c>
      <c r="AM163" s="10">
        <f t="shared" si="222"/>
        <v>0</v>
      </c>
      <c r="AN163" s="10">
        <f t="shared" si="222"/>
        <v>0</v>
      </c>
      <c r="AO163" s="10">
        <f t="shared" si="222"/>
        <v>0</v>
      </c>
      <c r="AP163" s="10">
        <f t="shared" si="222"/>
        <v>0</v>
      </c>
      <c r="AQ163" s="14">
        <f t="shared" si="222"/>
        <v>50276</v>
      </c>
      <c r="AR163" s="14">
        <f t="shared" si="222"/>
        <v>0</v>
      </c>
      <c r="AS163" s="10">
        <f t="shared" si="222"/>
        <v>0</v>
      </c>
      <c r="AT163" s="10">
        <f t="shared" si="222"/>
        <v>0</v>
      </c>
      <c r="AU163" s="10">
        <f t="shared" si="222"/>
        <v>0</v>
      </c>
      <c r="AV163" s="10">
        <f t="shared" si="222"/>
        <v>0</v>
      </c>
      <c r="AW163" s="14">
        <f aca="true" t="shared" si="223" ref="AS163:BF165">AW164</f>
        <v>50276</v>
      </c>
      <c r="AX163" s="14">
        <f t="shared" si="223"/>
        <v>0</v>
      </c>
      <c r="AY163" s="10">
        <f t="shared" si="223"/>
        <v>965</v>
      </c>
      <c r="AZ163" s="10">
        <f t="shared" si="223"/>
        <v>0</v>
      </c>
      <c r="BA163" s="10">
        <f t="shared" si="223"/>
        <v>0</v>
      </c>
      <c r="BB163" s="10">
        <f t="shared" si="223"/>
        <v>0</v>
      </c>
      <c r="BC163" s="48">
        <f t="shared" si="223"/>
        <v>51241</v>
      </c>
      <c r="BD163" s="48">
        <f t="shared" si="223"/>
        <v>0</v>
      </c>
      <c r="BE163" s="48">
        <f t="shared" si="223"/>
        <v>19723</v>
      </c>
      <c r="BF163" s="48">
        <f t="shared" si="223"/>
        <v>0</v>
      </c>
      <c r="BG163" s="57">
        <f t="shared" si="199"/>
        <v>38.49066177475069</v>
      </c>
      <c r="BH163" s="58"/>
    </row>
    <row r="164" spans="1:60" ht="28.5" customHeight="1">
      <c r="A164" s="27" t="s">
        <v>67</v>
      </c>
      <c r="B164" s="13">
        <v>913</v>
      </c>
      <c r="C164" s="13" t="s">
        <v>20</v>
      </c>
      <c r="D164" s="13" t="s">
        <v>16</v>
      </c>
      <c r="E164" s="13" t="s">
        <v>80</v>
      </c>
      <c r="F164" s="13"/>
      <c r="G164" s="14">
        <f t="shared" si="220"/>
        <v>50276</v>
      </c>
      <c r="H164" s="14">
        <f t="shared" si="220"/>
        <v>0</v>
      </c>
      <c r="I164" s="10">
        <f t="shared" si="220"/>
        <v>0</v>
      </c>
      <c r="J164" s="10">
        <f t="shared" si="220"/>
        <v>0</v>
      </c>
      <c r="K164" s="10">
        <f t="shared" si="220"/>
        <v>0</v>
      </c>
      <c r="L164" s="10">
        <f t="shared" si="220"/>
        <v>0</v>
      </c>
      <c r="M164" s="14">
        <f t="shared" si="220"/>
        <v>50276</v>
      </c>
      <c r="N164" s="14">
        <f t="shared" si="220"/>
        <v>0</v>
      </c>
      <c r="O164" s="10">
        <f t="shared" si="220"/>
        <v>0</v>
      </c>
      <c r="P164" s="10">
        <f t="shared" si="220"/>
        <v>0</v>
      </c>
      <c r="Q164" s="10">
        <f t="shared" si="220"/>
        <v>0</v>
      </c>
      <c r="R164" s="10">
        <f t="shared" si="220"/>
        <v>0</v>
      </c>
      <c r="S164" s="14">
        <f t="shared" si="221"/>
        <v>50276</v>
      </c>
      <c r="T164" s="14">
        <f t="shared" si="221"/>
        <v>0</v>
      </c>
      <c r="U164" s="10">
        <f t="shared" si="221"/>
        <v>0</v>
      </c>
      <c r="V164" s="10">
        <f t="shared" si="221"/>
        <v>0</v>
      </c>
      <c r="W164" s="10">
        <f t="shared" si="221"/>
        <v>0</v>
      </c>
      <c r="X164" s="10">
        <f t="shared" si="221"/>
        <v>0</v>
      </c>
      <c r="Y164" s="14">
        <f t="shared" si="221"/>
        <v>50276</v>
      </c>
      <c r="Z164" s="14">
        <f t="shared" si="221"/>
        <v>0</v>
      </c>
      <c r="AA164" s="10">
        <f t="shared" si="221"/>
        <v>0</v>
      </c>
      <c r="AB164" s="10">
        <f t="shared" si="221"/>
        <v>0</v>
      </c>
      <c r="AC164" s="10">
        <f t="shared" si="221"/>
        <v>0</v>
      </c>
      <c r="AD164" s="10">
        <f t="shared" si="221"/>
        <v>0</v>
      </c>
      <c r="AE164" s="14">
        <f t="shared" si="221"/>
        <v>50276</v>
      </c>
      <c r="AF164" s="14">
        <f t="shared" si="221"/>
        <v>0</v>
      </c>
      <c r="AG164" s="10">
        <f t="shared" si="222"/>
        <v>0</v>
      </c>
      <c r="AH164" s="10">
        <f t="shared" si="222"/>
        <v>0</v>
      </c>
      <c r="AI164" s="10">
        <f t="shared" si="222"/>
        <v>0</v>
      </c>
      <c r="AJ164" s="10">
        <f t="shared" si="222"/>
        <v>0</v>
      </c>
      <c r="AK164" s="35">
        <f t="shared" si="222"/>
        <v>50276</v>
      </c>
      <c r="AL164" s="35">
        <f t="shared" si="222"/>
        <v>0</v>
      </c>
      <c r="AM164" s="10">
        <f t="shared" si="222"/>
        <v>0</v>
      </c>
      <c r="AN164" s="10">
        <f t="shared" si="222"/>
        <v>0</v>
      </c>
      <c r="AO164" s="10">
        <f t="shared" si="222"/>
        <v>0</v>
      </c>
      <c r="AP164" s="10">
        <f t="shared" si="222"/>
        <v>0</v>
      </c>
      <c r="AQ164" s="14">
        <f t="shared" si="222"/>
        <v>50276</v>
      </c>
      <c r="AR164" s="14">
        <f t="shared" si="222"/>
        <v>0</v>
      </c>
      <c r="AS164" s="10">
        <f t="shared" si="223"/>
        <v>0</v>
      </c>
      <c r="AT164" s="10">
        <f t="shared" si="223"/>
        <v>0</v>
      </c>
      <c r="AU164" s="10">
        <f t="shared" si="223"/>
        <v>0</v>
      </c>
      <c r="AV164" s="10">
        <f t="shared" si="223"/>
        <v>0</v>
      </c>
      <c r="AW164" s="14">
        <f t="shared" si="223"/>
        <v>50276</v>
      </c>
      <c r="AX164" s="14">
        <f t="shared" si="223"/>
        <v>0</v>
      </c>
      <c r="AY164" s="10">
        <f t="shared" si="223"/>
        <v>965</v>
      </c>
      <c r="AZ164" s="10">
        <f t="shared" si="223"/>
        <v>0</v>
      </c>
      <c r="BA164" s="10">
        <f t="shared" si="223"/>
        <v>0</v>
      </c>
      <c r="BB164" s="10">
        <f t="shared" si="223"/>
        <v>0</v>
      </c>
      <c r="BC164" s="48">
        <f t="shared" si="223"/>
        <v>51241</v>
      </c>
      <c r="BD164" s="48">
        <f t="shared" si="223"/>
        <v>0</v>
      </c>
      <c r="BE164" s="48">
        <f t="shared" si="223"/>
        <v>19723</v>
      </c>
      <c r="BF164" s="48">
        <f t="shared" si="223"/>
        <v>0</v>
      </c>
      <c r="BG164" s="57">
        <f t="shared" si="199"/>
        <v>38.49066177475069</v>
      </c>
      <c r="BH164" s="58"/>
    </row>
    <row r="165" spans="1:60" ht="16.5">
      <c r="A165" s="26" t="s">
        <v>28</v>
      </c>
      <c r="B165" s="13">
        <v>913</v>
      </c>
      <c r="C165" s="13" t="s">
        <v>20</v>
      </c>
      <c r="D165" s="13" t="s">
        <v>16</v>
      </c>
      <c r="E165" s="13" t="s">
        <v>80</v>
      </c>
      <c r="F165" s="13" t="s">
        <v>29</v>
      </c>
      <c r="G165" s="14">
        <f t="shared" si="220"/>
        <v>50276</v>
      </c>
      <c r="H165" s="14">
        <f t="shared" si="220"/>
        <v>0</v>
      </c>
      <c r="I165" s="10">
        <f t="shared" si="220"/>
        <v>0</v>
      </c>
      <c r="J165" s="10">
        <f t="shared" si="220"/>
        <v>0</v>
      </c>
      <c r="K165" s="10">
        <f t="shared" si="220"/>
        <v>0</v>
      </c>
      <c r="L165" s="10">
        <f t="shared" si="220"/>
        <v>0</v>
      </c>
      <c r="M165" s="14">
        <f t="shared" si="220"/>
        <v>50276</v>
      </c>
      <c r="N165" s="14">
        <f t="shared" si="220"/>
        <v>0</v>
      </c>
      <c r="O165" s="10">
        <f t="shared" si="220"/>
        <v>0</v>
      </c>
      <c r="P165" s="10">
        <f t="shared" si="220"/>
        <v>0</v>
      </c>
      <c r="Q165" s="10">
        <f t="shared" si="220"/>
        <v>0</v>
      </c>
      <c r="R165" s="10">
        <f t="shared" si="220"/>
        <v>0</v>
      </c>
      <c r="S165" s="14">
        <f t="shared" si="221"/>
        <v>50276</v>
      </c>
      <c r="T165" s="14">
        <f t="shared" si="221"/>
        <v>0</v>
      </c>
      <c r="U165" s="10">
        <f t="shared" si="221"/>
        <v>0</v>
      </c>
      <c r="V165" s="10">
        <f t="shared" si="221"/>
        <v>0</v>
      </c>
      <c r="W165" s="10">
        <f t="shared" si="221"/>
        <v>0</v>
      </c>
      <c r="X165" s="10">
        <f t="shared" si="221"/>
        <v>0</v>
      </c>
      <c r="Y165" s="14">
        <f t="shared" si="221"/>
        <v>50276</v>
      </c>
      <c r="Z165" s="14">
        <f t="shared" si="221"/>
        <v>0</v>
      </c>
      <c r="AA165" s="10">
        <f t="shared" si="221"/>
        <v>0</v>
      </c>
      <c r="AB165" s="10">
        <f t="shared" si="221"/>
        <v>0</v>
      </c>
      <c r="AC165" s="10">
        <f t="shared" si="221"/>
        <v>0</v>
      </c>
      <c r="AD165" s="10">
        <f t="shared" si="221"/>
        <v>0</v>
      </c>
      <c r="AE165" s="14">
        <f t="shared" si="221"/>
        <v>50276</v>
      </c>
      <c r="AF165" s="14">
        <f t="shared" si="221"/>
        <v>0</v>
      </c>
      <c r="AG165" s="10">
        <f t="shared" si="222"/>
        <v>0</v>
      </c>
      <c r="AH165" s="10">
        <f t="shared" si="222"/>
        <v>0</v>
      </c>
      <c r="AI165" s="10">
        <f t="shared" si="222"/>
        <v>0</v>
      </c>
      <c r="AJ165" s="10">
        <f t="shared" si="222"/>
        <v>0</v>
      </c>
      <c r="AK165" s="35">
        <f t="shared" si="222"/>
        <v>50276</v>
      </c>
      <c r="AL165" s="35">
        <f t="shared" si="222"/>
        <v>0</v>
      </c>
      <c r="AM165" s="10">
        <f t="shared" si="222"/>
        <v>0</v>
      </c>
      <c r="AN165" s="10">
        <f t="shared" si="222"/>
        <v>0</v>
      </c>
      <c r="AO165" s="10">
        <f t="shared" si="222"/>
        <v>0</v>
      </c>
      <c r="AP165" s="10">
        <f t="shared" si="222"/>
        <v>0</v>
      </c>
      <c r="AQ165" s="14">
        <f t="shared" si="222"/>
        <v>50276</v>
      </c>
      <c r="AR165" s="14">
        <f t="shared" si="222"/>
        <v>0</v>
      </c>
      <c r="AS165" s="10">
        <f t="shared" si="223"/>
        <v>0</v>
      </c>
      <c r="AT165" s="10">
        <f t="shared" si="223"/>
        <v>0</v>
      </c>
      <c r="AU165" s="10">
        <f t="shared" si="223"/>
        <v>0</v>
      </c>
      <c r="AV165" s="10">
        <f t="shared" si="223"/>
        <v>0</v>
      </c>
      <c r="AW165" s="14">
        <f t="shared" si="223"/>
        <v>50276</v>
      </c>
      <c r="AX165" s="14">
        <f t="shared" si="223"/>
        <v>0</v>
      </c>
      <c r="AY165" s="10">
        <f t="shared" si="223"/>
        <v>965</v>
      </c>
      <c r="AZ165" s="10">
        <f t="shared" si="223"/>
        <v>0</v>
      </c>
      <c r="BA165" s="10">
        <f t="shared" si="223"/>
        <v>0</v>
      </c>
      <c r="BB165" s="10">
        <f t="shared" si="223"/>
        <v>0</v>
      </c>
      <c r="BC165" s="48">
        <f t="shared" si="223"/>
        <v>51241</v>
      </c>
      <c r="BD165" s="48">
        <f t="shared" si="223"/>
        <v>0</v>
      </c>
      <c r="BE165" s="48">
        <f t="shared" si="223"/>
        <v>19723</v>
      </c>
      <c r="BF165" s="48">
        <f t="shared" si="223"/>
        <v>0</v>
      </c>
      <c r="BG165" s="57">
        <f t="shared" si="199"/>
        <v>38.49066177475069</v>
      </c>
      <c r="BH165" s="58"/>
    </row>
    <row r="166" spans="1:60" ht="49.5">
      <c r="A166" s="26" t="s">
        <v>89</v>
      </c>
      <c r="B166" s="13">
        <v>913</v>
      </c>
      <c r="C166" s="13" t="s">
        <v>20</v>
      </c>
      <c r="D166" s="13" t="s">
        <v>16</v>
      </c>
      <c r="E166" s="13" t="s">
        <v>80</v>
      </c>
      <c r="F166" s="10">
        <v>810</v>
      </c>
      <c r="G166" s="10">
        <v>50276</v>
      </c>
      <c r="H166" s="10"/>
      <c r="I166" s="10"/>
      <c r="J166" s="10"/>
      <c r="K166" s="10"/>
      <c r="L166" s="10"/>
      <c r="M166" s="10">
        <f>G166+I166+J166+K166+L166</f>
        <v>50276</v>
      </c>
      <c r="N166" s="10">
        <f>H166+J166</f>
        <v>0</v>
      </c>
      <c r="O166" s="10"/>
      <c r="P166" s="10"/>
      <c r="Q166" s="10"/>
      <c r="R166" s="10"/>
      <c r="S166" s="10">
        <f>M166+O166+P166+Q166+R166</f>
        <v>50276</v>
      </c>
      <c r="T166" s="10">
        <f>N166+P166</f>
        <v>0</v>
      </c>
      <c r="U166" s="10"/>
      <c r="V166" s="10"/>
      <c r="W166" s="10"/>
      <c r="X166" s="10"/>
      <c r="Y166" s="10">
        <f>S166+U166+V166+W166+X166</f>
        <v>50276</v>
      </c>
      <c r="Z166" s="10">
        <f>T166+V166</f>
        <v>0</v>
      </c>
      <c r="AA166" s="10"/>
      <c r="AB166" s="10"/>
      <c r="AC166" s="10"/>
      <c r="AD166" s="10"/>
      <c r="AE166" s="10">
        <f>Y166+AA166+AB166+AC166+AD166</f>
        <v>50276</v>
      </c>
      <c r="AF166" s="10">
        <f>Z166+AB166</f>
        <v>0</v>
      </c>
      <c r="AG166" s="10"/>
      <c r="AH166" s="10"/>
      <c r="AI166" s="10"/>
      <c r="AJ166" s="10"/>
      <c r="AK166" s="32">
        <f>AE166+AG166+AH166+AI166+AJ166</f>
        <v>50276</v>
      </c>
      <c r="AL166" s="32">
        <f>AF166+AH166</f>
        <v>0</v>
      </c>
      <c r="AM166" s="10"/>
      <c r="AN166" s="10"/>
      <c r="AO166" s="10"/>
      <c r="AP166" s="10"/>
      <c r="AQ166" s="10">
        <f>AK166+AM166+AN166+AO166+AP166</f>
        <v>50276</v>
      </c>
      <c r="AR166" s="10">
        <f>AL166+AN166</f>
        <v>0</v>
      </c>
      <c r="AS166" s="10"/>
      <c r="AT166" s="10"/>
      <c r="AU166" s="10"/>
      <c r="AV166" s="10"/>
      <c r="AW166" s="10">
        <f>AQ166+AS166+AT166+AU166+AV166</f>
        <v>50276</v>
      </c>
      <c r="AX166" s="10">
        <f>AR166+AT166</f>
        <v>0</v>
      </c>
      <c r="AY166" s="10">
        <v>965</v>
      </c>
      <c r="AZ166" s="10"/>
      <c r="BA166" s="10"/>
      <c r="BB166" s="10"/>
      <c r="BC166" s="49">
        <f>AW166+AY166+AZ166+BA166+BB166</f>
        <v>51241</v>
      </c>
      <c r="BD166" s="49">
        <f>AX166+AZ166</f>
        <v>0</v>
      </c>
      <c r="BE166" s="50">
        <v>19723</v>
      </c>
      <c r="BF166" s="50"/>
      <c r="BG166" s="57">
        <f t="shared" si="199"/>
        <v>38.49066177475069</v>
      </c>
      <c r="BH166" s="58"/>
    </row>
    <row r="167" spans="1:60" ht="16.5">
      <c r="A167" s="23" t="s">
        <v>100</v>
      </c>
      <c r="B167" s="13" t="s">
        <v>55</v>
      </c>
      <c r="C167" s="13" t="s">
        <v>20</v>
      </c>
      <c r="D167" s="13" t="s">
        <v>16</v>
      </c>
      <c r="E167" s="13" t="s">
        <v>132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>
        <f>AY168</f>
        <v>0</v>
      </c>
      <c r="AZ167" s="10">
        <f>AZ168</f>
        <v>12154</v>
      </c>
      <c r="BA167" s="10">
        <f>BA168</f>
        <v>0</v>
      </c>
      <c r="BB167" s="10">
        <f>BB168</f>
        <v>0</v>
      </c>
      <c r="BC167" s="49">
        <f>BC168</f>
        <v>12154</v>
      </c>
      <c r="BD167" s="49">
        <f>BD168</f>
        <v>12154</v>
      </c>
      <c r="BE167" s="50"/>
      <c r="BF167" s="50"/>
      <c r="BG167" s="57">
        <f t="shared" si="199"/>
        <v>0</v>
      </c>
      <c r="BH167" s="58">
        <f>BF167/BD167*100</f>
        <v>0</v>
      </c>
    </row>
    <row r="168" spans="1:60" ht="49.5">
      <c r="A168" s="23" t="s">
        <v>145</v>
      </c>
      <c r="B168" s="13" t="s">
        <v>55</v>
      </c>
      <c r="C168" s="13" t="s">
        <v>20</v>
      </c>
      <c r="D168" s="13" t="s">
        <v>16</v>
      </c>
      <c r="E168" s="13" t="s">
        <v>144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>
        <f>AY169+AY171</f>
        <v>0</v>
      </c>
      <c r="AZ168" s="10">
        <f>AZ169+AZ171</f>
        <v>12154</v>
      </c>
      <c r="BA168" s="10">
        <f>BA169+BA171</f>
        <v>0</v>
      </c>
      <c r="BB168" s="10">
        <f>BB169+BB171</f>
        <v>0</v>
      </c>
      <c r="BC168" s="49">
        <f>BC169+BC171</f>
        <v>12154</v>
      </c>
      <c r="BD168" s="49">
        <f>BD169+BD171</f>
        <v>12154</v>
      </c>
      <c r="BE168" s="50"/>
      <c r="BF168" s="50"/>
      <c r="BG168" s="57">
        <f t="shared" si="199"/>
        <v>0</v>
      </c>
      <c r="BH168" s="58">
        <f>BF168/BD168*100</f>
        <v>0</v>
      </c>
    </row>
    <row r="169" spans="1:60" ht="33">
      <c r="A169" s="26" t="s">
        <v>11</v>
      </c>
      <c r="B169" s="13" t="s">
        <v>55</v>
      </c>
      <c r="C169" s="13" t="s">
        <v>20</v>
      </c>
      <c r="D169" s="13" t="s">
        <v>16</v>
      </c>
      <c r="E169" s="13" t="s">
        <v>144</v>
      </c>
      <c r="F169" s="10">
        <v>600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>
        <f>AY170</f>
        <v>0</v>
      </c>
      <c r="AZ169" s="10">
        <f>AZ170</f>
        <v>3742</v>
      </c>
      <c r="BA169" s="10">
        <f>BA170</f>
        <v>0</v>
      </c>
      <c r="BB169" s="10">
        <f>BB170</f>
        <v>0</v>
      </c>
      <c r="BC169" s="49">
        <f>BC170</f>
        <v>3742</v>
      </c>
      <c r="BD169" s="49">
        <f>BD170</f>
        <v>3742</v>
      </c>
      <c r="BE169" s="50"/>
      <c r="BF169" s="50"/>
      <c r="BG169" s="57">
        <f t="shared" si="199"/>
        <v>0</v>
      </c>
      <c r="BH169" s="58">
        <f>BF169/BD169*100</f>
        <v>0</v>
      </c>
    </row>
    <row r="170" spans="1:60" ht="16.5">
      <c r="A170" s="27" t="s">
        <v>13</v>
      </c>
      <c r="B170" s="13" t="s">
        <v>55</v>
      </c>
      <c r="C170" s="13" t="s">
        <v>20</v>
      </c>
      <c r="D170" s="13" t="s">
        <v>16</v>
      </c>
      <c r="E170" s="13" t="s">
        <v>144</v>
      </c>
      <c r="F170" s="10">
        <v>610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>
        <v>3742</v>
      </c>
      <c r="BA170" s="10"/>
      <c r="BB170" s="10"/>
      <c r="BC170" s="49">
        <f>AW170+AY170+AZ170+BA170+BB170</f>
        <v>3742</v>
      </c>
      <c r="BD170" s="49">
        <f>AX170+AZ170</f>
        <v>3742</v>
      </c>
      <c r="BE170" s="50"/>
      <c r="BF170" s="50"/>
      <c r="BG170" s="57">
        <f t="shared" si="199"/>
        <v>0</v>
      </c>
      <c r="BH170" s="58">
        <f>BF170/BD170*100</f>
        <v>0</v>
      </c>
    </row>
    <row r="171" spans="1:60" ht="16.5">
      <c r="A171" s="26" t="s">
        <v>28</v>
      </c>
      <c r="B171" s="13" t="s">
        <v>55</v>
      </c>
      <c r="C171" s="13" t="s">
        <v>20</v>
      </c>
      <c r="D171" s="13" t="s">
        <v>16</v>
      </c>
      <c r="E171" s="13" t="s">
        <v>144</v>
      </c>
      <c r="F171" s="10">
        <v>800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>
        <f>AY172</f>
        <v>0</v>
      </c>
      <c r="AZ171" s="10">
        <f>AZ172</f>
        <v>8412</v>
      </c>
      <c r="BA171" s="10">
        <f>BA172</f>
        <v>0</v>
      </c>
      <c r="BB171" s="10">
        <f>BB172</f>
        <v>0</v>
      </c>
      <c r="BC171" s="49">
        <f>BC172</f>
        <v>8412</v>
      </c>
      <c r="BD171" s="49">
        <f>BD172</f>
        <v>8412</v>
      </c>
      <c r="BE171" s="50"/>
      <c r="BF171" s="50"/>
      <c r="BG171" s="57">
        <f t="shared" si="199"/>
        <v>0</v>
      </c>
      <c r="BH171" s="58">
        <f>BF171/BD171*100</f>
        <v>0</v>
      </c>
    </row>
    <row r="172" spans="1:60" ht="49.5">
      <c r="A172" s="26" t="s">
        <v>89</v>
      </c>
      <c r="B172" s="13" t="s">
        <v>55</v>
      </c>
      <c r="C172" s="13" t="s">
        <v>20</v>
      </c>
      <c r="D172" s="13" t="s">
        <v>16</v>
      </c>
      <c r="E172" s="13" t="s">
        <v>144</v>
      </c>
      <c r="F172" s="10">
        <v>810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>
        <v>8412</v>
      </c>
      <c r="BA172" s="10"/>
      <c r="BB172" s="10"/>
      <c r="BC172" s="49">
        <f>AW172+AY172+AZ172+BA172+BB172</f>
        <v>8412</v>
      </c>
      <c r="BD172" s="49">
        <f>AX172+AZ172</f>
        <v>8412</v>
      </c>
      <c r="BE172" s="50"/>
      <c r="BF172" s="50"/>
      <c r="BG172" s="57">
        <f t="shared" si="199"/>
        <v>0</v>
      </c>
      <c r="BH172" s="58">
        <f>BF172/BD172*100</f>
        <v>0</v>
      </c>
    </row>
    <row r="173" spans="1:60" ht="49.5">
      <c r="A173" s="23" t="s">
        <v>145</v>
      </c>
      <c r="B173" s="13" t="s">
        <v>55</v>
      </c>
      <c r="C173" s="13" t="s">
        <v>20</v>
      </c>
      <c r="D173" s="13" t="s">
        <v>16</v>
      </c>
      <c r="E173" s="13" t="s">
        <v>146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>
        <f>AY174+AY176</f>
        <v>5519</v>
      </c>
      <c r="AZ173" s="10">
        <f>AZ174+AZ176</f>
        <v>0</v>
      </c>
      <c r="BA173" s="10">
        <f>BA174+BA176</f>
        <v>0</v>
      </c>
      <c r="BB173" s="10">
        <f>BB174+BB176</f>
        <v>0</v>
      </c>
      <c r="BC173" s="49">
        <f>BC174+BC176</f>
        <v>5519</v>
      </c>
      <c r="BD173" s="49">
        <f>BD174+BD176</f>
        <v>0</v>
      </c>
      <c r="BE173" s="50"/>
      <c r="BF173" s="50"/>
      <c r="BG173" s="57"/>
      <c r="BH173" s="58"/>
    </row>
    <row r="174" spans="1:60" ht="33">
      <c r="A174" s="26" t="s">
        <v>11</v>
      </c>
      <c r="B174" s="13" t="s">
        <v>55</v>
      </c>
      <c r="C174" s="13" t="s">
        <v>20</v>
      </c>
      <c r="D174" s="13" t="s">
        <v>16</v>
      </c>
      <c r="E174" s="13" t="s">
        <v>146</v>
      </c>
      <c r="F174" s="10">
        <v>600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>
        <f>AY175</f>
        <v>1699</v>
      </c>
      <c r="AZ174" s="10">
        <f>AZ175</f>
        <v>0</v>
      </c>
      <c r="BA174" s="10">
        <f>BA175</f>
        <v>0</v>
      </c>
      <c r="BB174" s="10">
        <f>BB175</f>
        <v>0</v>
      </c>
      <c r="BC174" s="49">
        <f>BC175</f>
        <v>1699</v>
      </c>
      <c r="BD174" s="49">
        <f>BD175</f>
        <v>0</v>
      </c>
      <c r="BE174" s="50"/>
      <c r="BF174" s="50"/>
      <c r="BG174" s="57"/>
      <c r="BH174" s="58"/>
    </row>
    <row r="175" spans="1:60" ht="16.5">
      <c r="A175" s="27" t="s">
        <v>13</v>
      </c>
      <c r="B175" s="13" t="s">
        <v>55</v>
      </c>
      <c r="C175" s="13" t="s">
        <v>20</v>
      </c>
      <c r="D175" s="13" t="s">
        <v>16</v>
      </c>
      <c r="E175" s="13" t="s">
        <v>146</v>
      </c>
      <c r="F175" s="10">
        <v>610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>
        <v>1699</v>
      </c>
      <c r="AZ175" s="10"/>
      <c r="BA175" s="10"/>
      <c r="BB175" s="10"/>
      <c r="BC175" s="49">
        <f>AW175+AY175+AZ175+BA175+BB175</f>
        <v>1699</v>
      </c>
      <c r="BD175" s="49">
        <f>AX175+AZ175</f>
        <v>0</v>
      </c>
      <c r="BE175" s="50"/>
      <c r="BF175" s="50"/>
      <c r="BG175" s="57"/>
      <c r="BH175" s="58"/>
    </row>
    <row r="176" spans="1:60" ht="16.5">
      <c r="A176" s="26" t="s">
        <v>28</v>
      </c>
      <c r="B176" s="13" t="s">
        <v>55</v>
      </c>
      <c r="C176" s="13" t="s">
        <v>20</v>
      </c>
      <c r="D176" s="13" t="s">
        <v>16</v>
      </c>
      <c r="E176" s="13" t="s">
        <v>146</v>
      </c>
      <c r="F176" s="10">
        <v>800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>
        <f>AY177</f>
        <v>3820</v>
      </c>
      <c r="AZ176" s="10">
        <f>AZ177</f>
        <v>0</v>
      </c>
      <c r="BA176" s="10">
        <f>BA177</f>
        <v>0</v>
      </c>
      <c r="BB176" s="10">
        <f>BB177</f>
        <v>0</v>
      </c>
      <c r="BC176" s="49">
        <f>BC177</f>
        <v>3820</v>
      </c>
      <c r="BD176" s="49">
        <f>BD177</f>
        <v>0</v>
      </c>
      <c r="BE176" s="50"/>
      <c r="BF176" s="50"/>
      <c r="BG176" s="57"/>
      <c r="BH176" s="58"/>
    </row>
    <row r="177" spans="1:60" ht="49.5">
      <c r="A177" s="26" t="s">
        <v>89</v>
      </c>
      <c r="B177" s="13" t="s">
        <v>55</v>
      </c>
      <c r="C177" s="13" t="s">
        <v>20</v>
      </c>
      <c r="D177" s="13" t="s">
        <v>16</v>
      </c>
      <c r="E177" s="13" t="s">
        <v>146</v>
      </c>
      <c r="F177" s="10">
        <v>810</v>
      </c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>
        <v>3820</v>
      </c>
      <c r="AZ177" s="10"/>
      <c r="BA177" s="10"/>
      <c r="BB177" s="10"/>
      <c r="BC177" s="49">
        <f>AW177+AY177+AZ177+BA177+BB177</f>
        <v>3820</v>
      </c>
      <c r="BD177" s="49">
        <f>AX177+AZ177</f>
        <v>0</v>
      </c>
      <c r="BE177" s="50"/>
      <c r="BF177" s="50"/>
      <c r="BG177" s="57"/>
      <c r="BH177" s="58"/>
    </row>
    <row r="178" spans="7:37" ht="16.5">
      <c r="G178" s="1"/>
      <c r="H178" s="1"/>
      <c r="J178" s="6"/>
      <c r="M178" s="1"/>
      <c r="N178" s="1"/>
      <c r="O178" s="6"/>
      <c r="S178" s="1"/>
      <c r="T178" s="1"/>
      <c r="Y178" s="1"/>
      <c r="Z178" s="1"/>
      <c r="AK178" s="38"/>
    </row>
    <row r="179" spans="15:55" ht="16.5">
      <c r="O179" s="6"/>
      <c r="S179" s="1"/>
      <c r="Y179" s="1"/>
      <c r="AE179" s="6"/>
      <c r="AF179" s="6"/>
      <c r="AG179" s="5">
        <v>137002</v>
      </c>
      <c r="AQ179" s="6"/>
      <c r="AS179" s="6"/>
      <c r="BC179" s="64"/>
    </row>
    <row r="180" spans="26:43" ht="16.5">
      <c r="Z180" s="1"/>
      <c r="AC180" s="6"/>
      <c r="AG180" s="6" t="e">
        <f>#REF!+AG179</f>
        <v>#REF!</v>
      </c>
      <c r="AQ180" s="6"/>
    </row>
    <row r="181" spans="30:43" ht="16.5">
      <c r="AD181" s="6"/>
      <c r="AE181" s="6"/>
      <c r="AF181" s="6"/>
      <c r="AQ181" s="6"/>
    </row>
    <row r="182" spans="14:43" ht="16.5">
      <c r="N182" s="1"/>
      <c r="AF182" s="6"/>
      <c r="AQ182" s="6"/>
    </row>
  </sheetData>
  <sheetProtection/>
  <autoFilter ref="A3:F180"/>
  <mergeCells count="73">
    <mergeCell ref="A2:BH2"/>
    <mergeCell ref="AY3:AY5"/>
    <mergeCell ref="AZ3:AZ5"/>
    <mergeCell ref="BA3:BA5"/>
    <mergeCell ref="BB3:BB5"/>
    <mergeCell ref="BC3:BD3"/>
    <mergeCell ref="BC4:BC5"/>
    <mergeCell ref="BD4:BD5"/>
    <mergeCell ref="AW3:AX3"/>
    <mergeCell ref="AW4:AW5"/>
    <mergeCell ref="AX4:AX5"/>
    <mergeCell ref="AO3:AO5"/>
    <mergeCell ref="AP3:AP5"/>
    <mergeCell ref="AS3:AS5"/>
    <mergeCell ref="AT3:AT5"/>
    <mergeCell ref="AU3:AU5"/>
    <mergeCell ref="AV3:AV5"/>
    <mergeCell ref="AQ3:AR3"/>
    <mergeCell ref="AQ4:AQ5"/>
    <mergeCell ref="AR4:AR5"/>
    <mergeCell ref="G4:G5"/>
    <mergeCell ref="K3:K5"/>
    <mergeCell ref="B3:B5"/>
    <mergeCell ref="H4:H5"/>
    <mergeCell ref="I3:I5"/>
    <mergeCell ref="C3:C5"/>
    <mergeCell ref="D3:D5"/>
    <mergeCell ref="E3:E5"/>
    <mergeCell ref="A1:BH1"/>
    <mergeCell ref="O3:O5"/>
    <mergeCell ref="AJ3:AJ5"/>
    <mergeCell ref="S4:S5"/>
    <mergeCell ref="AF4:AF5"/>
    <mergeCell ref="S3:T3"/>
    <mergeCell ref="AD3:AD5"/>
    <mergeCell ref="AB3:AB5"/>
    <mergeCell ref="AE3:AF3"/>
    <mergeCell ref="AA3:AA5"/>
    <mergeCell ref="A3:A5"/>
    <mergeCell ref="Y4:Y5"/>
    <mergeCell ref="G3:H3"/>
    <mergeCell ref="L3:L5"/>
    <mergeCell ref="J3:J5"/>
    <mergeCell ref="F3:F5"/>
    <mergeCell ref="N4:N5"/>
    <mergeCell ref="M4:M5"/>
    <mergeCell ref="AI3:AI5"/>
    <mergeCell ref="AH3:AH5"/>
    <mergeCell ref="Y3:Z3"/>
    <mergeCell ref="AG3:AG5"/>
    <mergeCell ref="V3:V5"/>
    <mergeCell ref="X3:X5"/>
    <mergeCell ref="AE4:AE5"/>
    <mergeCell ref="U3:U5"/>
    <mergeCell ref="W3:W5"/>
    <mergeCell ref="M3:N3"/>
    <mergeCell ref="T4:T5"/>
    <mergeCell ref="R3:R5"/>
    <mergeCell ref="AM3:AM5"/>
    <mergeCell ref="AN3:AN5"/>
    <mergeCell ref="P3:P5"/>
    <mergeCell ref="Z4:Z5"/>
    <mergeCell ref="Q3:Q5"/>
    <mergeCell ref="AC3:AC5"/>
    <mergeCell ref="AK3:AL3"/>
    <mergeCell ref="AK4:AK5"/>
    <mergeCell ref="AL4:AL5"/>
    <mergeCell ref="BE3:BF3"/>
    <mergeCell ref="BG3:BH3"/>
    <mergeCell ref="BE4:BE5"/>
    <mergeCell ref="BF4:BF5"/>
    <mergeCell ref="BG4:BG5"/>
    <mergeCell ref="BH4:BH5"/>
  </mergeCells>
  <printOptions/>
  <pageMargins left="0.3937007874015748" right="0.2362204724409449" top="0.35433070866141736" bottom="0.31496062992125984" header="0.1968503937007874" footer="0"/>
  <pageSetup fitToHeight="0" horizontalDpi="600" verticalDpi="600" orientation="landscape" paperSize="9" scale="68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vanichkina.ja</cp:lastModifiedBy>
  <cp:lastPrinted>2017-07-07T09:36:53Z</cp:lastPrinted>
  <dcterms:created xsi:type="dcterms:W3CDTF">2015-05-28T09:44:52Z</dcterms:created>
  <dcterms:modified xsi:type="dcterms:W3CDTF">2017-09-14T06:44:12Z</dcterms:modified>
  <cp:category/>
  <cp:version/>
  <cp:contentType/>
  <cp:contentStatus/>
</cp:coreProperties>
</file>