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660" windowHeight="12360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<sst xmlns="http://schemas.openxmlformats.org/spreadsheetml/2006/main" count="233" uniqueCount="95">
  <si>
    <t>Код ЭК</t>
  </si>
  <si>
    <t>Прочие расходы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</si>
  <si>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</si>
  <si>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</si>
  <si>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</si>
  <si>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</si>
  <si>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</si>
  <si>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Услуги по содержанию имущества</t>
  </si>
  <si>
    <t>Прочие услуги</t>
  </si>
  <si>
    <t>Увеличение стоимости материальных запасов</t>
  </si>
  <si>
    <t>Коммунальные услуги, в т.ч.</t>
  </si>
  <si>
    <t xml:space="preserve">Начисления на оплату труда </t>
  </si>
  <si>
    <t>в т.ч. средства вышестоящих бюджетов</t>
  </si>
  <si>
    <t>всего</t>
  </si>
  <si>
    <t>Наименование    бюджетной классифкации (раздел, подраздел, целевая статья, вид расходов, КОСГУ)</t>
  </si>
  <si>
    <t xml:space="preserve">% исполнения </t>
  </si>
  <si>
    <t>к кассовому плану</t>
  </si>
  <si>
    <t>Оплата труда</t>
  </si>
  <si>
    <t>ВСЕГО</t>
  </si>
  <si>
    <t>39т.р. С 0107</t>
  </si>
  <si>
    <t>121.211</t>
  </si>
  <si>
    <t>Фонд оплаты труда государственных (муниципальных) органов и взносы по обязательному социальному страхованию</t>
  </si>
  <si>
    <t>122.000</t>
  </si>
  <si>
    <t>Иные выплаты персоналу муниципальных органов, за исключением фонда оплаты труда</t>
  </si>
  <si>
    <t>122.212</t>
  </si>
  <si>
    <t>122.222</t>
  </si>
  <si>
    <t>122.226</t>
  </si>
  <si>
    <t>Прочая закупка товаров, работ и услуг для обеспечения муниципальных нужд</t>
  </si>
  <si>
    <t>244.000</t>
  </si>
  <si>
    <t>244.221</t>
  </si>
  <si>
    <t>244.223</t>
  </si>
  <si>
    <t>04201  Отопление</t>
  </si>
  <si>
    <t>04202  Освещение</t>
  </si>
  <si>
    <t>04203  Водоснабжение</t>
  </si>
  <si>
    <t>04204  Газоснабжение</t>
  </si>
  <si>
    <t>850.000</t>
  </si>
  <si>
    <t>Уплата налогов, сборов и иных платежей</t>
  </si>
  <si>
    <t>Прочие расходы (Уплата налога на имущество организаций и земельного налога)</t>
  </si>
  <si>
    <t>851.290</t>
  </si>
  <si>
    <t>852.290</t>
  </si>
  <si>
    <t>Прочие расходы (Уплата прочих налогов, сборов и иных платежей)</t>
  </si>
  <si>
    <t>244.226</t>
  </si>
  <si>
    <t>244.290</t>
  </si>
  <si>
    <t>244.225</t>
  </si>
  <si>
    <t>244.340</t>
  </si>
  <si>
    <t>к утвержден-ному плану</t>
  </si>
  <si>
    <t>129.213</t>
  </si>
  <si>
    <t>0102 Функционирование высшего должностного лицамуниципального образования</t>
  </si>
  <si>
    <t>0104 Функционирование местных администраций</t>
  </si>
  <si>
    <t>321.262</t>
  </si>
  <si>
    <t>Пособия, компенсации и иные социальные выплаты гражданам, кроме публичных нормативных обязательств</t>
  </si>
  <si>
    <t>Пособия по социальной помощи населению</t>
  </si>
  <si>
    <t>0113 Другие общегосударственные вопросы</t>
  </si>
  <si>
    <t>Администрация   городского   округа    Тольятти</t>
  </si>
  <si>
    <t>853.296</t>
  </si>
  <si>
    <t>0102.2200011010 Глава муниципального образования</t>
  </si>
  <si>
    <t>0104.2200011040 Мероприятия в сфере общегосударственного управления</t>
  </si>
  <si>
    <t>0104.2200075180. 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 в рамках муниципальных программ и непрограммных расходов ( 294,215)</t>
  </si>
  <si>
    <t>0104.2200075160. Организация деятельности административных комиссий (220)</t>
  </si>
  <si>
    <t>0104.2200075190 Меры по социальной поддержке населения и по осуществлению деятельности по опеке и попечительству в отношении совершеннолетних граждан в рамках муниципальных программ и непрограммных расходов (293)</t>
  </si>
  <si>
    <t>0104.2200075120  Организация деятельности в сфере охраны окружающей среды в рамках муниципальных программ и непрограммных расходов, в том числе за счет средств областного бюджета (201)</t>
  </si>
  <si>
    <t>0104.2200075130 Организация транспортного обслуживания населения на садово-дачные массивы в рамках муниципальных программ и непрограммных расходов(228)</t>
  </si>
  <si>
    <t>121.266</t>
  </si>
  <si>
    <t>Прочие работы, услуги</t>
  </si>
  <si>
    <t>Социальные пособия и компенсации персоналу в денежной форме</t>
  </si>
  <si>
    <t>122.266</t>
  </si>
  <si>
    <t>129.266</t>
  </si>
  <si>
    <t>321.264</t>
  </si>
  <si>
    <t>321.266</t>
  </si>
  <si>
    <t>831.297</t>
  </si>
  <si>
    <t>Утвержденные бюджетные ассигнования  на год (целых ед.)</t>
  </si>
  <si>
    <t>Кассовый план                     (целых ед.)</t>
  </si>
  <si>
    <t>Кассовое исполнение (целых ед.)</t>
  </si>
  <si>
    <t>Прочие несоциальные выплаты персоналу в денежной форме</t>
  </si>
  <si>
    <t>Пенсии, пособия, выплачиваемые работодателями, нанимателями бывшим работникам</t>
  </si>
  <si>
    <t>321.263</t>
  </si>
  <si>
    <t>Пенсии, пособия, выплачиваемые организациями сектора государственного управления</t>
  </si>
  <si>
    <t>Уплата иных платежей</t>
  </si>
  <si>
    <t xml:space="preserve">0113.2210004050 Мероприятия, направленные на развитие муниципальной службы          </t>
  </si>
  <si>
    <t>0104.2290075200 Организация деятельности в сфере охраны труда в рамках муниципальных программ и непрограммных расходов (280)</t>
  </si>
  <si>
    <t>0104.2290075080 Организация деятельности в сфере обеспечения жильем отдельных категорий граждан в рамках муниципальных программ и непрограммных расходов (227)</t>
  </si>
  <si>
    <t>0104.2290075290 Организация проведения мероприятий по отлову и содержанию безнадзорных животных на территории муниципальных образований Самарской области (232)</t>
  </si>
  <si>
    <t>0104.22000S2001 Стимулирующая субсидия на решение вопросов местного значения (291)</t>
  </si>
  <si>
    <t xml:space="preserve">0113.2210075200 Организация деятельности в сфере охраны труда в рамках муниципальных программ и непрограммных расходов (280)       </t>
  </si>
  <si>
    <t>0113.9900004040 Мероприятия в сфере общегосударственного управления</t>
  </si>
  <si>
    <t>Исполнение судебных актов Российской Федерации и мировых соглашений по возмещению причиненного вреда</t>
  </si>
  <si>
    <t>Иные выплаты текущего характера организациям</t>
  </si>
  <si>
    <t>Заместитель главы городского округа-</t>
  </si>
  <si>
    <t>Т.В. Блинова</t>
  </si>
  <si>
    <t>руководитель аппарата администрации</t>
  </si>
  <si>
    <t>(подпись)</t>
  </si>
  <si>
    <t>(расшифровка)</t>
  </si>
  <si>
    <t>Руководитель управления бухгалтерии</t>
  </si>
  <si>
    <t>М.Н. Любченко</t>
  </si>
  <si>
    <t>Отчет  об  исполнении  бюджета  по  разделам, подразделам, целевым  статьям  и  видам расходов классификации расходов бюджетов в ведомственной структуре расходов бюджета городского округа Тольятти за 1 квартал 2019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</si>
</sst>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_р_."/>
    <numFmt numFmtId="166" formatCode="0.0"/>
    <numFmt numFmtId="167" formatCode="#,##0.0_р_."/>
    <numFmt numFmtId="168" formatCode="#,##0.00_р_.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#,##0.00&quot;р.&quot;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_р_."/>
    <numFmt numFmtId="183" formatCode="#,##0;[Red]#,##0"/>
    <numFmt numFmtId="184" formatCode="#,##0.0000"/>
    <numFmt numFmtId="185" formatCode="#,##0.00000"/>
    <numFmt numFmtId="186" formatCode="[$-FC19]d\ mmmm\ yyyy\ &quot;г.&quot;"/>
    <numFmt numFmtId="187" formatCode="#,##0_ ;\-#,##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/>
    </xf>
    <xf numFmtId="165" fontId="23" fillId="0" borderId="15" xfId="0" applyNumberFormat="1" applyFont="1" applyFill="1" applyBorder="1" applyAlignment="1">
      <alignment/>
    </xf>
    <xf numFmtId="165" fontId="23" fillId="0" borderId="15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center" vertical="center"/>
    </xf>
    <xf numFmtId="49" fontId="23" fillId="33" borderId="15" xfId="0" applyNumberFormat="1" applyFont="1" applyFill="1" applyBorder="1" applyAlignment="1">
      <alignment horizontal="left" vertical="center" wrapText="1"/>
    </xf>
    <xf numFmtId="165" fontId="23" fillId="33" borderId="15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left" vertical="center" wrapText="1"/>
    </xf>
    <xf numFmtId="165" fontId="23" fillId="0" borderId="16" xfId="0" applyNumberFormat="1" applyFont="1" applyFill="1" applyBorder="1" applyAlignment="1">
      <alignment horizontal="right"/>
    </xf>
    <xf numFmtId="49" fontId="23" fillId="0" borderId="17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left" wrapText="1"/>
    </xf>
    <xf numFmtId="165" fontId="23" fillId="0" borderId="19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left" wrapText="1"/>
    </xf>
    <xf numFmtId="165" fontId="5" fillId="0" borderId="16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49" fontId="5" fillId="0" borderId="20" xfId="0" applyNumberFormat="1" applyFont="1" applyFill="1" applyBorder="1" applyAlignment="1">
      <alignment horizontal="left" wrapText="1"/>
    </xf>
    <xf numFmtId="165" fontId="5" fillId="0" borderId="21" xfId="0" applyNumberFormat="1" applyFont="1" applyFill="1" applyBorder="1" applyAlignment="1">
      <alignment horizontal="right"/>
    </xf>
    <xf numFmtId="165" fontId="23" fillId="0" borderId="21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center" vertical="center"/>
    </xf>
    <xf numFmtId="49" fontId="23" fillId="33" borderId="22" xfId="0" applyNumberFormat="1" applyFont="1" applyFill="1" applyBorder="1" applyAlignment="1">
      <alignment horizontal="left" vertical="center" wrapText="1"/>
    </xf>
    <xf numFmtId="165" fontId="23" fillId="33" borderId="22" xfId="0" applyNumberFormat="1" applyFont="1" applyFill="1" applyBorder="1" applyAlignment="1">
      <alignment horizontal="right"/>
    </xf>
    <xf numFmtId="165" fontId="23" fillId="33" borderId="14" xfId="0" applyNumberFormat="1" applyFont="1" applyFill="1" applyBorder="1" applyAlignment="1">
      <alignment horizontal="right"/>
    </xf>
    <xf numFmtId="165" fontId="5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left" vertical="center" wrapText="1"/>
    </xf>
    <xf numFmtId="165" fontId="23" fillId="0" borderId="22" xfId="0" applyNumberFormat="1" applyFont="1" applyFill="1" applyBorder="1" applyAlignment="1">
      <alignment horizontal="right"/>
    </xf>
    <xf numFmtId="165" fontId="23" fillId="0" borderId="14" xfId="0" applyNumberFormat="1" applyFont="1" applyFill="1" applyBorder="1" applyAlignment="1">
      <alignment horizontal="right"/>
    </xf>
    <xf numFmtId="49" fontId="5" fillId="0" borderId="17" xfId="0" applyNumberFormat="1" applyFont="1" applyFill="1" applyBorder="1" applyAlignment="1">
      <alignment horizontal="center" wrapText="1"/>
    </xf>
    <xf numFmtId="49" fontId="5" fillId="0" borderId="23" xfId="0" applyNumberFormat="1" applyFont="1" applyFill="1" applyBorder="1" applyAlignment="1">
      <alignment horizontal="left" wrapText="1"/>
    </xf>
    <xf numFmtId="165" fontId="5" fillId="0" borderId="12" xfId="0" applyNumberFormat="1" applyFont="1" applyFill="1" applyBorder="1" applyAlignment="1">
      <alignment horizontal="right"/>
    </xf>
    <xf numFmtId="165" fontId="5" fillId="0" borderId="18" xfId="0" applyNumberFormat="1" applyFont="1" applyFill="1" applyBorder="1" applyAlignment="1">
      <alignment horizontal="right"/>
    </xf>
    <xf numFmtId="49" fontId="23" fillId="0" borderId="12" xfId="0" applyNumberFormat="1" applyFont="1" applyFill="1" applyBorder="1" applyAlignment="1">
      <alignment horizontal="center" wrapText="1"/>
    </xf>
    <xf numFmtId="49" fontId="5" fillId="0" borderId="24" xfId="0" applyNumberFormat="1" applyFont="1" applyFill="1" applyBorder="1" applyAlignment="1">
      <alignment horizontal="left" wrapText="1"/>
    </xf>
    <xf numFmtId="49" fontId="23" fillId="0" borderId="17" xfId="0" applyNumberFormat="1" applyFont="1" applyFill="1" applyBorder="1" applyAlignment="1">
      <alignment horizontal="left" wrapText="1"/>
    </xf>
    <xf numFmtId="165" fontId="23" fillId="0" borderId="25" xfId="0" applyNumberFormat="1" applyFont="1" applyFill="1" applyBorder="1" applyAlignment="1">
      <alignment horizontal="right"/>
    </xf>
    <xf numFmtId="165" fontId="23" fillId="0" borderId="24" xfId="0" applyNumberFormat="1" applyFont="1" applyFill="1" applyBorder="1" applyAlignment="1">
      <alignment horizontal="right"/>
    </xf>
    <xf numFmtId="49" fontId="5" fillId="0" borderId="17" xfId="0" applyNumberFormat="1" applyFont="1" applyFill="1" applyBorder="1" applyAlignment="1">
      <alignment horizontal="left" wrapText="1"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left" wrapText="1"/>
    </xf>
    <xf numFmtId="49" fontId="23" fillId="0" borderId="23" xfId="0" applyNumberFormat="1" applyFont="1" applyFill="1" applyBorder="1" applyAlignment="1">
      <alignment horizontal="left" wrapText="1"/>
    </xf>
    <xf numFmtId="165" fontId="23" fillId="0" borderId="17" xfId="0" applyNumberFormat="1" applyFont="1" applyFill="1" applyBorder="1" applyAlignment="1">
      <alignment horizontal="right"/>
    </xf>
    <xf numFmtId="165" fontId="23" fillId="0" borderId="23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left" vertical="center" wrapText="1"/>
    </xf>
    <xf numFmtId="165" fontId="23" fillId="0" borderId="10" xfId="0" applyNumberFormat="1" applyFont="1" applyFill="1" applyBorder="1" applyAlignment="1">
      <alignment horizontal="right"/>
    </xf>
    <xf numFmtId="165" fontId="23" fillId="0" borderId="20" xfId="0" applyNumberFormat="1" applyFont="1" applyFill="1" applyBorder="1" applyAlignment="1">
      <alignment horizontal="right"/>
    </xf>
    <xf numFmtId="49" fontId="23" fillId="0" borderId="12" xfId="0" applyNumberFormat="1" applyFont="1" applyFill="1" applyBorder="1" applyAlignment="1">
      <alignment horizontal="left" wrapText="1"/>
    </xf>
    <xf numFmtId="165" fontId="5" fillId="0" borderId="26" xfId="0" applyNumberFormat="1" applyFont="1" applyFill="1" applyBorder="1" applyAlignment="1">
      <alignment horizontal="right"/>
    </xf>
    <xf numFmtId="0" fontId="5" fillId="2" borderId="22" xfId="0" applyFont="1" applyFill="1" applyBorder="1" applyAlignment="1">
      <alignment horizontal="center" vertical="center"/>
    </xf>
    <xf numFmtId="49" fontId="23" fillId="2" borderId="22" xfId="0" applyNumberFormat="1" applyFont="1" applyFill="1" applyBorder="1" applyAlignment="1">
      <alignment horizontal="left" vertical="center" wrapText="1"/>
    </xf>
    <xf numFmtId="165" fontId="23" fillId="2" borderId="22" xfId="0" applyNumberFormat="1" applyFont="1" applyFill="1" applyBorder="1" applyAlignment="1">
      <alignment horizontal="right"/>
    </xf>
    <xf numFmtId="165" fontId="23" fillId="2" borderId="14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wrapText="1"/>
    </xf>
    <xf numFmtId="49" fontId="23" fillId="0" borderId="27" xfId="0" applyNumberFormat="1" applyFont="1" applyFill="1" applyBorder="1" applyAlignment="1">
      <alignment horizontal="left" wrapText="1"/>
    </xf>
    <xf numFmtId="165" fontId="23" fillId="0" borderId="28" xfId="0" applyNumberFormat="1" applyFont="1" applyFill="1" applyBorder="1" applyAlignment="1">
      <alignment horizontal="right"/>
    </xf>
    <xf numFmtId="49" fontId="5" fillId="0" borderId="29" xfId="0" applyNumberFormat="1" applyFont="1" applyFill="1" applyBorder="1" applyAlignment="1">
      <alignment horizontal="left" wrapText="1"/>
    </xf>
    <xf numFmtId="165" fontId="5" fillId="0" borderId="30" xfId="0" applyNumberFormat="1" applyFont="1" applyFill="1" applyBorder="1" applyAlignment="1">
      <alignment horizontal="right"/>
    </xf>
    <xf numFmtId="165" fontId="5" fillId="0" borderId="27" xfId="0" applyNumberFormat="1" applyFont="1" applyFill="1" applyBorder="1" applyAlignment="1">
      <alignment horizontal="right"/>
    </xf>
    <xf numFmtId="49" fontId="5" fillId="0" borderId="25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/>
    </xf>
    <xf numFmtId="49" fontId="23" fillId="33" borderId="10" xfId="0" applyNumberFormat="1" applyFont="1" applyFill="1" applyBorder="1" applyAlignment="1">
      <alignment horizontal="left" vertical="center" wrapText="1"/>
    </xf>
    <xf numFmtId="165" fontId="23" fillId="33" borderId="10" xfId="0" applyNumberFormat="1" applyFont="1" applyFill="1" applyBorder="1" applyAlignment="1">
      <alignment horizontal="right"/>
    </xf>
    <xf numFmtId="165" fontId="23" fillId="33" borderId="21" xfId="0" applyNumberFormat="1" applyFont="1" applyFill="1" applyBorder="1" applyAlignment="1">
      <alignment horizontal="right"/>
    </xf>
    <xf numFmtId="165" fontId="23" fillId="33" borderId="26" xfId="0" applyNumberFormat="1" applyFont="1" applyFill="1" applyBorder="1" applyAlignment="1">
      <alignment horizontal="right"/>
    </xf>
    <xf numFmtId="0" fontId="5" fillId="2" borderId="12" xfId="0" applyFont="1" applyFill="1" applyBorder="1" applyAlignment="1">
      <alignment horizontal="center" vertical="center"/>
    </xf>
    <xf numFmtId="49" fontId="23" fillId="2" borderId="12" xfId="0" applyNumberFormat="1" applyFont="1" applyFill="1" applyBorder="1" applyAlignment="1">
      <alignment horizontal="left" vertical="center" wrapText="1"/>
    </xf>
    <xf numFmtId="165" fontId="23" fillId="2" borderId="12" xfId="0" applyNumberFormat="1" applyFont="1" applyFill="1" applyBorder="1" applyAlignment="1">
      <alignment horizontal="right"/>
    </xf>
    <xf numFmtId="165" fontId="23" fillId="2" borderId="18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left" wrapText="1"/>
    </xf>
    <xf numFmtId="165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5" fillId="0" borderId="27" xfId="0" applyFont="1" applyFill="1" applyBorder="1" applyAlignment="1">
      <alignment/>
    </xf>
    <xf numFmtId="0" fontId="24" fillId="0" borderId="27" xfId="0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0" fontId="5" fillId="0" borderId="31" xfId="0" applyFont="1" applyFill="1" applyBorder="1" applyAlignment="1">
      <alignment horizontal="center"/>
    </xf>
    <xf numFmtId="49" fontId="23" fillId="0" borderId="0" xfId="53" applyNumberFormat="1" applyFont="1" applyFill="1">
      <alignment/>
      <protection/>
    </xf>
    <xf numFmtId="0" fontId="23" fillId="0" borderId="0" xfId="53" applyFont="1" applyFill="1">
      <alignment/>
      <protection/>
    </xf>
    <xf numFmtId="49" fontId="23" fillId="0" borderId="0" xfId="53" applyNumberFormat="1" applyFont="1" applyFill="1" applyAlignment="1">
      <alignment horizontal="center"/>
      <protection/>
    </xf>
    <xf numFmtId="0" fontId="23" fillId="0" borderId="0" xfId="53" applyFont="1" applyFill="1" applyAlignment="1">
      <alignment wrapText="1"/>
      <protection/>
    </xf>
    <xf numFmtId="0" fontId="23" fillId="0" borderId="0" xfId="53" applyFont="1" applyFill="1" applyAlignment="1">
      <alignment horizontal="center"/>
      <protection/>
    </xf>
    <xf numFmtId="0" fontId="23" fillId="0" borderId="0" xfId="53" applyFont="1" applyFill="1" applyAlignment="1">
      <alignment horizontal="center" wrapText="1"/>
      <protection/>
    </xf>
    <xf numFmtId="2" fontId="23" fillId="0" borderId="0" xfId="53" applyNumberFormat="1" applyFont="1" applyFill="1" applyAlignment="1">
      <alignment horizontal="right"/>
      <protection/>
    </xf>
    <xf numFmtId="2" fontId="4" fillId="0" borderId="0" xfId="53" applyNumberFormat="1" applyFont="1" applyFill="1" applyAlignment="1">
      <alignment horizontal="center"/>
      <protection/>
    </xf>
    <xf numFmtId="49" fontId="4" fillId="0" borderId="0" xfId="53" applyNumberFormat="1" applyFont="1" applyFill="1" applyAlignment="1">
      <alignment horizontal="center"/>
      <protection/>
    </xf>
    <xf numFmtId="0" fontId="2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justify"/>
    </xf>
    <xf numFmtId="0" fontId="3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здел 1 и 2 +СМ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PageLayoutView="0" workbookViewId="0" topLeftCell="A20">
      <selection activeCell="G7" sqref="G7"/>
    </sheetView>
  </sheetViews>
  <sheetFormatPr defaultColWidth="9.00390625" defaultRowHeight="12.75"/>
  <cols>
    <col min="1" max="1" width="6.75390625" style="2" customWidth="1"/>
    <col min="2" max="2" width="36.875" style="2" customWidth="1"/>
    <col min="3" max="3" width="13.625" style="2" customWidth="1"/>
    <col min="4" max="4" width="13.00390625" style="104" customWidth="1"/>
    <col min="5" max="5" width="11.875" style="2" customWidth="1"/>
    <col min="6" max="6" width="11.375" style="104" customWidth="1"/>
    <col min="7" max="7" width="10.75390625" style="2" bestFit="1" customWidth="1"/>
    <col min="8" max="8" width="11.375" style="2" customWidth="1"/>
    <col min="9" max="9" width="11.125" style="2" customWidth="1"/>
    <col min="10" max="10" width="10.625" style="2" customWidth="1"/>
    <col min="11" max="11" width="14.00390625" style="2" hidden="1" customWidth="1"/>
    <col min="12" max="13" width="0" style="2" hidden="1" customWidth="1"/>
    <col min="14" max="16384" width="9.125" style="2" customWidth="1"/>
  </cols>
  <sheetData>
    <row r="1" spans="2:9" ht="21" customHeight="1">
      <c r="B1" s="107" t="s">
        <v>53</v>
      </c>
      <c r="C1" s="107"/>
      <c r="D1" s="107"/>
      <c r="E1" s="107"/>
      <c r="F1" s="107"/>
      <c r="G1" s="107"/>
      <c r="H1" s="107"/>
      <c r="I1" s="107"/>
    </row>
    <row r="2" spans="1:10" ht="34.5" customHeight="1">
      <c r="A2" s="106" t="s">
        <v>94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3.5" customHeight="1" thickBot="1">
      <c r="A3" s="3"/>
      <c r="B3" s="3"/>
      <c r="C3" s="3"/>
      <c r="D3" s="4"/>
      <c r="E3" s="3"/>
      <c r="F3" s="4"/>
      <c r="G3" s="3"/>
      <c r="H3" s="3"/>
      <c r="I3" s="3"/>
      <c r="J3" s="3"/>
    </row>
    <row r="4" spans="1:10" ht="36.75" customHeight="1" thickTop="1">
      <c r="A4" s="5" t="s">
        <v>0</v>
      </c>
      <c r="B4" s="6" t="s">
        <v>14</v>
      </c>
      <c r="C4" s="6" t="s">
        <v>70</v>
      </c>
      <c r="D4" s="6"/>
      <c r="E4" s="6" t="s">
        <v>71</v>
      </c>
      <c r="F4" s="6"/>
      <c r="G4" s="6" t="s">
        <v>72</v>
      </c>
      <c r="H4" s="6"/>
      <c r="I4" s="7" t="s">
        <v>15</v>
      </c>
      <c r="J4" s="8"/>
    </row>
    <row r="5" spans="1:10" ht="34.5" thickBot="1">
      <c r="A5" s="9"/>
      <c r="B5" s="10"/>
      <c r="C5" s="11" t="s">
        <v>13</v>
      </c>
      <c r="D5" s="11" t="s">
        <v>12</v>
      </c>
      <c r="E5" s="11" t="s">
        <v>13</v>
      </c>
      <c r="F5" s="11" t="s">
        <v>12</v>
      </c>
      <c r="G5" s="11" t="s">
        <v>13</v>
      </c>
      <c r="H5" s="11" t="s">
        <v>12</v>
      </c>
      <c r="I5" s="11" t="s">
        <v>45</v>
      </c>
      <c r="J5" s="12" t="s">
        <v>16</v>
      </c>
    </row>
    <row r="6" spans="1:10" ht="23.25" customHeight="1" thickBot="1" thickTop="1">
      <c r="A6" s="3"/>
      <c r="B6" s="13" t="s">
        <v>18</v>
      </c>
      <c r="C6" s="14">
        <f>C7+C12+C126+C134</f>
        <v>580185679</v>
      </c>
      <c r="D6" s="14">
        <f>D7+D12+D126+D134</f>
        <v>53732679</v>
      </c>
      <c r="E6" s="14">
        <f>E7+E12+E126+E134</f>
        <v>108518150</v>
      </c>
      <c r="F6" s="14">
        <f>F7+F12+F126+F134</f>
        <v>10283494</v>
      </c>
      <c r="G6" s="14">
        <f>G7+G12+G126+G134+2</f>
        <v>99031834</v>
      </c>
      <c r="H6" s="14">
        <f>H7+H12+H126+H134</f>
        <v>8537364</v>
      </c>
      <c r="I6" s="15">
        <f>G6/C6*100</f>
        <v>17</v>
      </c>
      <c r="J6" s="15">
        <f>G6/E6*100</f>
        <v>91</v>
      </c>
    </row>
    <row r="7" spans="1:10" ht="33" thickBot="1" thickTop="1">
      <c r="A7" s="16"/>
      <c r="B7" s="17" t="s">
        <v>47</v>
      </c>
      <c r="C7" s="18">
        <f aca="true" t="shared" si="0" ref="C7:H8">C8</f>
        <v>4183000</v>
      </c>
      <c r="D7" s="18">
        <f t="shared" si="0"/>
        <v>0</v>
      </c>
      <c r="E7" s="18">
        <f t="shared" si="0"/>
        <v>794500</v>
      </c>
      <c r="F7" s="18">
        <f t="shared" si="0"/>
        <v>0</v>
      </c>
      <c r="G7" s="18">
        <f t="shared" si="0"/>
        <v>750992</v>
      </c>
      <c r="H7" s="18">
        <f t="shared" si="0"/>
        <v>0</v>
      </c>
      <c r="I7" s="18">
        <f>G7/C7*100</f>
        <v>18</v>
      </c>
      <c r="J7" s="18">
        <f>G7/E7*100</f>
        <v>95</v>
      </c>
    </row>
    <row r="8" spans="1:10" ht="25.5" customHeight="1" thickTop="1">
      <c r="A8" s="19"/>
      <c r="B8" s="20" t="s">
        <v>55</v>
      </c>
      <c r="C8" s="21">
        <f>C9</f>
        <v>4183000</v>
      </c>
      <c r="D8" s="21">
        <f t="shared" si="0"/>
        <v>0</v>
      </c>
      <c r="E8" s="21">
        <f t="shared" si="0"/>
        <v>794500</v>
      </c>
      <c r="F8" s="21">
        <f t="shared" si="0"/>
        <v>0</v>
      </c>
      <c r="G8" s="21">
        <f t="shared" si="0"/>
        <v>750992</v>
      </c>
      <c r="H8" s="21"/>
      <c r="I8" s="21">
        <f>G8/C8*100</f>
        <v>18</v>
      </c>
      <c r="J8" s="21">
        <f aca="true" t="shared" si="1" ref="J8:J32">G8/E8*100</f>
        <v>95</v>
      </c>
    </row>
    <row r="9" spans="1:10" s="25" customFormat="1" ht="37.5" customHeight="1">
      <c r="A9" s="22"/>
      <c r="B9" s="23" t="s">
        <v>21</v>
      </c>
      <c r="C9" s="21">
        <f>C10+C11</f>
        <v>4183000</v>
      </c>
      <c r="D9" s="21">
        <f>D10+D11</f>
        <v>0</v>
      </c>
      <c r="E9" s="21">
        <f>E10+E11</f>
        <v>794500</v>
      </c>
      <c r="F9" s="21">
        <f>F10+F11</f>
        <v>0</v>
      </c>
      <c r="G9" s="21">
        <f>G10+G11</f>
        <v>750992</v>
      </c>
      <c r="H9" s="24"/>
      <c r="I9" s="21">
        <f>G9/C9*100</f>
        <v>18</v>
      </c>
      <c r="J9" s="24">
        <f t="shared" si="1"/>
        <v>95</v>
      </c>
    </row>
    <row r="10" spans="1:10" ht="11.25">
      <c r="A10" s="26" t="s">
        <v>20</v>
      </c>
      <c r="B10" s="27" t="s">
        <v>17</v>
      </c>
      <c r="C10" s="28">
        <v>3213000</v>
      </c>
      <c r="D10" s="28"/>
      <c r="E10" s="29">
        <v>637000</v>
      </c>
      <c r="F10" s="29"/>
      <c r="G10" s="28">
        <v>601733</v>
      </c>
      <c r="H10" s="24"/>
      <c r="I10" s="28">
        <f>G10/C10*100</f>
        <v>19</v>
      </c>
      <c r="J10" s="28">
        <f t="shared" si="1"/>
        <v>94</v>
      </c>
    </row>
    <row r="11" spans="1:10" ht="12" thickBot="1">
      <c r="A11" s="1" t="s">
        <v>46</v>
      </c>
      <c r="B11" s="30" t="s">
        <v>11</v>
      </c>
      <c r="C11" s="31">
        <v>970000</v>
      </c>
      <c r="D11" s="31"/>
      <c r="E11" s="31">
        <v>157500</v>
      </c>
      <c r="F11" s="31"/>
      <c r="G11" s="31">
        <v>149259</v>
      </c>
      <c r="H11" s="32"/>
      <c r="I11" s="31">
        <f>G11/C11*100</f>
        <v>15</v>
      </c>
      <c r="J11" s="31">
        <f t="shared" si="1"/>
        <v>95</v>
      </c>
    </row>
    <row r="12" spans="1:13" ht="22.5" thickBot="1" thickTop="1">
      <c r="A12" s="33"/>
      <c r="B12" s="34" t="s">
        <v>48</v>
      </c>
      <c r="C12" s="35">
        <f>C13+C53+C75+C83+C91+C100+C110+C114+C118+C122</f>
        <v>575489679</v>
      </c>
      <c r="D12" s="35">
        <f>D13+D53+D75+D83+D91+D100+D110+D114+D118+D122</f>
        <v>53732679</v>
      </c>
      <c r="E12" s="35">
        <f>E13+E53+E75+E83+E91+E100+E110+E114+E118+E122</f>
        <v>107343650</v>
      </c>
      <c r="F12" s="35">
        <f>F13+F53+F75+F83+F91+F100+F110+F114+F118+F122</f>
        <v>10283494</v>
      </c>
      <c r="G12" s="35">
        <f>G13+G53+G75+G83+G91+G100+G110+G114+G118+G122</f>
        <v>97912940</v>
      </c>
      <c r="H12" s="35">
        <f>H13+H53+H75+H83+H91+H100+H110+H114+H118+H122</f>
        <v>8537364</v>
      </c>
      <c r="I12" s="35"/>
      <c r="J12" s="36"/>
      <c r="L12" s="37"/>
      <c r="M12" s="37"/>
    </row>
    <row r="13" spans="1:13" ht="24.75" customHeight="1" thickTop="1">
      <c r="A13" s="38"/>
      <c r="B13" s="39" t="s">
        <v>56</v>
      </c>
      <c r="C13" s="40">
        <f>C14+C19+C23+C47+C34+C45</f>
        <v>521757000</v>
      </c>
      <c r="D13" s="40">
        <f>D14+D19+D23+D47+D34+D45</f>
        <v>0</v>
      </c>
      <c r="E13" s="40">
        <f>E14+E19+E23+E47+E34+E45</f>
        <v>97060156</v>
      </c>
      <c r="F13" s="40">
        <f>F14+F19+F23+F47+F34+F45</f>
        <v>0</v>
      </c>
      <c r="G13" s="40">
        <f>G14+G19+G23+G47+G34+G45</f>
        <v>89375576</v>
      </c>
      <c r="H13" s="40">
        <f>H14+H19+H23+H47+H34+H45</f>
        <v>0</v>
      </c>
      <c r="I13" s="40">
        <f>G13/C13*100</f>
        <v>17</v>
      </c>
      <c r="J13" s="41">
        <f t="shared" si="1"/>
        <v>92</v>
      </c>
      <c r="L13" s="37"/>
      <c r="M13" s="37"/>
    </row>
    <row r="14" spans="1:10" s="25" customFormat="1" ht="35.25" customHeight="1">
      <c r="A14" s="22"/>
      <c r="B14" s="23" t="s">
        <v>21</v>
      </c>
      <c r="C14" s="21">
        <f>SUM(C15:C18)</f>
        <v>518192825</v>
      </c>
      <c r="D14" s="21">
        <f>SUM(D15:D18)</f>
        <v>0</v>
      </c>
      <c r="E14" s="21">
        <f>SUM(E15:E18)</f>
        <v>95959906</v>
      </c>
      <c r="F14" s="21">
        <f>SUM(F15:F18)</f>
        <v>0</v>
      </c>
      <c r="G14" s="21">
        <f>SUM(G15:G18)</f>
        <v>88718470</v>
      </c>
      <c r="H14" s="21">
        <f>H15+H18</f>
        <v>0</v>
      </c>
      <c r="I14" s="21">
        <f>G14/C14*100</f>
        <v>17</v>
      </c>
      <c r="J14" s="24">
        <f>G14/E14*100</f>
        <v>92</v>
      </c>
    </row>
    <row r="15" spans="1:10" ht="11.25">
      <c r="A15" s="42" t="s">
        <v>20</v>
      </c>
      <c r="B15" s="27" t="s">
        <v>2</v>
      </c>
      <c r="C15" s="28">
        <v>396251308</v>
      </c>
      <c r="D15" s="28"/>
      <c r="E15" s="28">
        <v>75568800</v>
      </c>
      <c r="F15" s="28"/>
      <c r="G15" s="28">
        <v>70585603</v>
      </c>
      <c r="H15" s="29"/>
      <c r="I15" s="28">
        <f>G15/C15*100</f>
        <v>18</v>
      </c>
      <c r="J15" s="29">
        <f t="shared" si="1"/>
        <v>93</v>
      </c>
    </row>
    <row r="16" spans="1:10" ht="22.5">
      <c r="A16" s="42" t="s">
        <v>62</v>
      </c>
      <c r="B16" s="27" t="s">
        <v>64</v>
      </c>
      <c r="C16" s="28">
        <v>2307612</v>
      </c>
      <c r="D16" s="28"/>
      <c r="E16" s="28">
        <v>1089800</v>
      </c>
      <c r="F16" s="28"/>
      <c r="G16" s="28">
        <v>912136</v>
      </c>
      <c r="H16" s="29"/>
      <c r="I16" s="28">
        <f>G16/C16*100</f>
        <v>40</v>
      </c>
      <c r="J16" s="29">
        <f t="shared" si="1"/>
        <v>84</v>
      </c>
    </row>
    <row r="17" spans="1:10" ht="11.25">
      <c r="A17" s="42" t="s">
        <v>46</v>
      </c>
      <c r="B17" s="43" t="s">
        <v>4</v>
      </c>
      <c r="C17" s="28">
        <v>119220618</v>
      </c>
      <c r="D17" s="28"/>
      <c r="E17" s="28">
        <v>19182872</v>
      </c>
      <c r="F17" s="28"/>
      <c r="G17" s="28">
        <v>17108182</v>
      </c>
      <c r="H17" s="28"/>
      <c r="I17" s="28">
        <f>G17/C17*100</f>
        <v>14</v>
      </c>
      <c r="J17" s="29">
        <f t="shared" si="1"/>
        <v>89</v>
      </c>
    </row>
    <row r="18" spans="1:10" ht="22.5">
      <c r="A18" s="42" t="s">
        <v>66</v>
      </c>
      <c r="B18" s="43" t="s">
        <v>64</v>
      </c>
      <c r="C18" s="44">
        <v>413287</v>
      </c>
      <c r="D18" s="44"/>
      <c r="E18" s="44">
        <v>118434</v>
      </c>
      <c r="F18" s="44"/>
      <c r="G18" s="44">
        <v>112549</v>
      </c>
      <c r="H18" s="44"/>
      <c r="I18" s="44">
        <f>G18/C18*100</f>
        <v>27</v>
      </c>
      <c r="J18" s="45">
        <f t="shared" si="1"/>
        <v>95</v>
      </c>
    </row>
    <row r="19" spans="1:10" s="25" customFormat="1" ht="25.5" customHeight="1">
      <c r="A19" s="46"/>
      <c r="B19" s="23" t="s">
        <v>23</v>
      </c>
      <c r="C19" s="21">
        <f>SUM(C20:C22)</f>
        <v>3269175</v>
      </c>
      <c r="D19" s="21">
        <f>SUM(D20:D22)</f>
        <v>0</v>
      </c>
      <c r="E19" s="21">
        <f>SUM(E20:E22)</f>
        <v>918050</v>
      </c>
      <c r="F19" s="21">
        <f>SUM(F20:F22)</f>
        <v>0</v>
      </c>
      <c r="G19" s="21">
        <f>SUM(G20:G22)</f>
        <v>610758</v>
      </c>
      <c r="H19" s="24"/>
      <c r="I19" s="21">
        <f>G19/C19*100</f>
        <v>19</v>
      </c>
      <c r="J19" s="24">
        <f t="shared" si="1"/>
        <v>67</v>
      </c>
    </row>
    <row r="20" spans="1:10" ht="22.5">
      <c r="A20" s="42" t="s">
        <v>24</v>
      </c>
      <c r="B20" s="47" t="s">
        <v>73</v>
      </c>
      <c r="C20" s="28">
        <v>576000</v>
      </c>
      <c r="D20" s="28"/>
      <c r="E20" s="28">
        <v>134000</v>
      </c>
      <c r="F20" s="28"/>
      <c r="G20" s="28">
        <v>74721</v>
      </c>
      <c r="H20" s="29"/>
      <c r="I20" s="28">
        <f>G20/C20*100</f>
        <v>13</v>
      </c>
      <c r="J20" s="29">
        <f t="shared" si="1"/>
        <v>56</v>
      </c>
    </row>
    <row r="21" spans="1:10" ht="11.25">
      <c r="A21" s="42" t="s">
        <v>26</v>
      </c>
      <c r="B21" s="47" t="s">
        <v>63</v>
      </c>
      <c r="C21" s="28">
        <v>1689000</v>
      </c>
      <c r="D21" s="28"/>
      <c r="E21" s="28">
        <v>599700</v>
      </c>
      <c r="F21" s="28"/>
      <c r="G21" s="28">
        <v>362928</v>
      </c>
      <c r="H21" s="29"/>
      <c r="I21" s="28">
        <f>G21/C21*100</f>
        <v>21</v>
      </c>
      <c r="J21" s="29">
        <f t="shared" si="1"/>
        <v>61</v>
      </c>
    </row>
    <row r="22" spans="1:10" ht="22.5">
      <c r="A22" s="42" t="s">
        <v>65</v>
      </c>
      <c r="B22" s="47" t="s">
        <v>64</v>
      </c>
      <c r="C22" s="28">
        <v>1004175</v>
      </c>
      <c r="D22" s="28"/>
      <c r="E22" s="28">
        <v>184350</v>
      </c>
      <c r="F22" s="28"/>
      <c r="G22" s="28">
        <v>173109</v>
      </c>
      <c r="H22" s="29"/>
      <c r="I22" s="28">
        <f>G22/C22*100</f>
        <v>17</v>
      </c>
      <c r="J22" s="29">
        <f t="shared" si="1"/>
        <v>94</v>
      </c>
    </row>
    <row r="23" spans="1:10" s="25" customFormat="1" ht="24.75" customHeight="1">
      <c r="A23" s="46" t="s">
        <v>28</v>
      </c>
      <c r="B23" s="48" t="s">
        <v>27</v>
      </c>
      <c r="C23" s="49">
        <f>C24+C25+C30+C31+C32+C33</f>
        <v>12000</v>
      </c>
      <c r="D23" s="49">
        <f>D24+D25+D30+D31+D32+D33</f>
        <v>0</v>
      </c>
      <c r="E23" s="49">
        <f>E24+E25+E30+E31+E32+E33</f>
        <v>1200</v>
      </c>
      <c r="F23" s="49">
        <f>F24+F25+F30+F31+F32+F33</f>
        <v>0</v>
      </c>
      <c r="G23" s="49">
        <f>G24+G25+G30+G31+G32+G33</f>
        <v>1200</v>
      </c>
      <c r="H23" s="50"/>
      <c r="I23" s="49">
        <f>G23/C23*100</f>
        <v>10</v>
      </c>
      <c r="J23" s="50">
        <f>G23/E23*100</f>
        <v>100</v>
      </c>
    </row>
    <row r="24" spans="1:10" ht="11.25" hidden="1">
      <c r="A24" s="42" t="s">
        <v>29</v>
      </c>
      <c r="B24" s="51" t="s">
        <v>5</v>
      </c>
      <c r="C24" s="28"/>
      <c r="D24" s="28"/>
      <c r="E24" s="28"/>
      <c r="F24" s="28"/>
      <c r="G24" s="28"/>
      <c r="H24" s="29"/>
      <c r="I24" s="28" t="e">
        <f>G24/C24*100</f>
        <v>#DIV/0!</v>
      </c>
      <c r="J24" s="29" t="e">
        <f>G24/E24*100</f>
        <v>#DIV/0!</v>
      </c>
    </row>
    <row r="25" spans="1:10" ht="11.25" hidden="1">
      <c r="A25" s="42" t="s">
        <v>30</v>
      </c>
      <c r="B25" s="51" t="s">
        <v>10</v>
      </c>
      <c r="C25" s="28">
        <f>C26+C27+C28+C29</f>
        <v>0</v>
      </c>
      <c r="D25" s="28">
        <f>D26+D27+D28+D29</f>
        <v>0</v>
      </c>
      <c r="E25" s="28">
        <f>E26+E27+E28+E29</f>
        <v>0</v>
      </c>
      <c r="F25" s="28">
        <f>F26+F27+F28+F29</f>
        <v>0</v>
      </c>
      <c r="G25" s="28">
        <f>G26+G27+G28+G29</f>
        <v>0</v>
      </c>
      <c r="H25" s="28"/>
      <c r="I25" s="28" t="e">
        <f>G25/C25*100</f>
        <v>#DIV/0!</v>
      </c>
      <c r="J25" s="29" t="e">
        <f t="shared" si="1"/>
        <v>#DIV/0!</v>
      </c>
    </row>
    <row r="26" spans="1:10" ht="11.25" hidden="1">
      <c r="A26" s="52"/>
      <c r="B26" s="51" t="s">
        <v>31</v>
      </c>
      <c r="C26" s="28"/>
      <c r="D26" s="28"/>
      <c r="E26" s="28"/>
      <c r="F26" s="28"/>
      <c r="G26" s="28"/>
      <c r="H26" s="29"/>
      <c r="I26" s="28" t="e">
        <f>G26/C26*100</f>
        <v>#DIV/0!</v>
      </c>
      <c r="J26" s="29" t="e">
        <f t="shared" si="1"/>
        <v>#DIV/0!</v>
      </c>
    </row>
    <row r="27" spans="1:10" ht="11.25" hidden="1">
      <c r="A27" s="52"/>
      <c r="B27" s="51" t="s">
        <v>32</v>
      </c>
      <c r="C27" s="28"/>
      <c r="D27" s="28"/>
      <c r="E27" s="28"/>
      <c r="F27" s="28"/>
      <c r="G27" s="28"/>
      <c r="H27" s="29"/>
      <c r="I27" s="28" t="e">
        <f>G27/C27*100</f>
        <v>#DIV/0!</v>
      </c>
      <c r="J27" s="29" t="e">
        <f t="shared" si="1"/>
        <v>#DIV/0!</v>
      </c>
    </row>
    <row r="28" spans="1:10" ht="11.25" hidden="1">
      <c r="A28" s="52"/>
      <c r="B28" s="51" t="s">
        <v>33</v>
      </c>
      <c r="C28" s="28"/>
      <c r="D28" s="28"/>
      <c r="E28" s="28"/>
      <c r="F28" s="28"/>
      <c r="G28" s="28"/>
      <c r="H28" s="28"/>
      <c r="I28" s="28" t="e">
        <f>G28/C28*100</f>
        <v>#DIV/0!</v>
      </c>
      <c r="J28" s="29" t="e">
        <f t="shared" si="1"/>
        <v>#DIV/0!</v>
      </c>
    </row>
    <row r="29" spans="1:10" ht="11.25" hidden="1">
      <c r="A29" s="52"/>
      <c r="B29" s="51" t="s">
        <v>34</v>
      </c>
      <c r="C29" s="28"/>
      <c r="D29" s="28"/>
      <c r="E29" s="28"/>
      <c r="F29" s="28"/>
      <c r="G29" s="28"/>
      <c r="H29" s="28"/>
      <c r="I29" s="28" t="e">
        <f>G29/C29*100</f>
        <v>#DIV/0!</v>
      </c>
      <c r="J29" s="29" t="e">
        <f>G29/E29*100</f>
        <v>#DIV/0!</v>
      </c>
    </row>
    <row r="30" spans="1:10" ht="11.25" hidden="1">
      <c r="A30" s="42" t="s">
        <v>43</v>
      </c>
      <c r="B30" s="51" t="s">
        <v>7</v>
      </c>
      <c r="C30" s="28"/>
      <c r="D30" s="28"/>
      <c r="E30" s="28"/>
      <c r="F30" s="28"/>
      <c r="G30" s="28"/>
      <c r="H30" s="29"/>
      <c r="I30" s="28" t="e">
        <f>G30/C30*100</f>
        <v>#DIV/0!</v>
      </c>
      <c r="J30" s="29" t="e">
        <f t="shared" si="1"/>
        <v>#DIV/0!</v>
      </c>
    </row>
    <row r="31" spans="1:10" ht="11.25">
      <c r="A31" s="42" t="s">
        <v>41</v>
      </c>
      <c r="B31" s="51" t="s">
        <v>63</v>
      </c>
      <c r="C31" s="28">
        <v>12000</v>
      </c>
      <c r="D31" s="28"/>
      <c r="E31" s="28">
        <v>1200</v>
      </c>
      <c r="F31" s="28"/>
      <c r="G31" s="28">
        <v>1200</v>
      </c>
      <c r="H31" s="29"/>
      <c r="I31" s="28">
        <f>G31/C31*100</f>
        <v>10</v>
      </c>
      <c r="J31" s="29">
        <f>G31/E31*100</f>
        <v>100</v>
      </c>
    </row>
    <row r="32" spans="1:10" ht="11.25" hidden="1">
      <c r="A32" s="42" t="s">
        <v>42</v>
      </c>
      <c r="B32" s="53" t="s">
        <v>1</v>
      </c>
      <c r="C32" s="28"/>
      <c r="D32" s="28"/>
      <c r="E32" s="28"/>
      <c r="F32" s="28"/>
      <c r="G32" s="28"/>
      <c r="H32" s="29"/>
      <c r="I32" s="28" t="e">
        <f>G32/C32*100</f>
        <v>#DIV/0!</v>
      </c>
      <c r="J32" s="29" t="e">
        <f t="shared" si="1"/>
        <v>#DIV/0!</v>
      </c>
    </row>
    <row r="33" spans="1:11" ht="11.25" hidden="1">
      <c r="A33" s="42" t="s">
        <v>44</v>
      </c>
      <c r="B33" s="53" t="s">
        <v>9</v>
      </c>
      <c r="C33" s="44"/>
      <c r="D33" s="44"/>
      <c r="E33" s="44"/>
      <c r="F33" s="44"/>
      <c r="G33" s="44"/>
      <c r="H33" s="45"/>
      <c r="I33" s="44" t="e">
        <f>G33/C33*100</f>
        <v>#DIV/0!</v>
      </c>
      <c r="J33" s="44"/>
      <c r="K33" s="2" t="s">
        <v>19</v>
      </c>
    </row>
    <row r="34" spans="1:10" s="25" customFormat="1" ht="36" customHeight="1">
      <c r="A34" s="22"/>
      <c r="B34" s="54" t="s">
        <v>50</v>
      </c>
      <c r="C34" s="49">
        <f>SUM(C41:C43)</f>
        <v>275000</v>
      </c>
      <c r="D34" s="49">
        <f>SUM(D41:D43)</f>
        <v>0</v>
      </c>
      <c r="E34" s="49">
        <f>SUM(E41:E43)</f>
        <v>181000</v>
      </c>
      <c r="F34" s="49">
        <f>SUM(F41:F43)</f>
        <v>0</v>
      </c>
      <c r="G34" s="49">
        <f>SUM(G41:G43)</f>
        <v>45148</v>
      </c>
      <c r="H34" s="49">
        <f>H44</f>
        <v>0</v>
      </c>
      <c r="I34" s="49">
        <f>G34/C34*100</f>
        <v>16</v>
      </c>
      <c r="J34" s="50">
        <f aca="true" t="shared" si="2" ref="J34:J44">G34/E34*100</f>
        <v>25</v>
      </c>
    </row>
    <row r="35" spans="1:10" ht="11.25" hidden="1">
      <c r="A35" s="42" t="s">
        <v>29</v>
      </c>
      <c r="B35" s="43" t="s">
        <v>5</v>
      </c>
      <c r="C35" s="28"/>
      <c r="D35" s="28"/>
      <c r="E35" s="28"/>
      <c r="F35" s="28"/>
      <c r="G35" s="28"/>
      <c r="H35" s="29"/>
      <c r="I35" s="28" t="e">
        <f>G35/C35*100</f>
        <v>#DIV/0!</v>
      </c>
      <c r="J35" s="29" t="e">
        <f t="shared" si="2"/>
        <v>#DIV/0!</v>
      </c>
    </row>
    <row r="36" spans="1:10" ht="11.25" hidden="1">
      <c r="A36" s="42" t="s">
        <v>30</v>
      </c>
      <c r="B36" s="43" t="s">
        <v>10</v>
      </c>
      <c r="C36" s="28">
        <f>C37+C38+C39+C40</f>
        <v>0</v>
      </c>
      <c r="D36" s="28">
        <f>D37+D38+D39+D40</f>
        <v>0</v>
      </c>
      <c r="E36" s="28">
        <f>E37+E38+E39+E40</f>
        <v>0</v>
      </c>
      <c r="F36" s="28">
        <f>F37+F38+F39+F40</f>
        <v>0</v>
      </c>
      <c r="G36" s="28">
        <f>G37+G38+G39+G40</f>
        <v>0</v>
      </c>
      <c r="H36" s="28"/>
      <c r="I36" s="28" t="e">
        <f>G36/C36*100</f>
        <v>#DIV/0!</v>
      </c>
      <c r="J36" s="29" t="e">
        <f t="shared" si="2"/>
        <v>#DIV/0!</v>
      </c>
    </row>
    <row r="37" spans="1:10" ht="11.25" hidden="1">
      <c r="A37" s="52"/>
      <c r="B37" s="43" t="s">
        <v>31</v>
      </c>
      <c r="C37" s="28"/>
      <c r="D37" s="28"/>
      <c r="E37" s="28"/>
      <c r="F37" s="28"/>
      <c r="G37" s="28"/>
      <c r="H37" s="29"/>
      <c r="I37" s="28" t="e">
        <f>G37/C37*100</f>
        <v>#DIV/0!</v>
      </c>
      <c r="J37" s="29" t="e">
        <f t="shared" si="2"/>
        <v>#DIV/0!</v>
      </c>
    </row>
    <row r="38" spans="1:10" ht="11.25" hidden="1">
      <c r="A38" s="52"/>
      <c r="B38" s="43" t="s">
        <v>32</v>
      </c>
      <c r="C38" s="28"/>
      <c r="D38" s="28"/>
      <c r="E38" s="28"/>
      <c r="F38" s="28"/>
      <c r="G38" s="28"/>
      <c r="H38" s="29"/>
      <c r="I38" s="28" t="e">
        <f>G38/C38*100</f>
        <v>#DIV/0!</v>
      </c>
      <c r="J38" s="29" t="e">
        <f t="shared" si="2"/>
        <v>#DIV/0!</v>
      </c>
    </row>
    <row r="39" spans="1:10" ht="11.25" hidden="1">
      <c r="A39" s="52"/>
      <c r="B39" s="43" t="s">
        <v>33</v>
      </c>
      <c r="C39" s="28"/>
      <c r="D39" s="28"/>
      <c r="E39" s="28"/>
      <c r="F39" s="28"/>
      <c r="G39" s="28"/>
      <c r="H39" s="28"/>
      <c r="I39" s="28" t="e">
        <f>G39/C39*100</f>
        <v>#DIV/0!</v>
      </c>
      <c r="J39" s="29" t="e">
        <f t="shared" si="2"/>
        <v>#DIV/0!</v>
      </c>
    </row>
    <row r="40" spans="1:10" ht="11.25" hidden="1">
      <c r="A40" s="52"/>
      <c r="B40" s="43" t="s">
        <v>34</v>
      </c>
      <c r="C40" s="28"/>
      <c r="D40" s="28"/>
      <c r="E40" s="28"/>
      <c r="F40" s="28"/>
      <c r="G40" s="28"/>
      <c r="H40" s="28"/>
      <c r="I40" s="28" t="e">
        <f>G40/C40*100</f>
        <v>#DIV/0!</v>
      </c>
      <c r="J40" s="29" t="e">
        <f t="shared" si="2"/>
        <v>#DIV/0!</v>
      </c>
    </row>
    <row r="41" spans="1:10" ht="11.25">
      <c r="A41" s="42" t="s">
        <v>49</v>
      </c>
      <c r="B41" s="43" t="s">
        <v>51</v>
      </c>
      <c r="C41" s="28">
        <v>0</v>
      </c>
      <c r="D41" s="28"/>
      <c r="E41" s="28">
        <v>0</v>
      </c>
      <c r="F41" s="28"/>
      <c r="G41" s="28">
        <v>0</v>
      </c>
      <c r="H41" s="29"/>
      <c r="I41" s="28"/>
      <c r="J41" s="29"/>
    </row>
    <row r="42" spans="1:10" ht="22.5">
      <c r="A42" s="42" t="s">
        <v>67</v>
      </c>
      <c r="B42" s="43" t="s">
        <v>74</v>
      </c>
      <c r="C42" s="28">
        <v>244000</v>
      </c>
      <c r="D42" s="28"/>
      <c r="E42" s="28">
        <v>150000</v>
      </c>
      <c r="F42" s="28"/>
      <c r="G42" s="28">
        <v>45148</v>
      </c>
      <c r="H42" s="29"/>
      <c r="I42" s="28">
        <f>G42/C42*100</f>
        <v>19</v>
      </c>
      <c r="J42" s="29">
        <f>G42/E42*100</f>
        <v>30</v>
      </c>
    </row>
    <row r="43" spans="1:10" ht="22.5">
      <c r="A43" s="42" t="s">
        <v>68</v>
      </c>
      <c r="B43" s="43" t="s">
        <v>64</v>
      </c>
      <c r="C43" s="28">
        <v>31000</v>
      </c>
      <c r="D43" s="28"/>
      <c r="E43" s="28">
        <v>31000</v>
      </c>
      <c r="F43" s="28"/>
      <c r="G43" s="28">
        <v>0</v>
      </c>
      <c r="H43" s="29"/>
      <c r="I43" s="28">
        <f>G43/C43*100</f>
        <v>0</v>
      </c>
      <c r="J43" s="29">
        <f t="shared" si="2"/>
        <v>0</v>
      </c>
    </row>
    <row r="44" spans="1:10" ht="22.5" hidden="1">
      <c r="A44" s="42" t="s">
        <v>75</v>
      </c>
      <c r="B44" s="51" t="s">
        <v>76</v>
      </c>
      <c r="C44" s="44"/>
      <c r="D44" s="44"/>
      <c r="E44" s="44"/>
      <c r="F44" s="44"/>
      <c r="G44" s="44"/>
      <c r="H44" s="45"/>
      <c r="I44" s="44" t="e">
        <f>G44/C44*100</f>
        <v>#DIV/0!</v>
      </c>
      <c r="J44" s="45" t="e">
        <f t="shared" si="2"/>
        <v>#DIV/0!</v>
      </c>
    </row>
    <row r="45" spans="1:10" s="25" customFormat="1" ht="18" customHeight="1">
      <c r="A45" s="46"/>
      <c r="B45" s="48" t="s">
        <v>77</v>
      </c>
      <c r="C45" s="55">
        <f>C46</f>
        <v>8000</v>
      </c>
      <c r="D45" s="55"/>
      <c r="E45" s="55">
        <f>E46</f>
        <v>0</v>
      </c>
      <c r="F45" s="55"/>
      <c r="G45" s="55">
        <f>G46</f>
        <v>0</v>
      </c>
      <c r="H45" s="55"/>
      <c r="I45" s="55">
        <f>G45/C45*100</f>
        <v>0</v>
      </c>
      <c r="J45" s="56">
        <v>0</v>
      </c>
    </row>
    <row r="46" spans="1:10" ht="18" customHeight="1">
      <c r="A46" s="42" t="s">
        <v>54</v>
      </c>
      <c r="B46" s="57" t="s">
        <v>1</v>
      </c>
      <c r="C46" s="44">
        <v>8000</v>
      </c>
      <c r="D46" s="44"/>
      <c r="E46" s="44">
        <v>0</v>
      </c>
      <c r="F46" s="44"/>
      <c r="G46" s="44">
        <v>0</v>
      </c>
      <c r="H46" s="45"/>
      <c r="I46" s="44">
        <f>G46/C46*100</f>
        <v>0</v>
      </c>
      <c r="J46" s="45">
        <v>0</v>
      </c>
    </row>
    <row r="47" spans="1:10" s="25" customFormat="1" ht="18" customHeight="1" hidden="1">
      <c r="A47" s="46"/>
      <c r="B47" s="23" t="s">
        <v>36</v>
      </c>
      <c r="C47" s="21">
        <f>C48+C49</f>
        <v>0</v>
      </c>
      <c r="D47" s="21">
        <f>D48+D49</f>
        <v>0</v>
      </c>
      <c r="E47" s="21">
        <f>E48+E49</f>
        <v>0</v>
      </c>
      <c r="F47" s="21">
        <f>F48+F49</f>
        <v>0</v>
      </c>
      <c r="G47" s="21">
        <f>G48+G49</f>
        <v>0</v>
      </c>
      <c r="H47" s="24"/>
      <c r="I47" s="21" t="e">
        <f>G47/C47*100</f>
        <v>#DIV/0!</v>
      </c>
      <c r="J47" s="24" t="e">
        <f>G47/E47*100</f>
        <v>#DIV/0!</v>
      </c>
    </row>
    <row r="48" spans="1:10" ht="18" customHeight="1" hidden="1">
      <c r="A48" s="42" t="s">
        <v>38</v>
      </c>
      <c r="B48" s="53" t="s">
        <v>37</v>
      </c>
      <c r="C48" s="28"/>
      <c r="D48" s="28"/>
      <c r="E48" s="28"/>
      <c r="F48" s="28"/>
      <c r="G48" s="28"/>
      <c r="H48" s="29"/>
      <c r="I48" s="28" t="e">
        <f>G48/C48*100</f>
        <v>#DIV/0!</v>
      </c>
      <c r="J48" s="29" t="e">
        <f>G48/E48*100</f>
        <v>#DIV/0!</v>
      </c>
    </row>
    <row r="49" spans="1:10" ht="18" customHeight="1" hidden="1">
      <c r="A49" s="42" t="s">
        <v>39</v>
      </c>
      <c r="B49" s="58" t="s">
        <v>40</v>
      </c>
      <c r="C49" s="28"/>
      <c r="D49" s="28"/>
      <c r="E49" s="28"/>
      <c r="F49" s="28"/>
      <c r="G49" s="28"/>
      <c r="H49" s="29"/>
      <c r="I49" s="28" t="e">
        <f>G49/C49*100</f>
        <v>#DIV/0!</v>
      </c>
      <c r="J49" s="28" t="e">
        <f>G49/E49*100</f>
        <v>#DIV/0!</v>
      </c>
    </row>
    <row r="50" spans="1:13" ht="18" customHeight="1" hidden="1">
      <c r="A50" s="59"/>
      <c r="B50" s="60" t="s">
        <v>78</v>
      </c>
      <c r="C50" s="61"/>
      <c r="D50" s="61"/>
      <c r="E50" s="61">
        <f>E51</f>
        <v>0</v>
      </c>
      <c r="F50" s="61">
        <f>F51</f>
        <v>0</v>
      </c>
      <c r="G50" s="61">
        <f>G51</f>
        <v>0</v>
      </c>
      <c r="H50" s="61">
        <f>H51</f>
        <v>0</v>
      </c>
      <c r="I50" s="61" t="e">
        <f>G50/C50*100</f>
        <v>#DIV/0!</v>
      </c>
      <c r="J50" s="62"/>
      <c r="L50" s="37"/>
      <c r="M50" s="37"/>
    </row>
    <row r="51" spans="1:10" s="25" customFormat="1" ht="18" customHeight="1" hidden="1">
      <c r="A51" s="46"/>
      <c r="B51" s="63" t="s">
        <v>23</v>
      </c>
      <c r="C51" s="21"/>
      <c r="D51" s="21"/>
      <c r="E51" s="21">
        <f>SUM(E52:E52)</f>
        <v>0</v>
      </c>
      <c r="F51" s="21">
        <f>SUM(F52:F52)</f>
        <v>0</v>
      </c>
      <c r="G51" s="21">
        <f>SUM(G52:G52)</f>
        <v>0</v>
      </c>
      <c r="H51" s="24"/>
      <c r="I51" s="21" t="e">
        <f>G51/C51*100</f>
        <v>#DIV/0!</v>
      </c>
      <c r="J51" s="24"/>
    </row>
    <row r="52" spans="1:10" ht="2.25" customHeight="1" thickBot="1">
      <c r="A52" s="1" t="s">
        <v>24</v>
      </c>
      <c r="B52" s="30" t="s">
        <v>3</v>
      </c>
      <c r="C52" s="31"/>
      <c r="D52" s="31"/>
      <c r="E52" s="31"/>
      <c r="F52" s="31"/>
      <c r="G52" s="31"/>
      <c r="H52" s="64"/>
      <c r="I52" s="31" t="e">
        <f>G52/C52*100</f>
        <v>#DIV/0!</v>
      </c>
      <c r="J52" s="64"/>
    </row>
    <row r="53" spans="1:10" ht="87" customHeight="1" thickTop="1">
      <c r="A53" s="65"/>
      <c r="B53" s="66" t="s">
        <v>57</v>
      </c>
      <c r="C53" s="67">
        <f>C54+C59+C63</f>
        <v>36376839</v>
      </c>
      <c r="D53" s="67">
        <f>D54+D59+D63</f>
        <v>36376839</v>
      </c>
      <c r="E53" s="67">
        <f>E54+E59+E63</f>
        <v>6739666</v>
      </c>
      <c r="F53" s="67">
        <f>F54+F59+F63</f>
        <v>6739666</v>
      </c>
      <c r="G53" s="67">
        <f>G54+G59+G63</f>
        <v>5936425</v>
      </c>
      <c r="H53" s="67">
        <f>H54+H59+H63</f>
        <v>5936425</v>
      </c>
      <c r="I53" s="67">
        <f>G53/C53*100</f>
        <v>16</v>
      </c>
      <c r="J53" s="68">
        <f aca="true" t="shared" si="3" ref="J53:J60">G53/E53*100</f>
        <v>88</v>
      </c>
    </row>
    <row r="54" spans="1:10" s="25" customFormat="1" ht="36" customHeight="1">
      <c r="A54" s="46"/>
      <c r="B54" s="23" t="s">
        <v>21</v>
      </c>
      <c r="C54" s="21">
        <f>SUM(C55:C58)</f>
        <v>36339039</v>
      </c>
      <c r="D54" s="21">
        <f>SUM(D55:D58)</f>
        <v>36339039</v>
      </c>
      <c r="E54" s="21">
        <f>SUM(E55:E58)</f>
        <v>6733316</v>
      </c>
      <c r="F54" s="21">
        <f>SUM(F55:F58)</f>
        <v>6733316</v>
      </c>
      <c r="G54" s="21">
        <f>SUM(G55:G58)</f>
        <v>5930125</v>
      </c>
      <c r="H54" s="21">
        <f>SUM(H55:H58)</f>
        <v>5930125</v>
      </c>
      <c r="I54" s="21">
        <f>G54/C54*100</f>
        <v>16</v>
      </c>
      <c r="J54" s="24">
        <f t="shared" si="3"/>
        <v>88</v>
      </c>
    </row>
    <row r="55" spans="1:10" ht="11.25">
      <c r="A55" s="42" t="s">
        <v>20</v>
      </c>
      <c r="B55" s="27" t="s">
        <v>2</v>
      </c>
      <c r="C55" s="28">
        <v>27818818</v>
      </c>
      <c r="D55" s="28">
        <f>C55</f>
        <v>27818818</v>
      </c>
      <c r="E55" s="28">
        <v>5349000</v>
      </c>
      <c r="F55" s="28">
        <f>E55</f>
        <v>5349000</v>
      </c>
      <c r="G55" s="28">
        <v>4758476</v>
      </c>
      <c r="H55" s="29">
        <f>G55</f>
        <v>4758476</v>
      </c>
      <c r="I55" s="28">
        <f>G55/C55*100</f>
        <v>17</v>
      </c>
      <c r="J55" s="29">
        <f t="shared" si="3"/>
        <v>89</v>
      </c>
    </row>
    <row r="56" spans="1:10" ht="22.5">
      <c r="A56" s="42" t="s">
        <v>62</v>
      </c>
      <c r="B56" s="27" t="s">
        <v>64</v>
      </c>
      <c r="C56" s="28">
        <v>108066</v>
      </c>
      <c r="D56" s="28">
        <f>C56</f>
        <v>108066</v>
      </c>
      <c r="E56" s="28">
        <v>29500</v>
      </c>
      <c r="F56" s="28">
        <f>E56</f>
        <v>29500</v>
      </c>
      <c r="G56" s="28">
        <v>13705</v>
      </c>
      <c r="H56" s="29">
        <f>G56</f>
        <v>13705</v>
      </c>
      <c r="I56" s="28">
        <f>G56/C56*100</f>
        <v>13</v>
      </c>
      <c r="J56" s="29">
        <f>G56/E56*100</f>
        <v>46</v>
      </c>
    </row>
    <row r="57" spans="1:10" ht="11.25">
      <c r="A57" s="42" t="s">
        <v>46</v>
      </c>
      <c r="B57" s="43" t="s">
        <v>4</v>
      </c>
      <c r="C57" s="28">
        <v>8401283</v>
      </c>
      <c r="D57" s="28">
        <f>C57</f>
        <v>8401283</v>
      </c>
      <c r="E57" s="28">
        <v>1353000</v>
      </c>
      <c r="F57" s="28">
        <f>E57</f>
        <v>1353000</v>
      </c>
      <c r="G57" s="28">
        <v>1156132</v>
      </c>
      <c r="H57" s="29">
        <f>G57</f>
        <v>1156132</v>
      </c>
      <c r="I57" s="28">
        <f>G57/C57*100</f>
        <v>14</v>
      </c>
      <c r="J57" s="29">
        <f>G57/E57*100</f>
        <v>85</v>
      </c>
    </row>
    <row r="58" spans="1:10" ht="22.5">
      <c r="A58" s="42" t="s">
        <v>66</v>
      </c>
      <c r="B58" s="43" t="s">
        <v>64</v>
      </c>
      <c r="C58" s="44">
        <v>10872</v>
      </c>
      <c r="D58" s="44">
        <f>C58</f>
        <v>10872</v>
      </c>
      <c r="E58" s="44">
        <v>1816</v>
      </c>
      <c r="F58" s="44">
        <f>E58</f>
        <v>1816</v>
      </c>
      <c r="G58" s="44">
        <v>1812</v>
      </c>
      <c r="H58" s="44">
        <f>G58</f>
        <v>1812</v>
      </c>
      <c r="I58" s="44">
        <f>G58/C58*100</f>
        <v>17</v>
      </c>
      <c r="J58" s="45">
        <f t="shared" si="3"/>
        <v>100</v>
      </c>
    </row>
    <row r="59" spans="1:10" s="25" customFormat="1" ht="26.25" customHeight="1">
      <c r="A59" s="46"/>
      <c r="B59" s="23" t="s">
        <v>23</v>
      </c>
      <c r="C59" s="21">
        <f aca="true" t="shared" si="4" ref="C59:H59">SUM(C60:C62)</f>
        <v>37800</v>
      </c>
      <c r="D59" s="21">
        <f t="shared" si="4"/>
        <v>37800</v>
      </c>
      <c r="E59" s="21">
        <f t="shared" si="4"/>
        <v>6350</v>
      </c>
      <c r="F59" s="21">
        <f t="shared" si="4"/>
        <v>6350</v>
      </c>
      <c r="G59" s="21">
        <f t="shared" si="4"/>
        <v>6300</v>
      </c>
      <c r="H59" s="21">
        <f t="shared" si="4"/>
        <v>6300</v>
      </c>
      <c r="I59" s="21">
        <f>G59/C59*100</f>
        <v>17</v>
      </c>
      <c r="J59" s="24">
        <f t="shared" si="3"/>
        <v>99</v>
      </c>
    </row>
    <row r="60" spans="1:10" ht="23.25" thickBot="1">
      <c r="A60" s="42" t="s">
        <v>65</v>
      </c>
      <c r="B60" s="43" t="s">
        <v>73</v>
      </c>
      <c r="C60" s="44">
        <v>37800</v>
      </c>
      <c r="D60" s="44">
        <f>C60</f>
        <v>37800</v>
      </c>
      <c r="E60" s="44">
        <v>6350</v>
      </c>
      <c r="F60" s="44">
        <f>E60</f>
        <v>6350</v>
      </c>
      <c r="G60" s="44">
        <v>6300</v>
      </c>
      <c r="H60" s="45">
        <f>G60</f>
        <v>6300</v>
      </c>
      <c r="I60" s="44">
        <v>2</v>
      </c>
      <c r="J60" s="45">
        <f t="shared" si="3"/>
        <v>99</v>
      </c>
    </row>
    <row r="61" spans="1:10" ht="12" hidden="1" thickBot="1">
      <c r="A61" s="26" t="s">
        <v>25</v>
      </c>
      <c r="B61" s="27" t="s">
        <v>6</v>
      </c>
      <c r="C61" s="28"/>
      <c r="D61" s="28">
        <f>C61</f>
        <v>0</v>
      </c>
      <c r="E61" s="28"/>
      <c r="F61" s="28">
        <f>E61</f>
        <v>0</v>
      </c>
      <c r="G61" s="28"/>
      <c r="H61" s="29">
        <f>G61</f>
        <v>0</v>
      </c>
      <c r="I61" s="28" t="e">
        <f>G61/C61*100</f>
        <v>#DIV/0!</v>
      </c>
      <c r="J61" s="29"/>
    </row>
    <row r="62" spans="1:10" ht="12" hidden="1" thickBot="1">
      <c r="A62" s="42" t="s">
        <v>26</v>
      </c>
      <c r="B62" s="51" t="s">
        <v>8</v>
      </c>
      <c r="C62" s="44"/>
      <c r="D62" s="44">
        <f>C62</f>
        <v>0</v>
      </c>
      <c r="E62" s="44"/>
      <c r="F62" s="44">
        <f>E62</f>
        <v>0</v>
      </c>
      <c r="G62" s="44"/>
      <c r="H62" s="45">
        <f>G62</f>
        <v>0</v>
      </c>
      <c r="I62" s="44" t="e">
        <f>G62/C62*100</f>
        <v>#DIV/0!</v>
      </c>
      <c r="J62" s="45"/>
    </row>
    <row r="63" spans="1:10" s="25" customFormat="1" ht="32.25" hidden="1" thickBot="1">
      <c r="A63" s="22"/>
      <c r="B63" s="54" t="s">
        <v>50</v>
      </c>
      <c r="C63" s="49">
        <f>C71</f>
        <v>0</v>
      </c>
      <c r="D63" s="49">
        <f>D71</f>
        <v>0</v>
      </c>
      <c r="E63" s="49">
        <f>E71</f>
        <v>0</v>
      </c>
      <c r="F63" s="49">
        <f>F71</f>
        <v>0</v>
      </c>
      <c r="G63" s="49">
        <f>G71</f>
        <v>0</v>
      </c>
      <c r="H63" s="49">
        <f>H71</f>
        <v>0</v>
      </c>
      <c r="I63" s="49" t="e">
        <f>G63/C63*100</f>
        <v>#DIV/0!</v>
      </c>
      <c r="J63" s="50" t="e">
        <f aca="true" t="shared" si="5" ref="J63:J72">G63/E63*100</f>
        <v>#DIV/0!</v>
      </c>
    </row>
    <row r="64" spans="1:10" ht="12" hidden="1" thickBot="1">
      <c r="A64" s="42" t="s">
        <v>29</v>
      </c>
      <c r="B64" s="43" t="s">
        <v>5</v>
      </c>
      <c r="C64" s="28"/>
      <c r="D64" s="28"/>
      <c r="E64" s="28"/>
      <c r="F64" s="28"/>
      <c r="G64" s="28"/>
      <c r="H64" s="29"/>
      <c r="I64" s="28" t="e">
        <f>G64/C64*100</f>
        <v>#DIV/0!</v>
      </c>
      <c r="J64" s="29" t="e">
        <f t="shared" si="5"/>
        <v>#DIV/0!</v>
      </c>
    </row>
    <row r="65" spans="1:10" ht="12" hidden="1" thickBot="1">
      <c r="A65" s="42" t="s">
        <v>30</v>
      </c>
      <c r="B65" s="43" t="s">
        <v>10</v>
      </c>
      <c r="C65" s="28">
        <f>C66+C67+C68+C69</f>
        <v>0</v>
      </c>
      <c r="D65" s="28">
        <f>D66+D67+D68+D69</f>
        <v>0</v>
      </c>
      <c r="E65" s="28">
        <f>E66+E67+E68+E69</f>
        <v>0</v>
      </c>
      <c r="F65" s="28">
        <f>F66+F67+F68+F69</f>
        <v>0</v>
      </c>
      <c r="G65" s="28">
        <f>G66+G67+G68+G69</f>
        <v>0</v>
      </c>
      <c r="H65" s="28"/>
      <c r="I65" s="28" t="e">
        <f>G65/C65*100</f>
        <v>#DIV/0!</v>
      </c>
      <c r="J65" s="29" t="e">
        <f t="shared" si="5"/>
        <v>#DIV/0!</v>
      </c>
    </row>
    <row r="66" spans="1:10" ht="12" hidden="1" thickBot="1">
      <c r="A66" s="52"/>
      <c r="B66" s="43" t="s">
        <v>31</v>
      </c>
      <c r="C66" s="28"/>
      <c r="D66" s="28"/>
      <c r="E66" s="28"/>
      <c r="F66" s="28"/>
      <c r="G66" s="28"/>
      <c r="H66" s="29"/>
      <c r="I66" s="28" t="e">
        <f>G66/C66*100</f>
        <v>#DIV/0!</v>
      </c>
      <c r="J66" s="29" t="e">
        <f t="shared" si="5"/>
        <v>#DIV/0!</v>
      </c>
    </row>
    <row r="67" spans="1:10" ht="12" hidden="1" thickBot="1">
      <c r="A67" s="52"/>
      <c r="B67" s="43" t="s">
        <v>32</v>
      </c>
      <c r="C67" s="28"/>
      <c r="D67" s="28"/>
      <c r="E67" s="28"/>
      <c r="F67" s="28"/>
      <c r="G67" s="28"/>
      <c r="H67" s="29"/>
      <c r="I67" s="28" t="e">
        <f>G67/C67*100</f>
        <v>#DIV/0!</v>
      </c>
      <c r="J67" s="29" t="e">
        <f t="shared" si="5"/>
        <v>#DIV/0!</v>
      </c>
    </row>
    <row r="68" spans="1:10" ht="12" hidden="1" thickBot="1">
      <c r="A68" s="52"/>
      <c r="B68" s="43" t="s">
        <v>33</v>
      </c>
      <c r="C68" s="28"/>
      <c r="D68" s="28"/>
      <c r="E68" s="28"/>
      <c r="F68" s="28"/>
      <c r="G68" s="28"/>
      <c r="H68" s="28"/>
      <c r="I68" s="28" t="e">
        <f>G68/C68*100</f>
        <v>#DIV/0!</v>
      </c>
      <c r="J68" s="29" t="e">
        <f t="shared" si="5"/>
        <v>#DIV/0!</v>
      </c>
    </row>
    <row r="69" spans="1:10" ht="12" hidden="1" thickBot="1">
      <c r="A69" s="52"/>
      <c r="B69" s="43" t="s">
        <v>34</v>
      </c>
      <c r="C69" s="28"/>
      <c r="D69" s="28"/>
      <c r="E69" s="28"/>
      <c r="F69" s="28"/>
      <c r="G69" s="28"/>
      <c r="H69" s="28"/>
      <c r="I69" s="28" t="e">
        <f>G69/C69*100</f>
        <v>#DIV/0!</v>
      </c>
      <c r="J69" s="29" t="e">
        <f t="shared" si="5"/>
        <v>#DIV/0!</v>
      </c>
    </row>
    <row r="70" spans="1:10" ht="12" hidden="1" thickBot="1">
      <c r="A70" s="42" t="s">
        <v>43</v>
      </c>
      <c r="B70" s="43" t="s">
        <v>7</v>
      </c>
      <c r="C70" s="28"/>
      <c r="D70" s="28"/>
      <c r="E70" s="28"/>
      <c r="F70" s="28"/>
      <c r="G70" s="28"/>
      <c r="H70" s="29"/>
      <c r="I70" s="28" t="e">
        <f>G70/C70*100</f>
        <v>#DIV/0!</v>
      </c>
      <c r="J70" s="29" t="e">
        <f t="shared" si="5"/>
        <v>#DIV/0!</v>
      </c>
    </row>
    <row r="71" spans="1:10" ht="12" hidden="1" thickBot="1">
      <c r="A71" s="42" t="s">
        <v>49</v>
      </c>
      <c r="B71" s="51" t="s">
        <v>51</v>
      </c>
      <c r="C71" s="44"/>
      <c r="D71" s="44">
        <f>C71</f>
        <v>0</v>
      </c>
      <c r="E71" s="44"/>
      <c r="F71" s="44">
        <f>E71</f>
        <v>0</v>
      </c>
      <c r="G71" s="44">
        <v>0</v>
      </c>
      <c r="H71" s="45">
        <f>G71</f>
        <v>0</v>
      </c>
      <c r="I71" s="44" t="e">
        <f>G71/C71*100</f>
        <v>#DIV/0!</v>
      </c>
      <c r="J71" s="45" t="e">
        <f t="shared" si="5"/>
        <v>#DIV/0!</v>
      </c>
    </row>
    <row r="72" spans="1:10" s="25" customFormat="1" ht="11.25" hidden="1" thickBot="1">
      <c r="A72" s="46" t="s">
        <v>35</v>
      </c>
      <c r="B72" s="23" t="s">
        <v>36</v>
      </c>
      <c r="C72" s="21">
        <f aca="true" t="shared" si="6" ref="C72:H72">C73+C74</f>
        <v>0</v>
      </c>
      <c r="D72" s="21">
        <f t="shared" si="6"/>
        <v>0</v>
      </c>
      <c r="E72" s="21">
        <f t="shared" si="6"/>
        <v>0</v>
      </c>
      <c r="F72" s="21">
        <f t="shared" si="6"/>
        <v>0</v>
      </c>
      <c r="G72" s="21">
        <f t="shared" si="6"/>
        <v>0</v>
      </c>
      <c r="H72" s="21">
        <f t="shared" si="6"/>
        <v>0</v>
      </c>
      <c r="I72" s="21" t="e">
        <f>G72/C72*100</f>
        <v>#DIV/0!</v>
      </c>
      <c r="J72" s="24" t="e">
        <f t="shared" si="5"/>
        <v>#DIV/0!</v>
      </c>
    </row>
    <row r="73" spans="1:10" ht="25.5" customHeight="1" hidden="1">
      <c r="A73" s="42" t="s">
        <v>38</v>
      </c>
      <c r="B73" s="53" t="s">
        <v>37</v>
      </c>
      <c r="C73" s="28"/>
      <c r="D73" s="28">
        <f>C73</f>
        <v>0</v>
      </c>
      <c r="E73" s="28"/>
      <c r="F73" s="28">
        <f>E73</f>
        <v>0</v>
      </c>
      <c r="G73" s="28"/>
      <c r="H73" s="29">
        <f>G73</f>
        <v>0</v>
      </c>
      <c r="I73" s="28" t="e">
        <f>G73/C73*100</f>
        <v>#DIV/0!</v>
      </c>
      <c r="J73" s="29"/>
    </row>
    <row r="74" spans="1:10" ht="23.25" hidden="1" thickBot="1">
      <c r="A74" s="1" t="s">
        <v>39</v>
      </c>
      <c r="B74" s="69" t="s">
        <v>40</v>
      </c>
      <c r="C74" s="31"/>
      <c r="D74" s="31">
        <f>C74</f>
        <v>0</v>
      </c>
      <c r="E74" s="31"/>
      <c r="F74" s="31">
        <f>E74</f>
        <v>0</v>
      </c>
      <c r="G74" s="31"/>
      <c r="H74" s="64">
        <f>G74</f>
        <v>0</v>
      </c>
      <c r="I74" s="31" t="e">
        <f>G74/C74*100</f>
        <v>#DIV/0!</v>
      </c>
      <c r="J74" s="64" t="e">
        <f aca="true" t="shared" si="7" ref="J74:J95">G74/E74*100</f>
        <v>#DIV/0!</v>
      </c>
    </row>
    <row r="75" spans="1:10" ht="33" customHeight="1" thickTop="1">
      <c r="A75" s="65"/>
      <c r="B75" s="66" t="s">
        <v>58</v>
      </c>
      <c r="C75" s="67">
        <f>C76+C81</f>
        <v>6975000</v>
      </c>
      <c r="D75" s="67">
        <f>D76+D81</f>
        <v>6975000</v>
      </c>
      <c r="E75" s="67">
        <f>E76+E81</f>
        <v>1555210</v>
      </c>
      <c r="F75" s="67">
        <f>F76+F81</f>
        <v>1555210</v>
      </c>
      <c r="G75" s="67">
        <f>G76+G81</f>
        <v>1037544</v>
      </c>
      <c r="H75" s="67">
        <f>H76+H81</f>
        <v>1037544</v>
      </c>
      <c r="I75" s="67">
        <f>G75/C75*100</f>
        <v>15</v>
      </c>
      <c r="J75" s="68">
        <f t="shared" si="7"/>
        <v>67</v>
      </c>
    </row>
    <row r="76" spans="1:10" s="25" customFormat="1" ht="31.5">
      <c r="A76" s="46"/>
      <c r="B76" s="23" t="s">
        <v>21</v>
      </c>
      <c r="C76" s="21">
        <f>SUM(C77:C80)</f>
        <v>6962400</v>
      </c>
      <c r="D76" s="21">
        <f>SUM(D77:D80)</f>
        <v>6962400</v>
      </c>
      <c r="E76" s="21">
        <f>SUM(E77:E80)</f>
        <v>1553110</v>
      </c>
      <c r="F76" s="21">
        <f>SUM(F77:F80)</f>
        <v>1553110</v>
      </c>
      <c r="G76" s="21">
        <f>SUM(G77:G80)</f>
        <v>1035444</v>
      </c>
      <c r="H76" s="21">
        <f>SUM(H77:H80)</f>
        <v>1035444</v>
      </c>
      <c r="I76" s="21">
        <f>G76/C76*100</f>
        <v>15</v>
      </c>
      <c r="J76" s="24">
        <f t="shared" si="7"/>
        <v>67</v>
      </c>
    </row>
    <row r="77" spans="1:10" ht="11.25">
      <c r="A77" s="42" t="s">
        <v>20</v>
      </c>
      <c r="B77" s="27" t="s">
        <v>2</v>
      </c>
      <c r="C77" s="28">
        <v>5331882</v>
      </c>
      <c r="D77" s="28">
        <f>C77</f>
        <v>5331882</v>
      </c>
      <c r="E77" s="28">
        <v>1220000</v>
      </c>
      <c r="F77" s="28">
        <f>E77</f>
        <v>1220000</v>
      </c>
      <c r="G77" s="28">
        <v>819902</v>
      </c>
      <c r="H77" s="29">
        <f>G77</f>
        <v>819902</v>
      </c>
      <c r="I77" s="28">
        <f>G77/C77*100</f>
        <v>15</v>
      </c>
      <c r="J77" s="29">
        <f t="shared" si="7"/>
        <v>67</v>
      </c>
    </row>
    <row r="78" spans="1:10" ht="22.5">
      <c r="A78" s="42" t="s">
        <v>62</v>
      </c>
      <c r="B78" s="27" t="s">
        <v>64</v>
      </c>
      <c r="C78" s="28">
        <v>16665</v>
      </c>
      <c r="D78" s="28">
        <f>C78</f>
        <v>16665</v>
      </c>
      <c r="E78" s="28">
        <v>10500</v>
      </c>
      <c r="F78" s="28">
        <f>E78</f>
        <v>10500</v>
      </c>
      <c r="G78" s="28">
        <v>4323</v>
      </c>
      <c r="H78" s="29">
        <f>G78</f>
        <v>4323</v>
      </c>
      <c r="I78" s="28">
        <f>G78/C78*100</f>
        <v>26</v>
      </c>
      <c r="J78" s="29">
        <f>G78/E78*100</f>
        <v>41</v>
      </c>
    </row>
    <row r="79" spans="1:10" ht="11.25">
      <c r="A79" s="42" t="s">
        <v>46</v>
      </c>
      <c r="B79" s="43" t="s">
        <v>4</v>
      </c>
      <c r="C79" s="28">
        <v>1610229</v>
      </c>
      <c r="D79" s="28">
        <f>C79</f>
        <v>1610229</v>
      </c>
      <c r="E79" s="28">
        <v>322000</v>
      </c>
      <c r="F79" s="28">
        <f>E79</f>
        <v>322000</v>
      </c>
      <c r="G79" s="28">
        <v>210615</v>
      </c>
      <c r="H79" s="29">
        <f>G79</f>
        <v>210615</v>
      </c>
      <c r="I79" s="28">
        <f>G79/C79*100</f>
        <v>13</v>
      </c>
      <c r="J79" s="29">
        <f>G79/E79*100</f>
        <v>65</v>
      </c>
    </row>
    <row r="80" spans="1:10" ht="22.5">
      <c r="A80" s="42" t="s">
        <v>66</v>
      </c>
      <c r="B80" s="43" t="s">
        <v>64</v>
      </c>
      <c r="C80" s="44">
        <v>3624</v>
      </c>
      <c r="D80" s="44">
        <f>C80</f>
        <v>3624</v>
      </c>
      <c r="E80" s="44">
        <v>610</v>
      </c>
      <c r="F80" s="44">
        <f>E80</f>
        <v>610</v>
      </c>
      <c r="G80" s="44">
        <v>604</v>
      </c>
      <c r="H80" s="45">
        <f>G80</f>
        <v>604</v>
      </c>
      <c r="I80" s="44">
        <f>G80/C80*100</f>
        <v>17</v>
      </c>
      <c r="J80" s="45">
        <f>G80/E80*100</f>
        <v>99</v>
      </c>
    </row>
    <row r="81" spans="1:10" s="25" customFormat="1" ht="21">
      <c r="A81" s="46"/>
      <c r="B81" s="23" t="s">
        <v>23</v>
      </c>
      <c r="C81" s="21">
        <f aca="true" t="shared" si="8" ref="C81:H81">SUM(C82:C82)</f>
        <v>12600</v>
      </c>
      <c r="D81" s="21">
        <f t="shared" si="8"/>
        <v>12600</v>
      </c>
      <c r="E81" s="21">
        <f t="shared" si="8"/>
        <v>2100</v>
      </c>
      <c r="F81" s="21">
        <f t="shared" si="8"/>
        <v>2100</v>
      </c>
      <c r="G81" s="21">
        <f t="shared" si="8"/>
        <v>2100</v>
      </c>
      <c r="H81" s="21">
        <f t="shared" si="8"/>
        <v>2100</v>
      </c>
      <c r="I81" s="21">
        <f>G81/C81*100</f>
        <v>17</v>
      </c>
      <c r="J81" s="24">
        <f t="shared" si="7"/>
        <v>100</v>
      </c>
    </row>
    <row r="82" spans="1:10" ht="23.25" thickBot="1">
      <c r="A82" s="42" t="s">
        <v>65</v>
      </c>
      <c r="B82" s="43" t="s">
        <v>73</v>
      </c>
      <c r="C82" s="28">
        <v>12600</v>
      </c>
      <c r="D82" s="28">
        <f>C82</f>
        <v>12600</v>
      </c>
      <c r="E82" s="28">
        <v>2100</v>
      </c>
      <c r="F82" s="28">
        <f>E82</f>
        <v>2100</v>
      </c>
      <c r="G82" s="28">
        <v>2100</v>
      </c>
      <c r="H82" s="29">
        <f>G82</f>
        <v>2100</v>
      </c>
      <c r="I82" s="28">
        <f>G82/C82*100</f>
        <v>17</v>
      </c>
      <c r="J82" s="29">
        <f t="shared" si="7"/>
        <v>100</v>
      </c>
    </row>
    <row r="83" spans="1:10" ht="70.5" customHeight="1" thickTop="1">
      <c r="A83" s="65"/>
      <c r="B83" s="66" t="s">
        <v>59</v>
      </c>
      <c r="C83" s="67">
        <f>C84+C89</f>
        <v>4717113</v>
      </c>
      <c r="D83" s="67">
        <f>D84+D89</f>
        <v>4717113</v>
      </c>
      <c r="E83" s="67">
        <f>E84+E89</f>
        <v>1054710</v>
      </c>
      <c r="F83" s="67">
        <f>F84+F89</f>
        <v>1054710</v>
      </c>
      <c r="G83" s="67">
        <f>G84+G89</f>
        <v>708523</v>
      </c>
      <c r="H83" s="67">
        <f>H84+H89</f>
        <v>708523</v>
      </c>
      <c r="I83" s="67">
        <f>G83/C83*100</f>
        <v>15</v>
      </c>
      <c r="J83" s="68">
        <f t="shared" si="7"/>
        <v>67</v>
      </c>
    </row>
    <row r="84" spans="1:10" s="25" customFormat="1" ht="35.25" customHeight="1">
      <c r="A84" s="46"/>
      <c r="B84" s="23" t="s">
        <v>21</v>
      </c>
      <c r="C84" s="21">
        <f>SUM(C85:C88)</f>
        <v>4704513</v>
      </c>
      <c r="D84" s="21">
        <f>SUM(D85:D88)</f>
        <v>4704513</v>
      </c>
      <c r="E84" s="21">
        <f>SUM(E85:E88)</f>
        <v>1052610</v>
      </c>
      <c r="F84" s="21">
        <f>SUM(F85:F88)</f>
        <v>1052610</v>
      </c>
      <c r="G84" s="21">
        <f>SUM(G85:G88)</f>
        <v>706423</v>
      </c>
      <c r="H84" s="21">
        <f>SUM(H85:H88)</f>
        <v>706423</v>
      </c>
      <c r="I84" s="21">
        <f>G84/C84*100</f>
        <v>15</v>
      </c>
      <c r="J84" s="24">
        <f t="shared" si="7"/>
        <v>67</v>
      </c>
    </row>
    <row r="85" spans="1:10" ht="11.25">
      <c r="A85" s="42" t="s">
        <v>20</v>
      </c>
      <c r="B85" s="27" t="s">
        <v>2</v>
      </c>
      <c r="C85" s="28">
        <v>3600513</v>
      </c>
      <c r="D85" s="28">
        <f>C85</f>
        <v>3600513</v>
      </c>
      <c r="E85" s="28">
        <v>815000</v>
      </c>
      <c r="F85" s="28">
        <f>E85</f>
        <v>815000</v>
      </c>
      <c r="G85" s="28">
        <v>569895</v>
      </c>
      <c r="H85" s="29">
        <f>G85</f>
        <v>569895</v>
      </c>
      <c r="I85" s="28">
        <f>G85/C85*100</f>
        <v>16</v>
      </c>
      <c r="J85" s="29">
        <f t="shared" si="7"/>
        <v>70</v>
      </c>
    </row>
    <row r="86" spans="1:10" ht="22.5">
      <c r="A86" s="42" t="s">
        <v>62</v>
      </c>
      <c r="B86" s="27" t="s">
        <v>64</v>
      </c>
      <c r="C86" s="28">
        <v>13021</v>
      </c>
      <c r="D86" s="28">
        <f>C86</f>
        <v>13021</v>
      </c>
      <c r="E86" s="28">
        <v>7000</v>
      </c>
      <c r="F86" s="28">
        <f>E86</f>
        <v>7000</v>
      </c>
      <c r="G86" s="28">
        <v>0</v>
      </c>
      <c r="H86" s="28">
        <f>G86</f>
        <v>0</v>
      </c>
      <c r="I86" s="28">
        <f>G86/C86*100</f>
        <v>0</v>
      </c>
      <c r="J86" s="29">
        <f t="shared" si="7"/>
        <v>0</v>
      </c>
    </row>
    <row r="87" spans="1:10" ht="11.25">
      <c r="A87" s="42" t="s">
        <v>46</v>
      </c>
      <c r="B87" s="43" t="s">
        <v>4</v>
      </c>
      <c r="C87" s="28">
        <v>1087355</v>
      </c>
      <c r="D87" s="28">
        <f>C87</f>
        <v>1087355</v>
      </c>
      <c r="E87" s="28">
        <v>229695</v>
      </c>
      <c r="F87" s="28">
        <f>E87</f>
        <v>229695</v>
      </c>
      <c r="G87" s="28">
        <v>135924</v>
      </c>
      <c r="H87" s="28">
        <f>G87</f>
        <v>135924</v>
      </c>
      <c r="I87" s="28">
        <f>G87/C87*100</f>
        <v>13</v>
      </c>
      <c r="J87" s="29">
        <f>G87/E87*100</f>
        <v>59</v>
      </c>
    </row>
    <row r="88" spans="1:10" ht="22.5">
      <c r="A88" s="42" t="s">
        <v>66</v>
      </c>
      <c r="B88" s="43" t="s">
        <v>64</v>
      </c>
      <c r="C88" s="44">
        <v>3624</v>
      </c>
      <c r="D88" s="44">
        <f>C88</f>
        <v>3624</v>
      </c>
      <c r="E88" s="44">
        <v>915</v>
      </c>
      <c r="F88" s="44">
        <f>E88</f>
        <v>915</v>
      </c>
      <c r="G88" s="44">
        <v>604</v>
      </c>
      <c r="H88" s="44">
        <f>G88</f>
        <v>604</v>
      </c>
      <c r="I88" s="44">
        <f>G88/C88*100</f>
        <v>17</v>
      </c>
      <c r="J88" s="45">
        <f t="shared" si="7"/>
        <v>66</v>
      </c>
    </row>
    <row r="89" spans="1:10" s="25" customFormat="1" ht="25.5" customHeight="1">
      <c r="A89" s="46"/>
      <c r="B89" s="23" t="s">
        <v>23</v>
      </c>
      <c r="C89" s="21">
        <f aca="true" t="shared" si="9" ref="C89:H89">SUM(C90:C90)</f>
        <v>12600</v>
      </c>
      <c r="D89" s="21">
        <f t="shared" si="9"/>
        <v>12600</v>
      </c>
      <c r="E89" s="21">
        <f t="shared" si="9"/>
        <v>2100</v>
      </c>
      <c r="F89" s="21">
        <f t="shared" si="9"/>
        <v>2100</v>
      </c>
      <c r="G89" s="21">
        <f t="shared" si="9"/>
        <v>2100</v>
      </c>
      <c r="H89" s="21">
        <f t="shared" si="9"/>
        <v>2100</v>
      </c>
      <c r="I89" s="21">
        <f>G89/C89*100</f>
        <v>17</v>
      </c>
      <c r="J89" s="24">
        <f t="shared" si="7"/>
        <v>100</v>
      </c>
    </row>
    <row r="90" spans="1:10" ht="23.25" thickBot="1">
      <c r="A90" s="42" t="s">
        <v>65</v>
      </c>
      <c r="B90" s="43" t="s">
        <v>73</v>
      </c>
      <c r="C90" s="28">
        <v>12600</v>
      </c>
      <c r="D90" s="28">
        <f>C90</f>
        <v>12600</v>
      </c>
      <c r="E90" s="28">
        <v>2100</v>
      </c>
      <c r="F90" s="28">
        <f>E90</f>
        <v>2100</v>
      </c>
      <c r="G90" s="28">
        <v>2100</v>
      </c>
      <c r="H90" s="29">
        <f>G90</f>
        <v>2100</v>
      </c>
      <c r="I90" s="28">
        <f>G90/C90*100</f>
        <v>17</v>
      </c>
      <c r="J90" s="29">
        <f t="shared" si="7"/>
        <v>100</v>
      </c>
    </row>
    <row r="91" spans="1:10" ht="39.75" customHeight="1" thickTop="1">
      <c r="A91" s="65"/>
      <c r="B91" s="66" t="s">
        <v>79</v>
      </c>
      <c r="C91" s="67">
        <f>C92+C95</f>
        <v>1845810</v>
      </c>
      <c r="D91" s="67">
        <f>D92+D95</f>
        <v>1845810</v>
      </c>
      <c r="E91" s="67">
        <f>E92+E95</f>
        <v>296500</v>
      </c>
      <c r="F91" s="67">
        <f>F92+F95</f>
        <v>296500</v>
      </c>
      <c r="G91" s="67">
        <f>G92+G95</f>
        <v>273909</v>
      </c>
      <c r="H91" s="67">
        <f>H92+H95</f>
        <v>273909</v>
      </c>
      <c r="I91" s="67">
        <f>G91/C91*100</f>
        <v>15</v>
      </c>
      <c r="J91" s="68">
        <f t="shared" si="7"/>
        <v>92</v>
      </c>
    </row>
    <row r="92" spans="1:10" s="25" customFormat="1" ht="36" customHeight="1">
      <c r="A92" s="46"/>
      <c r="B92" s="23" t="s">
        <v>21</v>
      </c>
      <c r="C92" s="21">
        <f aca="true" t="shared" si="10" ref="C92:H92">C93+C94</f>
        <v>1845810</v>
      </c>
      <c r="D92" s="21">
        <f t="shared" si="10"/>
        <v>1845810</v>
      </c>
      <c r="E92" s="21">
        <f t="shared" si="10"/>
        <v>296500</v>
      </c>
      <c r="F92" s="21">
        <f t="shared" si="10"/>
        <v>296500</v>
      </c>
      <c r="G92" s="21">
        <f t="shared" si="10"/>
        <v>273909</v>
      </c>
      <c r="H92" s="21">
        <f t="shared" si="10"/>
        <v>273909</v>
      </c>
      <c r="I92" s="21">
        <f>G92/C92*100</f>
        <v>15</v>
      </c>
      <c r="J92" s="24">
        <f t="shared" si="7"/>
        <v>92</v>
      </c>
    </row>
    <row r="93" spans="1:10" ht="11.25">
      <c r="A93" s="42" t="s">
        <v>20</v>
      </c>
      <c r="B93" s="27" t="s">
        <v>2</v>
      </c>
      <c r="C93" s="28">
        <v>1417673</v>
      </c>
      <c r="D93" s="28">
        <f>C93</f>
        <v>1417673</v>
      </c>
      <c r="E93" s="28">
        <v>235000</v>
      </c>
      <c r="F93" s="28">
        <f>E93</f>
        <v>235000</v>
      </c>
      <c r="G93" s="28">
        <v>217154</v>
      </c>
      <c r="H93" s="29">
        <f>G93</f>
        <v>217154</v>
      </c>
      <c r="I93" s="28">
        <f>G93/C93*100</f>
        <v>15</v>
      </c>
      <c r="J93" s="29">
        <f t="shared" si="7"/>
        <v>92</v>
      </c>
    </row>
    <row r="94" spans="1:10" ht="12" thickBot="1">
      <c r="A94" s="42" t="s">
        <v>46</v>
      </c>
      <c r="B94" s="43" t="s">
        <v>4</v>
      </c>
      <c r="C94" s="44">
        <v>428137</v>
      </c>
      <c r="D94" s="44">
        <f>C94</f>
        <v>428137</v>
      </c>
      <c r="E94" s="44">
        <v>61500</v>
      </c>
      <c r="F94" s="44">
        <f>E94</f>
        <v>61500</v>
      </c>
      <c r="G94" s="44">
        <v>56755</v>
      </c>
      <c r="H94" s="44">
        <f>G94</f>
        <v>56755</v>
      </c>
      <c r="I94" s="44">
        <f>G94/C94*100</f>
        <v>13</v>
      </c>
      <c r="J94" s="45">
        <f t="shared" si="7"/>
        <v>92</v>
      </c>
    </row>
    <row r="95" spans="1:10" s="25" customFormat="1" ht="21.75" hidden="1" thickBot="1">
      <c r="A95" s="46"/>
      <c r="B95" s="70" t="s">
        <v>23</v>
      </c>
      <c r="C95" s="71">
        <f aca="true" t="shared" si="11" ref="C95:H95">SUM(C96:C96)</f>
        <v>0</v>
      </c>
      <c r="D95" s="71">
        <f t="shared" si="11"/>
        <v>0</v>
      </c>
      <c r="E95" s="71">
        <f t="shared" si="11"/>
        <v>0</v>
      </c>
      <c r="F95" s="71">
        <f t="shared" si="11"/>
        <v>0</v>
      </c>
      <c r="G95" s="71">
        <f t="shared" si="11"/>
        <v>0</v>
      </c>
      <c r="H95" s="71">
        <f t="shared" si="11"/>
        <v>0</v>
      </c>
      <c r="I95" s="49" t="e">
        <f>G95/C95*100</f>
        <v>#DIV/0!</v>
      </c>
      <c r="J95" s="24" t="e">
        <f t="shared" si="7"/>
        <v>#DIV/0!</v>
      </c>
    </row>
    <row r="96" spans="1:10" ht="12" hidden="1" thickBot="1">
      <c r="A96" s="42" t="s">
        <v>24</v>
      </c>
      <c r="B96" s="72" t="s">
        <v>3</v>
      </c>
      <c r="C96" s="73"/>
      <c r="D96" s="44"/>
      <c r="E96" s="74"/>
      <c r="F96" s="44"/>
      <c r="G96" s="74"/>
      <c r="H96" s="44"/>
      <c r="I96" s="44"/>
      <c r="J96" s="45"/>
    </row>
    <row r="97" spans="1:10" s="25" customFormat="1" ht="11.25" hidden="1" thickBot="1">
      <c r="A97" s="46" t="s">
        <v>35</v>
      </c>
      <c r="B97" s="23" t="s">
        <v>36</v>
      </c>
      <c r="C97" s="21">
        <f aca="true" t="shared" si="12" ref="C97:H97">C98+C99</f>
        <v>0</v>
      </c>
      <c r="D97" s="21">
        <f t="shared" si="12"/>
        <v>0</v>
      </c>
      <c r="E97" s="21" t="e">
        <f t="shared" si="12"/>
        <v>#REF!</v>
      </c>
      <c r="F97" s="21" t="e">
        <f t="shared" si="12"/>
        <v>#REF!</v>
      </c>
      <c r="G97" s="21" t="e">
        <f t="shared" si="12"/>
        <v>#REF!</v>
      </c>
      <c r="H97" s="21" t="e">
        <f t="shared" si="12"/>
        <v>#REF!</v>
      </c>
      <c r="I97" s="21" t="e">
        <f>G97/C97*100</f>
        <v>#REF!</v>
      </c>
      <c r="J97" s="24" t="e">
        <f>G97/E97*100</f>
        <v>#REF!</v>
      </c>
    </row>
    <row r="98" spans="1:10" ht="23.25" hidden="1" thickBot="1">
      <c r="A98" s="42" t="s">
        <v>38</v>
      </c>
      <c r="B98" s="53" t="s">
        <v>37</v>
      </c>
      <c r="C98" s="28"/>
      <c r="D98" s="28">
        <f>C98</f>
        <v>0</v>
      </c>
      <c r="E98" s="28"/>
      <c r="F98" s="28">
        <f>E98</f>
        <v>0</v>
      </c>
      <c r="G98" s="28"/>
      <c r="H98" s="29">
        <f>G98</f>
        <v>0</v>
      </c>
      <c r="I98" s="28" t="e">
        <f>G98/C98*100</f>
        <v>#DIV/0!</v>
      </c>
      <c r="J98" s="29"/>
    </row>
    <row r="99" spans="1:10" ht="23.25" hidden="1" thickBot="1">
      <c r="A99" s="1" t="s">
        <v>39</v>
      </c>
      <c r="B99" s="69" t="s">
        <v>40</v>
      </c>
      <c r="C99" s="31"/>
      <c r="D99" s="31">
        <f>C99</f>
        <v>0</v>
      </c>
      <c r="E99" s="31" t="e">
        <f>#REF!</f>
        <v>#REF!</v>
      </c>
      <c r="F99" s="31" t="e">
        <f>E99</f>
        <v>#REF!</v>
      </c>
      <c r="G99" s="31" t="e">
        <f>F99</f>
        <v>#REF!</v>
      </c>
      <c r="H99" s="64" t="e">
        <f>G99</f>
        <v>#REF!</v>
      </c>
      <c r="I99" s="31" t="e">
        <f>G99/C99*100</f>
        <v>#REF!</v>
      </c>
      <c r="J99" s="64" t="e">
        <f>G99/E99*100</f>
        <v>#REF!</v>
      </c>
    </row>
    <row r="100" spans="1:10" ht="53.25" thickTop="1">
      <c r="A100" s="65"/>
      <c r="B100" s="66" t="s">
        <v>60</v>
      </c>
      <c r="C100" s="67">
        <f>C101</f>
        <v>2763009</v>
      </c>
      <c r="D100" s="67">
        <f>D101</f>
        <v>2763009</v>
      </c>
      <c r="E100" s="67">
        <f>E101</f>
        <v>543000</v>
      </c>
      <c r="F100" s="67">
        <f>F101</f>
        <v>543000</v>
      </c>
      <c r="G100" s="67">
        <f>G101</f>
        <v>491332</v>
      </c>
      <c r="H100" s="67">
        <f>H101</f>
        <v>491332</v>
      </c>
      <c r="I100" s="67">
        <f>G100/C100*100</f>
        <v>18</v>
      </c>
      <c r="J100" s="68">
        <f aca="true" t="shared" si="13" ref="J100:J106">G100/E100*100</f>
        <v>90</v>
      </c>
    </row>
    <row r="101" spans="1:10" s="25" customFormat="1" ht="31.5">
      <c r="A101" s="46"/>
      <c r="B101" s="23" t="s">
        <v>21</v>
      </c>
      <c r="C101" s="21">
        <f>SUM(C102:C104)</f>
        <v>2763009</v>
      </c>
      <c r="D101" s="21">
        <f>SUM(D102:D104)</f>
        <v>2763009</v>
      </c>
      <c r="E101" s="21">
        <f>SUM(E102:E104)</f>
        <v>543000</v>
      </c>
      <c r="F101" s="21">
        <f>SUM(F102:F104)</f>
        <v>543000</v>
      </c>
      <c r="G101" s="21">
        <f>SUM(G102:G104)</f>
        <v>491332</v>
      </c>
      <c r="H101" s="21">
        <f>SUM(H102:H104)</f>
        <v>491332</v>
      </c>
      <c r="I101" s="21">
        <f>G101/C101*100</f>
        <v>18</v>
      </c>
      <c r="J101" s="24">
        <f t="shared" si="13"/>
        <v>90</v>
      </c>
    </row>
    <row r="102" spans="1:10" ht="11.25">
      <c r="A102" s="42" t="s">
        <v>20</v>
      </c>
      <c r="B102" s="27" t="s">
        <v>2</v>
      </c>
      <c r="C102" s="28">
        <v>2116127</v>
      </c>
      <c r="D102" s="28">
        <f>C102</f>
        <v>2116127</v>
      </c>
      <c r="E102" s="28">
        <v>430000</v>
      </c>
      <c r="F102" s="28">
        <f>E102</f>
        <v>430000</v>
      </c>
      <c r="G102" s="28">
        <v>391853</v>
      </c>
      <c r="H102" s="29">
        <f>G102</f>
        <v>391853</v>
      </c>
      <c r="I102" s="28">
        <f>G102/C102*100</f>
        <v>19</v>
      </c>
      <c r="J102" s="29">
        <f t="shared" si="13"/>
        <v>91</v>
      </c>
    </row>
    <row r="103" spans="1:10" ht="22.5">
      <c r="A103" s="42" t="s">
        <v>62</v>
      </c>
      <c r="B103" s="27" t="s">
        <v>64</v>
      </c>
      <c r="C103" s="28">
        <v>7812</v>
      </c>
      <c r="D103" s="28">
        <f>C103</f>
        <v>7812</v>
      </c>
      <c r="E103" s="28">
        <v>6600</v>
      </c>
      <c r="F103" s="28">
        <f>E103</f>
        <v>6600</v>
      </c>
      <c r="G103" s="28">
        <v>4808</v>
      </c>
      <c r="H103" s="29">
        <f>G103</f>
        <v>4808</v>
      </c>
      <c r="I103" s="28">
        <f>G103/C103*100</f>
        <v>62</v>
      </c>
      <c r="J103" s="29">
        <f t="shared" si="13"/>
        <v>73</v>
      </c>
    </row>
    <row r="104" spans="1:10" ht="12" thickBot="1">
      <c r="A104" s="42" t="s">
        <v>46</v>
      </c>
      <c r="B104" s="43" t="s">
        <v>4</v>
      </c>
      <c r="C104" s="44">
        <v>639070</v>
      </c>
      <c r="D104" s="44">
        <f>C104</f>
        <v>639070</v>
      </c>
      <c r="E104" s="44">
        <v>106400</v>
      </c>
      <c r="F104" s="44">
        <f>E104</f>
        <v>106400</v>
      </c>
      <c r="G104" s="44">
        <v>94671</v>
      </c>
      <c r="H104" s="44">
        <f>G104</f>
        <v>94671</v>
      </c>
      <c r="I104" s="44">
        <f>G104/C104*100</f>
        <v>15</v>
      </c>
      <c r="J104" s="45">
        <f>G104/E104*100</f>
        <v>89</v>
      </c>
    </row>
    <row r="105" spans="1:10" s="25" customFormat="1" ht="21.75" hidden="1" thickBot="1">
      <c r="A105" s="46" t="s">
        <v>22</v>
      </c>
      <c r="B105" s="70" t="s">
        <v>23</v>
      </c>
      <c r="C105" s="71">
        <f aca="true" t="shared" si="14" ref="C105:H105">SUM(C106:C106)</f>
        <v>0</v>
      </c>
      <c r="D105" s="71">
        <f t="shared" si="14"/>
        <v>0</v>
      </c>
      <c r="E105" s="71">
        <f t="shared" si="14"/>
        <v>0</v>
      </c>
      <c r="F105" s="71">
        <f t="shared" si="14"/>
        <v>0</v>
      </c>
      <c r="G105" s="71">
        <f t="shared" si="14"/>
        <v>0</v>
      </c>
      <c r="H105" s="71">
        <f t="shared" si="14"/>
        <v>0</v>
      </c>
      <c r="I105" s="49" t="e">
        <f>G105/C105*100</f>
        <v>#DIV/0!</v>
      </c>
      <c r="J105" s="49" t="e">
        <f t="shared" si="13"/>
        <v>#DIV/0!</v>
      </c>
    </row>
    <row r="106" spans="1:10" ht="12" hidden="1" thickBot="1">
      <c r="A106" s="42" t="s">
        <v>24</v>
      </c>
      <c r="B106" s="72" t="s">
        <v>3</v>
      </c>
      <c r="C106" s="73"/>
      <c r="D106" s="44">
        <f>C106</f>
        <v>0</v>
      </c>
      <c r="E106" s="74"/>
      <c r="F106" s="44">
        <f>E106</f>
        <v>0</v>
      </c>
      <c r="G106" s="74"/>
      <c r="H106" s="44">
        <f>G106</f>
        <v>0</v>
      </c>
      <c r="I106" s="44" t="e">
        <f>G106/C106*100</f>
        <v>#DIV/0!</v>
      </c>
      <c r="J106" s="44" t="e">
        <f t="shared" si="13"/>
        <v>#DIV/0!</v>
      </c>
    </row>
    <row r="107" spans="1:10" s="25" customFormat="1" ht="11.25" hidden="1" thickBot="1">
      <c r="A107" s="46" t="s">
        <v>35</v>
      </c>
      <c r="B107" s="23" t="s">
        <v>36</v>
      </c>
      <c r="C107" s="21">
        <f aca="true" t="shared" si="15" ref="C107:H107">C108+C109</f>
        <v>0</v>
      </c>
      <c r="D107" s="21">
        <f t="shared" si="15"/>
        <v>0</v>
      </c>
      <c r="E107" s="21">
        <f t="shared" si="15"/>
        <v>0</v>
      </c>
      <c r="F107" s="21">
        <f t="shared" si="15"/>
        <v>0</v>
      </c>
      <c r="G107" s="21">
        <f t="shared" si="15"/>
        <v>0</v>
      </c>
      <c r="H107" s="21">
        <f t="shared" si="15"/>
        <v>0</v>
      </c>
      <c r="I107" s="21" t="e">
        <f>G107/C107*100</f>
        <v>#DIV/0!</v>
      </c>
      <c r="J107" s="24" t="e">
        <f>G107/E107*100</f>
        <v>#DIV/0!</v>
      </c>
    </row>
    <row r="108" spans="1:10" ht="25.5" customHeight="1" hidden="1">
      <c r="A108" s="42" t="s">
        <v>38</v>
      </c>
      <c r="B108" s="53" t="s">
        <v>37</v>
      </c>
      <c r="C108" s="28"/>
      <c r="D108" s="28">
        <f>C108</f>
        <v>0</v>
      </c>
      <c r="E108" s="28"/>
      <c r="F108" s="28">
        <f>E108</f>
        <v>0</v>
      </c>
      <c r="G108" s="28"/>
      <c r="H108" s="29">
        <f>G108</f>
        <v>0</v>
      </c>
      <c r="I108" s="28" t="e">
        <f>G108/C108*100</f>
        <v>#DIV/0!</v>
      </c>
      <c r="J108" s="29" t="e">
        <f>G108/E108*100</f>
        <v>#DIV/0!</v>
      </c>
    </row>
    <row r="109" spans="1:10" ht="23.25" hidden="1" thickBot="1">
      <c r="A109" s="1" t="s">
        <v>39</v>
      </c>
      <c r="B109" s="69" t="s">
        <v>40</v>
      </c>
      <c r="C109" s="31"/>
      <c r="D109" s="31">
        <f>C109</f>
        <v>0</v>
      </c>
      <c r="E109" s="31"/>
      <c r="F109" s="31">
        <f>E109</f>
        <v>0</v>
      </c>
      <c r="G109" s="31"/>
      <c r="H109" s="64">
        <f>G109</f>
        <v>0</v>
      </c>
      <c r="I109" s="31" t="e">
        <f>G109/C109*100</f>
        <v>#DIV/0!</v>
      </c>
      <c r="J109" s="64"/>
    </row>
    <row r="110" spans="1:10" ht="47.25" customHeight="1" thickTop="1">
      <c r="A110" s="65"/>
      <c r="B110" s="66" t="s">
        <v>61</v>
      </c>
      <c r="C110" s="67">
        <f>C111</f>
        <v>267265</v>
      </c>
      <c r="D110" s="67">
        <f>D111</f>
        <v>267265</v>
      </c>
      <c r="E110" s="67">
        <f>E111</f>
        <v>0</v>
      </c>
      <c r="F110" s="67">
        <f>F111</f>
        <v>0</v>
      </c>
      <c r="G110" s="67">
        <f>G111</f>
        <v>0</v>
      </c>
      <c r="H110" s="67">
        <f>H111</f>
        <v>0</v>
      </c>
      <c r="I110" s="67">
        <f>G110/C110*100</f>
        <v>0</v>
      </c>
      <c r="J110" s="68">
        <v>0</v>
      </c>
    </row>
    <row r="111" spans="1:10" s="25" customFormat="1" ht="36" customHeight="1">
      <c r="A111" s="46"/>
      <c r="B111" s="23" t="s">
        <v>21</v>
      </c>
      <c r="C111" s="21">
        <f aca="true" t="shared" si="16" ref="C111:H111">C112+C113</f>
        <v>267265</v>
      </c>
      <c r="D111" s="21">
        <f t="shared" si="16"/>
        <v>267265</v>
      </c>
      <c r="E111" s="21">
        <f t="shared" si="16"/>
        <v>0</v>
      </c>
      <c r="F111" s="21">
        <f t="shared" si="16"/>
        <v>0</v>
      </c>
      <c r="G111" s="21">
        <f t="shared" si="16"/>
        <v>0</v>
      </c>
      <c r="H111" s="21">
        <f t="shared" si="16"/>
        <v>0</v>
      </c>
      <c r="I111" s="21">
        <f>G111/C111*100</f>
        <v>0</v>
      </c>
      <c r="J111" s="24">
        <v>0</v>
      </c>
    </row>
    <row r="112" spans="1:10" ht="11.25">
      <c r="A112" s="42" t="s">
        <v>20</v>
      </c>
      <c r="B112" s="27" t="s">
        <v>2</v>
      </c>
      <c r="C112" s="28">
        <v>205273</v>
      </c>
      <c r="D112" s="28">
        <f>C112</f>
        <v>205273</v>
      </c>
      <c r="E112" s="28">
        <v>0</v>
      </c>
      <c r="F112" s="28">
        <f>E112</f>
        <v>0</v>
      </c>
      <c r="G112" s="28">
        <v>0</v>
      </c>
      <c r="H112" s="29">
        <f>G112</f>
        <v>0</v>
      </c>
      <c r="I112" s="28">
        <f>G112/C112*100</f>
        <v>0</v>
      </c>
      <c r="J112" s="29">
        <v>0</v>
      </c>
    </row>
    <row r="113" spans="1:10" ht="12" thickBot="1">
      <c r="A113" s="75" t="s">
        <v>46</v>
      </c>
      <c r="B113" s="47" t="s">
        <v>4</v>
      </c>
      <c r="C113" s="28">
        <v>61992</v>
      </c>
      <c r="D113" s="28">
        <f>C113</f>
        <v>61992</v>
      </c>
      <c r="E113" s="28">
        <v>0</v>
      </c>
      <c r="F113" s="28">
        <f>E113</f>
        <v>0</v>
      </c>
      <c r="G113" s="28">
        <v>0</v>
      </c>
      <c r="H113" s="28">
        <f>G113</f>
        <v>0</v>
      </c>
      <c r="I113" s="28">
        <f>G113/C113*100</f>
        <v>0</v>
      </c>
      <c r="J113" s="29">
        <v>0</v>
      </c>
    </row>
    <row r="114" spans="1:10" ht="45" customHeight="1" thickTop="1">
      <c r="A114" s="65"/>
      <c r="B114" s="66" t="s">
        <v>80</v>
      </c>
      <c r="C114" s="67">
        <f>C115</f>
        <v>755115</v>
      </c>
      <c r="D114" s="67">
        <f>D115</f>
        <v>755115</v>
      </c>
      <c r="E114" s="67">
        <f>E115</f>
        <v>87100</v>
      </c>
      <c r="F114" s="67">
        <f>F115</f>
        <v>87100</v>
      </c>
      <c r="G114" s="67">
        <f>G115</f>
        <v>82323</v>
      </c>
      <c r="H114" s="67">
        <f>H115</f>
        <v>82323</v>
      </c>
      <c r="I114" s="67">
        <f>G114/C114*100</f>
        <v>11</v>
      </c>
      <c r="J114" s="68">
        <f>G114/E114*100</f>
        <v>95</v>
      </c>
    </row>
    <row r="115" spans="1:10" s="25" customFormat="1" ht="36" customHeight="1">
      <c r="A115" s="46"/>
      <c r="B115" s="23" t="s">
        <v>21</v>
      </c>
      <c r="C115" s="21">
        <f>C116+C117</f>
        <v>755115</v>
      </c>
      <c r="D115" s="21">
        <f>D116+D117</f>
        <v>755115</v>
      </c>
      <c r="E115" s="21">
        <f>E116+E117</f>
        <v>87100</v>
      </c>
      <c r="F115" s="21">
        <f>F116+F117</f>
        <v>87100</v>
      </c>
      <c r="G115" s="21">
        <f>G116+G117</f>
        <v>82323</v>
      </c>
      <c r="H115" s="21">
        <f>H116+H117</f>
        <v>82323</v>
      </c>
      <c r="I115" s="21">
        <f>G115/C115*100</f>
        <v>11</v>
      </c>
      <c r="J115" s="24">
        <f>G115/E115*100</f>
        <v>95</v>
      </c>
    </row>
    <row r="116" spans="1:10" ht="11.25">
      <c r="A116" s="42" t="s">
        <v>20</v>
      </c>
      <c r="B116" s="27" t="s">
        <v>2</v>
      </c>
      <c r="C116" s="28">
        <v>579966</v>
      </c>
      <c r="D116" s="28">
        <f>C116</f>
        <v>579966</v>
      </c>
      <c r="E116" s="28">
        <v>69000</v>
      </c>
      <c r="F116" s="28">
        <f>E116</f>
        <v>69000</v>
      </c>
      <c r="G116" s="28">
        <v>65373</v>
      </c>
      <c r="H116" s="29">
        <f>G116</f>
        <v>65373</v>
      </c>
      <c r="I116" s="28">
        <f>G116/C116*100</f>
        <v>11</v>
      </c>
      <c r="J116" s="29">
        <f>G116/E116*100</f>
        <v>95</v>
      </c>
    </row>
    <row r="117" spans="1:10" ht="12" thickBot="1">
      <c r="A117" s="75" t="s">
        <v>46</v>
      </c>
      <c r="B117" s="47" t="s">
        <v>4</v>
      </c>
      <c r="C117" s="28">
        <v>175149</v>
      </c>
      <c r="D117" s="28">
        <f>C117</f>
        <v>175149</v>
      </c>
      <c r="E117" s="28">
        <v>18100</v>
      </c>
      <c r="F117" s="28">
        <f>E117</f>
        <v>18100</v>
      </c>
      <c r="G117" s="28">
        <v>16950</v>
      </c>
      <c r="H117" s="28">
        <f>G117</f>
        <v>16950</v>
      </c>
      <c r="I117" s="28">
        <f>G117/C117*100</f>
        <v>10</v>
      </c>
      <c r="J117" s="29">
        <f aca="true" t="shared" si="17" ref="J117:J124">G117/E117*100</f>
        <v>94</v>
      </c>
    </row>
    <row r="118" spans="1:10" ht="56.25" customHeight="1" thickTop="1">
      <c r="A118" s="65"/>
      <c r="B118" s="66" t="s">
        <v>81</v>
      </c>
      <c r="C118" s="67">
        <f>C119</f>
        <v>25220</v>
      </c>
      <c r="D118" s="67">
        <f>D119</f>
        <v>25220</v>
      </c>
      <c r="E118" s="67">
        <f>E119</f>
        <v>0</v>
      </c>
      <c r="F118" s="67">
        <f>F119</f>
        <v>0</v>
      </c>
      <c r="G118" s="67">
        <f>G119</f>
        <v>0</v>
      </c>
      <c r="H118" s="67">
        <f>H119</f>
        <v>0</v>
      </c>
      <c r="I118" s="67">
        <v>0</v>
      </c>
      <c r="J118" s="68">
        <v>0</v>
      </c>
    </row>
    <row r="119" spans="1:10" s="25" customFormat="1" ht="36" customHeight="1">
      <c r="A119" s="46"/>
      <c r="B119" s="23" t="s">
        <v>21</v>
      </c>
      <c r="C119" s="21">
        <f>C120+C121</f>
        <v>25220</v>
      </c>
      <c r="D119" s="21">
        <f>D120+D121</f>
        <v>25220</v>
      </c>
      <c r="E119" s="21">
        <f>E120+E121</f>
        <v>0</v>
      </c>
      <c r="F119" s="21">
        <f>F120+F121</f>
        <v>0</v>
      </c>
      <c r="G119" s="21">
        <f>G120+G121</f>
        <v>0</v>
      </c>
      <c r="H119" s="21">
        <f>H120+H121</f>
        <v>0</v>
      </c>
      <c r="I119" s="21">
        <v>0</v>
      </c>
      <c r="J119" s="24">
        <v>0</v>
      </c>
    </row>
    <row r="120" spans="1:10" ht="11.25">
      <c r="A120" s="42" t="s">
        <v>20</v>
      </c>
      <c r="B120" s="27" t="s">
        <v>2</v>
      </c>
      <c r="C120" s="28">
        <v>19370</v>
      </c>
      <c r="D120" s="28">
        <f>C120</f>
        <v>19370</v>
      </c>
      <c r="E120" s="28">
        <v>0</v>
      </c>
      <c r="F120" s="28">
        <f>E120</f>
        <v>0</v>
      </c>
      <c r="G120" s="28">
        <v>0</v>
      </c>
      <c r="H120" s="29">
        <f>G120</f>
        <v>0</v>
      </c>
      <c r="I120" s="29">
        <v>0</v>
      </c>
      <c r="J120" s="29">
        <v>0</v>
      </c>
    </row>
    <row r="121" spans="1:10" ht="12" thickBot="1">
      <c r="A121" s="75" t="s">
        <v>46</v>
      </c>
      <c r="B121" s="47" t="s">
        <v>4</v>
      </c>
      <c r="C121" s="28">
        <v>5850</v>
      </c>
      <c r="D121" s="28">
        <f>C121</f>
        <v>5850</v>
      </c>
      <c r="E121" s="28">
        <v>0</v>
      </c>
      <c r="F121" s="28">
        <f>E121</f>
        <v>0</v>
      </c>
      <c r="G121" s="28">
        <v>0</v>
      </c>
      <c r="H121" s="28">
        <f>G121</f>
        <v>0</v>
      </c>
      <c r="I121" s="29">
        <v>0</v>
      </c>
      <c r="J121" s="29">
        <v>0</v>
      </c>
    </row>
    <row r="122" spans="1:10" ht="27.75" customHeight="1" thickTop="1">
      <c r="A122" s="65"/>
      <c r="B122" s="66" t="s">
        <v>82</v>
      </c>
      <c r="C122" s="67">
        <f>C123</f>
        <v>7308</v>
      </c>
      <c r="D122" s="67">
        <f>D123</f>
        <v>7308</v>
      </c>
      <c r="E122" s="67">
        <f>E123</f>
        <v>7308</v>
      </c>
      <c r="F122" s="67">
        <f>F123</f>
        <v>7308</v>
      </c>
      <c r="G122" s="67">
        <f>G123</f>
        <v>7308</v>
      </c>
      <c r="H122" s="67">
        <f>H123</f>
        <v>7308</v>
      </c>
      <c r="I122" s="67">
        <v>0</v>
      </c>
      <c r="J122" s="68">
        <f t="shared" si="17"/>
        <v>100</v>
      </c>
    </row>
    <row r="123" spans="1:10" s="25" customFormat="1" ht="36" customHeight="1">
      <c r="A123" s="46"/>
      <c r="B123" s="23" t="s">
        <v>21</v>
      </c>
      <c r="C123" s="21">
        <f>C124+C125</f>
        <v>7308</v>
      </c>
      <c r="D123" s="21">
        <f>D124+D125</f>
        <v>7308</v>
      </c>
      <c r="E123" s="21">
        <f>E124+E125</f>
        <v>7308</v>
      </c>
      <c r="F123" s="21">
        <f>F124+F125</f>
        <v>7308</v>
      </c>
      <c r="G123" s="21">
        <f>G124+G125</f>
        <v>7308</v>
      </c>
      <c r="H123" s="21">
        <f>H124+H125</f>
        <v>7308</v>
      </c>
      <c r="I123" s="21">
        <v>0</v>
      </c>
      <c r="J123" s="24">
        <f t="shared" si="17"/>
        <v>100</v>
      </c>
    </row>
    <row r="124" spans="1:10" ht="11.25">
      <c r="A124" s="42" t="s">
        <v>20</v>
      </c>
      <c r="B124" s="27" t="s">
        <v>2</v>
      </c>
      <c r="C124" s="28">
        <v>7308</v>
      </c>
      <c r="D124" s="28">
        <f>C124</f>
        <v>7308</v>
      </c>
      <c r="E124" s="28">
        <v>7308</v>
      </c>
      <c r="F124" s="28">
        <f>E124</f>
        <v>7308</v>
      </c>
      <c r="G124" s="28">
        <v>7308</v>
      </c>
      <c r="H124" s="29">
        <f>G124</f>
        <v>7308</v>
      </c>
      <c r="I124" s="28">
        <v>0</v>
      </c>
      <c r="J124" s="29">
        <f t="shared" si="17"/>
        <v>100</v>
      </c>
    </row>
    <row r="125" spans="1:10" ht="12" thickBot="1">
      <c r="A125" s="1" t="s">
        <v>46</v>
      </c>
      <c r="B125" s="30" t="s">
        <v>4</v>
      </c>
      <c r="C125" s="31">
        <v>0</v>
      </c>
      <c r="D125" s="31">
        <f>C125</f>
        <v>0</v>
      </c>
      <c r="E125" s="31">
        <v>0</v>
      </c>
      <c r="F125" s="31">
        <f>E125</f>
        <v>0</v>
      </c>
      <c r="G125" s="31">
        <v>0</v>
      </c>
      <c r="H125" s="31">
        <f>G125</f>
        <v>0</v>
      </c>
      <c r="I125" s="31">
        <v>0</v>
      </c>
      <c r="J125" s="64">
        <v>0</v>
      </c>
    </row>
    <row r="126" spans="1:13" ht="31.5" customHeight="1" thickBot="1" thickTop="1">
      <c r="A126" s="76"/>
      <c r="B126" s="77" t="s">
        <v>52</v>
      </c>
      <c r="C126" s="78">
        <f>C127+C131</f>
        <v>173000</v>
      </c>
      <c r="D126" s="78">
        <f>D127+D131</f>
        <v>0</v>
      </c>
      <c r="E126" s="78">
        <f>E127+E131</f>
        <v>40000</v>
      </c>
      <c r="F126" s="78">
        <f>F127+F131</f>
        <v>0</v>
      </c>
      <c r="G126" s="78">
        <f>G127+G131</f>
        <v>27900</v>
      </c>
      <c r="H126" s="78">
        <f>H127+H131</f>
        <v>0</v>
      </c>
      <c r="I126" s="79">
        <f>G126/C126*100</f>
        <v>16</v>
      </c>
      <c r="J126" s="80">
        <f>G126/E126*100</f>
        <v>70</v>
      </c>
      <c r="L126" s="37"/>
      <c r="M126" s="37"/>
    </row>
    <row r="127" spans="1:13" ht="31.5" customHeight="1" thickTop="1">
      <c r="A127" s="65"/>
      <c r="B127" s="66" t="s">
        <v>78</v>
      </c>
      <c r="C127" s="67">
        <f>C128</f>
        <v>173000</v>
      </c>
      <c r="D127" s="67">
        <f>D128</f>
        <v>0</v>
      </c>
      <c r="E127" s="67">
        <f>E128</f>
        <v>40000</v>
      </c>
      <c r="F127" s="67">
        <f>F128</f>
        <v>0</v>
      </c>
      <c r="G127" s="67">
        <f>G128</f>
        <v>27900</v>
      </c>
      <c r="H127" s="67">
        <f>H128</f>
        <v>0</v>
      </c>
      <c r="I127" s="67">
        <f>G127/C127*100</f>
        <v>16</v>
      </c>
      <c r="J127" s="68">
        <f>G127/E127*100</f>
        <v>70</v>
      </c>
      <c r="L127" s="37"/>
      <c r="M127" s="37"/>
    </row>
    <row r="128" spans="1:10" s="25" customFormat="1" ht="26.25" customHeight="1">
      <c r="A128" s="46"/>
      <c r="B128" s="63" t="s">
        <v>23</v>
      </c>
      <c r="C128" s="21">
        <f>SUM(C129:C130)</f>
        <v>173000</v>
      </c>
      <c r="D128" s="21">
        <f>SUM(D129:D130)</f>
        <v>0</v>
      </c>
      <c r="E128" s="21">
        <f>SUM(E129:E130)</f>
        <v>40000</v>
      </c>
      <c r="F128" s="21">
        <f>SUM(F129:F130)</f>
        <v>0</v>
      </c>
      <c r="G128" s="21">
        <f>SUM(G129:G130)</f>
        <v>27900</v>
      </c>
      <c r="H128" s="21">
        <f>SUM(H129:H130)</f>
        <v>0</v>
      </c>
      <c r="I128" s="21">
        <f>G128/C128*100</f>
        <v>16</v>
      </c>
      <c r="J128" s="24">
        <f>G128/E128*100</f>
        <v>70</v>
      </c>
    </row>
    <row r="129" spans="1:10" ht="26.25" customHeight="1">
      <c r="A129" s="42" t="s">
        <v>24</v>
      </c>
      <c r="B129" s="47" t="s">
        <v>73</v>
      </c>
      <c r="C129" s="28">
        <v>60000</v>
      </c>
      <c r="D129" s="28">
        <v>0</v>
      </c>
      <c r="E129" s="28">
        <v>2500</v>
      </c>
      <c r="F129" s="28">
        <v>0</v>
      </c>
      <c r="G129" s="28">
        <v>2500</v>
      </c>
      <c r="H129" s="29">
        <v>0</v>
      </c>
      <c r="I129" s="28">
        <f>G129/C129*100</f>
        <v>4</v>
      </c>
      <c r="J129" s="29">
        <f>G129/E129*100</f>
        <v>100</v>
      </c>
    </row>
    <row r="130" spans="1:10" ht="15.75" customHeight="1" thickBot="1">
      <c r="A130" s="1" t="s">
        <v>26</v>
      </c>
      <c r="B130" s="30" t="s">
        <v>63</v>
      </c>
      <c r="C130" s="31">
        <v>113000</v>
      </c>
      <c r="D130" s="31">
        <v>0</v>
      </c>
      <c r="E130" s="31">
        <v>37500</v>
      </c>
      <c r="F130" s="31">
        <v>0</v>
      </c>
      <c r="G130" s="31">
        <v>25400</v>
      </c>
      <c r="H130" s="64">
        <v>0</v>
      </c>
      <c r="I130" s="31">
        <f>G130/C130*100</f>
        <v>22</v>
      </c>
      <c r="J130" s="64">
        <f>G130/E130*100</f>
        <v>68</v>
      </c>
    </row>
    <row r="131" spans="1:13" ht="34.5" customHeight="1" hidden="1">
      <c r="A131" s="81"/>
      <c r="B131" s="82" t="s">
        <v>83</v>
      </c>
      <c r="C131" s="83">
        <f>C132</f>
        <v>0</v>
      </c>
      <c r="D131" s="83">
        <f aca="true" t="shared" si="18" ref="D131:H132">D132</f>
        <v>0</v>
      </c>
      <c r="E131" s="83">
        <f t="shared" si="18"/>
        <v>0</v>
      </c>
      <c r="F131" s="83">
        <f t="shared" si="18"/>
        <v>0</v>
      </c>
      <c r="G131" s="83">
        <f t="shared" si="18"/>
        <v>0</v>
      </c>
      <c r="H131" s="83">
        <f t="shared" si="18"/>
        <v>0</v>
      </c>
      <c r="I131" s="83" t="e">
        <f>G131/C131*100</f>
        <v>#DIV/0!</v>
      </c>
      <c r="J131" s="84">
        <v>0</v>
      </c>
      <c r="L131" s="37"/>
      <c r="M131" s="37"/>
    </row>
    <row r="132" spans="1:10" s="25" customFormat="1" ht="26.25" customHeight="1" hidden="1">
      <c r="A132" s="46"/>
      <c r="B132" s="63" t="s">
        <v>23</v>
      </c>
      <c r="C132" s="21">
        <f>C133</f>
        <v>0</v>
      </c>
      <c r="D132" s="21">
        <f>C132</f>
        <v>0</v>
      </c>
      <c r="E132" s="21">
        <f t="shared" si="18"/>
        <v>0</v>
      </c>
      <c r="F132" s="21">
        <f t="shared" si="18"/>
        <v>0</v>
      </c>
      <c r="G132" s="21">
        <f t="shared" si="18"/>
        <v>0</v>
      </c>
      <c r="H132" s="24">
        <f t="shared" si="18"/>
        <v>0</v>
      </c>
      <c r="I132" s="21" t="e">
        <f>G132/C132*100</f>
        <v>#DIV/0!</v>
      </c>
      <c r="J132" s="24">
        <v>0</v>
      </c>
    </row>
    <row r="133" spans="1:10" ht="12.75" customHeight="1" hidden="1">
      <c r="A133" s="1" t="s">
        <v>24</v>
      </c>
      <c r="B133" s="30" t="s">
        <v>3</v>
      </c>
      <c r="C133" s="31"/>
      <c r="D133" s="31"/>
      <c r="E133" s="31"/>
      <c r="F133" s="31"/>
      <c r="G133" s="31"/>
      <c r="H133" s="64"/>
      <c r="I133" s="31"/>
      <c r="J133" s="64"/>
    </row>
    <row r="134" spans="1:13" ht="31.5" customHeight="1" thickTop="1">
      <c r="A134" s="65"/>
      <c r="B134" s="66" t="s">
        <v>84</v>
      </c>
      <c r="C134" s="67">
        <f>C135</f>
        <v>340000</v>
      </c>
      <c r="D134" s="67">
        <f>D135</f>
        <v>0</v>
      </c>
      <c r="E134" s="67">
        <f>E135</f>
        <v>340000</v>
      </c>
      <c r="F134" s="67">
        <f>F135</f>
        <v>0</v>
      </c>
      <c r="G134" s="67">
        <f>G135</f>
        <v>340000</v>
      </c>
      <c r="H134" s="67">
        <f>H135</f>
        <v>0</v>
      </c>
      <c r="I134" s="67">
        <f>G134/C134*100</f>
        <v>100</v>
      </c>
      <c r="J134" s="68">
        <f>G134/E134*100</f>
        <v>100</v>
      </c>
      <c r="L134" s="37"/>
      <c r="M134" s="37"/>
    </row>
    <row r="135" spans="1:10" s="25" customFormat="1" ht="38.25" customHeight="1">
      <c r="A135" s="46"/>
      <c r="B135" s="63" t="s">
        <v>85</v>
      </c>
      <c r="C135" s="21">
        <f aca="true" t="shared" si="19" ref="C135:H135">SUM(C136:C137)</f>
        <v>340000</v>
      </c>
      <c r="D135" s="21">
        <f t="shared" si="19"/>
        <v>0</v>
      </c>
      <c r="E135" s="21">
        <f t="shared" si="19"/>
        <v>340000</v>
      </c>
      <c r="F135" s="21">
        <f t="shared" si="19"/>
        <v>0</v>
      </c>
      <c r="G135" s="21">
        <f t="shared" si="19"/>
        <v>340000</v>
      </c>
      <c r="H135" s="21">
        <f t="shared" si="19"/>
        <v>0</v>
      </c>
      <c r="I135" s="21">
        <f>G135/C135*100</f>
        <v>100</v>
      </c>
      <c r="J135" s="24">
        <f>G135/E135*100</f>
        <v>100</v>
      </c>
    </row>
    <row r="136" spans="1:10" ht="26.25" customHeight="1" thickBot="1">
      <c r="A136" s="1" t="s">
        <v>69</v>
      </c>
      <c r="B136" s="30" t="s">
        <v>86</v>
      </c>
      <c r="C136" s="31">
        <v>340000</v>
      </c>
      <c r="D136" s="31">
        <v>0</v>
      </c>
      <c r="E136" s="31">
        <v>340000</v>
      </c>
      <c r="F136" s="31">
        <v>0</v>
      </c>
      <c r="G136" s="31">
        <v>340000</v>
      </c>
      <c r="H136" s="64">
        <v>0</v>
      </c>
      <c r="I136" s="31">
        <f>G136/C136*100</f>
        <v>100</v>
      </c>
      <c r="J136" s="64">
        <f>G136/E136*100</f>
        <v>100</v>
      </c>
    </row>
    <row r="137" spans="1:10" ht="12.75" customHeight="1" thickTop="1">
      <c r="A137" s="85"/>
      <c r="B137" s="86"/>
      <c r="C137" s="87"/>
      <c r="D137" s="87"/>
      <c r="E137" s="87"/>
      <c r="F137" s="87"/>
      <c r="G137" s="87"/>
      <c r="H137" s="87"/>
      <c r="I137" s="87"/>
      <c r="J137" s="87"/>
    </row>
    <row r="138" spans="1:10" ht="12.75" customHeight="1">
      <c r="A138" s="85"/>
      <c r="B138" s="86"/>
      <c r="C138" s="87"/>
      <c r="D138" s="87"/>
      <c r="E138" s="87"/>
      <c r="F138" s="87"/>
      <c r="G138" s="87"/>
      <c r="H138" s="87"/>
      <c r="I138" s="87"/>
      <c r="J138" s="87"/>
    </row>
    <row r="139" spans="4:10" ht="11.25">
      <c r="D139" s="2"/>
      <c r="F139" s="2"/>
      <c r="J139" s="88"/>
    </row>
    <row r="140" spans="4:10" ht="11.25">
      <c r="D140" s="2"/>
      <c r="F140" s="2"/>
      <c r="J140" s="88"/>
    </row>
    <row r="141" spans="1:11" ht="15.75">
      <c r="A141" s="89" t="s">
        <v>87</v>
      </c>
      <c r="D141" s="90"/>
      <c r="F141" s="91" t="s">
        <v>88</v>
      </c>
      <c r="G141" s="91"/>
      <c r="H141" s="91"/>
      <c r="I141" s="88"/>
      <c r="J141" s="92"/>
      <c r="K141" s="92"/>
    </row>
    <row r="142" spans="1:11" ht="15.75">
      <c r="A142" s="89" t="s">
        <v>89</v>
      </c>
      <c r="D142" s="105" t="s">
        <v>90</v>
      </c>
      <c r="F142" s="93" t="s">
        <v>91</v>
      </c>
      <c r="G142" s="93"/>
      <c r="H142" s="93"/>
      <c r="I142" s="88"/>
      <c r="K142" s="92"/>
    </row>
    <row r="143" spans="1:11" ht="15.75">
      <c r="A143" s="89"/>
      <c r="B143" s="94"/>
      <c r="C143" s="95"/>
      <c r="D143" s="96"/>
      <c r="E143" s="97"/>
      <c r="F143" s="98"/>
      <c r="G143" s="99"/>
      <c r="H143" s="98"/>
      <c r="I143" s="100"/>
      <c r="J143" s="101"/>
      <c r="K143" s="102"/>
    </row>
    <row r="144" spans="1:11" ht="15.75">
      <c r="A144" s="89" t="s">
        <v>92</v>
      </c>
      <c r="D144" s="90"/>
      <c r="F144" s="91" t="s">
        <v>93</v>
      </c>
      <c r="G144" s="91"/>
      <c r="H144" s="91"/>
      <c r="I144" s="103"/>
      <c r="J144" s="103"/>
      <c r="K144" s="92"/>
    </row>
    <row r="145" spans="4:8" ht="11.25">
      <c r="D145" s="105" t="s">
        <v>90</v>
      </c>
      <c r="F145" s="93" t="s">
        <v>91</v>
      </c>
      <c r="G145" s="93"/>
      <c r="H145" s="93"/>
    </row>
  </sheetData>
  <sheetProtection/>
  <mergeCells count="13">
    <mergeCell ref="B1:I1"/>
    <mergeCell ref="F141:H141"/>
    <mergeCell ref="F142:H142"/>
    <mergeCell ref="F144:H144"/>
    <mergeCell ref="I144:J144"/>
    <mergeCell ref="F145:H145"/>
    <mergeCell ref="A2:J2"/>
    <mergeCell ref="A4:A5"/>
    <mergeCell ref="B4:B5"/>
    <mergeCell ref="C4:D4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2018-10-11T11:47:22Z</cp:lastPrinted>
  <dcterms:created xsi:type="dcterms:W3CDTF">2001-04-03T04:15:38Z</dcterms:created>
  <dcterms:modified xsi:type="dcterms:W3CDTF">2019-04-12T09:18:34Z</dcterms:modified>
  <cp:category/>
  <cp:version/>
  <cp:contentType/>
  <cp:contentStatus/>
</cp:coreProperties>
</file>