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185" windowWidth="15180" windowHeight="820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<sst xmlns="http://schemas.openxmlformats.org/spreadsheetml/2006/main" count="290" uniqueCount="119">
  <si>
    <t>КЦСР</t>
  </si>
  <si>
    <t>КВР</t>
  </si>
  <si>
    <t>КВСР</t>
  </si>
  <si>
    <t>КОСГУ</t>
  </si>
  <si>
    <t>Доп. ФК</t>
  </si>
  <si>
    <t>Доп. ЭК</t>
  </si>
  <si>
    <t>% исполнения к утверждённому плану</t>
  </si>
  <si>
    <t>Всего</t>
  </si>
  <si>
    <t>В том числе средств Вышестоящих бюджетов</t>
  </si>
  <si>
    <t>КФСР</t>
  </si>
  <si>
    <t>000</t>
  </si>
  <si>
    <t>07203</t>
  </si>
  <si>
    <t>Всего:</t>
  </si>
  <si>
    <t>07204</t>
  </si>
  <si>
    <t>271</t>
  </si>
  <si>
    <t>В том числе средств вышестоящих бюджетов</t>
  </si>
  <si>
    <t>371</t>
  </si>
  <si>
    <t>201</t>
  </si>
  <si>
    <t>Всего по подразделу:</t>
  </si>
  <si>
    <t>07103</t>
  </si>
  <si>
    <t>0113</t>
  </si>
  <si>
    <t>903</t>
  </si>
  <si>
    <t>226</t>
  </si>
  <si>
    <t>290</t>
  </si>
  <si>
    <t>0408</t>
  </si>
  <si>
    <t>03230</t>
  </si>
  <si>
    <t>% исполнения к кассовому плану отчётного периода</t>
  </si>
  <si>
    <t>Уточнённые бюджетные ассигнования на 2013 год</t>
  </si>
  <si>
    <t>1003</t>
  </si>
  <si>
    <t>262</t>
  </si>
  <si>
    <t>07201</t>
  </si>
  <si>
    <t>200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</si>
  <si>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</si>
  <si>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322</t>
  </si>
  <si>
    <t>07104</t>
  </si>
  <si>
    <t>Единица измерения: тыс.руб.</t>
  </si>
  <si>
    <t>0503</t>
  </si>
  <si>
    <t>02115</t>
  </si>
  <si>
    <t>Оплата НДС</t>
  </si>
  <si>
    <t xml:space="preserve">Наименование расходов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</si>
  <si>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</si>
  <si>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жильём граждан проработавших в тылу в период ВОВ</t>
  </si>
  <si>
    <t>351</t>
  </si>
  <si>
    <t>Доп. КР (код цели)</t>
  </si>
  <si>
    <t>Исполнение актов государственных органов по обеспечению жильём детей сирот,  детей оставшихся без попечения родителей и лиц из их числа</t>
  </si>
  <si>
    <t xml:space="preserve">Инвентаризация объектов недвижимости </t>
  </si>
  <si>
    <t xml:space="preserve">Оценка муниципальной собственности </t>
  </si>
  <si>
    <t>08102</t>
  </si>
  <si>
    <t>08103</t>
  </si>
  <si>
    <t>08104</t>
  </si>
  <si>
    <t>08105</t>
  </si>
  <si>
    <t>08101</t>
  </si>
  <si>
    <t>244</t>
  </si>
  <si>
    <t>880</t>
  </si>
  <si>
    <t>9900410</t>
  </si>
  <si>
    <t>412</t>
  </si>
  <si>
    <t>Муниципальная программа городского округа Тольятти "Молодой семье - доступное жилье" на 2014-2015 годы (список 2013 года)</t>
  </si>
  <si>
    <t>Муниципальная программа городского округа Тольятти "Молодой семье - доступное жилье" на 2014-2015 годы (список 2014 года)</t>
  </si>
  <si>
    <t>0800411</t>
  </si>
  <si>
    <t>07102</t>
  </si>
  <si>
    <t>07105</t>
  </si>
  <si>
    <t xml:space="preserve">Предоставление бюджетных инвестиций на увеличение уставного фонда МП ТПАТП-3 </t>
  </si>
  <si>
    <t xml:space="preserve">Выкуп земельного участка для муниципальных нужд </t>
  </si>
  <si>
    <t>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</si>
  <si>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9900412</t>
  </si>
  <si>
    <t>08108</t>
  </si>
  <si>
    <t>Оплата за нотариальные услуги</t>
  </si>
  <si>
    <t>Расходы по оценке земельных участков</t>
  </si>
  <si>
    <t>08107</t>
  </si>
  <si>
    <t>251</t>
  </si>
  <si>
    <t>Федеральная целевая программа «Жилище» на 2011-2015 годы (список 2013 года)</t>
  </si>
  <si>
    <t>Подпрограмма «Молодой семье - доступное жилье» (список 2013 года)</t>
  </si>
  <si>
    <t>1550409</t>
  </si>
  <si>
    <t xml:space="preserve">                                                                          (наименование главного распорядителя)                                                                  (отчётный период)  </t>
  </si>
  <si>
    <t>Федеральная целевая программа «Жилище» на 2011-2015 годы (список 2014 года)</t>
  </si>
  <si>
    <t>Подпрограмма «Молодой семье - доступное жилье» (список 2014 года)</t>
  </si>
  <si>
    <t>07206</t>
  </si>
  <si>
    <t>Резервный фонд мэрии городского округа Тольятти для финансирования непредвиденных расходов</t>
  </si>
  <si>
    <t>224</t>
  </si>
  <si>
    <t xml:space="preserve">Утверждённый план на 2015г. </t>
  </si>
  <si>
    <t>Кассовый план  на 2015г.</t>
  </si>
  <si>
    <t>Муниципальная программа городского округа Тольятти "Молодой семье - доступное жилье" на 2014-2015 годы (список 2015 года)</t>
  </si>
  <si>
    <t>0501</t>
  </si>
  <si>
    <t>9900413</t>
  </si>
  <si>
    <t>853</t>
  </si>
  <si>
    <t>Обеспечение жильём граждан, установленныхФедеральными законами от 12.01.1995 г. № 5-ФЗ "О ветеранах", в соответствии с Указом Президента РФ от 07.05.2008 № 714 "Об обеспечении жильём ветеранов ВОВ 1941-1945 годов"</t>
  </si>
  <si>
    <t>0807319</t>
  </si>
  <si>
    <t>9905134</t>
  </si>
  <si>
    <t>07202</t>
  </si>
  <si>
    <t xml:space="preserve"> </t>
  </si>
  <si>
    <t>2290404</t>
  </si>
  <si>
    <t>Расходы на оплату взносов на капитальный ремонт общего имущества многоквартирных домов в доле муниципальной собственности</t>
  </si>
  <si>
    <t>0904</t>
  </si>
  <si>
    <t>9900249</t>
  </si>
  <si>
    <t>622</t>
  </si>
  <si>
    <t>241</t>
  </si>
  <si>
    <t>00000</t>
  </si>
  <si>
    <t>Мероприятия по ликвидации МАУ "Мапуз"</t>
  </si>
  <si>
    <t>0406</t>
  </si>
  <si>
    <t>9900419</t>
  </si>
  <si>
    <t>08106</t>
  </si>
  <si>
    <t>Расходы по преддекларационному обследованию гидротехнических сооружений, находящихся в муниципальной собственности городского округа Тольятти</t>
  </si>
  <si>
    <t>852</t>
  </si>
  <si>
    <t>2290412</t>
  </si>
  <si>
    <t>0805020</t>
  </si>
  <si>
    <t>9907509</t>
  </si>
  <si>
    <t>780</t>
  </si>
  <si>
    <t xml:space="preserve">                                      </t>
  </si>
  <si>
    <t>И.о. руководителя департамента__________________________________ О.Н. Гончарова</t>
  </si>
  <si>
    <t>9905135</t>
  </si>
  <si>
    <t>Подпрограмма «Молодой семье - доступное жилье» (список 2015 года)</t>
  </si>
  <si>
    <t>Федеральная целевая программа «Жилище» на 2011-2015 годы (список 2015 года)</t>
  </si>
  <si>
    <r>
      <t>Отчёт об исполнении бюджета по</t>
    </r>
    <r>
      <rPr>
        <sz val="9"/>
        <rFont val="Times New Roman"/>
        <family val="1"/>
      </rPr>
      <t xml:space="preserve">   </t>
    </r>
    <r>
      <rPr>
        <u val="single"/>
        <sz val="9"/>
        <rFont val="Times New Roman"/>
        <family val="1"/>
      </rPr>
      <t>Департаменту по управлению муниципальным имуществом мэрии городского округа Тольятти за 2015 год</t>
    </r>
  </si>
  <si>
    <t>Оплата услуг по приему и переводу денежных средств физических лиц (платы) за пользование жилыми помещениями муниципального жилищного фонда (плата за наем)</t>
  </si>
  <si>
    <t>Исполнено  по состоянию на  01.01.2016 г.</t>
  </si>
  <si>
    <t>08110</t>
  </si>
  <si>
    <t>08111</t>
  </si>
  <si>
    <t>Оплата государственной пошлины</t>
  </si>
  <si>
    <t>Оплата за выдачу копий договоров и иных документов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</si>
</sst>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30" zoomScaleNormal="130" workbookViewId="0" topLeftCell="A1">
      <selection activeCell="B9" sqref="B9:U47"/>
    </sheetView>
  </sheetViews>
  <sheetFormatPr defaultColWidth="9.00390625" defaultRowHeight="12.75"/>
  <cols>
    <col min="1" max="1" width="35.00390625" style="1" customWidth="1"/>
    <col min="2" max="2" width="5.00390625" style="1" customWidth="1"/>
    <col min="3" max="3" width="6.25390625" style="1" customWidth="1"/>
    <col min="4" max="5" width="4.625" style="1" customWidth="1"/>
    <col min="6" max="6" width="5.625" style="1" customWidth="1"/>
    <col min="7" max="7" width="4.75390625" style="1" customWidth="1"/>
    <col min="8" max="8" width="5.00390625" style="1" customWidth="1"/>
    <col min="9" max="9" width="4.75390625" style="1" customWidth="1"/>
    <col min="10" max="11" width="10.75390625" style="2" customWidth="1"/>
    <col min="12" max="12" width="8.00390625" style="2" hidden="1" customWidth="1"/>
    <col min="13" max="13" width="10.75390625" style="2" hidden="1" customWidth="1"/>
    <col min="14" max="14" width="8.125" style="2" customWidth="1"/>
    <col min="15" max="15" width="10.75390625" style="2" customWidth="1"/>
    <col min="16" max="16" width="7.75390625" style="2" customWidth="1"/>
    <col min="17" max="17" width="10.75390625" style="2" customWidth="1"/>
    <col min="18" max="18" width="7.25390625" style="2" customWidth="1"/>
    <col min="19" max="19" width="10.75390625" style="2" customWidth="1"/>
    <col min="20" max="20" width="7.00390625" style="2" customWidth="1"/>
    <col min="21" max="21" width="11.25390625" style="2" customWidth="1"/>
    <col min="22" max="16384" width="9.125" style="1" customWidth="1"/>
  </cols>
  <sheetData>
    <row r="1" spans="4:21" s="19" customFormat="1" ht="12">
      <c r="D1" s="20" t="s">
        <v>112</v>
      </c>
      <c r="E1" s="20"/>
      <c r="F1" s="20"/>
      <c r="G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1" ht="11.25">
      <c r="B2" s="43" t="s">
        <v>73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0.25" customHeight="1">
      <c r="A3" s="1" t="s">
        <v>35</v>
      </c>
    </row>
    <row r="4" spans="1:21" ht="12.75" customHeight="1">
      <c r="A4" s="42" t="s">
        <v>39</v>
      </c>
      <c r="B4" s="42" t="s">
        <v>9</v>
      </c>
      <c r="C4" s="42" t="s">
        <v>0</v>
      </c>
      <c r="D4" s="42" t="s">
        <v>1</v>
      </c>
      <c r="E4" s="42" t="s">
        <v>2</v>
      </c>
      <c r="F4" s="44" t="s">
        <v>3</v>
      </c>
      <c r="G4" s="42" t="s">
        <v>4</v>
      </c>
      <c r="H4" s="42" t="s">
        <v>5</v>
      </c>
      <c r="I4" s="42" t="s">
        <v>43</v>
      </c>
      <c r="J4" s="38" t="s">
        <v>79</v>
      </c>
      <c r="K4" s="38"/>
      <c r="L4" s="38" t="s">
        <v>27</v>
      </c>
      <c r="M4" s="38"/>
      <c r="N4" s="38" t="s">
        <v>80</v>
      </c>
      <c r="O4" s="38"/>
      <c r="P4" s="38" t="s">
        <v>114</v>
      </c>
      <c r="Q4" s="38"/>
      <c r="R4" s="38" t="s">
        <v>6</v>
      </c>
      <c r="S4" s="38"/>
      <c r="T4" s="38" t="s">
        <v>26</v>
      </c>
      <c r="U4" s="38"/>
    </row>
    <row r="5" spans="1:21" ht="10.5" customHeight="1">
      <c r="A5" s="42"/>
      <c r="B5" s="42"/>
      <c r="C5" s="42"/>
      <c r="D5" s="42"/>
      <c r="E5" s="42"/>
      <c r="F5" s="44"/>
      <c r="G5" s="42"/>
      <c r="H5" s="42"/>
      <c r="I5" s="4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1.25" customHeight="1">
      <c r="A6" s="42"/>
      <c r="B6" s="42"/>
      <c r="C6" s="42"/>
      <c r="D6" s="42"/>
      <c r="E6" s="42"/>
      <c r="F6" s="44"/>
      <c r="G6" s="42"/>
      <c r="H6" s="42"/>
      <c r="I6" s="42"/>
      <c r="J6" s="39" t="s">
        <v>7</v>
      </c>
      <c r="K6" s="38" t="s">
        <v>8</v>
      </c>
      <c r="L6" s="38" t="s">
        <v>7</v>
      </c>
      <c r="M6" s="38" t="s">
        <v>8</v>
      </c>
      <c r="N6" s="39" t="s">
        <v>7</v>
      </c>
      <c r="O6" s="38" t="s">
        <v>15</v>
      </c>
      <c r="P6" s="39" t="s">
        <v>7</v>
      </c>
      <c r="Q6" s="38" t="s">
        <v>15</v>
      </c>
      <c r="R6" s="39" t="s">
        <v>7</v>
      </c>
      <c r="S6" s="38" t="s">
        <v>15</v>
      </c>
      <c r="T6" s="39" t="s">
        <v>7</v>
      </c>
      <c r="U6" s="38" t="s">
        <v>15</v>
      </c>
    </row>
    <row r="7" spans="1:21" ht="11.25">
      <c r="A7" s="42"/>
      <c r="B7" s="42"/>
      <c r="C7" s="42"/>
      <c r="D7" s="42"/>
      <c r="E7" s="42"/>
      <c r="F7" s="44"/>
      <c r="G7" s="42"/>
      <c r="H7" s="42"/>
      <c r="I7" s="42"/>
      <c r="J7" s="39"/>
      <c r="K7" s="38"/>
      <c r="L7" s="38"/>
      <c r="M7" s="38"/>
      <c r="N7" s="39"/>
      <c r="O7" s="38"/>
      <c r="P7" s="39"/>
      <c r="Q7" s="38"/>
      <c r="R7" s="39"/>
      <c r="S7" s="38"/>
      <c r="T7" s="39"/>
      <c r="U7" s="38"/>
    </row>
    <row r="8" spans="1:21" ht="23.25" customHeight="1">
      <c r="A8" s="42"/>
      <c r="B8" s="42"/>
      <c r="C8" s="42"/>
      <c r="D8" s="42"/>
      <c r="E8" s="42"/>
      <c r="F8" s="44"/>
      <c r="G8" s="42"/>
      <c r="H8" s="42"/>
      <c r="I8" s="42"/>
      <c r="J8" s="39"/>
      <c r="K8" s="38"/>
      <c r="L8" s="38"/>
      <c r="M8" s="38"/>
      <c r="N8" s="39"/>
      <c r="O8" s="38"/>
      <c r="P8" s="39"/>
      <c r="Q8" s="38"/>
      <c r="R8" s="39"/>
      <c r="S8" s="38"/>
      <c r="T8" s="39"/>
      <c r="U8" s="38"/>
    </row>
    <row r="9" spans="1:21" ht="46.5" customHeight="1">
      <c r="A9" s="6" t="s">
        <v>113</v>
      </c>
      <c r="B9" s="5" t="s">
        <v>20</v>
      </c>
      <c r="C9" s="5" t="s">
        <v>90</v>
      </c>
      <c r="D9" s="5" t="s">
        <v>52</v>
      </c>
      <c r="E9" s="5" t="s">
        <v>21</v>
      </c>
      <c r="F9" s="8" t="s">
        <v>22</v>
      </c>
      <c r="G9" s="5" t="s">
        <v>10</v>
      </c>
      <c r="H9" s="5" t="s">
        <v>47</v>
      </c>
      <c r="I9" s="5" t="s">
        <v>10</v>
      </c>
      <c r="J9" s="9">
        <v>143</v>
      </c>
      <c r="K9" s="25">
        <v>0</v>
      </c>
      <c r="L9" s="9">
        <v>443</v>
      </c>
      <c r="M9" s="25">
        <v>0</v>
      </c>
      <c r="N9" s="9">
        <v>85</v>
      </c>
      <c r="O9" s="25">
        <v>0</v>
      </c>
      <c r="P9" s="9">
        <v>85</v>
      </c>
      <c r="Q9" s="25">
        <v>0</v>
      </c>
      <c r="R9" s="10">
        <f aca="true" t="shared" si="0" ref="R9:R18">P9/J9*100</f>
        <v>59.44055944055944</v>
      </c>
      <c r="S9" s="27">
        <v>0</v>
      </c>
      <c r="T9" s="10">
        <f aca="true" t="shared" si="1" ref="T9:T15">P9/N9*100</f>
        <v>100</v>
      </c>
      <c r="U9" s="27">
        <v>0</v>
      </c>
    </row>
    <row r="10" spans="1:21" ht="12.75" customHeight="1">
      <c r="A10" s="6" t="s">
        <v>38</v>
      </c>
      <c r="B10" s="5" t="s">
        <v>20</v>
      </c>
      <c r="C10" s="5" t="s">
        <v>90</v>
      </c>
      <c r="D10" s="5" t="s">
        <v>102</v>
      </c>
      <c r="E10" s="5" t="s">
        <v>21</v>
      </c>
      <c r="F10" s="8" t="s">
        <v>23</v>
      </c>
      <c r="G10" s="5" t="s">
        <v>10</v>
      </c>
      <c r="H10" s="5" t="s">
        <v>51</v>
      </c>
      <c r="I10" s="5" t="s">
        <v>10</v>
      </c>
      <c r="J10" s="9">
        <v>8237</v>
      </c>
      <c r="K10" s="25">
        <v>0</v>
      </c>
      <c r="L10" s="9">
        <v>9875</v>
      </c>
      <c r="M10" s="25">
        <v>0</v>
      </c>
      <c r="N10" s="9">
        <v>4059</v>
      </c>
      <c r="O10" s="25">
        <v>0</v>
      </c>
      <c r="P10" s="9">
        <v>4059</v>
      </c>
      <c r="Q10" s="25">
        <v>0</v>
      </c>
      <c r="R10" s="10">
        <f t="shared" si="0"/>
        <v>49.277649629719555</v>
      </c>
      <c r="S10" s="27">
        <v>0</v>
      </c>
      <c r="T10" s="10">
        <f t="shared" si="1"/>
        <v>100</v>
      </c>
      <c r="U10" s="27">
        <v>0</v>
      </c>
    </row>
    <row r="11" spans="1:21" ht="13.5" customHeight="1">
      <c r="A11" s="6" t="s">
        <v>45</v>
      </c>
      <c r="B11" s="5" t="s">
        <v>20</v>
      </c>
      <c r="C11" s="5" t="s">
        <v>103</v>
      </c>
      <c r="D11" s="5" t="s">
        <v>52</v>
      </c>
      <c r="E11" s="5" t="s">
        <v>21</v>
      </c>
      <c r="F11" s="8" t="s">
        <v>22</v>
      </c>
      <c r="G11" s="5" t="s">
        <v>10</v>
      </c>
      <c r="H11" s="5" t="s">
        <v>48</v>
      </c>
      <c r="I11" s="5" t="s">
        <v>10</v>
      </c>
      <c r="J11" s="9">
        <v>1867</v>
      </c>
      <c r="K11" s="25">
        <v>0</v>
      </c>
      <c r="L11" s="9">
        <v>10580</v>
      </c>
      <c r="M11" s="25">
        <v>0</v>
      </c>
      <c r="N11" s="9">
        <v>1378</v>
      </c>
      <c r="O11" s="25">
        <v>0</v>
      </c>
      <c r="P11" s="9">
        <v>1378</v>
      </c>
      <c r="Q11" s="25">
        <v>0</v>
      </c>
      <c r="R11" s="10">
        <f t="shared" si="0"/>
        <v>73.80824852704873</v>
      </c>
      <c r="S11" s="27">
        <v>0</v>
      </c>
      <c r="T11" s="10">
        <f t="shared" si="1"/>
        <v>100</v>
      </c>
      <c r="U11" s="27">
        <v>0</v>
      </c>
    </row>
    <row r="12" spans="1:21" ht="13.5" customHeight="1" hidden="1">
      <c r="A12" s="6" t="s">
        <v>67</v>
      </c>
      <c r="B12" s="5" t="s">
        <v>20</v>
      </c>
      <c r="C12" s="5" t="s">
        <v>64</v>
      </c>
      <c r="D12" s="5" t="s">
        <v>52</v>
      </c>
      <c r="E12" s="5" t="s">
        <v>21</v>
      </c>
      <c r="F12" s="8" t="s">
        <v>22</v>
      </c>
      <c r="G12" s="5" t="s">
        <v>10</v>
      </c>
      <c r="H12" s="5" t="s">
        <v>68</v>
      </c>
      <c r="I12" s="5" t="s">
        <v>10</v>
      </c>
      <c r="J12" s="9">
        <v>0</v>
      </c>
      <c r="K12" s="25">
        <v>0</v>
      </c>
      <c r="L12" s="9">
        <v>10580</v>
      </c>
      <c r="M12" s="25">
        <v>0</v>
      </c>
      <c r="N12" s="9">
        <v>0</v>
      </c>
      <c r="O12" s="25">
        <v>0</v>
      </c>
      <c r="P12" s="9">
        <v>0</v>
      </c>
      <c r="Q12" s="25">
        <v>0</v>
      </c>
      <c r="R12" s="10" t="e">
        <f t="shared" si="0"/>
        <v>#DIV/0!</v>
      </c>
      <c r="S12" s="27">
        <v>0</v>
      </c>
      <c r="T12" s="10" t="e">
        <f t="shared" si="1"/>
        <v>#DIV/0!</v>
      </c>
      <c r="U12" s="27">
        <v>0</v>
      </c>
    </row>
    <row r="13" spans="1:21" ht="14.25" customHeight="1">
      <c r="A13" s="6" t="s">
        <v>46</v>
      </c>
      <c r="B13" s="5" t="s">
        <v>20</v>
      </c>
      <c r="C13" s="5" t="s">
        <v>103</v>
      </c>
      <c r="D13" s="5" t="s">
        <v>52</v>
      </c>
      <c r="E13" s="5" t="s">
        <v>21</v>
      </c>
      <c r="F13" s="8" t="s">
        <v>22</v>
      </c>
      <c r="G13" s="5" t="s">
        <v>10</v>
      </c>
      <c r="H13" s="5" t="s">
        <v>49</v>
      </c>
      <c r="I13" s="5" t="s">
        <v>10</v>
      </c>
      <c r="J13" s="9">
        <v>959</v>
      </c>
      <c r="K13" s="25">
        <v>0</v>
      </c>
      <c r="L13" s="9">
        <v>10580</v>
      </c>
      <c r="M13" s="25">
        <v>0</v>
      </c>
      <c r="N13" s="9">
        <v>957</v>
      </c>
      <c r="O13" s="25">
        <v>0</v>
      </c>
      <c r="P13" s="9">
        <v>957</v>
      </c>
      <c r="Q13" s="25">
        <v>0</v>
      </c>
      <c r="R13" s="10">
        <f t="shared" si="0"/>
        <v>99.79144942648593</v>
      </c>
      <c r="S13" s="27">
        <v>0</v>
      </c>
      <c r="T13" s="10">
        <f t="shared" si="1"/>
        <v>100</v>
      </c>
      <c r="U13" s="27">
        <v>0</v>
      </c>
    </row>
    <row r="14" spans="1:21" ht="14.25" customHeight="1">
      <c r="A14" s="6" t="s">
        <v>66</v>
      </c>
      <c r="B14" s="5" t="s">
        <v>20</v>
      </c>
      <c r="C14" s="5" t="s">
        <v>103</v>
      </c>
      <c r="D14" s="5" t="s">
        <v>52</v>
      </c>
      <c r="E14" s="5" t="s">
        <v>21</v>
      </c>
      <c r="F14" s="8" t="s">
        <v>22</v>
      </c>
      <c r="G14" s="5" t="s">
        <v>10</v>
      </c>
      <c r="H14" s="5" t="s">
        <v>50</v>
      </c>
      <c r="I14" s="5" t="s">
        <v>10</v>
      </c>
      <c r="J14" s="9">
        <v>12</v>
      </c>
      <c r="K14" s="25">
        <v>0</v>
      </c>
      <c r="L14" s="25">
        <v>16</v>
      </c>
      <c r="M14" s="25">
        <v>0</v>
      </c>
      <c r="N14" s="9">
        <v>12</v>
      </c>
      <c r="O14" s="25">
        <v>0</v>
      </c>
      <c r="P14" s="9">
        <v>12</v>
      </c>
      <c r="Q14" s="25">
        <v>0</v>
      </c>
      <c r="R14" s="10">
        <f>P14/J14*100</f>
        <v>100</v>
      </c>
      <c r="S14" s="27">
        <v>0</v>
      </c>
      <c r="T14" s="10">
        <f t="shared" si="1"/>
        <v>100</v>
      </c>
      <c r="U14" s="27">
        <v>0</v>
      </c>
    </row>
    <row r="15" spans="1:21" ht="23.25" customHeight="1">
      <c r="A15" s="6" t="s">
        <v>118</v>
      </c>
      <c r="B15" s="5" t="s">
        <v>20</v>
      </c>
      <c r="C15" s="5" t="s">
        <v>103</v>
      </c>
      <c r="D15" s="5" t="s">
        <v>102</v>
      </c>
      <c r="E15" s="5" t="s">
        <v>21</v>
      </c>
      <c r="F15" s="8" t="s">
        <v>23</v>
      </c>
      <c r="G15" s="5" t="s">
        <v>10</v>
      </c>
      <c r="H15" s="5" t="s">
        <v>115</v>
      </c>
      <c r="I15" s="5" t="s">
        <v>10</v>
      </c>
      <c r="J15" s="9">
        <v>6</v>
      </c>
      <c r="K15" s="25">
        <v>0</v>
      </c>
      <c r="L15" s="25">
        <v>16</v>
      </c>
      <c r="M15" s="25">
        <v>0</v>
      </c>
      <c r="N15" s="9">
        <v>6</v>
      </c>
      <c r="O15" s="25">
        <v>0</v>
      </c>
      <c r="P15" s="9">
        <v>6</v>
      </c>
      <c r="Q15" s="25">
        <v>0</v>
      </c>
      <c r="R15" s="10">
        <f>P15/J15*100</f>
        <v>100</v>
      </c>
      <c r="S15" s="27">
        <v>0</v>
      </c>
      <c r="T15" s="10">
        <f t="shared" si="1"/>
        <v>100</v>
      </c>
      <c r="U15" s="27">
        <v>0</v>
      </c>
    </row>
    <row r="16" spans="1:21" ht="14.25" customHeight="1">
      <c r="A16" s="6" t="s">
        <v>117</v>
      </c>
      <c r="B16" s="5" t="s">
        <v>20</v>
      </c>
      <c r="C16" s="5" t="s">
        <v>103</v>
      </c>
      <c r="D16" s="5" t="s">
        <v>52</v>
      </c>
      <c r="E16" s="5" t="s">
        <v>21</v>
      </c>
      <c r="F16" s="8" t="s">
        <v>22</v>
      </c>
      <c r="G16" s="5" t="s">
        <v>10</v>
      </c>
      <c r="H16" s="5" t="s">
        <v>116</v>
      </c>
      <c r="I16" s="5" t="s">
        <v>10</v>
      </c>
      <c r="J16" s="9">
        <v>6</v>
      </c>
      <c r="K16" s="25">
        <v>0</v>
      </c>
      <c r="L16" s="25">
        <v>16</v>
      </c>
      <c r="M16" s="25">
        <v>0</v>
      </c>
      <c r="N16" s="9">
        <v>0</v>
      </c>
      <c r="O16" s="25">
        <v>0</v>
      </c>
      <c r="P16" s="9">
        <v>0</v>
      </c>
      <c r="Q16" s="25">
        <v>0</v>
      </c>
      <c r="R16" s="10">
        <f t="shared" si="0"/>
        <v>0</v>
      </c>
      <c r="S16" s="27">
        <v>0</v>
      </c>
      <c r="T16" s="10">
        <v>0</v>
      </c>
      <c r="U16" s="27">
        <v>0</v>
      </c>
    </row>
    <row r="17" spans="1:21" s="16" customFormat="1" ht="12" customHeight="1">
      <c r="A17" s="15" t="s">
        <v>18</v>
      </c>
      <c r="B17" s="41"/>
      <c r="C17" s="41"/>
      <c r="D17" s="41"/>
      <c r="E17" s="41"/>
      <c r="F17" s="41"/>
      <c r="G17" s="41"/>
      <c r="H17" s="41"/>
      <c r="I17" s="41"/>
      <c r="J17" s="26">
        <f>SUM(J9:J16)</f>
        <v>11230</v>
      </c>
      <c r="K17" s="26">
        <f>SUM(K9:K16)</f>
        <v>0</v>
      </c>
      <c r="L17" s="26">
        <f>SUM(L11:L16)</f>
        <v>31788</v>
      </c>
      <c r="M17" s="26">
        <f>SUM(M11:M16)</f>
        <v>0</v>
      </c>
      <c r="N17" s="26">
        <f>SUM(N9:N16)</f>
        <v>6497</v>
      </c>
      <c r="O17" s="26">
        <f>SUM(O9:O16)</f>
        <v>0</v>
      </c>
      <c r="P17" s="26">
        <f>SUM(P9:P16)</f>
        <v>6497</v>
      </c>
      <c r="Q17" s="26">
        <f>SUM(Q9:Q16)</f>
        <v>0</v>
      </c>
      <c r="R17" s="28">
        <f t="shared" si="0"/>
        <v>57.8539626001781</v>
      </c>
      <c r="S17" s="29">
        <v>0</v>
      </c>
      <c r="T17" s="28">
        <f>P17/N17*100</f>
        <v>100</v>
      </c>
      <c r="U17" s="29">
        <v>0</v>
      </c>
    </row>
    <row r="18" spans="1:21" s="16" customFormat="1" ht="45" customHeight="1">
      <c r="A18" s="6" t="s">
        <v>101</v>
      </c>
      <c r="B18" s="5" t="s">
        <v>98</v>
      </c>
      <c r="C18" s="5" t="s">
        <v>99</v>
      </c>
      <c r="D18" s="5" t="s">
        <v>52</v>
      </c>
      <c r="E18" s="5" t="s">
        <v>21</v>
      </c>
      <c r="F18" s="8" t="s">
        <v>22</v>
      </c>
      <c r="G18" s="5" t="s">
        <v>10</v>
      </c>
      <c r="H18" s="5" t="s">
        <v>100</v>
      </c>
      <c r="I18" s="5" t="s">
        <v>10</v>
      </c>
      <c r="J18" s="9">
        <v>669</v>
      </c>
      <c r="K18" s="25">
        <v>0</v>
      </c>
      <c r="L18" s="9">
        <v>42508</v>
      </c>
      <c r="M18" s="25">
        <v>0</v>
      </c>
      <c r="N18" s="9">
        <v>319</v>
      </c>
      <c r="O18" s="25">
        <v>0</v>
      </c>
      <c r="P18" s="9">
        <v>319</v>
      </c>
      <c r="Q18" s="25">
        <v>0</v>
      </c>
      <c r="R18" s="10">
        <f t="shared" si="0"/>
        <v>47.6831091180867</v>
      </c>
      <c r="S18" s="27">
        <v>0</v>
      </c>
      <c r="T18" s="10">
        <f>P18/N18*100</f>
        <v>100</v>
      </c>
      <c r="U18" s="27">
        <v>0</v>
      </c>
    </row>
    <row r="19" spans="1:21" s="16" customFormat="1" ht="12" customHeight="1">
      <c r="A19" s="15" t="s">
        <v>18</v>
      </c>
      <c r="B19" s="41"/>
      <c r="C19" s="41"/>
      <c r="D19" s="41"/>
      <c r="E19" s="41"/>
      <c r="F19" s="41"/>
      <c r="G19" s="41"/>
      <c r="H19" s="41"/>
      <c r="I19" s="41"/>
      <c r="J19" s="26">
        <f aca="true" t="shared" si="2" ref="J19:O19">SUM(J18:J18)</f>
        <v>669</v>
      </c>
      <c r="K19" s="30">
        <f t="shared" si="2"/>
        <v>0</v>
      </c>
      <c r="L19" s="30">
        <f t="shared" si="2"/>
        <v>42508</v>
      </c>
      <c r="M19" s="30">
        <f t="shared" si="2"/>
        <v>0</v>
      </c>
      <c r="N19" s="26">
        <f t="shared" si="2"/>
        <v>319</v>
      </c>
      <c r="O19" s="30">
        <f t="shared" si="2"/>
        <v>0</v>
      </c>
      <c r="P19" s="26">
        <f>P18</f>
        <v>319</v>
      </c>
      <c r="Q19" s="30">
        <f>SUM(Q18:Q18)</f>
        <v>0</v>
      </c>
      <c r="R19" s="28">
        <f>R18</f>
        <v>47.6831091180867</v>
      </c>
      <c r="S19" s="29">
        <f>S18</f>
        <v>0</v>
      </c>
      <c r="T19" s="28">
        <f>T18</f>
        <v>100</v>
      </c>
      <c r="U19" s="29">
        <v>0</v>
      </c>
    </row>
    <row r="20" spans="1:21" ht="24" customHeight="1">
      <c r="A20" s="6" t="s">
        <v>61</v>
      </c>
      <c r="B20" s="5" t="s">
        <v>24</v>
      </c>
      <c r="C20" s="5" t="s">
        <v>72</v>
      </c>
      <c r="D20" s="5" t="s">
        <v>53</v>
      </c>
      <c r="E20" s="5" t="s">
        <v>21</v>
      </c>
      <c r="F20" s="8" t="s">
        <v>78</v>
      </c>
      <c r="G20" s="5" t="s">
        <v>10</v>
      </c>
      <c r="H20" s="5" t="s">
        <v>25</v>
      </c>
      <c r="I20" s="5" t="s">
        <v>10</v>
      </c>
      <c r="J20" s="9">
        <v>35080</v>
      </c>
      <c r="K20" s="25">
        <v>0</v>
      </c>
      <c r="L20" s="9">
        <v>42508</v>
      </c>
      <c r="M20" s="25">
        <v>0</v>
      </c>
      <c r="N20" s="9">
        <v>35079</v>
      </c>
      <c r="O20" s="25">
        <v>0</v>
      </c>
      <c r="P20" s="9">
        <v>35079</v>
      </c>
      <c r="Q20" s="25">
        <v>0</v>
      </c>
      <c r="R20" s="10">
        <f>P20/J20*100</f>
        <v>99.99714937286203</v>
      </c>
      <c r="S20" s="27">
        <v>0</v>
      </c>
      <c r="T20" s="10">
        <f>P20/N20*100</f>
        <v>100</v>
      </c>
      <c r="U20" s="10">
        <v>0</v>
      </c>
    </row>
    <row r="21" spans="1:21" s="16" customFormat="1" ht="11.25" customHeight="1">
      <c r="A21" s="15" t="s">
        <v>18</v>
      </c>
      <c r="B21" s="41"/>
      <c r="C21" s="41"/>
      <c r="D21" s="41"/>
      <c r="E21" s="41"/>
      <c r="F21" s="41"/>
      <c r="G21" s="41"/>
      <c r="H21" s="41"/>
      <c r="I21" s="41"/>
      <c r="J21" s="26">
        <f aca="true" t="shared" si="3" ref="J21:Q21">SUM(J20:J20)</f>
        <v>35080</v>
      </c>
      <c r="K21" s="30">
        <f t="shared" si="3"/>
        <v>0</v>
      </c>
      <c r="L21" s="30">
        <f t="shared" si="3"/>
        <v>42508</v>
      </c>
      <c r="M21" s="30">
        <f t="shared" si="3"/>
        <v>0</v>
      </c>
      <c r="N21" s="26">
        <f>SUM(N20:N20)</f>
        <v>35079</v>
      </c>
      <c r="O21" s="30">
        <f t="shared" si="3"/>
        <v>0</v>
      </c>
      <c r="P21" s="26">
        <f>P20</f>
        <v>35079</v>
      </c>
      <c r="Q21" s="30">
        <f t="shared" si="3"/>
        <v>0</v>
      </c>
      <c r="R21" s="28">
        <f>R20</f>
        <v>99.99714937286203</v>
      </c>
      <c r="S21" s="29">
        <f>S20</f>
        <v>0</v>
      </c>
      <c r="T21" s="28">
        <f>T20</f>
        <v>100</v>
      </c>
      <c r="U21" s="29">
        <v>0</v>
      </c>
    </row>
    <row r="22" spans="1:21" s="16" customFormat="1" ht="34.5" customHeight="1">
      <c r="A22" s="6" t="s">
        <v>91</v>
      </c>
      <c r="B22" s="5" t="s">
        <v>82</v>
      </c>
      <c r="C22" s="5" t="s">
        <v>83</v>
      </c>
      <c r="D22" s="5" t="s">
        <v>84</v>
      </c>
      <c r="E22" s="5" t="s">
        <v>21</v>
      </c>
      <c r="F22" s="5" t="s">
        <v>23</v>
      </c>
      <c r="G22" s="5" t="s">
        <v>10</v>
      </c>
      <c r="H22" s="5" t="s">
        <v>65</v>
      </c>
      <c r="I22" s="5" t="s">
        <v>10</v>
      </c>
      <c r="J22" s="9">
        <v>29626</v>
      </c>
      <c r="K22" s="25">
        <v>0</v>
      </c>
      <c r="L22" s="9">
        <v>500</v>
      </c>
      <c r="M22" s="25">
        <v>0</v>
      </c>
      <c r="N22" s="9">
        <v>23318</v>
      </c>
      <c r="O22" s="25">
        <v>0</v>
      </c>
      <c r="P22" s="9">
        <v>23318</v>
      </c>
      <c r="Q22" s="25">
        <v>0</v>
      </c>
      <c r="R22" s="10">
        <f>P22/J22*100</f>
        <v>78.7078917167353</v>
      </c>
      <c r="S22" s="27">
        <v>0</v>
      </c>
      <c r="T22" s="10">
        <f>P22/N22*100</f>
        <v>100</v>
      </c>
      <c r="U22" s="10">
        <v>0</v>
      </c>
    </row>
    <row r="23" spans="1:21" s="16" customFormat="1" ht="11.25" customHeight="1">
      <c r="A23" s="15" t="s">
        <v>18</v>
      </c>
      <c r="B23" s="41"/>
      <c r="C23" s="41"/>
      <c r="D23" s="41"/>
      <c r="E23" s="41"/>
      <c r="F23" s="41"/>
      <c r="G23" s="41"/>
      <c r="H23" s="41"/>
      <c r="I23" s="41"/>
      <c r="J23" s="26">
        <f aca="true" t="shared" si="4" ref="J23:Q23">SUM(J22)</f>
        <v>29626</v>
      </c>
      <c r="K23" s="30">
        <f t="shared" si="4"/>
        <v>0</v>
      </c>
      <c r="L23" s="30">
        <f t="shared" si="4"/>
        <v>500</v>
      </c>
      <c r="M23" s="30">
        <f t="shared" si="4"/>
        <v>0</v>
      </c>
      <c r="N23" s="26">
        <f t="shared" si="4"/>
        <v>23318</v>
      </c>
      <c r="O23" s="26">
        <f t="shared" si="4"/>
        <v>0</v>
      </c>
      <c r="P23" s="26">
        <f t="shared" si="4"/>
        <v>23318</v>
      </c>
      <c r="Q23" s="26">
        <f t="shared" si="4"/>
        <v>0</v>
      </c>
      <c r="R23" s="28">
        <f>P23/J23*100</f>
        <v>78.7078917167353</v>
      </c>
      <c r="S23" s="29">
        <v>0</v>
      </c>
      <c r="T23" s="28">
        <v>0</v>
      </c>
      <c r="U23" s="29">
        <v>0</v>
      </c>
    </row>
    <row r="24" spans="1:21" ht="12.75" customHeight="1">
      <c r="A24" s="6" t="s">
        <v>62</v>
      </c>
      <c r="B24" s="5" t="s">
        <v>36</v>
      </c>
      <c r="C24" s="5" t="s">
        <v>54</v>
      </c>
      <c r="D24" s="5" t="s">
        <v>84</v>
      </c>
      <c r="E24" s="5" t="s">
        <v>21</v>
      </c>
      <c r="F24" s="5" t="s">
        <v>23</v>
      </c>
      <c r="G24" s="5" t="s">
        <v>10</v>
      </c>
      <c r="H24" s="5" t="s">
        <v>37</v>
      </c>
      <c r="I24" s="5" t="s">
        <v>10</v>
      </c>
      <c r="J24" s="9">
        <v>500</v>
      </c>
      <c r="K24" s="25">
        <v>0</v>
      </c>
      <c r="L24" s="9">
        <v>500</v>
      </c>
      <c r="M24" s="25">
        <v>0</v>
      </c>
      <c r="N24" s="9">
        <v>0</v>
      </c>
      <c r="O24" s="25">
        <v>0</v>
      </c>
      <c r="P24" s="9">
        <v>0</v>
      </c>
      <c r="Q24" s="25">
        <v>0</v>
      </c>
      <c r="R24" s="10">
        <v>0</v>
      </c>
      <c r="S24" s="27">
        <v>0</v>
      </c>
      <c r="T24" s="10">
        <v>0</v>
      </c>
      <c r="U24" s="27">
        <v>0</v>
      </c>
    </row>
    <row r="25" spans="1:21" s="16" customFormat="1" ht="12.75" customHeight="1">
      <c r="A25" s="15" t="s">
        <v>18</v>
      </c>
      <c r="B25" s="41"/>
      <c r="C25" s="41"/>
      <c r="D25" s="41"/>
      <c r="E25" s="41"/>
      <c r="F25" s="41"/>
      <c r="G25" s="41"/>
      <c r="H25" s="41"/>
      <c r="I25" s="41"/>
      <c r="J25" s="26">
        <f aca="true" t="shared" si="5" ref="J25:Q25">SUM(J24)</f>
        <v>500</v>
      </c>
      <c r="K25" s="30">
        <f t="shared" si="5"/>
        <v>0</v>
      </c>
      <c r="L25" s="30">
        <f t="shared" si="5"/>
        <v>500</v>
      </c>
      <c r="M25" s="30">
        <f t="shared" si="5"/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28">
        <f aca="true" t="shared" si="6" ref="R25:R33">P25/J25*100</f>
        <v>0</v>
      </c>
      <c r="S25" s="29">
        <v>0</v>
      </c>
      <c r="T25" s="28">
        <v>0</v>
      </c>
      <c r="U25" s="29">
        <v>0</v>
      </c>
    </row>
    <row r="26" spans="1:21" s="16" customFormat="1" ht="12.75" customHeight="1">
      <c r="A26" s="6" t="s">
        <v>97</v>
      </c>
      <c r="B26" s="5" t="s">
        <v>92</v>
      </c>
      <c r="C26" s="5" t="s">
        <v>93</v>
      </c>
      <c r="D26" s="5" t="s">
        <v>94</v>
      </c>
      <c r="E26" s="5" t="s">
        <v>21</v>
      </c>
      <c r="F26" s="5" t="s">
        <v>95</v>
      </c>
      <c r="G26" s="5" t="s">
        <v>10</v>
      </c>
      <c r="H26" s="5" t="s">
        <v>96</v>
      </c>
      <c r="I26" s="5" t="s">
        <v>10</v>
      </c>
      <c r="J26" s="9">
        <v>1600</v>
      </c>
      <c r="K26" s="25">
        <v>0</v>
      </c>
      <c r="L26" s="9">
        <v>500</v>
      </c>
      <c r="M26" s="25">
        <v>0</v>
      </c>
      <c r="N26" s="9">
        <v>0</v>
      </c>
      <c r="O26" s="25">
        <v>0</v>
      </c>
      <c r="P26" s="9">
        <v>0</v>
      </c>
      <c r="Q26" s="25">
        <v>0</v>
      </c>
      <c r="R26" s="10">
        <v>0</v>
      </c>
      <c r="S26" s="27">
        <v>0</v>
      </c>
      <c r="T26" s="10">
        <v>0</v>
      </c>
      <c r="U26" s="27">
        <v>0</v>
      </c>
    </row>
    <row r="27" spans="1:21" s="16" customFormat="1" ht="12.75" customHeight="1">
      <c r="A27" s="15" t="s">
        <v>18</v>
      </c>
      <c r="B27" s="41"/>
      <c r="C27" s="41"/>
      <c r="D27" s="41"/>
      <c r="E27" s="41"/>
      <c r="F27" s="41"/>
      <c r="G27" s="41"/>
      <c r="H27" s="41"/>
      <c r="I27" s="41"/>
      <c r="J27" s="26">
        <f aca="true" t="shared" si="7" ref="J27:Q27">SUM(J26)</f>
        <v>1600</v>
      </c>
      <c r="K27" s="30">
        <f t="shared" si="7"/>
        <v>0</v>
      </c>
      <c r="L27" s="30">
        <f t="shared" si="7"/>
        <v>500</v>
      </c>
      <c r="M27" s="30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8">
        <f>P27/J27*100</f>
        <v>0</v>
      </c>
      <c r="S27" s="29">
        <v>0</v>
      </c>
      <c r="T27" s="28">
        <v>0</v>
      </c>
      <c r="U27" s="29">
        <v>0</v>
      </c>
    </row>
    <row r="28" spans="1:21" s="16" customFormat="1" ht="47.25" customHeight="1" hidden="1">
      <c r="A28" s="23" t="s">
        <v>63</v>
      </c>
      <c r="B28" s="5" t="s">
        <v>28</v>
      </c>
      <c r="C28" s="5" t="s">
        <v>58</v>
      </c>
      <c r="D28" s="5" t="s">
        <v>33</v>
      </c>
      <c r="E28" s="5" t="s">
        <v>21</v>
      </c>
      <c r="F28" s="5" t="s">
        <v>29</v>
      </c>
      <c r="G28" s="5" t="s">
        <v>10</v>
      </c>
      <c r="H28" s="5" t="s">
        <v>59</v>
      </c>
      <c r="I28" s="5" t="s">
        <v>10</v>
      </c>
      <c r="J28" s="9">
        <v>0</v>
      </c>
      <c r="K28" s="9">
        <v>0</v>
      </c>
      <c r="L28" s="9">
        <v>15295</v>
      </c>
      <c r="M28" s="9">
        <v>15295</v>
      </c>
      <c r="N28" s="9">
        <v>0</v>
      </c>
      <c r="O28" s="9">
        <v>0</v>
      </c>
      <c r="P28" s="9">
        <v>0</v>
      </c>
      <c r="Q28" s="9">
        <v>0</v>
      </c>
      <c r="R28" s="10" t="e">
        <f t="shared" si="6"/>
        <v>#DIV/0!</v>
      </c>
      <c r="S28" s="10">
        <v>0</v>
      </c>
      <c r="T28" s="10" t="e">
        <f>P28/N28*100</f>
        <v>#DIV/0!</v>
      </c>
      <c r="U28" s="10">
        <v>0</v>
      </c>
    </row>
    <row r="29" spans="1:21" s="16" customFormat="1" ht="35.25" customHeight="1">
      <c r="A29" s="23" t="s">
        <v>56</v>
      </c>
      <c r="B29" s="5" t="s">
        <v>28</v>
      </c>
      <c r="C29" s="5" t="s">
        <v>86</v>
      </c>
      <c r="D29" s="5" t="s">
        <v>33</v>
      </c>
      <c r="E29" s="5" t="s">
        <v>21</v>
      </c>
      <c r="F29" s="5" t="s">
        <v>29</v>
      </c>
      <c r="G29" s="5" t="s">
        <v>10</v>
      </c>
      <c r="H29" s="5" t="s">
        <v>19</v>
      </c>
      <c r="I29" s="5" t="s">
        <v>10</v>
      </c>
      <c r="J29" s="9">
        <v>1769</v>
      </c>
      <c r="K29" s="9">
        <v>0</v>
      </c>
      <c r="L29" s="9">
        <v>15295</v>
      </c>
      <c r="M29" s="9">
        <v>15295</v>
      </c>
      <c r="N29" s="9">
        <v>1761</v>
      </c>
      <c r="O29" s="9">
        <v>0</v>
      </c>
      <c r="P29" s="9">
        <v>1761</v>
      </c>
      <c r="Q29" s="9">
        <v>0</v>
      </c>
      <c r="R29" s="10">
        <f t="shared" si="6"/>
        <v>99.54776710005653</v>
      </c>
      <c r="S29" s="10">
        <v>0</v>
      </c>
      <c r="T29" s="10">
        <f>P29/N29*100</f>
        <v>100</v>
      </c>
      <c r="U29" s="10">
        <v>0</v>
      </c>
    </row>
    <row r="30" spans="1:21" s="16" customFormat="1" ht="36.75" customHeight="1">
      <c r="A30" s="23" t="s">
        <v>57</v>
      </c>
      <c r="B30" s="5" t="s">
        <v>28</v>
      </c>
      <c r="C30" s="5" t="s">
        <v>86</v>
      </c>
      <c r="D30" s="5" t="s">
        <v>33</v>
      </c>
      <c r="E30" s="5" t="s">
        <v>21</v>
      </c>
      <c r="F30" s="5" t="s">
        <v>29</v>
      </c>
      <c r="G30" s="5" t="s">
        <v>10</v>
      </c>
      <c r="H30" s="5" t="s">
        <v>34</v>
      </c>
      <c r="I30" s="5" t="s">
        <v>10</v>
      </c>
      <c r="J30" s="9">
        <v>51044</v>
      </c>
      <c r="K30" s="9">
        <v>0</v>
      </c>
      <c r="L30" s="9">
        <v>15295</v>
      </c>
      <c r="M30" s="9">
        <v>15295</v>
      </c>
      <c r="N30" s="9">
        <v>50937</v>
      </c>
      <c r="O30" s="9">
        <v>0</v>
      </c>
      <c r="P30" s="9">
        <v>50937</v>
      </c>
      <c r="Q30" s="9">
        <v>0</v>
      </c>
      <c r="R30" s="10">
        <f t="shared" si="6"/>
        <v>99.7903769297077</v>
      </c>
      <c r="S30" s="10">
        <v>0</v>
      </c>
      <c r="T30" s="10">
        <f>P30/N30*100</f>
        <v>100</v>
      </c>
      <c r="U30" s="10">
        <v>0</v>
      </c>
    </row>
    <row r="31" spans="1:21" s="16" customFormat="1" ht="36.75" customHeight="1">
      <c r="A31" s="23" t="s">
        <v>81</v>
      </c>
      <c r="B31" s="5" t="s">
        <v>28</v>
      </c>
      <c r="C31" s="5" t="s">
        <v>86</v>
      </c>
      <c r="D31" s="5" t="s">
        <v>33</v>
      </c>
      <c r="E31" s="5" t="s">
        <v>21</v>
      </c>
      <c r="F31" s="5" t="s">
        <v>29</v>
      </c>
      <c r="G31" s="5" t="s">
        <v>10</v>
      </c>
      <c r="H31" s="5" t="s">
        <v>60</v>
      </c>
      <c r="I31" s="5" t="s">
        <v>10</v>
      </c>
      <c r="J31" s="9">
        <v>85305</v>
      </c>
      <c r="K31" s="9">
        <v>0</v>
      </c>
      <c r="L31" s="9">
        <v>15295</v>
      </c>
      <c r="M31" s="9">
        <v>15295</v>
      </c>
      <c r="N31" s="9">
        <v>80053</v>
      </c>
      <c r="O31" s="9">
        <v>0</v>
      </c>
      <c r="P31" s="9">
        <v>80053</v>
      </c>
      <c r="Q31" s="9">
        <v>0</v>
      </c>
      <c r="R31" s="10">
        <f t="shared" si="6"/>
        <v>93.84326827266865</v>
      </c>
      <c r="S31" s="10">
        <v>0</v>
      </c>
      <c r="T31" s="10">
        <v>0</v>
      </c>
      <c r="U31" s="10">
        <v>0</v>
      </c>
    </row>
    <row r="32" spans="1:21" s="16" customFormat="1" ht="25.5" customHeight="1">
      <c r="A32" s="23" t="s">
        <v>71</v>
      </c>
      <c r="B32" s="5" t="s">
        <v>28</v>
      </c>
      <c r="C32" s="5" t="s">
        <v>86</v>
      </c>
      <c r="D32" s="5" t="s">
        <v>33</v>
      </c>
      <c r="E32" s="5" t="s">
        <v>21</v>
      </c>
      <c r="F32" s="5" t="s">
        <v>29</v>
      </c>
      <c r="G32" s="5" t="s">
        <v>69</v>
      </c>
      <c r="H32" s="5" t="s">
        <v>19</v>
      </c>
      <c r="I32" s="5" t="s">
        <v>10</v>
      </c>
      <c r="J32" s="9">
        <f aca="true" t="shared" si="8" ref="J32:J39">K32</f>
        <v>6053</v>
      </c>
      <c r="K32" s="9">
        <v>6053</v>
      </c>
      <c r="L32" s="9">
        <v>15295</v>
      </c>
      <c r="M32" s="9">
        <v>15295</v>
      </c>
      <c r="N32" s="9">
        <f>O32</f>
        <v>6026</v>
      </c>
      <c r="O32" s="9">
        <v>6026</v>
      </c>
      <c r="P32" s="9">
        <f>Q32</f>
        <v>6026</v>
      </c>
      <c r="Q32" s="9">
        <v>6026</v>
      </c>
      <c r="R32" s="10">
        <f t="shared" si="6"/>
        <v>99.55394019494466</v>
      </c>
      <c r="S32" s="10">
        <f aca="true" t="shared" si="9" ref="S32:S43">Q32/K32*100</f>
        <v>99.55394019494466</v>
      </c>
      <c r="T32" s="10">
        <f aca="true" t="shared" si="10" ref="T32:T40">P32/N32*100</f>
        <v>100</v>
      </c>
      <c r="U32" s="10">
        <f aca="true" t="shared" si="11" ref="U32:U40">Q32/O32*100</f>
        <v>100</v>
      </c>
    </row>
    <row r="33" spans="1:21" s="16" customFormat="1" ht="25.5" customHeight="1">
      <c r="A33" s="23" t="s">
        <v>75</v>
      </c>
      <c r="B33" s="5" t="s">
        <v>28</v>
      </c>
      <c r="C33" s="5" t="s">
        <v>86</v>
      </c>
      <c r="D33" s="5" t="s">
        <v>33</v>
      </c>
      <c r="E33" s="5" t="s">
        <v>21</v>
      </c>
      <c r="F33" s="5" t="s">
        <v>29</v>
      </c>
      <c r="G33" s="5" t="s">
        <v>69</v>
      </c>
      <c r="H33" s="5" t="s">
        <v>34</v>
      </c>
      <c r="I33" s="5" t="s">
        <v>10</v>
      </c>
      <c r="J33" s="9">
        <f t="shared" si="8"/>
        <v>124315</v>
      </c>
      <c r="K33" s="9">
        <v>124315</v>
      </c>
      <c r="L33" s="9">
        <v>15295</v>
      </c>
      <c r="M33" s="9">
        <v>15295</v>
      </c>
      <c r="N33" s="9">
        <f>O33</f>
        <v>123489</v>
      </c>
      <c r="O33" s="9">
        <v>123489</v>
      </c>
      <c r="P33" s="9">
        <f aca="true" t="shared" si="12" ref="P33:P39">Q33</f>
        <v>123489</v>
      </c>
      <c r="Q33" s="9">
        <v>123489</v>
      </c>
      <c r="R33" s="10">
        <f t="shared" si="6"/>
        <v>99.33555886256687</v>
      </c>
      <c r="S33" s="10">
        <f>Q33/K33*100</f>
        <v>99.33555886256687</v>
      </c>
      <c r="T33" s="10">
        <f>P33/N33*100</f>
        <v>100</v>
      </c>
      <c r="U33" s="10">
        <f>Q33/O33*100</f>
        <v>100</v>
      </c>
    </row>
    <row r="34" spans="1:21" s="16" customFormat="1" ht="25.5" customHeight="1">
      <c r="A34" s="23" t="s">
        <v>110</v>
      </c>
      <c r="B34" s="5" t="s">
        <v>28</v>
      </c>
      <c r="C34" s="5" t="s">
        <v>86</v>
      </c>
      <c r="D34" s="5" t="s">
        <v>33</v>
      </c>
      <c r="E34" s="5" t="s">
        <v>21</v>
      </c>
      <c r="F34" s="5" t="s">
        <v>29</v>
      </c>
      <c r="G34" s="5" t="s">
        <v>14</v>
      </c>
      <c r="H34" s="5" t="s">
        <v>60</v>
      </c>
      <c r="I34" s="5" t="s">
        <v>10</v>
      </c>
      <c r="J34" s="9">
        <f>K34</f>
        <v>301206</v>
      </c>
      <c r="K34" s="9">
        <v>301206</v>
      </c>
      <c r="L34" s="9">
        <v>15295</v>
      </c>
      <c r="M34" s="9">
        <v>15295</v>
      </c>
      <c r="N34" s="9">
        <f aca="true" t="shared" si="13" ref="N34:N39">O34</f>
        <v>294000</v>
      </c>
      <c r="O34" s="9">
        <v>294000</v>
      </c>
      <c r="P34" s="9">
        <f t="shared" si="12"/>
        <v>282421</v>
      </c>
      <c r="Q34" s="9">
        <v>282421</v>
      </c>
      <c r="R34" s="10">
        <f>P34/J34*100</f>
        <v>93.76340444745456</v>
      </c>
      <c r="S34" s="10">
        <f>Q34/K34*100</f>
        <v>93.76340444745456</v>
      </c>
      <c r="T34" s="10">
        <f>P34/N34*100</f>
        <v>96.06156462585034</v>
      </c>
      <c r="U34" s="10">
        <f>Q34/O34*100</f>
        <v>96.06156462585034</v>
      </c>
    </row>
    <row r="35" spans="1:21" s="32" customFormat="1" ht="26.25" customHeight="1">
      <c r="A35" s="23" t="s">
        <v>70</v>
      </c>
      <c r="B35" s="31" t="s">
        <v>28</v>
      </c>
      <c r="C35" s="31" t="s">
        <v>104</v>
      </c>
      <c r="D35" s="31" t="s">
        <v>33</v>
      </c>
      <c r="E35" s="31" t="s">
        <v>21</v>
      </c>
      <c r="F35" s="31" t="s">
        <v>29</v>
      </c>
      <c r="G35" s="31" t="s">
        <v>42</v>
      </c>
      <c r="H35" s="31" t="s">
        <v>19</v>
      </c>
      <c r="I35" s="31" t="s">
        <v>10</v>
      </c>
      <c r="J35" s="9">
        <f t="shared" si="8"/>
        <v>2518</v>
      </c>
      <c r="K35" s="9">
        <v>2518</v>
      </c>
      <c r="L35" s="9">
        <v>15295</v>
      </c>
      <c r="M35" s="9">
        <v>15295</v>
      </c>
      <c r="N35" s="9">
        <f>O35</f>
        <v>1483</v>
      </c>
      <c r="O35" s="9">
        <v>1483</v>
      </c>
      <c r="P35" s="9">
        <f t="shared" si="12"/>
        <v>1483</v>
      </c>
      <c r="Q35" s="9">
        <v>1483</v>
      </c>
      <c r="R35" s="10">
        <f aca="true" t="shared" si="14" ref="R35:R41">P35/J35*100</f>
        <v>58.89594916600477</v>
      </c>
      <c r="S35" s="10">
        <f t="shared" si="9"/>
        <v>58.89594916600477</v>
      </c>
      <c r="T35" s="10">
        <f t="shared" si="10"/>
        <v>100</v>
      </c>
      <c r="U35" s="10">
        <f t="shared" si="11"/>
        <v>100</v>
      </c>
    </row>
    <row r="36" spans="1:21" s="32" customFormat="1" ht="26.25" customHeight="1">
      <c r="A36" s="23" t="s">
        <v>74</v>
      </c>
      <c r="B36" s="31" t="s">
        <v>28</v>
      </c>
      <c r="C36" s="31" t="s">
        <v>104</v>
      </c>
      <c r="D36" s="31" t="s">
        <v>33</v>
      </c>
      <c r="E36" s="31" t="s">
        <v>21</v>
      </c>
      <c r="F36" s="31" t="s">
        <v>29</v>
      </c>
      <c r="G36" s="31" t="s">
        <v>42</v>
      </c>
      <c r="H36" s="31" t="s">
        <v>34</v>
      </c>
      <c r="I36" s="31" t="s">
        <v>10</v>
      </c>
      <c r="J36" s="9">
        <f t="shared" si="8"/>
        <v>40280</v>
      </c>
      <c r="K36" s="9">
        <v>40280</v>
      </c>
      <c r="L36" s="9">
        <v>15295</v>
      </c>
      <c r="M36" s="9">
        <v>15295</v>
      </c>
      <c r="N36" s="9">
        <f t="shared" si="13"/>
        <v>39594</v>
      </c>
      <c r="O36" s="9">
        <v>39594</v>
      </c>
      <c r="P36" s="9">
        <f t="shared" si="12"/>
        <v>39594</v>
      </c>
      <c r="Q36" s="9">
        <v>39594</v>
      </c>
      <c r="R36" s="10">
        <f t="shared" si="14"/>
        <v>98.29692154915591</v>
      </c>
      <c r="S36" s="10">
        <f>Q36/K36*100</f>
        <v>98.29692154915591</v>
      </c>
      <c r="T36" s="10">
        <f aca="true" t="shared" si="15" ref="T36:U38">P36/N36*100</f>
        <v>100</v>
      </c>
      <c r="U36" s="10">
        <f t="shared" si="15"/>
        <v>100</v>
      </c>
    </row>
    <row r="37" spans="1:21" s="32" customFormat="1" ht="26.25" customHeight="1">
      <c r="A37" s="23" t="s">
        <v>111</v>
      </c>
      <c r="B37" s="31" t="s">
        <v>28</v>
      </c>
      <c r="C37" s="31" t="s">
        <v>104</v>
      </c>
      <c r="D37" s="31" t="s">
        <v>33</v>
      </c>
      <c r="E37" s="31" t="s">
        <v>21</v>
      </c>
      <c r="F37" s="31" t="s">
        <v>29</v>
      </c>
      <c r="G37" s="31" t="s">
        <v>16</v>
      </c>
      <c r="H37" s="31" t="s">
        <v>60</v>
      </c>
      <c r="I37" s="31" t="s">
        <v>10</v>
      </c>
      <c r="J37" s="9">
        <f>K37</f>
        <v>132112</v>
      </c>
      <c r="K37" s="9">
        <v>132112</v>
      </c>
      <c r="L37" s="9">
        <v>15295</v>
      </c>
      <c r="M37" s="9">
        <v>15295</v>
      </c>
      <c r="N37" s="9">
        <f t="shared" si="13"/>
        <v>128812</v>
      </c>
      <c r="O37" s="9">
        <v>128812</v>
      </c>
      <c r="P37" s="9">
        <f t="shared" si="12"/>
        <v>123872</v>
      </c>
      <c r="Q37" s="9">
        <v>123872</v>
      </c>
      <c r="R37" s="10">
        <f>P37/J37*100</f>
        <v>93.76286786968633</v>
      </c>
      <c r="S37" s="10">
        <f>Q37/K37*100</f>
        <v>93.76286786968633</v>
      </c>
      <c r="T37" s="10">
        <f t="shared" si="15"/>
        <v>96.16495357575381</v>
      </c>
      <c r="U37" s="10">
        <f t="shared" si="15"/>
        <v>96.16495357575381</v>
      </c>
    </row>
    <row r="38" spans="1:21" ht="27" customHeight="1">
      <c r="A38" s="6" t="s">
        <v>41</v>
      </c>
      <c r="B38" s="5" t="s">
        <v>28</v>
      </c>
      <c r="C38" s="5" t="s">
        <v>105</v>
      </c>
      <c r="D38" s="5" t="s">
        <v>33</v>
      </c>
      <c r="E38" s="5" t="s">
        <v>21</v>
      </c>
      <c r="F38" s="5" t="s">
        <v>29</v>
      </c>
      <c r="G38" s="5" t="s">
        <v>14</v>
      </c>
      <c r="H38" s="5" t="s">
        <v>30</v>
      </c>
      <c r="I38" s="5" t="s">
        <v>10</v>
      </c>
      <c r="J38" s="9">
        <f t="shared" si="8"/>
        <v>11003</v>
      </c>
      <c r="K38" s="9">
        <v>11003</v>
      </c>
      <c r="L38" s="9">
        <v>15295</v>
      </c>
      <c r="M38" s="9">
        <v>15295</v>
      </c>
      <c r="N38" s="9">
        <f t="shared" si="13"/>
        <v>11003</v>
      </c>
      <c r="O38" s="9">
        <v>11003</v>
      </c>
      <c r="P38" s="9">
        <f t="shared" si="12"/>
        <v>11003</v>
      </c>
      <c r="Q38" s="9">
        <v>11003</v>
      </c>
      <c r="R38" s="10">
        <f t="shared" si="14"/>
        <v>100</v>
      </c>
      <c r="S38" s="10">
        <f t="shared" si="9"/>
        <v>100</v>
      </c>
      <c r="T38" s="10">
        <f t="shared" si="15"/>
        <v>100</v>
      </c>
      <c r="U38" s="10">
        <f t="shared" si="15"/>
        <v>100</v>
      </c>
    </row>
    <row r="39" spans="1:21" ht="60.75" customHeight="1">
      <c r="A39" s="6" t="s">
        <v>85</v>
      </c>
      <c r="B39" s="7">
        <v>1003</v>
      </c>
      <c r="C39" s="5" t="s">
        <v>87</v>
      </c>
      <c r="D39" s="8" t="s">
        <v>33</v>
      </c>
      <c r="E39" s="7">
        <v>903</v>
      </c>
      <c r="F39" s="7">
        <v>262</v>
      </c>
      <c r="G39" s="8" t="s">
        <v>16</v>
      </c>
      <c r="H39" s="8" t="s">
        <v>88</v>
      </c>
      <c r="I39" s="8" t="s">
        <v>17</v>
      </c>
      <c r="J39" s="9">
        <f t="shared" si="8"/>
        <v>31208</v>
      </c>
      <c r="K39" s="9">
        <v>31208</v>
      </c>
      <c r="L39" s="9">
        <v>28922</v>
      </c>
      <c r="M39" s="9">
        <v>28922</v>
      </c>
      <c r="N39" s="9">
        <f t="shared" si="13"/>
        <v>31208</v>
      </c>
      <c r="O39" s="9">
        <v>31208</v>
      </c>
      <c r="P39" s="9">
        <f t="shared" si="12"/>
        <v>31208</v>
      </c>
      <c r="Q39" s="9">
        <v>31208</v>
      </c>
      <c r="R39" s="10">
        <f t="shared" si="14"/>
        <v>100</v>
      </c>
      <c r="S39" s="10">
        <f t="shared" si="9"/>
        <v>100</v>
      </c>
      <c r="T39" s="10">
        <f t="shared" si="10"/>
        <v>100</v>
      </c>
      <c r="U39" s="10">
        <f t="shared" si="11"/>
        <v>100</v>
      </c>
    </row>
    <row r="40" spans="1:21" ht="57.75" customHeight="1">
      <c r="A40" s="22" t="s">
        <v>32</v>
      </c>
      <c r="B40" s="7">
        <v>1003</v>
      </c>
      <c r="C40" s="5" t="s">
        <v>109</v>
      </c>
      <c r="D40" s="8" t="s">
        <v>33</v>
      </c>
      <c r="E40" s="7">
        <v>903</v>
      </c>
      <c r="F40" s="7">
        <v>262</v>
      </c>
      <c r="G40" s="8" t="s">
        <v>16</v>
      </c>
      <c r="H40" s="8" t="s">
        <v>11</v>
      </c>
      <c r="I40" s="8" t="s">
        <v>31</v>
      </c>
      <c r="J40" s="9">
        <f>K40</f>
        <v>4201</v>
      </c>
      <c r="K40" s="9">
        <v>4201</v>
      </c>
      <c r="L40" s="9">
        <v>11124</v>
      </c>
      <c r="M40" s="9">
        <v>11124</v>
      </c>
      <c r="N40" s="9">
        <f>O40</f>
        <v>4201</v>
      </c>
      <c r="O40" s="9">
        <v>4201</v>
      </c>
      <c r="P40" s="9">
        <f>Q40</f>
        <v>4201</v>
      </c>
      <c r="Q40" s="9">
        <v>4201</v>
      </c>
      <c r="R40" s="10">
        <f t="shared" si="14"/>
        <v>100</v>
      </c>
      <c r="S40" s="10">
        <f t="shared" si="9"/>
        <v>100</v>
      </c>
      <c r="T40" s="10">
        <f t="shared" si="10"/>
        <v>100</v>
      </c>
      <c r="U40" s="10">
        <f t="shared" si="11"/>
        <v>100</v>
      </c>
    </row>
    <row r="41" spans="1:21" s="11" customFormat="1" ht="23.25" customHeight="1" hidden="1">
      <c r="A41" s="23" t="s">
        <v>77</v>
      </c>
      <c r="B41" s="7">
        <v>1003</v>
      </c>
      <c r="C41" s="7">
        <v>9900709</v>
      </c>
      <c r="D41" s="8" t="s">
        <v>33</v>
      </c>
      <c r="E41" s="7">
        <v>903</v>
      </c>
      <c r="F41" s="7">
        <v>262</v>
      </c>
      <c r="G41" s="8" t="s">
        <v>10</v>
      </c>
      <c r="H41" s="8" t="s">
        <v>76</v>
      </c>
      <c r="I41" s="8" t="s">
        <v>10</v>
      </c>
      <c r="J41" s="9">
        <v>0</v>
      </c>
      <c r="K41" s="9">
        <v>0</v>
      </c>
      <c r="L41" s="9">
        <v>195</v>
      </c>
      <c r="M41" s="9">
        <v>195</v>
      </c>
      <c r="N41" s="9">
        <v>0</v>
      </c>
      <c r="O41" s="9">
        <v>0</v>
      </c>
      <c r="P41" s="9">
        <v>0</v>
      </c>
      <c r="Q41" s="9">
        <v>0</v>
      </c>
      <c r="R41" s="10" t="e">
        <f t="shared" si="14"/>
        <v>#DIV/0!</v>
      </c>
      <c r="S41" s="10">
        <v>0</v>
      </c>
      <c r="T41" s="10" t="e">
        <f>P41/N41*100</f>
        <v>#DIV/0!</v>
      </c>
      <c r="U41" s="10">
        <v>0</v>
      </c>
    </row>
    <row r="42" spans="1:21" s="18" customFormat="1" ht="12.75" customHeight="1">
      <c r="A42" s="17" t="s">
        <v>18</v>
      </c>
      <c r="B42" s="40"/>
      <c r="C42" s="40"/>
      <c r="D42" s="40"/>
      <c r="E42" s="40"/>
      <c r="F42" s="40"/>
      <c r="G42" s="40"/>
      <c r="H42" s="40"/>
      <c r="I42" s="40"/>
      <c r="J42" s="26">
        <f>SUM(J28:J41)</f>
        <v>791014</v>
      </c>
      <c r="K42" s="26">
        <f>SUM(K28:K41)</f>
        <v>652896</v>
      </c>
      <c r="L42" s="26">
        <f>SUM(L38:L41)</f>
        <v>55536</v>
      </c>
      <c r="M42" s="26">
        <f>SUM(M38:M41)</f>
        <v>55536</v>
      </c>
      <c r="N42" s="26">
        <f>SUM(N28:N41)</f>
        <v>772567</v>
      </c>
      <c r="O42" s="26">
        <f>SUM(O28:O41)</f>
        <v>639816</v>
      </c>
      <c r="P42" s="26">
        <f>SUM(P28:P41)</f>
        <v>756048</v>
      </c>
      <c r="Q42" s="26">
        <f>SUM(Q28:Q41)</f>
        <v>623297</v>
      </c>
      <c r="R42" s="28">
        <f aca="true" t="shared" si="16" ref="R42:R47">P42/J42*100</f>
        <v>95.57959783265531</v>
      </c>
      <c r="S42" s="28">
        <v>0</v>
      </c>
      <c r="T42" s="28">
        <v>0</v>
      </c>
      <c r="U42" s="28">
        <v>0</v>
      </c>
    </row>
    <row r="43" spans="1:21" s="4" customFormat="1" ht="45.75" customHeight="1">
      <c r="A43" s="6" t="s">
        <v>44</v>
      </c>
      <c r="B43" s="7">
        <v>1004</v>
      </c>
      <c r="C43" s="7">
        <v>9907999</v>
      </c>
      <c r="D43" s="8" t="s">
        <v>33</v>
      </c>
      <c r="E43" s="7">
        <v>903</v>
      </c>
      <c r="F43" s="7">
        <v>262</v>
      </c>
      <c r="G43" s="8" t="s">
        <v>69</v>
      </c>
      <c r="H43" s="8" t="s">
        <v>13</v>
      </c>
      <c r="I43" s="8" t="s">
        <v>10</v>
      </c>
      <c r="J43" s="9">
        <v>1179</v>
      </c>
      <c r="K43" s="9">
        <v>1179</v>
      </c>
      <c r="L43" s="9">
        <v>57103</v>
      </c>
      <c r="M43" s="9">
        <v>57103</v>
      </c>
      <c r="N43" s="9">
        <v>0</v>
      </c>
      <c r="O43" s="9">
        <v>0</v>
      </c>
      <c r="P43" s="9">
        <v>0</v>
      </c>
      <c r="Q43" s="9">
        <v>0</v>
      </c>
      <c r="R43" s="10">
        <f t="shared" si="16"/>
        <v>0</v>
      </c>
      <c r="S43" s="10">
        <f t="shared" si="9"/>
        <v>0</v>
      </c>
      <c r="T43" s="10">
        <v>0</v>
      </c>
      <c r="U43" s="10">
        <v>0</v>
      </c>
    </row>
    <row r="44" spans="1:21" s="4" customFormat="1" ht="46.5" customHeight="1">
      <c r="A44" s="6" t="s">
        <v>40</v>
      </c>
      <c r="B44" s="7">
        <v>1004</v>
      </c>
      <c r="C44" s="7">
        <v>9905082</v>
      </c>
      <c r="D44" s="8" t="s">
        <v>55</v>
      </c>
      <c r="E44" s="7">
        <v>903</v>
      </c>
      <c r="F44" s="7">
        <v>310</v>
      </c>
      <c r="G44" s="8" t="s">
        <v>16</v>
      </c>
      <c r="H44" s="8" t="s">
        <v>13</v>
      </c>
      <c r="I44" s="8" t="s">
        <v>106</v>
      </c>
      <c r="J44" s="9">
        <f>K44</f>
        <v>9903</v>
      </c>
      <c r="K44" s="9">
        <v>9903</v>
      </c>
      <c r="L44" s="9">
        <v>4079</v>
      </c>
      <c r="M44" s="9">
        <v>4079</v>
      </c>
      <c r="N44" s="9">
        <f>O44</f>
        <v>9903</v>
      </c>
      <c r="O44" s="9">
        <v>9903</v>
      </c>
      <c r="P44" s="9">
        <f>Q44</f>
        <v>9903</v>
      </c>
      <c r="Q44" s="9">
        <v>9903</v>
      </c>
      <c r="R44" s="10">
        <f t="shared" si="16"/>
        <v>100</v>
      </c>
      <c r="S44" s="10">
        <f>Q44/K44*100</f>
        <v>100</v>
      </c>
      <c r="T44" s="10">
        <f aca="true" t="shared" si="17" ref="T44:U47">P44/N44*100</f>
        <v>100</v>
      </c>
      <c r="U44" s="10">
        <f t="shared" si="17"/>
        <v>100</v>
      </c>
    </row>
    <row r="45" spans="1:21" s="4" customFormat="1" ht="48" customHeight="1">
      <c r="A45" s="6" t="s">
        <v>40</v>
      </c>
      <c r="B45" s="7">
        <v>1004</v>
      </c>
      <c r="C45" s="7">
        <v>9907507</v>
      </c>
      <c r="D45" s="8" t="s">
        <v>55</v>
      </c>
      <c r="E45" s="7">
        <v>903</v>
      </c>
      <c r="F45" s="7">
        <v>310</v>
      </c>
      <c r="G45" s="8" t="s">
        <v>14</v>
      </c>
      <c r="H45" s="8" t="s">
        <v>13</v>
      </c>
      <c r="I45" s="8" t="s">
        <v>10</v>
      </c>
      <c r="J45" s="9">
        <f>K45</f>
        <v>46212</v>
      </c>
      <c r="K45" s="9">
        <v>46212</v>
      </c>
      <c r="L45" s="9">
        <v>4079</v>
      </c>
      <c r="M45" s="9">
        <v>4079</v>
      </c>
      <c r="N45" s="9">
        <f>O45</f>
        <v>45516</v>
      </c>
      <c r="O45" s="9">
        <v>45516</v>
      </c>
      <c r="P45" s="9">
        <f>Q45</f>
        <v>45516</v>
      </c>
      <c r="Q45" s="9">
        <v>45516</v>
      </c>
      <c r="R45" s="10">
        <f t="shared" si="16"/>
        <v>98.49389768891197</v>
      </c>
      <c r="S45" s="10">
        <f>Q45/K45*100</f>
        <v>98.49389768891197</v>
      </c>
      <c r="T45" s="10">
        <f t="shared" si="17"/>
        <v>100</v>
      </c>
      <c r="U45" s="10">
        <f t="shared" si="17"/>
        <v>100</v>
      </c>
    </row>
    <row r="46" spans="1:21" s="18" customFormat="1" ht="12.75" customHeight="1">
      <c r="A46" s="17" t="s">
        <v>18</v>
      </c>
      <c r="B46" s="40"/>
      <c r="C46" s="40"/>
      <c r="D46" s="40"/>
      <c r="E46" s="40"/>
      <c r="F46" s="40"/>
      <c r="G46" s="40"/>
      <c r="H46" s="40"/>
      <c r="I46" s="40"/>
      <c r="J46" s="12">
        <f>J45+J44+J43</f>
        <v>57294</v>
      </c>
      <c r="K46" s="12">
        <f>K45+K44+K43</f>
        <v>57294</v>
      </c>
      <c r="L46" s="12">
        <f>SUM(L43:L45)</f>
        <v>65261</v>
      </c>
      <c r="M46" s="12">
        <f>SUM(M43:M45)</f>
        <v>65261</v>
      </c>
      <c r="N46" s="12">
        <f>N45+N44+N43</f>
        <v>55419</v>
      </c>
      <c r="O46" s="12">
        <f>O45+O44+O43</f>
        <v>55419</v>
      </c>
      <c r="P46" s="12">
        <f>P45+P44+P43</f>
        <v>55419</v>
      </c>
      <c r="Q46" s="12">
        <f>Q45+Q44+Q43</f>
        <v>55419</v>
      </c>
      <c r="R46" s="28">
        <f t="shared" si="16"/>
        <v>96.72740601110064</v>
      </c>
      <c r="S46" s="28">
        <f>Q46/K46*100</f>
        <v>96.72740601110064</v>
      </c>
      <c r="T46" s="28">
        <f t="shared" si="17"/>
        <v>100</v>
      </c>
      <c r="U46" s="28">
        <f t="shared" si="17"/>
        <v>100</v>
      </c>
    </row>
    <row r="47" spans="1:21" ht="11.25">
      <c r="A47" s="24" t="s">
        <v>12</v>
      </c>
      <c r="B47" s="13"/>
      <c r="C47" s="13"/>
      <c r="D47" s="13"/>
      <c r="E47" s="14"/>
      <c r="F47" s="14"/>
      <c r="G47" s="13"/>
      <c r="H47" s="13"/>
      <c r="I47" s="13"/>
      <c r="J47" s="26">
        <f>J42+J27+J25+J23+J21+J19+J17+J46</f>
        <v>927013</v>
      </c>
      <c r="K47" s="26">
        <f>K42+K27+K25+K23+K21+K19+K17+K46</f>
        <v>710190</v>
      </c>
      <c r="L47" s="26" t="e">
        <f>L17+L21+#REF!+L42+L46+L25+#REF!</f>
        <v>#REF!</v>
      </c>
      <c r="M47" s="26" t="e">
        <f>M17+M21+#REF!+M42+M46+M25+#REF!</f>
        <v>#REF!</v>
      </c>
      <c r="N47" s="26">
        <f>N42+N27+N25+N23+N21+N19+N17+N46</f>
        <v>893199</v>
      </c>
      <c r="O47" s="26">
        <f>O42+O27+O25+O23+O21+O19+O17+O46</f>
        <v>695235</v>
      </c>
      <c r="P47" s="26">
        <f>P42+P27+P25+P23+P21+P19+P17+P46</f>
        <v>876680</v>
      </c>
      <c r="Q47" s="26">
        <f>Q42+Q27+Q25+Q23+Q21+Q19+Q17+Q46</f>
        <v>678716</v>
      </c>
      <c r="R47" s="28">
        <f t="shared" si="16"/>
        <v>94.57041055519178</v>
      </c>
      <c r="S47" s="28">
        <f>Q47/K47*100</f>
        <v>95.56822822061702</v>
      </c>
      <c r="T47" s="28">
        <f t="shared" si="17"/>
        <v>98.15058010588906</v>
      </c>
      <c r="U47" s="28">
        <f t="shared" si="17"/>
        <v>97.62396887383403</v>
      </c>
    </row>
    <row r="48" spans="1:21" s="37" customFormat="1" ht="92.25" customHeight="1" hidden="1">
      <c r="A48" s="33" t="s">
        <v>108</v>
      </c>
      <c r="B48" s="34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6"/>
      <c r="O48" s="36" t="s">
        <v>89</v>
      </c>
      <c r="P48" s="36"/>
      <c r="Q48" s="36" t="s">
        <v>107</v>
      </c>
      <c r="R48" s="36"/>
      <c r="S48" s="36"/>
      <c r="T48" s="36"/>
      <c r="U48" s="36"/>
    </row>
    <row r="49" spans="2:9" ht="16.5" customHeight="1">
      <c r="B49" s="3"/>
      <c r="C49" s="3"/>
      <c r="D49" s="3"/>
      <c r="E49" s="3"/>
      <c r="F49" s="3"/>
      <c r="G49" s="3"/>
      <c r="H49" s="3"/>
      <c r="I49" s="3"/>
    </row>
    <row r="50" spans="2:9" ht="14.25" customHeight="1">
      <c r="B50" s="3"/>
      <c r="C50" s="3"/>
      <c r="D50" s="3"/>
      <c r="E50" s="3"/>
      <c r="F50" s="3"/>
      <c r="G50" s="3"/>
      <c r="H50" s="3"/>
      <c r="I50" s="3"/>
    </row>
    <row r="51" ht="11.25" hidden="1"/>
    <row r="53" ht="15.75" customHeight="1"/>
    <row r="54" ht="53.25" customHeight="1"/>
  </sheetData>
  <sheetProtection/>
  <mergeCells count="36">
    <mergeCell ref="E4:E8"/>
    <mergeCell ref="B2:U2"/>
    <mergeCell ref="P4:Q5"/>
    <mergeCell ref="R4:S5"/>
    <mergeCell ref="T4:U5"/>
    <mergeCell ref="S6:S8"/>
    <mergeCell ref="T6:T8"/>
    <mergeCell ref="F4:F8"/>
    <mergeCell ref="G4:G8"/>
    <mergeCell ref="H4:H8"/>
    <mergeCell ref="A4:A8"/>
    <mergeCell ref="B4:B8"/>
    <mergeCell ref="C4:C8"/>
    <mergeCell ref="D4:D8"/>
    <mergeCell ref="L4:M5"/>
    <mergeCell ref="N4:O5"/>
    <mergeCell ref="J4:K5"/>
    <mergeCell ref="K6:K8"/>
    <mergeCell ref="I4:I8"/>
    <mergeCell ref="J6:J8"/>
    <mergeCell ref="B42:I42"/>
    <mergeCell ref="B46:I46"/>
    <mergeCell ref="B23:I23"/>
    <mergeCell ref="B27:I27"/>
    <mergeCell ref="B19:I19"/>
    <mergeCell ref="B17:I17"/>
    <mergeCell ref="B21:I21"/>
    <mergeCell ref="B25:I25"/>
    <mergeCell ref="U6:U8"/>
    <mergeCell ref="L6:L8"/>
    <mergeCell ref="M6:M8"/>
    <mergeCell ref="N6:N8"/>
    <mergeCell ref="O6:O8"/>
    <mergeCell ref="Q6:Q8"/>
    <mergeCell ref="R6:R8"/>
    <mergeCell ref="P6:P8"/>
  </mergeCells>
  <printOptions/>
  <pageMargins left="0.4724409448818898" right="0" top="0.984251968503937" bottom="0.5905511811023623" header="0" footer="0"/>
  <pageSetup horizontalDpi="600" verticalDpi="600" orientation="landscape" paperSize="9" scale="80" r:id="rId1"/>
  <ignoredErrors>
    <ignoredError sqref="B9:U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</dc:creator>
  <cp:keywords/>
  <dc:description/>
  <cp:lastModifiedBy>user</cp:lastModifiedBy>
  <cp:lastPrinted>2016-01-26T10:42:28Z</cp:lastPrinted>
  <dcterms:created xsi:type="dcterms:W3CDTF">2008-04-07T09:47:45Z</dcterms:created>
  <dcterms:modified xsi:type="dcterms:W3CDTF">2016-01-26T10:42:30Z</dcterms:modified>
  <cp:category/>
  <cp:version/>
  <cp:contentType/>
  <cp:contentStatus/>
</cp:coreProperties>
</file>