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4" activeTab="0"/>
  </bookViews>
  <sheets>
    <sheet name="Бюджет на 01.07.16" sheetId="1" r:id="rId1"/>
    <sheet name="Внебюджет на 01.07.2016" sheetId="2" r:id="rId2"/>
  </sheets>
  <definedNames>
    <definedName name="_xlnm.Print_Area" localSheetId="0">'Бюджет на 01.07.16'!$A$1:$Q$60</definedName>
  </definedNames>
  <calcPr fullCalcOnLoad="1"/>
</workbook>
</file>

<file path=xl/sharedStrings.xml><?xml version="1.0" encoding="utf-8"?>
<sst xmlns="http://schemas.openxmlformats.org/spreadsheetml/2006/main" count="378" uniqueCount="130">
  <si>
    <t>код</t>
  </si>
  <si>
    <t>всего</t>
  </si>
  <si>
    <t>Кассовый план (целых ед.)</t>
  </si>
  <si>
    <t>Кассовое исполнение (целых ед.)</t>
  </si>
  <si>
    <t>04215</t>
  </si>
  <si>
    <t>04202</t>
  </si>
  <si>
    <t>0705 4290000 001 211</t>
  </si>
  <si>
    <t>0705 4290000 001 213</t>
  </si>
  <si>
    <t>0705 4290000 001 221</t>
  </si>
  <si>
    <t>04203</t>
  </si>
  <si>
    <t>0705 4290000 001 225</t>
  </si>
  <si>
    <t>0705 4290000 001 226</t>
  </si>
  <si>
    <t>0705 4290000 001 340</t>
  </si>
  <si>
    <t>0309 3020000 001 211</t>
  </si>
  <si>
    <t>0309 3020000 001 212</t>
  </si>
  <si>
    <t>0309 3020000 001 213</t>
  </si>
  <si>
    <t>0309 3020000 001 221</t>
  </si>
  <si>
    <t>0309 3020000 001 223</t>
  </si>
  <si>
    <t>0309 3020000 001 225</t>
  </si>
  <si>
    <t>0309 3020000 001 226</t>
  </si>
  <si>
    <t>0309 3020000 001 290</t>
  </si>
  <si>
    <t>0309 3020000 001 310</t>
  </si>
  <si>
    <t>0309 3020000 001 340</t>
  </si>
  <si>
    <t>0302 2020000 001 211</t>
  </si>
  <si>
    <t>0302 2020000 001 213</t>
  </si>
  <si>
    <t>0302 2020000 001 221</t>
  </si>
  <si>
    <t>0302 2020000 001 223</t>
  </si>
  <si>
    <t>0302 2020000 001 225</t>
  </si>
  <si>
    <t>0302 2020000 001 226</t>
  </si>
  <si>
    <t>0302 2020000 001 290</t>
  </si>
  <si>
    <t>0302 2020000 001 340</t>
  </si>
  <si>
    <t>ИСПОЛНЕНИЕ БЮДЖЕТА</t>
  </si>
  <si>
    <t>0309 3020000 001 222</t>
  </si>
  <si>
    <t>МУ "Центр гражданской защиты ГОТ"</t>
  </si>
  <si>
    <t>Итого:</t>
  </si>
  <si>
    <t xml:space="preserve">ИСПОЛНЕНИЕ СМЕТЫ ДОХОДОВ И РАСХОДОВ ПО СРЕДСТВАМ, </t>
  </si>
  <si>
    <t>ПОЛУЧЕННЫМ ОТ ПРЕДПРИНИМАТЕЛЬСКОЙ И ИНОЙ ПРИНОСЯЩЕЙ ДОХОД ДЕЯТЕЛЬНОСТИ</t>
  </si>
  <si>
    <t xml:space="preserve">Утвержденный план на год </t>
  </si>
  <si>
    <t>Кассовое исполнение за отчетный период</t>
  </si>
  <si>
    <t>% исполнения к утвержденному плану</t>
  </si>
  <si>
    <t>тыс. руб.</t>
  </si>
  <si>
    <t>0705 4290000 001 212</t>
  </si>
  <si>
    <t>0705 4290000 001 222</t>
  </si>
  <si>
    <t>0705 4290000 001 290</t>
  </si>
  <si>
    <t>0705 4290000 001 310</t>
  </si>
  <si>
    <t>Расходы по видам</t>
  </si>
  <si>
    <t>Доходы по видам</t>
  </si>
  <si>
    <t>906 30201040040001 130</t>
  </si>
  <si>
    <t>906 30398040040000 180</t>
  </si>
  <si>
    <t>04210</t>
  </si>
  <si>
    <t>225</t>
  </si>
  <si>
    <t>КФСР</t>
  </si>
  <si>
    <t>КЦСР</t>
  </si>
  <si>
    <t>КВР</t>
  </si>
  <si>
    <t>КОСГУ</t>
  </si>
  <si>
    <t>Доп. ФК</t>
  </si>
  <si>
    <t>Доп. ЭК</t>
  </si>
  <si>
    <t>211</t>
  </si>
  <si>
    <t>000</t>
  </si>
  <si>
    <t>00000</t>
  </si>
  <si>
    <t>213</t>
  </si>
  <si>
    <t>221</t>
  </si>
  <si>
    <t>223</t>
  </si>
  <si>
    <t>226</t>
  </si>
  <si>
    <t>290</t>
  </si>
  <si>
    <t>310</t>
  </si>
  <si>
    <t>340</t>
  </si>
  <si>
    <t>0309</t>
  </si>
  <si>
    <t>242</t>
  </si>
  <si>
    <t>212</t>
  </si>
  <si>
    <t>002</t>
  </si>
  <si>
    <t>0314</t>
  </si>
  <si>
    <t>0705</t>
  </si>
  <si>
    <t/>
  </si>
  <si>
    <t>в т.ч. Средства вышестоящих бюджетов</t>
  </si>
  <si>
    <t>Процент исполнения (%)</t>
  </si>
  <si>
    <t>Код бюджетной классификации (раздел, подраздел, целевая статья, вид расходов, КОСГУ)</t>
  </si>
  <si>
    <t>Всего:</t>
  </si>
  <si>
    <t>Всего расходов:</t>
  </si>
  <si>
    <t>Всего доходов:</t>
  </si>
  <si>
    <t>Код бюджетной класификации (раздел, подраздел, целевая статья, вид расходов, КОСГУ)</t>
  </si>
  <si>
    <t>Наименование учреждения</t>
  </si>
  <si>
    <t>Остаток начало года</t>
  </si>
  <si>
    <t>Всего остаток на начало года:</t>
  </si>
  <si>
    <t>к кассовому плану</t>
  </si>
  <si>
    <t xml:space="preserve">Департамент общественной безопасности мэрии городского округа Тольятти </t>
  </si>
  <si>
    <t>Утвержденный план на год (целых ед.)</t>
  </si>
  <si>
    <t>Уточненный план на год (целых ед.)</t>
  </si>
  <si>
    <t>288</t>
  </si>
  <si>
    <t>7951301</t>
  </si>
  <si>
    <t>241</t>
  </si>
  <si>
    <t>154</t>
  </si>
  <si>
    <t>к уточненному плану</t>
  </si>
  <si>
    <t>Департамент общественной безопасности мэрии городского округа Тольятти</t>
  </si>
  <si>
    <t>МКУ "Охрана общественного порядка"</t>
  </si>
  <si>
    <t>0705 4290000 001 223</t>
  </si>
  <si>
    <t>Остаток на начало года</t>
  </si>
  <si>
    <t>611</t>
  </si>
  <si>
    <t>612</t>
  </si>
  <si>
    <t>0310</t>
  </si>
  <si>
    <t>630</t>
  </si>
  <si>
    <t>244</t>
  </si>
  <si>
    <t>111</t>
  </si>
  <si>
    <t>112</t>
  </si>
  <si>
    <t>04201</t>
  </si>
  <si>
    <t>851</t>
  </si>
  <si>
    <t>04205</t>
  </si>
  <si>
    <t>852</t>
  </si>
  <si>
    <t>04206</t>
  </si>
  <si>
    <t>тыс.руб.</t>
  </si>
  <si>
    <t>1607519</t>
  </si>
  <si>
    <t>Экономист________________________ Е.С. Кулясова</t>
  </si>
  <si>
    <t>МБОУ ДПО "Курсы ГО г.о. Тольятти"</t>
  </si>
  <si>
    <t>2800010020</t>
  </si>
  <si>
    <t>0600004150</t>
  </si>
  <si>
    <t>1000004150</t>
  </si>
  <si>
    <t>1600004150</t>
  </si>
  <si>
    <t>1600010050</t>
  </si>
  <si>
    <t>1600012150</t>
  </si>
  <si>
    <t>119</t>
  </si>
  <si>
    <t>0900002160</t>
  </si>
  <si>
    <t>0900004160</t>
  </si>
  <si>
    <t>1000004160</t>
  </si>
  <si>
    <t>1000004140</t>
  </si>
  <si>
    <t>2210004140</t>
  </si>
  <si>
    <t>0900004140</t>
  </si>
  <si>
    <t>0900012140</t>
  </si>
  <si>
    <t>09000121400</t>
  </si>
  <si>
    <t>И.о. руководителя департамента ________________________ Е.В. Румянцев</t>
  </si>
  <si>
    <t>на 01 июля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</si>
</sst>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u val="single"/>
      <sz val="10"/>
      <name val="Times New Roman"/>
      <family val="1"/>
    </font>
    <font>
      <b/>
      <sz val="10"/>
      <name val="Arial"/>
      <family val="0"/>
    </font>
    <font>
      <b/>
      <sz val="12"/>
      <name val="MS Sans Serif"/>
      <family val="2"/>
    </font>
    <font>
      <b/>
      <sz val="12"/>
      <name val="Arial Narrow"/>
      <family val="2"/>
    </font>
    <font>
      <sz val="12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9" fillId="32" borderId="12" xfId="0" applyNumberFormat="1" applyFont="1" applyFill="1" applyBorder="1" applyAlignment="1">
      <alignment horizontal="center" vertical="center" wrapText="1"/>
    </xf>
    <xf numFmtId="3" fontId="9" fillId="32" borderId="12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/>
    </xf>
    <xf numFmtId="49" fontId="9" fillId="32" borderId="13" xfId="0" applyNumberFormat="1" applyFont="1" applyFill="1" applyBorder="1" applyAlignment="1">
      <alignment horizontal="center" vertical="center" wrapText="1"/>
    </xf>
    <xf numFmtId="3" fontId="9" fillId="32" borderId="13" xfId="0" applyNumberFormat="1" applyFont="1" applyFill="1" applyBorder="1" applyAlignment="1">
      <alignment horizontal="center" vertical="center" wrapText="1"/>
    </xf>
    <xf numFmtId="3" fontId="12" fillId="32" borderId="13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3" fontId="9" fillId="32" borderId="13" xfId="0" applyNumberFormat="1" applyFont="1" applyFill="1" applyBorder="1" applyAlignment="1">
      <alignment horizontal="center" vertical="center" wrapText="1"/>
    </xf>
    <xf numFmtId="3" fontId="11" fillId="32" borderId="21" xfId="0" applyNumberFormat="1" applyFont="1" applyFill="1" applyBorder="1" applyAlignment="1">
      <alignment horizontal="center" vertical="center" wrapText="1"/>
    </xf>
    <xf numFmtId="3" fontId="11" fillId="32" borderId="21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3" fontId="7" fillId="32" borderId="0" xfId="0" applyNumberFormat="1" applyFont="1" applyFill="1" applyAlignment="1">
      <alignment/>
    </xf>
    <xf numFmtId="0" fontId="7" fillId="32" borderId="13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0" fillId="32" borderId="22" xfId="0" applyFill="1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20" xfId="0" applyFill="1" applyBorder="1" applyAlignment="1">
      <alignment/>
    </xf>
    <xf numFmtId="3" fontId="0" fillId="32" borderId="0" xfId="0" applyNumberFormat="1" applyFill="1" applyAlignment="1">
      <alignment/>
    </xf>
    <xf numFmtId="3" fontId="11" fillId="32" borderId="23" xfId="0" applyNumberFormat="1" applyFont="1" applyFill="1" applyBorder="1" applyAlignment="1">
      <alignment horizontal="center" vertical="center" wrapText="1"/>
    </xf>
    <xf numFmtId="3" fontId="11" fillId="32" borderId="23" xfId="0" applyNumberFormat="1" applyFont="1" applyFill="1" applyBorder="1" applyAlignment="1">
      <alignment horizontal="center" vertical="center" wrapText="1"/>
    </xf>
    <xf numFmtId="3" fontId="16" fillId="32" borderId="21" xfId="0" applyNumberFormat="1" applyFont="1" applyFill="1" applyBorder="1" applyAlignment="1">
      <alignment horizontal="center"/>
    </xf>
    <xf numFmtId="3" fontId="16" fillId="32" borderId="23" xfId="0" applyNumberFormat="1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0" fontId="0" fillId="32" borderId="21" xfId="0" applyFill="1" applyBorder="1" applyAlignment="1">
      <alignment/>
    </xf>
    <xf numFmtId="0" fontId="14" fillId="32" borderId="21" xfId="0" applyFont="1" applyFill="1" applyBorder="1" applyAlignment="1">
      <alignment/>
    </xf>
    <xf numFmtId="49" fontId="15" fillId="32" borderId="21" xfId="0" applyNumberFormat="1" applyFont="1" applyFill="1" applyBorder="1" applyAlignment="1">
      <alignment horizontal="center"/>
    </xf>
    <xf numFmtId="3" fontId="11" fillId="32" borderId="24" xfId="0" applyNumberFormat="1" applyFont="1" applyFill="1" applyBorder="1" applyAlignment="1">
      <alignment horizontal="center" vertical="center" wrapText="1"/>
    </xf>
    <xf numFmtId="3" fontId="11" fillId="32" borderId="25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/>
    </xf>
    <xf numFmtId="0" fontId="14" fillId="32" borderId="27" xfId="0" applyFont="1" applyFill="1" applyBorder="1" applyAlignment="1">
      <alignment/>
    </xf>
    <xf numFmtId="3" fontId="11" fillId="32" borderId="28" xfId="0" applyNumberFormat="1" applyFont="1" applyFill="1" applyBorder="1" applyAlignment="1">
      <alignment horizontal="center" vertical="center" wrapText="1"/>
    </xf>
    <xf numFmtId="3" fontId="10" fillId="32" borderId="28" xfId="0" applyNumberFormat="1" applyFont="1" applyFill="1" applyBorder="1" applyAlignment="1">
      <alignment horizontal="center" vertical="center" wrapText="1"/>
    </xf>
    <xf numFmtId="3" fontId="11" fillId="32" borderId="28" xfId="0" applyNumberFormat="1" applyFont="1" applyFill="1" applyBorder="1" applyAlignment="1">
      <alignment horizontal="center" vertical="center" wrapText="1"/>
    </xf>
    <xf numFmtId="49" fontId="9" fillId="32" borderId="29" xfId="0" applyNumberFormat="1" applyFont="1" applyFill="1" applyBorder="1" applyAlignment="1">
      <alignment horizontal="center" vertical="center" wrapText="1"/>
    </xf>
    <xf numFmtId="3" fontId="9" fillId="32" borderId="29" xfId="0" applyNumberFormat="1" applyFont="1" applyFill="1" applyBorder="1" applyAlignment="1">
      <alignment horizontal="center" vertical="center" wrapText="1"/>
    </xf>
    <xf numFmtId="3" fontId="9" fillId="32" borderId="30" xfId="0" applyNumberFormat="1" applyFont="1" applyFill="1" applyBorder="1" applyAlignment="1">
      <alignment horizontal="center" vertical="center" wrapText="1"/>
    </xf>
    <xf numFmtId="49" fontId="9" fillId="32" borderId="31" xfId="0" applyNumberFormat="1" applyFont="1" applyFill="1" applyBorder="1" applyAlignment="1">
      <alignment horizontal="center" vertical="center" wrapText="1"/>
    </xf>
    <xf numFmtId="3" fontId="9" fillId="32" borderId="31" xfId="0" applyNumberFormat="1" applyFont="1" applyFill="1" applyBorder="1" applyAlignment="1">
      <alignment horizontal="center" vertical="center" wrapText="1"/>
    </xf>
    <xf numFmtId="3" fontId="9" fillId="32" borderId="32" xfId="0" applyNumberFormat="1" applyFont="1" applyFill="1" applyBorder="1" applyAlignment="1">
      <alignment horizontal="center" vertical="center" wrapText="1"/>
    </xf>
    <xf numFmtId="3" fontId="11" fillId="32" borderId="33" xfId="0" applyNumberFormat="1" applyFont="1" applyFill="1" applyBorder="1" applyAlignment="1">
      <alignment horizontal="center" vertical="center" wrapText="1"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3" fontId="9" fillId="32" borderId="36" xfId="0" applyNumberFormat="1" applyFont="1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/>
    </xf>
    <xf numFmtId="0" fontId="0" fillId="32" borderId="37" xfId="0" applyFill="1" applyBorder="1" applyAlignment="1">
      <alignment/>
    </xf>
    <xf numFmtId="49" fontId="11" fillId="32" borderId="38" xfId="0" applyNumberFormat="1" applyFont="1" applyFill="1" applyBorder="1" applyAlignment="1">
      <alignment horizontal="left" vertical="center" wrapText="1"/>
    </xf>
    <xf numFmtId="49" fontId="11" fillId="32" borderId="15" xfId="0" applyNumberFormat="1" applyFont="1" applyFill="1" applyBorder="1" applyAlignment="1">
      <alignment horizontal="left" vertical="center" wrapText="1"/>
    </xf>
    <xf numFmtId="49" fontId="11" fillId="32" borderId="39" xfId="0" applyNumberFormat="1" applyFont="1" applyFill="1" applyBorder="1" applyAlignment="1">
      <alignment horizontal="left" vertical="center" wrapText="1"/>
    </xf>
    <xf numFmtId="49" fontId="11" fillId="32" borderId="40" xfId="0" applyNumberFormat="1" applyFont="1" applyFill="1" applyBorder="1" applyAlignment="1">
      <alignment horizontal="left" vertical="center" wrapText="1"/>
    </xf>
    <xf numFmtId="49" fontId="11" fillId="32" borderId="41" xfId="0" applyNumberFormat="1" applyFont="1" applyFill="1" applyBorder="1" applyAlignment="1">
      <alignment horizontal="left" vertical="center" wrapText="1"/>
    </xf>
    <xf numFmtId="49" fontId="11" fillId="32" borderId="42" xfId="0" applyNumberFormat="1" applyFont="1" applyFill="1" applyBorder="1" applyAlignment="1">
      <alignment horizontal="left" vertical="center" wrapText="1"/>
    </xf>
    <xf numFmtId="49" fontId="11" fillId="32" borderId="28" xfId="0" applyNumberFormat="1" applyFont="1" applyFill="1" applyBorder="1" applyAlignment="1">
      <alignment horizontal="left" vertical="center" wrapText="1"/>
    </xf>
    <xf numFmtId="0" fontId="0" fillId="32" borderId="20" xfId="0" applyFill="1" applyBorder="1" applyAlignment="1">
      <alignment horizontal="center" vertical="center"/>
    </xf>
    <xf numFmtId="49" fontId="11" fillId="32" borderId="38" xfId="0" applyNumberFormat="1" applyFont="1" applyFill="1" applyBorder="1" applyAlignment="1">
      <alignment horizontal="left" vertical="center" wrapText="1"/>
    </xf>
    <xf numFmtId="49" fontId="11" fillId="32" borderId="15" xfId="0" applyNumberFormat="1" applyFont="1" applyFill="1" applyBorder="1" applyAlignment="1">
      <alignment horizontal="left" vertical="center" wrapText="1"/>
    </xf>
    <xf numFmtId="49" fontId="11" fillId="32" borderId="39" xfId="0" applyNumberFormat="1" applyFont="1" applyFill="1" applyBorder="1" applyAlignment="1">
      <alignment horizontal="left" vertical="center" wrapText="1"/>
    </xf>
    <xf numFmtId="49" fontId="16" fillId="32" borderId="38" xfId="0" applyNumberFormat="1" applyFont="1" applyFill="1" applyBorder="1" applyAlignment="1">
      <alignment horizontal="left" vertical="center" wrapText="1"/>
    </xf>
    <xf numFmtId="49" fontId="16" fillId="32" borderId="15" xfId="0" applyNumberFormat="1" applyFont="1" applyFill="1" applyBorder="1" applyAlignment="1">
      <alignment horizontal="left" vertical="center" wrapText="1"/>
    </xf>
    <xf numFmtId="49" fontId="16" fillId="32" borderId="39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7" fillId="32" borderId="43" xfId="0" applyFont="1" applyFill="1" applyBorder="1" applyAlignment="1">
      <alignment horizontal="justify" vertical="center"/>
    </xf>
    <xf numFmtId="0" fontId="7" fillId="32" borderId="44" xfId="0" applyFont="1" applyFill="1" applyBorder="1" applyAlignment="1">
      <alignment horizontal="justify" vertical="center"/>
    </xf>
    <xf numFmtId="0" fontId="7" fillId="32" borderId="14" xfId="0" applyFont="1" applyFill="1" applyBorder="1" applyAlignment="1">
      <alignment horizontal="justify" vertical="center"/>
    </xf>
    <xf numFmtId="3" fontId="12" fillId="32" borderId="43" xfId="0" applyNumberFormat="1" applyFont="1" applyFill="1" applyBorder="1" applyAlignment="1">
      <alignment horizontal="center" vertical="justify"/>
    </xf>
    <xf numFmtId="3" fontId="12" fillId="32" borderId="14" xfId="0" applyNumberFormat="1" applyFont="1" applyFill="1" applyBorder="1" applyAlignment="1">
      <alignment horizontal="center" vertical="justify"/>
    </xf>
    <xf numFmtId="3" fontId="7" fillId="32" borderId="45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45" xfId="0" applyFont="1" applyBorder="1" applyAlignment="1">
      <alignment horizontal="right"/>
    </xf>
    <xf numFmtId="0" fontId="4" fillId="0" borderId="13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2" borderId="0" xfId="0" applyFont="1" applyFill="1" applyAlignment="1">
      <alignment vertical="top"/>
    </xf>
    <xf numFmtId="3" fontId="18" fillId="32" borderId="0" xfId="0" applyNumberFormat="1" applyFont="1" applyFill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57</xdr:row>
      <xdr:rowOff>238125</xdr:rowOff>
    </xdr:from>
    <xdr:ext cx="5200650" cy="342900"/>
    <xdr:grpSp>
      <xdr:nvGrpSpPr>
        <xdr:cNvPr id="1" name="Group 1"/>
        <xdr:cNvGrpSpPr>
          <a:grpSpLocks/>
        </xdr:cNvGrpSpPr>
      </xdr:nvGrpSpPr>
      <xdr:grpSpPr>
        <a:xfrm>
          <a:off x="409575" y="9877425"/>
          <a:ext cx="5200650" cy="342900"/>
          <a:chOff x="1" y="1236"/>
          <a:chExt cx="546" cy="36"/>
        </a:xfrm>
        <a:solidFill>
          <a:srgbClr val="FFFFFF"/>
        </a:solidFill>
      </xdr:grpSpPr>
      <xdr:sp>
        <xdr:nvSpPr>
          <xdr:cNvPr id="2" name="927"/>
          <xdr:cNvSpPr>
            <a:spLocks/>
          </xdr:cNvSpPr>
        </xdr:nvSpPr>
        <xdr:spPr>
          <a:xfrm flipV="1">
            <a:off x="1" y="1253"/>
            <a:ext cx="19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И.о. руководителя департамента</a:t>
            </a:r>
          </a:p>
        </xdr:txBody>
      </xdr:sp>
      <xdr:sp>
        <xdr:nvSpPr>
          <xdr:cNvPr id="3" name="928"/>
          <xdr:cNvSpPr>
            <a:spLocks/>
          </xdr:cNvSpPr>
        </xdr:nvSpPr>
        <xdr:spPr>
          <a:xfrm>
            <a:off x="225" y="1236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929"/>
          <xdr:cNvSpPr>
            <a:spLocks/>
          </xdr:cNvSpPr>
        </xdr:nvSpPr>
        <xdr:spPr>
          <a:xfrm>
            <a:off x="362" y="1238"/>
            <a:ext cx="18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Е.В. Румянцев</a:t>
            </a:r>
          </a:p>
        </xdr:txBody>
      </xdr:sp>
      <xdr:sp>
        <xdr:nvSpPr>
          <xdr:cNvPr id="5" name="933"/>
          <xdr:cNvSpPr>
            <a:spLocks/>
          </xdr:cNvSpPr>
        </xdr:nvSpPr>
        <xdr:spPr>
          <a:xfrm>
            <a:off x="225" y="1253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935"/>
          <xdr:cNvSpPr>
            <a:spLocks/>
          </xdr:cNvSpPr>
        </xdr:nvSpPr>
        <xdr:spPr>
          <a:xfrm>
            <a:off x="225" y="1253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934"/>
          <xdr:cNvSpPr>
            <a:spLocks/>
          </xdr:cNvSpPr>
        </xdr:nvSpPr>
        <xdr:spPr>
          <a:xfrm>
            <a:off x="353" y="1253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936"/>
          <xdr:cNvSpPr>
            <a:spLocks/>
          </xdr:cNvSpPr>
        </xdr:nvSpPr>
        <xdr:spPr>
          <a:xfrm>
            <a:off x="350" y="1252"/>
            <a:ext cx="1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58</xdr:row>
      <xdr:rowOff>238125</xdr:rowOff>
    </xdr:from>
    <xdr:ext cx="5200650" cy="314325"/>
    <xdr:grpSp>
      <xdr:nvGrpSpPr>
        <xdr:cNvPr id="9" name="Group 9"/>
        <xdr:cNvGrpSpPr>
          <a:grpSpLocks/>
        </xdr:cNvGrpSpPr>
      </xdr:nvGrpSpPr>
      <xdr:grpSpPr>
        <a:xfrm>
          <a:off x="409575" y="10763250"/>
          <a:ext cx="5200650" cy="314325"/>
          <a:chOff x="1" y="1293"/>
          <a:chExt cx="546" cy="33"/>
        </a:xfrm>
        <a:solidFill>
          <a:srgbClr val="FFFFFF"/>
        </a:solidFill>
      </xdr:grpSpPr>
      <xdr:sp>
        <xdr:nvSpPr>
          <xdr:cNvPr id="10" name="970"/>
          <xdr:cNvSpPr>
            <a:spLocks/>
          </xdr:cNvSpPr>
        </xdr:nvSpPr>
        <xdr:spPr>
          <a:xfrm>
            <a:off x="1" y="129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971"/>
          <xdr:cNvSpPr>
            <a:spLocks/>
          </xdr:cNvSpPr>
        </xdr:nvSpPr>
        <xdr:spPr>
          <a:xfrm>
            <a:off x="225" y="1293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972"/>
          <xdr:cNvSpPr>
            <a:spLocks/>
          </xdr:cNvSpPr>
        </xdr:nvSpPr>
        <xdr:spPr>
          <a:xfrm>
            <a:off x="353" y="129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Е.С. Кулясова</a:t>
            </a:r>
          </a:p>
        </xdr:txBody>
      </xdr:sp>
      <xdr:sp>
        <xdr:nvSpPr>
          <xdr:cNvPr id="13" name="976"/>
          <xdr:cNvSpPr>
            <a:spLocks/>
          </xdr:cNvSpPr>
        </xdr:nvSpPr>
        <xdr:spPr>
          <a:xfrm>
            <a:off x="225" y="1310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978"/>
          <xdr:cNvSpPr>
            <a:spLocks/>
          </xdr:cNvSpPr>
        </xdr:nvSpPr>
        <xdr:spPr>
          <a:xfrm>
            <a:off x="225" y="1310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977"/>
          <xdr:cNvSpPr>
            <a:spLocks/>
          </xdr:cNvSpPr>
        </xdr:nvSpPr>
        <xdr:spPr>
          <a:xfrm>
            <a:off x="353" y="1310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979"/>
          <xdr:cNvSpPr>
            <a:spLocks/>
          </xdr:cNvSpPr>
        </xdr:nvSpPr>
        <xdr:spPr>
          <a:xfrm>
            <a:off x="353" y="1310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148" zoomScaleSheetLayoutView="148" zoomScalePageLayoutView="0" workbookViewId="0" topLeftCell="A1">
      <selection activeCell="N15" sqref="N15"/>
    </sheetView>
  </sheetViews>
  <sheetFormatPr defaultColWidth="9.140625" defaultRowHeight="12.75"/>
  <cols>
    <col min="1" max="1" width="6.00390625" style="22" customWidth="1"/>
    <col min="2" max="2" width="6.7109375" style="22" customWidth="1"/>
    <col min="3" max="3" width="9.00390625" style="22" customWidth="1"/>
    <col min="4" max="7" width="6.7109375" style="22" customWidth="1"/>
    <col min="8" max="8" width="8.57421875" style="37" customWidth="1"/>
    <col min="9" max="9" width="8.28125" style="37" customWidth="1"/>
    <col min="10" max="10" width="11.140625" style="37" customWidth="1"/>
    <col min="11" max="11" width="8.28125" style="37" customWidth="1"/>
    <col min="12" max="12" width="8.57421875" style="37" customWidth="1"/>
    <col min="13" max="13" width="8.28125" style="37" customWidth="1"/>
    <col min="14" max="14" width="8.57421875" style="37" customWidth="1"/>
    <col min="15" max="15" width="8.28125" style="37" customWidth="1"/>
    <col min="16" max="16" width="6.57421875" style="37" customWidth="1"/>
    <col min="17" max="17" width="8.421875" style="37" customWidth="1"/>
    <col min="18" max="16384" width="9.140625" style="22" customWidth="1"/>
  </cols>
  <sheetData>
    <row r="1" spans="1:17" ht="12.7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>
      <c r="A2" s="81" t="s">
        <v>85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.75">
      <c r="A3" s="81" t="s">
        <v>129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17" ht="12.75">
      <c r="B4" s="26"/>
      <c r="C4" s="26"/>
      <c r="D4" s="26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87" t="s">
        <v>109</v>
      </c>
      <c r="Q4" s="87"/>
    </row>
    <row r="5" spans="1:17" ht="46.5" customHeight="1">
      <c r="A5" s="28" t="s">
        <v>0</v>
      </c>
      <c r="B5" s="82" t="s">
        <v>76</v>
      </c>
      <c r="C5" s="83"/>
      <c r="D5" s="83"/>
      <c r="E5" s="83"/>
      <c r="F5" s="83"/>
      <c r="G5" s="84"/>
      <c r="H5" s="85" t="s">
        <v>86</v>
      </c>
      <c r="I5" s="86"/>
      <c r="J5" s="85" t="s">
        <v>87</v>
      </c>
      <c r="K5" s="86"/>
      <c r="L5" s="85" t="s">
        <v>2</v>
      </c>
      <c r="M5" s="86"/>
      <c r="N5" s="85" t="s">
        <v>3</v>
      </c>
      <c r="O5" s="86"/>
      <c r="P5" s="85" t="s">
        <v>75</v>
      </c>
      <c r="Q5" s="86"/>
    </row>
    <row r="6" spans="1:17" ht="54" customHeight="1">
      <c r="A6" s="29"/>
      <c r="B6" s="30" t="s">
        <v>51</v>
      </c>
      <c r="C6" s="31" t="s">
        <v>52</v>
      </c>
      <c r="D6" s="31" t="s">
        <v>53</v>
      </c>
      <c r="E6" s="31" t="s">
        <v>54</v>
      </c>
      <c r="F6" s="31" t="s">
        <v>55</v>
      </c>
      <c r="G6" s="31" t="s">
        <v>56</v>
      </c>
      <c r="H6" s="32" t="s">
        <v>1</v>
      </c>
      <c r="I6" s="32" t="s">
        <v>74</v>
      </c>
      <c r="J6" s="32" t="s">
        <v>1</v>
      </c>
      <c r="K6" s="32" t="s">
        <v>74</v>
      </c>
      <c r="L6" s="32" t="s">
        <v>1</v>
      </c>
      <c r="M6" s="32" t="s">
        <v>74</v>
      </c>
      <c r="N6" s="32" t="s">
        <v>1</v>
      </c>
      <c r="O6" s="32" t="s">
        <v>74</v>
      </c>
      <c r="P6" s="32" t="s">
        <v>92</v>
      </c>
      <c r="Q6" s="32" t="s">
        <v>84</v>
      </c>
    </row>
    <row r="7" spans="1:17" ht="12.75" customHeight="1" thickBot="1">
      <c r="A7" s="18">
        <v>906</v>
      </c>
      <c r="B7" s="19" t="s">
        <v>99</v>
      </c>
      <c r="C7" s="19" t="s">
        <v>113</v>
      </c>
      <c r="D7" s="19" t="s">
        <v>100</v>
      </c>
      <c r="E7" s="19" t="s">
        <v>68</v>
      </c>
      <c r="F7" s="19" t="s">
        <v>58</v>
      </c>
      <c r="G7" s="19" t="s">
        <v>59</v>
      </c>
      <c r="H7" s="20">
        <v>1000</v>
      </c>
      <c r="I7" s="21"/>
      <c r="J7" s="20">
        <v>1000</v>
      </c>
      <c r="K7" s="21"/>
      <c r="L7" s="23">
        <v>500</v>
      </c>
      <c r="M7" s="21"/>
      <c r="N7" s="23">
        <v>500</v>
      </c>
      <c r="O7" s="23"/>
      <c r="P7" s="23">
        <f>N7/J7*100</f>
        <v>50</v>
      </c>
      <c r="Q7" s="23">
        <f>N7/L7*100</f>
        <v>100</v>
      </c>
    </row>
    <row r="8" spans="1:17" s="33" customFormat="1" ht="12.75" customHeight="1" thickBot="1">
      <c r="A8" s="50"/>
      <c r="B8" s="73" t="s">
        <v>34</v>
      </c>
      <c r="C8" s="73"/>
      <c r="D8" s="73"/>
      <c r="E8" s="73"/>
      <c r="F8" s="73"/>
      <c r="G8" s="73"/>
      <c r="H8" s="52">
        <f>H7</f>
        <v>1000</v>
      </c>
      <c r="I8" s="53"/>
      <c r="J8" s="52">
        <f>J7</f>
        <v>1000</v>
      </c>
      <c r="K8" s="53"/>
      <c r="L8" s="54">
        <f>L7</f>
        <v>500</v>
      </c>
      <c r="M8" s="53"/>
      <c r="N8" s="54">
        <f>N7</f>
        <v>500</v>
      </c>
      <c r="O8" s="54"/>
      <c r="P8" s="54">
        <f>N8/J8*100</f>
        <v>50</v>
      </c>
      <c r="Q8" s="61">
        <f>N8/L8*100</f>
        <v>100</v>
      </c>
    </row>
    <row r="9" spans="1:17" ht="12.75">
      <c r="A9" s="62"/>
      <c r="B9" s="55" t="s">
        <v>71</v>
      </c>
      <c r="C9" s="55" t="s">
        <v>118</v>
      </c>
      <c r="D9" s="55" t="s">
        <v>102</v>
      </c>
      <c r="E9" s="55" t="s">
        <v>57</v>
      </c>
      <c r="F9" s="55" t="s">
        <v>58</v>
      </c>
      <c r="G9" s="55" t="s">
        <v>59</v>
      </c>
      <c r="H9" s="56">
        <v>31808</v>
      </c>
      <c r="I9" s="56"/>
      <c r="J9" s="56">
        <v>31808</v>
      </c>
      <c r="K9" s="56"/>
      <c r="L9" s="56">
        <v>14744</v>
      </c>
      <c r="M9" s="56"/>
      <c r="N9" s="56">
        <v>14744</v>
      </c>
      <c r="O9" s="56"/>
      <c r="P9" s="56">
        <f>N9/J9*100</f>
        <v>46.35311871227364</v>
      </c>
      <c r="Q9" s="57">
        <f>N9/L9*100</f>
        <v>100</v>
      </c>
    </row>
    <row r="10" spans="1:17" ht="12.75">
      <c r="A10" s="63"/>
      <c r="B10" s="16" t="s">
        <v>71</v>
      </c>
      <c r="C10" s="16" t="s">
        <v>118</v>
      </c>
      <c r="D10" s="16" t="s">
        <v>103</v>
      </c>
      <c r="E10" s="16" t="s">
        <v>69</v>
      </c>
      <c r="F10" s="16" t="s">
        <v>58</v>
      </c>
      <c r="G10" s="16" t="s">
        <v>59</v>
      </c>
      <c r="H10" s="17">
        <f>J10</f>
        <v>2</v>
      </c>
      <c r="I10" s="17"/>
      <c r="J10" s="17">
        <v>2</v>
      </c>
      <c r="K10" s="17"/>
      <c r="L10" s="17">
        <v>1</v>
      </c>
      <c r="M10" s="17"/>
      <c r="N10" s="17">
        <v>1</v>
      </c>
      <c r="O10" s="17"/>
      <c r="P10" s="17">
        <f aca="true" t="shared" si="0" ref="P10:P30">N10/J10*100</f>
        <v>50</v>
      </c>
      <c r="Q10" s="64">
        <f aca="true" t="shared" si="1" ref="Q10:Q28">N10/L10*100</f>
        <v>100</v>
      </c>
    </row>
    <row r="11" spans="1:17" ht="12.75">
      <c r="A11" s="63"/>
      <c r="B11" s="16" t="s">
        <v>71</v>
      </c>
      <c r="C11" s="16" t="s">
        <v>118</v>
      </c>
      <c r="D11" s="16" t="s">
        <v>103</v>
      </c>
      <c r="E11" s="16" t="s">
        <v>69</v>
      </c>
      <c r="F11" s="16" t="s">
        <v>58</v>
      </c>
      <c r="G11" s="16" t="s">
        <v>4</v>
      </c>
      <c r="H11" s="17">
        <v>10</v>
      </c>
      <c r="I11" s="17"/>
      <c r="J11" s="17">
        <v>10</v>
      </c>
      <c r="K11" s="17"/>
      <c r="L11" s="17">
        <v>6</v>
      </c>
      <c r="M11" s="17"/>
      <c r="N11" s="17">
        <v>6</v>
      </c>
      <c r="O11" s="17"/>
      <c r="P11" s="17">
        <f t="shared" si="0"/>
        <v>60</v>
      </c>
      <c r="Q11" s="64">
        <f t="shared" si="1"/>
        <v>100</v>
      </c>
    </row>
    <row r="12" spans="1:17" ht="12.75">
      <c r="A12" s="63"/>
      <c r="B12" s="16" t="s">
        <v>71</v>
      </c>
      <c r="C12" s="16" t="s">
        <v>118</v>
      </c>
      <c r="D12" s="16" t="s">
        <v>119</v>
      </c>
      <c r="E12" s="16" t="s">
        <v>60</v>
      </c>
      <c r="F12" s="16" t="s">
        <v>58</v>
      </c>
      <c r="G12" s="16" t="s">
        <v>59</v>
      </c>
      <c r="H12" s="17">
        <v>9383</v>
      </c>
      <c r="I12" s="17"/>
      <c r="J12" s="17">
        <v>9383</v>
      </c>
      <c r="K12" s="17"/>
      <c r="L12" s="17">
        <v>4124</v>
      </c>
      <c r="M12" s="17"/>
      <c r="N12" s="17">
        <v>4124</v>
      </c>
      <c r="O12" s="17"/>
      <c r="P12" s="17">
        <f t="shared" si="0"/>
        <v>43.95182777363317</v>
      </c>
      <c r="Q12" s="64">
        <f t="shared" si="1"/>
        <v>100</v>
      </c>
    </row>
    <row r="13" spans="1:17" ht="12.75">
      <c r="A13" s="63"/>
      <c r="B13" s="16" t="s">
        <v>71</v>
      </c>
      <c r="C13" s="16" t="s">
        <v>118</v>
      </c>
      <c r="D13" s="16" t="s">
        <v>101</v>
      </c>
      <c r="E13" s="16" t="s">
        <v>61</v>
      </c>
      <c r="F13" s="16" t="s">
        <v>58</v>
      </c>
      <c r="G13" s="16" t="s">
        <v>59</v>
      </c>
      <c r="H13" s="17">
        <v>226</v>
      </c>
      <c r="I13" s="17"/>
      <c r="J13" s="17">
        <v>226</v>
      </c>
      <c r="K13" s="17"/>
      <c r="L13" s="17">
        <v>100</v>
      </c>
      <c r="M13" s="17"/>
      <c r="N13" s="17">
        <v>97</v>
      </c>
      <c r="O13" s="17"/>
      <c r="P13" s="17">
        <f t="shared" si="0"/>
        <v>42.92035398230089</v>
      </c>
      <c r="Q13" s="64">
        <f t="shared" si="1"/>
        <v>97</v>
      </c>
    </row>
    <row r="14" spans="1:17" ht="12.75">
      <c r="A14" s="63"/>
      <c r="B14" s="16" t="s">
        <v>71</v>
      </c>
      <c r="C14" s="16" t="s">
        <v>118</v>
      </c>
      <c r="D14" s="16" t="s">
        <v>101</v>
      </c>
      <c r="E14" s="16" t="s">
        <v>62</v>
      </c>
      <c r="F14" s="16" t="s">
        <v>58</v>
      </c>
      <c r="G14" s="16" t="s">
        <v>104</v>
      </c>
      <c r="H14" s="17">
        <v>355</v>
      </c>
      <c r="I14" s="17"/>
      <c r="J14" s="17">
        <v>355</v>
      </c>
      <c r="K14" s="17"/>
      <c r="L14" s="17">
        <v>280</v>
      </c>
      <c r="M14" s="17"/>
      <c r="N14" s="17">
        <v>240</v>
      </c>
      <c r="O14" s="17"/>
      <c r="P14" s="17">
        <f t="shared" si="0"/>
        <v>67.6056338028169</v>
      </c>
      <c r="Q14" s="64">
        <f t="shared" si="1"/>
        <v>85.71428571428571</v>
      </c>
    </row>
    <row r="15" spans="1:17" ht="12.75">
      <c r="A15" s="63"/>
      <c r="B15" s="16" t="s">
        <v>71</v>
      </c>
      <c r="C15" s="16" t="s">
        <v>118</v>
      </c>
      <c r="D15" s="16" t="s">
        <v>101</v>
      </c>
      <c r="E15" s="16" t="s">
        <v>62</v>
      </c>
      <c r="F15" s="16" t="s">
        <v>58</v>
      </c>
      <c r="G15" s="16" t="s">
        <v>5</v>
      </c>
      <c r="H15" s="17">
        <v>1019</v>
      </c>
      <c r="I15" s="17"/>
      <c r="J15" s="17">
        <v>1019</v>
      </c>
      <c r="K15" s="17"/>
      <c r="L15" s="17">
        <v>277</v>
      </c>
      <c r="M15" s="17"/>
      <c r="N15" s="17">
        <v>246</v>
      </c>
      <c r="O15" s="17"/>
      <c r="P15" s="17">
        <f t="shared" si="0"/>
        <v>24.141315014720313</v>
      </c>
      <c r="Q15" s="64">
        <f t="shared" si="1"/>
        <v>88.8086642599278</v>
      </c>
    </row>
    <row r="16" spans="1:17" ht="12.75">
      <c r="A16" s="63"/>
      <c r="B16" s="16" t="s">
        <v>71</v>
      </c>
      <c r="C16" s="16" t="s">
        <v>118</v>
      </c>
      <c r="D16" s="16" t="s">
        <v>101</v>
      </c>
      <c r="E16" s="16" t="s">
        <v>62</v>
      </c>
      <c r="F16" s="16" t="s">
        <v>58</v>
      </c>
      <c r="G16" s="16" t="s">
        <v>9</v>
      </c>
      <c r="H16" s="17">
        <v>75</v>
      </c>
      <c r="I16" s="17"/>
      <c r="J16" s="17">
        <v>75</v>
      </c>
      <c r="K16" s="17"/>
      <c r="L16" s="17">
        <v>32</v>
      </c>
      <c r="M16" s="17"/>
      <c r="N16" s="17">
        <v>29</v>
      </c>
      <c r="O16" s="17"/>
      <c r="P16" s="17">
        <f t="shared" si="0"/>
        <v>38.666666666666664</v>
      </c>
      <c r="Q16" s="64">
        <f t="shared" si="1"/>
        <v>90.625</v>
      </c>
    </row>
    <row r="17" spans="1:17" ht="12.75">
      <c r="A17" s="65">
        <v>906</v>
      </c>
      <c r="B17" s="16" t="s">
        <v>71</v>
      </c>
      <c r="C17" s="16" t="s">
        <v>118</v>
      </c>
      <c r="D17" s="16" t="s">
        <v>101</v>
      </c>
      <c r="E17" s="16" t="s">
        <v>50</v>
      </c>
      <c r="F17" s="16" t="s">
        <v>58</v>
      </c>
      <c r="G17" s="16" t="s">
        <v>59</v>
      </c>
      <c r="H17" s="17">
        <v>1487</v>
      </c>
      <c r="I17" s="17"/>
      <c r="J17" s="17">
        <v>1487</v>
      </c>
      <c r="K17" s="17"/>
      <c r="L17" s="17">
        <v>731</v>
      </c>
      <c r="M17" s="17"/>
      <c r="N17" s="17">
        <v>731</v>
      </c>
      <c r="O17" s="17"/>
      <c r="P17" s="17">
        <f t="shared" si="0"/>
        <v>49.15938130464021</v>
      </c>
      <c r="Q17" s="64">
        <f t="shared" si="1"/>
        <v>100</v>
      </c>
    </row>
    <row r="18" spans="1:17" ht="12.75">
      <c r="A18" s="63"/>
      <c r="B18" s="16" t="s">
        <v>71</v>
      </c>
      <c r="C18" s="16" t="s">
        <v>118</v>
      </c>
      <c r="D18" s="16" t="s">
        <v>101</v>
      </c>
      <c r="E18" s="16" t="s">
        <v>63</v>
      </c>
      <c r="F18" s="16" t="s">
        <v>58</v>
      </c>
      <c r="G18" s="16" t="s">
        <v>59</v>
      </c>
      <c r="H18" s="17">
        <v>505</v>
      </c>
      <c r="I18" s="17"/>
      <c r="J18" s="17">
        <v>505</v>
      </c>
      <c r="K18" s="17"/>
      <c r="L18" s="17">
        <v>263</v>
      </c>
      <c r="M18" s="17"/>
      <c r="N18" s="17">
        <v>263</v>
      </c>
      <c r="O18" s="17"/>
      <c r="P18" s="17">
        <f t="shared" si="0"/>
        <v>52.07920792079208</v>
      </c>
      <c r="Q18" s="64">
        <f t="shared" si="1"/>
        <v>100</v>
      </c>
    </row>
    <row r="19" spans="1:17" ht="12.75" hidden="1">
      <c r="A19" s="63"/>
      <c r="B19" s="16" t="s">
        <v>71</v>
      </c>
      <c r="C19" s="16" t="s">
        <v>118</v>
      </c>
      <c r="D19" s="16" t="s">
        <v>101</v>
      </c>
      <c r="E19" s="16" t="s">
        <v>65</v>
      </c>
      <c r="F19" s="16" t="s">
        <v>58</v>
      </c>
      <c r="G19" s="16" t="s">
        <v>59</v>
      </c>
      <c r="H19" s="17"/>
      <c r="I19" s="17"/>
      <c r="J19" s="17"/>
      <c r="K19" s="17"/>
      <c r="L19" s="17"/>
      <c r="M19" s="17"/>
      <c r="N19" s="17"/>
      <c r="O19" s="17"/>
      <c r="P19" s="17" t="e">
        <f t="shared" si="0"/>
        <v>#DIV/0!</v>
      </c>
      <c r="Q19" s="64" t="e">
        <f t="shared" si="1"/>
        <v>#DIV/0!</v>
      </c>
    </row>
    <row r="20" spans="1:17" ht="12.75">
      <c r="A20" s="63"/>
      <c r="B20" s="16" t="s">
        <v>71</v>
      </c>
      <c r="C20" s="16" t="s">
        <v>118</v>
      </c>
      <c r="D20" s="16" t="s">
        <v>101</v>
      </c>
      <c r="E20" s="16" t="s">
        <v>66</v>
      </c>
      <c r="F20" s="16" t="s">
        <v>58</v>
      </c>
      <c r="G20" s="16" t="s">
        <v>59</v>
      </c>
      <c r="H20" s="17">
        <v>1122</v>
      </c>
      <c r="I20" s="17"/>
      <c r="J20" s="17">
        <v>1122</v>
      </c>
      <c r="K20" s="17"/>
      <c r="L20" s="17">
        <v>778</v>
      </c>
      <c r="M20" s="17"/>
      <c r="N20" s="17">
        <v>773</v>
      </c>
      <c r="O20" s="17"/>
      <c r="P20" s="17">
        <f t="shared" si="0"/>
        <v>68.89483065953654</v>
      </c>
      <c r="Q20" s="64">
        <f t="shared" si="1"/>
        <v>99.3573264781491</v>
      </c>
    </row>
    <row r="21" spans="1:17" ht="12.75">
      <c r="A21" s="63"/>
      <c r="B21" s="16" t="s">
        <v>71</v>
      </c>
      <c r="C21" s="16" t="s">
        <v>118</v>
      </c>
      <c r="D21" s="16" t="s">
        <v>105</v>
      </c>
      <c r="E21" s="16" t="s">
        <v>64</v>
      </c>
      <c r="F21" s="16" t="s">
        <v>58</v>
      </c>
      <c r="G21" s="16" t="s">
        <v>106</v>
      </c>
      <c r="H21" s="17">
        <f>J21</f>
        <v>236</v>
      </c>
      <c r="I21" s="17"/>
      <c r="J21" s="17">
        <v>236</v>
      </c>
      <c r="K21" s="17"/>
      <c r="L21" s="17">
        <v>139</v>
      </c>
      <c r="M21" s="17"/>
      <c r="N21" s="17">
        <v>139</v>
      </c>
      <c r="O21" s="17"/>
      <c r="P21" s="17">
        <f t="shared" si="0"/>
        <v>58.89830508474576</v>
      </c>
      <c r="Q21" s="64">
        <f t="shared" si="1"/>
        <v>100</v>
      </c>
    </row>
    <row r="22" spans="1:17" ht="12.75">
      <c r="A22" s="63"/>
      <c r="B22" s="16" t="s">
        <v>71</v>
      </c>
      <c r="C22" s="16" t="s">
        <v>118</v>
      </c>
      <c r="D22" s="16" t="s">
        <v>107</v>
      </c>
      <c r="E22" s="16" t="s">
        <v>64</v>
      </c>
      <c r="F22" s="16" t="s">
        <v>58</v>
      </c>
      <c r="G22" s="16" t="s">
        <v>59</v>
      </c>
      <c r="H22" s="17">
        <v>23</v>
      </c>
      <c r="I22" s="17"/>
      <c r="J22" s="17">
        <v>23</v>
      </c>
      <c r="K22" s="17"/>
      <c r="L22" s="17">
        <v>10</v>
      </c>
      <c r="M22" s="17"/>
      <c r="N22" s="17">
        <v>3</v>
      </c>
      <c r="O22" s="17"/>
      <c r="P22" s="17">
        <f t="shared" si="0"/>
        <v>13.043478260869565</v>
      </c>
      <c r="Q22" s="64">
        <f t="shared" si="1"/>
        <v>30</v>
      </c>
    </row>
    <row r="23" spans="1:17" ht="12.75">
      <c r="A23" s="63"/>
      <c r="B23" s="16" t="s">
        <v>71</v>
      </c>
      <c r="C23" s="16" t="s">
        <v>118</v>
      </c>
      <c r="D23" s="16" t="s">
        <v>107</v>
      </c>
      <c r="E23" s="16" t="s">
        <v>63</v>
      </c>
      <c r="F23" s="16" t="s">
        <v>58</v>
      </c>
      <c r="G23" s="16" t="s">
        <v>108</v>
      </c>
      <c r="H23" s="17">
        <v>8</v>
      </c>
      <c r="I23" s="17"/>
      <c r="J23" s="17">
        <v>8</v>
      </c>
      <c r="K23" s="17"/>
      <c r="L23" s="17">
        <v>4</v>
      </c>
      <c r="M23" s="17"/>
      <c r="N23" s="17">
        <v>4</v>
      </c>
      <c r="O23" s="17"/>
      <c r="P23" s="17">
        <f t="shared" si="0"/>
        <v>50</v>
      </c>
      <c r="Q23" s="64">
        <f t="shared" si="1"/>
        <v>100</v>
      </c>
    </row>
    <row r="24" spans="1:17" ht="12.75" hidden="1">
      <c r="A24" s="63"/>
      <c r="B24" s="16" t="s">
        <v>71</v>
      </c>
      <c r="C24" s="16" t="s">
        <v>110</v>
      </c>
      <c r="D24" s="16" t="s">
        <v>102</v>
      </c>
      <c r="E24" s="16" t="s">
        <v>57</v>
      </c>
      <c r="F24" s="16" t="s">
        <v>88</v>
      </c>
      <c r="G24" s="16" t="s">
        <v>59</v>
      </c>
      <c r="H24" s="17"/>
      <c r="I24" s="17">
        <f>H24</f>
        <v>0</v>
      </c>
      <c r="J24" s="17"/>
      <c r="K24" s="17">
        <f>J24</f>
        <v>0</v>
      </c>
      <c r="L24" s="17"/>
      <c r="M24" s="17">
        <f>L24</f>
        <v>0</v>
      </c>
      <c r="N24" s="17"/>
      <c r="O24" s="17">
        <f>N24</f>
        <v>0</v>
      </c>
      <c r="P24" s="17" t="e">
        <f t="shared" si="0"/>
        <v>#DIV/0!</v>
      </c>
      <c r="Q24" s="64" t="e">
        <f t="shared" si="1"/>
        <v>#DIV/0!</v>
      </c>
    </row>
    <row r="25" spans="1:17" ht="12.75" hidden="1">
      <c r="A25" s="63"/>
      <c r="B25" s="16" t="s">
        <v>71</v>
      </c>
      <c r="C25" s="16" t="s">
        <v>110</v>
      </c>
      <c r="D25" s="16" t="s">
        <v>102</v>
      </c>
      <c r="E25" s="16" t="s">
        <v>60</v>
      </c>
      <c r="F25" s="16" t="s">
        <v>88</v>
      </c>
      <c r="G25" s="16" t="s">
        <v>59</v>
      </c>
      <c r="H25" s="17"/>
      <c r="I25" s="17">
        <f>H25</f>
        <v>0</v>
      </c>
      <c r="J25" s="17"/>
      <c r="K25" s="17">
        <f>J25</f>
        <v>0</v>
      </c>
      <c r="L25" s="17"/>
      <c r="M25" s="17">
        <f>L25</f>
        <v>0</v>
      </c>
      <c r="N25" s="17"/>
      <c r="O25" s="17">
        <f>N25</f>
        <v>0</v>
      </c>
      <c r="P25" s="17" t="e">
        <f t="shared" si="0"/>
        <v>#DIV/0!</v>
      </c>
      <c r="Q25" s="64" t="e">
        <f t="shared" si="1"/>
        <v>#DIV/0!</v>
      </c>
    </row>
    <row r="26" spans="1:17" ht="12.75">
      <c r="A26" s="63"/>
      <c r="B26" s="16" t="s">
        <v>71</v>
      </c>
      <c r="C26" s="16" t="s">
        <v>114</v>
      </c>
      <c r="D26" s="16" t="s">
        <v>101</v>
      </c>
      <c r="E26" s="16" t="s">
        <v>63</v>
      </c>
      <c r="F26" s="16" t="s">
        <v>58</v>
      </c>
      <c r="G26" s="16" t="s">
        <v>59</v>
      </c>
      <c r="H26" s="17">
        <v>129</v>
      </c>
      <c r="I26" s="17"/>
      <c r="J26" s="17">
        <v>129</v>
      </c>
      <c r="K26" s="17"/>
      <c r="L26" s="17">
        <v>110</v>
      </c>
      <c r="M26" s="17"/>
      <c r="N26" s="17">
        <v>110</v>
      </c>
      <c r="O26" s="17"/>
      <c r="P26" s="17">
        <f t="shared" si="0"/>
        <v>85.27131782945736</v>
      </c>
      <c r="Q26" s="64">
        <f t="shared" si="1"/>
        <v>100</v>
      </c>
    </row>
    <row r="27" spans="1:19" ht="12.75">
      <c r="A27" s="63"/>
      <c r="B27" s="16" t="s">
        <v>71</v>
      </c>
      <c r="C27" s="16" t="s">
        <v>114</v>
      </c>
      <c r="D27" s="16" t="s">
        <v>101</v>
      </c>
      <c r="E27" s="16" t="s">
        <v>66</v>
      </c>
      <c r="F27" s="16" t="s">
        <v>58</v>
      </c>
      <c r="G27" s="16" t="s">
        <v>59</v>
      </c>
      <c r="H27" s="17">
        <v>429</v>
      </c>
      <c r="I27" s="17"/>
      <c r="J27" s="17">
        <v>429</v>
      </c>
      <c r="K27" s="17"/>
      <c r="L27" s="17">
        <v>70</v>
      </c>
      <c r="M27" s="17"/>
      <c r="N27" s="17">
        <v>70</v>
      </c>
      <c r="O27" s="17"/>
      <c r="P27" s="17">
        <f t="shared" si="0"/>
        <v>16.317016317016318</v>
      </c>
      <c r="Q27" s="64">
        <f t="shared" si="1"/>
        <v>100</v>
      </c>
      <c r="S27" s="37"/>
    </row>
    <row r="28" spans="1:17" ht="12.75">
      <c r="A28" s="63"/>
      <c r="B28" s="16" t="s">
        <v>71</v>
      </c>
      <c r="C28" s="16" t="s">
        <v>115</v>
      </c>
      <c r="D28" s="16" t="s">
        <v>101</v>
      </c>
      <c r="E28" s="16" t="s">
        <v>50</v>
      </c>
      <c r="F28" s="16" t="s">
        <v>58</v>
      </c>
      <c r="G28" s="16" t="s">
        <v>59</v>
      </c>
      <c r="H28" s="17">
        <f>J28</f>
        <v>95</v>
      </c>
      <c r="I28" s="17"/>
      <c r="J28" s="17">
        <v>95</v>
      </c>
      <c r="K28" s="17"/>
      <c r="L28" s="17">
        <v>93</v>
      </c>
      <c r="M28" s="17"/>
      <c r="N28" s="17">
        <v>93</v>
      </c>
      <c r="O28" s="17"/>
      <c r="P28" s="17">
        <f t="shared" si="0"/>
        <v>97.89473684210527</v>
      </c>
      <c r="Q28" s="64">
        <f t="shared" si="1"/>
        <v>100</v>
      </c>
    </row>
    <row r="29" spans="1:17" ht="12.75">
      <c r="A29" s="63"/>
      <c r="B29" s="16" t="s">
        <v>71</v>
      </c>
      <c r="C29" s="16" t="s">
        <v>116</v>
      </c>
      <c r="D29" s="16" t="s">
        <v>101</v>
      </c>
      <c r="E29" s="16" t="s">
        <v>63</v>
      </c>
      <c r="F29" s="16" t="s">
        <v>58</v>
      </c>
      <c r="G29" s="16" t="s">
        <v>59</v>
      </c>
      <c r="H29" s="17">
        <v>1000</v>
      </c>
      <c r="I29" s="17"/>
      <c r="J29" s="17">
        <v>1000</v>
      </c>
      <c r="K29" s="17"/>
      <c r="L29" s="17">
        <v>0</v>
      </c>
      <c r="M29" s="17"/>
      <c r="N29" s="17">
        <v>0</v>
      </c>
      <c r="O29" s="17"/>
      <c r="P29" s="17">
        <f t="shared" si="0"/>
        <v>0</v>
      </c>
      <c r="Q29" s="64">
        <v>0</v>
      </c>
    </row>
    <row r="30" spans="1:17" ht="13.5" thickBot="1">
      <c r="A30" s="66"/>
      <c r="B30" s="58" t="s">
        <v>71</v>
      </c>
      <c r="C30" s="58" t="s">
        <v>117</v>
      </c>
      <c r="D30" s="58" t="s">
        <v>100</v>
      </c>
      <c r="E30" s="58" t="s">
        <v>68</v>
      </c>
      <c r="F30" s="58" t="s">
        <v>58</v>
      </c>
      <c r="G30" s="58" t="s">
        <v>59</v>
      </c>
      <c r="H30" s="59">
        <v>2528</v>
      </c>
      <c r="I30" s="59"/>
      <c r="J30" s="59">
        <v>2528</v>
      </c>
      <c r="K30" s="59"/>
      <c r="L30" s="59">
        <v>2528</v>
      </c>
      <c r="M30" s="59"/>
      <c r="N30" s="59">
        <v>2528</v>
      </c>
      <c r="O30" s="59"/>
      <c r="P30" s="59">
        <f t="shared" si="0"/>
        <v>100</v>
      </c>
      <c r="Q30" s="60">
        <f>N30/L30*100</f>
        <v>100</v>
      </c>
    </row>
    <row r="31" spans="1:17" s="33" customFormat="1" ht="13.5" thickBot="1">
      <c r="A31" s="51"/>
      <c r="B31" s="70" t="s">
        <v>34</v>
      </c>
      <c r="C31" s="71"/>
      <c r="D31" s="71"/>
      <c r="E31" s="71"/>
      <c r="F31" s="71"/>
      <c r="G31" s="72"/>
      <c r="H31" s="48">
        <f aca="true" t="shared" si="2" ref="H31:O31">SUM(H9:H30)</f>
        <v>50440</v>
      </c>
      <c r="I31" s="48">
        <f t="shared" si="2"/>
        <v>0</v>
      </c>
      <c r="J31" s="48">
        <f t="shared" si="2"/>
        <v>50440</v>
      </c>
      <c r="K31" s="48">
        <f t="shared" si="2"/>
        <v>0</v>
      </c>
      <c r="L31" s="48">
        <f t="shared" si="2"/>
        <v>24290</v>
      </c>
      <c r="M31" s="48">
        <f t="shared" si="2"/>
        <v>0</v>
      </c>
      <c r="N31" s="48">
        <f t="shared" si="2"/>
        <v>24201</v>
      </c>
      <c r="O31" s="48">
        <f t="shared" si="2"/>
        <v>0</v>
      </c>
      <c r="P31" s="48">
        <f>N31/J31*100</f>
        <v>47.97977795400476</v>
      </c>
      <c r="Q31" s="49">
        <f>N31/L31*100</f>
        <v>99.6335940716344</v>
      </c>
    </row>
    <row r="32" spans="1:17" ht="12.75">
      <c r="A32" s="34"/>
      <c r="B32" s="14" t="s">
        <v>67</v>
      </c>
      <c r="C32" s="14" t="s">
        <v>126</v>
      </c>
      <c r="D32" s="14" t="s">
        <v>102</v>
      </c>
      <c r="E32" s="14" t="s">
        <v>57</v>
      </c>
      <c r="F32" s="14" t="s">
        <v>58</v>
      </c>
      <c r="G32" s="14" t="s">
        <v>59</v>
      </c>
      <c r="H32" s="15">
        <v>41328</v>
      </c>
      <c r="I32" s="15"/>
      <c r="J32" s="15">
        <v>41328</v>
      </c>
      <c r="K32" s="15"/>
      <c r="L32" s="15">
        <v>18778</v>
      </c>
      <c r="M32" s="15"/>
      <c r="N32" s="15">
        <v>18496</v>
      </c>
      <c r="O32" s="15"/>
      <c r="P32" s="15">
        <f>N32/J32*100</f>
        <v>44.75416182733256</v>
      </c>
      <c r="Q32" s="15">
        <f>N32/L32*100</f>
        <v>98.49824262434764</v>
      </c>
    </row>
    <row r="33" spans="1:17" ht="12.75">
      <c r="A33" s="34"/>
      <c r="B33" s="16" t="s">
        <v>67</v>
      </c>
      <c r="C33" s="16" t="s">
        <v>127</v>
      </c>
      <c r="D33" s="16" t="s">
        <v>119</v>
      </c>
      <c r="E33" s="16" t="s">
        <v>60</v>
      </c>
      <c r="F33" s="16" t="s">
        <v>58</v>
      </c>
      <c r="G33" s="16" t="s">
        <v>59</v>
      </c>
      <c r="H33" s="15">
        <v>12192</v>
      </c>
      <c r="I33" s="17"/>
      <c r="J33" s="17">
        <v>12192</v>
      </c>
      <c r="K33" s="17"/>
      <c r="L33" s="17">
        <v>4956</v>
      </c>
      <c r="M33" s="17"/>
      <c r="N33" s="17">
        <v>4956</v>
      </c>
      <c r="O33" s="17"/>
      <c r="P33" s="15">
        <f aca="true" t="shared" si="3" ref="P33:P48">N33/J33*100</f>
        <v>40.6496062992126</v>
      </c>
      <c r="Q33" s="15">
        <f aca="true" t="shared" si="4" ref="Q33:Q49">N33/L33*100</f>
        <v>100</v>
      </c>
    </row>
    <row r="34" spans="1:17" ht="12.75">
      <c r="A34" s="34"/>
      <c r="B34" s="16" t="s">
        <v>67</v>
      </c>
      <c r="C34" s="14" t="s">
        <v>126</v>
      </c>
      <c r="D34" s="16" t="s">
        <v>103</v>
      </c>
      <c r="E34" s="16" t="s">
        <v>69</v>
      </c>
      <c r="F34" s="16" t="s">
        <v>58</v>
      </c>
      <c r="G34" s="16" t="s">
        <v>59</v>
      </c>
      <c r="H34" s="15">
        <v>44</v>
      </c>
      <c r="I34" s="17"/>
      <c r="J34" s="17">
        <v>44</v>
      </c>
      <c r="K34" s="17"/>
      <c r="L34" s="17">
        <v>37</v>
      </c>
      <c r="M34" s="17"/>
      <c r="N34" s="17">
        <v>37</v>
      </c>
      <c r="O34" s="17"/>
      <c r="P34" s="15">
        <f t="shared" si="3"/>
        <v>84.0909090909091</v>
      </c>
      <c r="Q34" s="15">
        <f t="shared" si="4"/>
        <v>100</v>
      </c>
    </row>
    <row r="35" spans="1:17" ht="12.75">
      <c r="A35" s="34"/>
      <c r="B35" s="16" t="s">
        <v>67</v>
      </c>
      <c r="C35" s="14" t="s">
        <v>126</v>
      </c>
      <c r="D35" s="16" t="s">
        <v>103</v>
      </c>
      <c r="E35" s="16" t="s">
        <v>69</v>
      </c>
      <c r="F35" s="16" t="s">
        <v>58</v>
      </c>
      <c r="G35" s="16" t="s">
        <v>49</v>
      </c>
      <c r="H35" s="15">
        <v>1080</v>
      </c>
      <c r="I35" s="17"/>
      <c r="J35" s="17">
        <v>1080</v>
      </c>
      <c r="K35" s="17"/>
      <c r="L35" s="17">
        <v>408</v>
      </c>
      <c r="M35" s="17"/>
      <c r="N35" s="17">
        <v>408</v>
      </c>
      <c r="O35" s="17"/>
      <c r="P35" s="15">
        <f t="shared" si="3"/>
        <v>37.77777777777778</v>
      </c>
      <c r="Q35" s="15">
        <f t="shared" si="4"/>
        <v>100</v>
      </c>
    </row>
    <row r="36" spans="1:17" ht="12.75">
      <c r="A36" s="34"/>
      <c r="B36" s="16" t="s">
        <v>67</v>
      </c>
      <c r="C36" s="16" t="s">
        <v>127</v>
      </c>
      <c r="D36" s="16" t="s">
        <v>103</v>
      </c>
      <c r="E36" s="16" t="s">
        <v>69</v>
      </c>
      <c r="F36" s="16" t="s">
        <v>58</v>
      </c>
      <c r="G36" s="16" t="s">
        <v>4</v>
      </c>
      <c r="H36" s="15">
        <v>30</v>
      </c>
      <c r="I36" s="17"/>
      <c r="J36" s="17">
        <v>30</v>
      </c>
      <c r="K36" s="17"/>
      <c r="L36" s="17">
        <v>7</v>
      </c>
      <c r="M36" s="17"/>
      <c r="N36" s="17">
        <v>7</v>
      </c>
      <c r="O36" s="17"/>
      <c r="P36" s="15">
        <f t="shared" si="3"/>
        <v>23.333333333333332</v>
      </c>
      <c r="Q36" s="15">
        <f t="shared" si="4"/>
        <v>100</v>
      </c>
    </row>
    <row r="37" spans="1:17" ht="12.75">
      <c r="A37" s="34"/>
      <c r="B37" s="16" t="s">
        <v>67</v>
      </c>
      <c r="C37" s="14" t="s">
        <v>126</v>
      </c>
      <c r="D37" s="16" t="s">
        <v>101</v>
      </c>
      <c r="E37" s="16" t="s">
        <v>61</v>
      </c>
      <c r="F37" s="16" t="s">
        <v>58</v>
      </c>
      <c r="G37" s="16" t="s">
        <v>59</v>
      </c>
      <c r="H37" s="15">
        <v>1490</v>
      </c>
      <c r="I37" s="17"/>
      <c r="J37" s="17">
        <v>1490</v>
      </c>
      <c r="K37" s="17"/>
      <c r="L37" s="17">
        <v>451</v>
      </c>
      <c r="M37" s="17"/>
      <c r="N37" s="17">
        <v>451</v>
      </c>
      <c r="O37" s="17"/>
      <c r="P37" s="15">
        <f t="shared" si="3"/>
        <v>30.268456375838927</v>
      </c>
      <c r="Q37" s="15">
        <f t="shared" si="4"/>
        <v>100</v>
      </c>
    </row>
    <row r="38" spans="1:17" ht="12.75">
      <c r="A38" s="34"/>
      <c r="B38" s="16" t="s">
        <v>67</v>
      </c>
      <c r="C38" s="14" t="s">
        <v>126</v>
      </c>
      <c r="D38" s="16" t="s">
        <v>101</v>
      </c>
      <c r="E38" s="16" t="s">
        <v>62</v>
      </c>
      <c r="F38" s="16" t="s">
        <v>58</v>
      </c>
      <c r="G38" s="16" t="s">
        <v>104</v>
      </c>
      <c r="H38" s="15">
        <f aca="true" t="shared" si="5" ref="H34:H40">J38</f>
        <v>445</v>
      </c>
      <c r="I38" s="17"/>
      <c r="J38" s="17">
        <v>445</v>
      </c>
      <c r="K38" s="17"/>
      <c r="L38" s="17">
        <v>247</v>
      </c>
      <c r="M38" s="17"/>
      <c r="N38" s="17">
        <v>247</v>
      </c>
      <c r="O38" s="17"/>
      <c r="P38" s="15">
        <f t="shared" si="3"/>
        <v>55.50561797752809</v>
      </c>
      <c r="Q38" s="15">
        <f t="shared" si="4"/>
        <v>100</v>
      </c>
    </row>
    <row r="39" spans="1:17" ht="12.75">
      <c r="A39" s="34"/>
      <c r="B39" s="16" t="s">
        <v>67</v>
      </c>
      <c r="C39" s="16" t="s">
        <v>127</v>
      </c>
      <c r="D39" s="16" t="s">
        <v>101</v>
      </c>
      <c r="E39" s="16" t="s">
        <v>62</v>
      </c>
      <c r="F39" s="16" t="s">
        <v>58</v>
      </c>
      <c r="G39" s="16" t="s">
        <v>5</v>
      </c>
      <c r="H39" s="15">
        <f t="shared" si="5"/>
        <v>980</v>
      </c>
      <c r="I39" s="17"/>
      <c r="J39" s="17">
        <v>980</v>
      </c>
      <c r="K39" s="17"/>
      <c r="L39" s="17">
        <v>536</v>
      </c>
      <c r="M39" s="17"/>
      <c r="N39" s="17">
        <v>536</v>
      </c>
      <c r="O39" s="17"/>
      <c r="P39" s="15">
        <f t="shared" si="3"/>
        <v>54.69387755102041</v>
      </c>
      <c r="Q39" s="15">
        <f t="shared" si="4"/>
        <v>100</v>
      </c>
    </row>
    <row r="40" spans="1:17" ht="12.75">
      <c r="A40" s="34"/>
      <c r="B40" s="16" t="s">
        <v>67</v>
      </c>
      <c r="C40" s="14" t="s">
        <v>126</v>
      </c>
      <c r="D40" s="16" t="s">
        <v>101</v>
      </c>
      <c r="E40" s="16" t="s">
        <v>62</v>
      </c>
      <c r="F40" s="16" t="s">
        <v>58</v>
      </c>
      <c r="G40" s="16" t="s">
        <v>9</v>
      </c>
      <c r="H40" s="15">
        <f t="shared" si="5"/>
        <v>62</v>
      </c>
      <c r="I40" s="17"/>
      <c r="J40" s="17">
        <v>62</v>
      </c>
      <c r="K40" s="17"/>
      <c r="L40" s="17">
        <v>22</v>
      </c>
      <c r="M40" s="17"/>
      <c r="N40" s="17">
        <v>22</v>
      </c>
      <c r="O40" s="17"/>
      <c r="P40" s="15">
        <f t="shared" si="3"/>
        <v>35.483870967741936</v>
      </c>
      <c r="Q40" s="15">
        <f t="shared" si="4"/>
        <v>100</v>
      </c>
    </row>
    <row r="41" spans="1:17" ht="12.75">
      <c r="A41" s="34"/>
      <c r="B41" s="16" t="s">
        <v>67</v>
      </c>
      <c r="C41" s="14" t="s">
        <v>126</v>
      </c>
      <c r="D41" s="16" t="s">
        <v>101</v>
      </c>
      <c r="E41" s="16" t="s">
        <v>50</v>
      </c>
      <c r="F41" s="16" t="s">
        <v>58</v>
      </c>
      <c r="G41" s="16" t="s">
        <v>59</v>
      </c>
      <c r="H41" s="15">
        <v>1053</v>
      </c>
      <c r="I41" s="17"/>
      <c r="J41" s="17">
        <v>1053</v>
      </c>
      <c r="K41" s="17"/>
      <c r="L41" s="17">
        <v>388</v>
      </c>
      <c r="M41" s="17"/>
      <c r="N41" s="17">
        <v>388</v>
      </c>
      <c r="O41" s="17"/>
      <c r="P41" s="15">
        <f t="shared" si="3"/>
        <v>36.84710351377018</v>
      </c>
      <c r="Q41" s="15">
        <f t="shared" si="4"/>
        <v>100</v>
      </c>
    </row>
    <row r="42" spans="1:17" ht="12.75">
      <c r="A42" s="35">
        <v>906</v>
      </c>
      <c r="B42" s="16" t="s">
        <v>67</v>
      </c>
      <c r="C42" s="16" t="s">
        <v>127</v>
      </c>
      <c r="D42" s="16" t="s">
        <v>101</v>
      </c>
      <c r="E42" s="16" t="s">
        <v>63</v>
      </c>
      <c r="F42" s="16" t="s">
        <v>58</v>
      </c>
      <c r="G42" s="16" t="s">
        <v>59</v>
      </c>
      <c r="H42" s="15">
        <v>1748</v>
      </c>
      <c r="I42" s="17"/>
      <c r="J42" s="17">
        <v>1748</v>
      </c>
      <c r="K42" s="17"/>
      <c r="L42" s="17">
        <v>667</v>
      </c>
      <c r="M42" s="17"/>
      <c r="N42" s="17">
        <v>648</v>
      </c>
      <c r="O42" s="17"/>
      <c r="P42" s="15">
        <f t="shared" si="3"/>
        <v>37.07093821510298</v>
      </c>
      <c r="Q42" s="15">
        <f t="shared" si="4"/>
        <v>97.15142428785607</v>
      </c>
    </row>
    <row r="43" spans="1:17" ht="12.75">
      <c r="A43" s="34"/>
      <c r="B43" s="16" t="s">
        <v>67</v>
      </c>
      <c r="C43" s="14" t="s">
        <v>126</v>
      </c>
      <c r="D43" s="16" t="s">
        <v>101</v>
      </c>
      <c r="E43" s="16" t="s">
        <v>65</v>
      </c>
      <c r="F43" s="16" t="s">
        <v>58</v>
      </c>
      <c r="G43" s="16" t="s">
        <v>59</v>
      </c>
      <c r="H43" s="15">
        <v>1000</v>
      </c>
      <c r="I43" s="17"/>
      <c r="J43" s="17">
        <v>1000</v>
      </c>
      <c r="K43" s="17"/>
      <c r="L43" s="17">
        <v>1000</v>
      </c>
      <c r="M43" s="17"/>
      <c r="N43" s="17">
        <v>1000</v>
      </c>
      <c r="O43" s="17"/>
      <c r="P43" s="15">
        <f t="shared" si="3"/>
        <v>100</v>
      </c>
      <c r="Q43" s="15">
        <f t="shared" si="4"/>
        <v>100</v>
      </c>
    </row>
    <row r="44" spans="1:17" ht="12.75">
      <c r="A44" s="34"/>
      <c r="B44" s="16" t="s">
        <v>67</v>
      </c>
      <c r="C44" s="14" t="s">
        <v>126</v>
      </c>
      <c r="D44" s="16" t="s">
        <v>101</v>
      </c>
      <c r="E44" s="16" t="s">
        <v>66</v>
      </c>
      <c r="F44" s="16" t="s">
        <v>58</v>
      </c>
      <c r="G44" s="16" t="s">
        <v>59</v>
      </c>
      <c r="H44" s="15">
        <v>4390</v>
      </c>
      <c r="I44" s="17"/>
      <c r="J44" s="17">
        <v>4390</v>
      </c>
      <c r="K44" s="17"/>
      <c r="L44" s="17">
        <v>2898</v>
      </c>
      <c r="M44" s="17"/>
      <c r="N44" s="17">
        <v>2324</v>
      </c>
      <c r="O44" s="17"/>
      <c r="P44" s="15">
        <f t="shared" si="3"/>
        <v>52.93849658314351</v>
      </c>
      <c r="Q44" s="15">
        <f t="shared" si="4"/>
        <v>80.19323671497585</v>
      </c>
    </row>
    <row r="45" spans="1:17" ht="12.75">
      <c r="A45" s="34"/>
      <c r="B45" s="16" t="s">
        <v>67</v>
      </c>
      <c r="C45" s="16" t="s">
        <v>127</v>
      </c>
      <c r="D45" s="16" t="s">
        <v>105</v>
      </c>
      <c r="E45" s="16" t="s">
        <v>64</v>
      </c>
      <c r="F45" s="16" t="s">
        <v>58</v>
      </c>
      <c r="G45" s="16" t="s">
        <v>106</v>
      </c>
      <c r="H45" s="15">
        <v>300</v>
      </c>
      <c r="I45" s="17"/>
      <c r="J45" s="17">
        <v>300</v>
      </c>
      <c r="K45" s="17"/>
      <c r="L45" s="17">
        <v>63</v>
      </c>
      <c r="M45" s="17"/>
      <c r="N45" s="17">
        <v>63</v>
      </c>
      <c r="O45" s="17"/>
      <c r="P45" s="15">
        <f t="shared" si="3"/>
        <v>21</v>
      </c>
      <c r="Q45" s="15">
        <f t="shared" si="4"/>
        <v>100</v>
      </c>
    </row>
    <row r="46" spans="1:17" ht="12.75">
      <c r="A46" s="34"/>
      <c r="B46" s="16" t="s">
        <v>67</v>
      </c>
      <c r="C46" s="14" t="s">
        <v>126</v>
      </c>
      <c r="D46" s="16" t="s">
        <v>107</v>
      </c>
      <c r="E46" s="16" t="s">
        <v>64</v>
      </c>
      <c r="F46" s="16" t="s">
        <v>58</v>
      </c>
      <c r="G46" s="16" t="s">
        <v>59</v>
      </c>
      <c r="H46" s="15">
        <v>330</v>
      </c>
      <c r="I46" s="17"/>
      <c r="J46" s="17">
        <v>330</v>
      </c>
      <c r="K46" s="17"/>
      <c r="L46" s="17">
        <v>12</v>
      </c>
      <c r="M46" s="17"/>
      <c r="N46" s="17">
        <v>12</v>
      </c>
      <c r="O46" s="17"/>
      <c r="P46" s="15">
        <f t="shared" si="3"/>
        <v>3.6363636363636362</v>
      </c>
      <c r="Q46" s="15">
        <f t="shared" si="4"/>
        <v>100</v>
      </c>
    </row>
    <row r="47" spans="1:17" ht="12.75">
      <c r="A47" s="36"/>
      <c r="B47" s="16" t="s">
        <v>67</v>
      </c>
      <c r="C47" s="14" t="s">
        <v>126</v>
      </c>
      <c r="D47" s="16" t="s">
        <v>107</v>
      </c>
      <c r="E47" s="16" t="s">
        <v>64</v>
      </c>
      <c r="F47" s="16" t="s">
        <v>58</v>
      </c>
      <c r="G47" s="16" t="s">
        <v>108</v>
      </c>
      <c r="H47" s="15">
        <v>100</v>
      </c>
      <c r="I47" s="17"/>
      <c r="J47" s="17">
        <v>100</v>
      </c>
      <c r="K47" s="17"/>
      <c r="L47" s="17">
        <v>41</v>
      </c>
      <c r="M47" s="17"/>
      <c r="N47" s="17">
        <v>41</v>
      </c>
      <c r="O47" s="17"/>
      <c r="P47" s="15">
        <f t="shared" si="3"/>
        <v>41</v>
      </c>
      <c r="Q47" s="15">
        <f t="shared" si="4"/>
        <v>100</v>
      </c>
    </row>
    <row r="48" spans="1:17" ht="12.75">
      <c r="A48" s="36"/>
      <c r="B48" s="16" t="s">
        <v>67</v>
      </c>
      <c r="C48" s="14" t="s">
        <v>123</v>
      </c>
      <c r="D48" s="16" t="s">
        <v>101</v>
      </c>
      <c r="E48" s="16" t="s">
        <v>50</v>
      </c>
      <c r="F48" s="16" t="s">
        <v>58</v>
      </c>
      <c r="G48" s="16" t="s">
        <v>59</v>
      </c>
      <c r="H48" s="15">
        <v>757</v>
      </c>
      <c r="I48" s="17"/>
      <c r="J48" s="17">
        <v>757</v>
      </c>
      <c r="K48" s="17"/>
      <c r="L48" s="17">
        <v>399</v>
      </c>
      <c r="M48" s="17"/>
      <c r="N48" s="17">
        <v>399</v>
      </c>
      <c r="O48" s="17"/>
      <c r="P48" s="15">
        <f t="shared" si="3"/>
        <v>52.70805812417437</v>
      </c>
      <c r="Q48" s="15">
        <f t="shared" si="4"/>
        <v>100</v>
      </c>
    </row>
    <row r="49" spans="1:17" ht="12.75">
      <c r="A49" s="36"/>
      <c r="B49" s="16" t="s">
        <v>67</v>
      </c>
      <c r="C49" s="16" t="s">
        <v>124</v>
      </c>
      <c r="D49" s="16" t="s">
        <v>101</v>
      </c>
      <c r="E49" s="16" t="s">
        <v>63</v>
      </c>
      <c r="F49" s="16" t="s">
        <v>58</v>
      </c>
      <c r="G49" s="16" t="s">
        <v>59</v>
      </c>
      <c r="H49" s="15">
        <v>120</v>
      </c>
      <c r="I49" s="17"/>
      <c r="J49" s="17">
        <v>120</v>
      </c>
      <c r="K49" s="17"/>
      <c r="L49" s="17">
        <v>60</v>
      </c>
      <c r="M49" s="17"/>
      <c r="N49" s="17">
        <v>60</v>
      </c>
      <c r="O49" s="17"/>
      <c r="P49" s="15">
        <f>N49/J49*100</f>
        <v>50</v>
      </c>
      <c r="Q49" s="15">
        <f t="shared" si="4"/>
        <v>100</v>
      </c>
    </row>
    <row r="50" spans="1:17" ht="13.5" thickBot="1">
      <c r="A50" s="36"/>
      <c r="B50" s="16" t="s">
        <v>67</v>
      </c>
      <c r="C50" s="16" t="s">
        <v>125</v>
      </c>
      <c r="D50" s="16" t="s">
        <v>101</v>
      </c>
      <c r="E50" s="16" t="s">
        <v>63</v>
      </c>
      <c r="F50" s="16" t="s">
        <v>58</v>
      </c>
      <c r="G50" s="16" t="s">
        <v>59</v>
      </c>
      <c r="H50" s="15">
        <v>274</v>
      </c>
      <c r="I50" s="17"/>
      <c r="J50" s="17">
        <v>274</v>
      </c>
      <c r="K50" s="17"/>
      <c r="L50" s="17">
        <v>274</v>
      </c>
      <c r="M50" s="17"/>
      <c r="N50" s="17">
        <v>0</v>
      </c>
      <c r="O50" s="17"/>
      <c r="P50" s="15">
        <f>N50/J50*100</f>
        <v>0</v>
      </c>
      <c r="Q50" s="17">
        <v>0</v>
      </c>
    </row>
    <row r="51" spans="1:17" ht="13.5" hidden="1" thickBot="1">
      <c r="A51" s="36"/>
      <c r="B51" s="19" t="s">
        <v>67</v>
      </c>
      <c r="C51" s="19" t="s">
        <v>89</v>
      </c>
      <c r="D51" s="19" t="s">
        <v>70</v>
      </c>
      <c r="E51" s="19" t="s">
        <v>63</v>
      </c>
      <c r="F51" s="19" t="s">
        <v>58</v>
      </c>
      <c r="G51" s="19" t="s">
        <v>59</v>
      </c>
      <c r="H51" s="20"/>
      <c r="I51" s="20"/>
      <c r="J51" s="20"/>
      <c r="K51" s="20"/>
      <c r="L51" s="20">
        <v>0</v>
      </c>
      <c r="M51" s="20"/>
      <c r="N51" s="20">
        <v>0</v>
      </c>
      <c r="O51" s="20"/>
      <c r="P51" s="15" t="e">
        <f>N51/J51*100</f>
        <v>#DIV/0!</v>
      </c>
      <c r="Q51" s="20">
        <v>0</v>
      </c>
    </row>
    <row r="52" spans="1:17" ht="13.5" thickBot="1">
      <c r="A52" s="45"/>
      <c r="B52" s="67" t="s">
        <v>34</v>
      </c>
      <c r="C52" s="68"/>
      <c r="D52" s="68"/>
      <c r="E52" s="68"/>
      <c r="F52" s="68"/>
      <c r="G52" s="69"/>
      <c r="H52" s="25">
        <f>SUM(H32:H51)</f>
        <v>67723</v>
      </c>
      <c r="I52" s="25">
        <f>SUM(I32:I48)</f>
        <v>0</v>
      </c>
      <c r="J52" s="25">
        <f>SUM(J32:J51)</f>
        <v>67723</v>
      </c>
      <c r="K52" s="25">
        <f>SUM(K32:K48)</f>
        <v>0</v>
      </c>
      <c r="L52" s="25">
        <f>SUM(L32:L51)</f>
        <v>31244</v>
      </c>
      <c r="M52" s="25">
        <f>SUM(M32:M48)</f>
        <v>0</v>
      </c>
      <c r="N52" s="25">
        <f>SUM(N32:N51)</f>
        <v>30095</v>
      </c>
      <c r="O52" s="25">
        <f>SUM(O32:O48)</f>
        <v>0</v>
      </c>
      <c r="P52" s="25">
        <f aca="true" t="shared" si="6" ref="P52:P57">N52/J52*100</f>
        <v>44.43837396453199</v>
      </c>
      <c r="Q52" s="39">
        <f aca="true" t="shared" si="7" ref="Q52:Q57">N52/L52*100</f>
        <v>96.32249391883242</v>
      </c>
    </row>
    <row r="53" spans="1:17" ht="12.75">
      <c r="A53" s="74">
        <v>906</v>
      </c>
      <c r="B53" s="14" t="s">
        <v>72</v>
      </c>
      <c r="C53" s="14" t="s">
        <v>120</v>
      </c>
      <c r="D53" s="14" t="s">
        <v>97</v>
      </c>
      <c r="E53" s="14" t="s">
        <v>90</v>
      </c>
      <c r="F53" s="14" t="s">
        <v>58</v>
      </c>
      <c r="G53" s="14" t="s">
        <v>59</v>
      </c>
      <c r="H53" s="15">
        <v>3071</v>
      </c>
      <c r="I53" s="15"/>
      <c r="J53" s="15">
        <v>3071</v>
      </c>
      <c r="K53" s="15"/>
      <c r="L53" s="15">
        <v>1574</v>
      </c>
      <c r="M53" s="15"/>
      <c r="N53" s="15">
        <v>1574</v>
      </c>
      <c r="O53" s="15"/>
      <c r="P53" s="15">
        <f t="shared" si="6"/>
        <v>51.25366330185608</v>
      </c>
      <c r="Q53" s="15">
        <f t="shared" si="7"/>
        <v>100</v>
      </c>
    </row>
    <row r="54" spans="1:17" ht="12.75">
      <c r="A54" s="74"/>
      <c r="B54" s="16" t="s">
        <v>72</v>
      </c>
      <c r="C54" s="16" t="s">
        <v>121</v>
      </c>
      <c r="D54" s="16" t="s">
        <v>98</v>
      </c>
      <c r="E54" s="16" t="s">
        <v>90</v>
      </c>
      <c r="F54" s="16" t="s">
        <v>91</v>
      </c>
      <c r="G54" s="16" t="s">
        <v>59</v>
      </c>
      <c r="H54" s="17">
        <v>2</v>
      </c>
      <c r="I54" s="17"/>
      <c r="J54" s="17">
        <v>2</v>
      </c>
      <c r="K54" s="17"/>
      <c r="L54" s="17">
        <v>2</v>
      </c>
      <c r="M54" s="17"/>
      <c r="N54" s="17">
        <v>2</v>
      </c>
      <c r="O54" s="17"/>
      <c r="P54" s="15">
        <f t="shared" si="6"/>
        <v>100</v>
      </c>
      <c r="Q54" s="15">
        <f t="shared" si="7"/>
        <v>100</v>
      </c>
    </row>
    <row r="55" spans="1:17" ht="13.5" thickBot="1">
      <c r="A55" s="74"/>
      <c r="B55" s="16" t="s">
        <v>72</v>
      </c>
      <c r="C55" s="16" t="s">
        <v>122</v>
      </c>
      <c r="D55" s="16" t="s">
        <v>98</v>
      </c>
      <c r="E55" s="16" t="s">
        <v>90</v>
      </c>
      <c r="F55" s="16" t="s">
        <v>58</v>
      </c>
      <c r="G55" s="16" t="s">
        <v>59</v>
      </c>
      <c r="H55" s="17">
        <v>100</v>
      </c>
      <c r="I55" s="17"/>
      <c r="J55" s="17">
        <v>100</v>
      </c>
      <c r="K55" s="17"/>
      <c r="L55" s="17">
        <v>100</v>
      </c>
      <c r="M55" s="17"/>
      <c r="N55" s="17">
        <v>100</v>
      </c>
      <c r="O55" s="17"/>
      <c r="P55" s="15">
        <f t="shared" si="6"/>
        <v>100</v>
      </c>
      <c r="Q55" s="15">
        <f>N55/L55*100</f>
        <v>100</v>
      </c>
    </row>
    <row r="56" spans="1:17" s="33" customFormat="1" ht="13.5" thickBot="1">
      <c r="A56" s="46"/>
      <c r="B56" s="75" t="s">
        <v>34</v>
      </c>
      <c r="C56" s="76"/>
      <c r="D56" s="76"/>
      <c r="E56" s="76"/>
      <c r="F56" s="76"/>
      <c r="G56" s="77"/>
      <c r="H56" s="24">
        <f aca="true" t="shared" si="8" ref="H56:O56">SUM(H53:H55)</f>
        <v>3173</v>
      </c>
      <c r="I56" s="24">
        <f t="shared" si="8"/>
        <v>0</v>
      </c>
      <c r="J56" s="24">
        <f t="shared" si="8"/>
        <v>3173</v>
      </c>
      <c r="K56" s="24">
        <f t="shared" si="8"/>
        <v>0</v>
      </c>
      <c r="L56" s="24">
        <f t="shared" si="8"/>
        <v>1676</v>
      </c>
      <c r="M56" s="24">
        <f t="shared" si="8"/>
        <v>0</v>
      </c>
      <c r="N56" s="24">
        <f t="shared" si="8"/>
        <v>1676</v>
      </c>
      <c r="O56" s="24">
        <f t="shared" si="8"/>
        <v>0</v>
      </c>
      <c r="P56" s="24">
        <f t="shared" si="6"/>
        <v>52.8206744405925</v>
      </c>
      <c r="Q56" s="38">
        <f t="shared" si="7"/>
        <v>100</v>
      </c>
    </row>
    <row r="57" spans="1:17" s="42" customFormat="1" ht="16.5" thickBot="1">
      <c r="A57" s="47" t="s">
        <v>73</v>
      </c>
      <c r="B57" s="78" t="s">
        <v>77</v>
      </c>
      <c r="C57" s="79"/>
      <c r="D57" s="79"/>
      <c r="E57" s="79"/>
      <c r="F57" s="79"/>
      <c r="G57" s="80"/>
      <c r="H57" s="40">
        <f>H31+H52+H56+H8</f>
        <v>122336</v>
      </c>
      <c r="I57" s="40">
        <f>I31+I52+I56</f>
        <v>0</v>
      </c>
      <c r="J57" s="40">
        <f>J31+J52+J56+J8</f>
        <v>122336</v>
      </c>
      <c r="K57" s="40">
        <f>K31+K52+K56</f>
        <v>0</v>
      </c>
      <c r="L57" s="40">
        <f>L31+L52+L56+L8</f>
        <v>57710</v>
      </c>
      <c r="M57" s="40">
        <f>M31+M52+M56</f>
        <v>0</v>
      </c>
      <c r="N57" s="40">
        <f>N31+N52+N56+N8</f>
        <v>56472</v>
      </c>
      <c r="O57" s="40">
        <f>O31+O52+O56</f>
        <v>0</v>
      </c>
      <c r="P57" s="40">
        <f t="shared" si="6"/>
        <v>46.16139157729532</v>
      </c>
      <c r="Q57" s="41">
        <f t="shared" si="7"/>
        <v>97.85479119736614</v>
      </c>
    </row>
    <row r="58" spans="1:17" s="43" customFormat="1" ht="69.75" customHeight="1">
      <c r="A58" s="176"/>
      <c r="B58" s="176"/>
      <c r="C58" s="176"/>
      <c r="D58" s="176"/>
      <c r="E58" s="176"/>
      <c r="F58" s="176"/>
      <c r="G58" s="176"/>
      <c r="H58" s="177"/>
      <c r="I58" s="177"/>
      <c r="J58" s="177"/>
      <c r="K58" s="177"/>
      <c r="L58" s="177"/>
      <c r="M58" s="177"/>
      <c r="N58" s="44"/>
      <c r="O58" s="44"/>
      <c r="P58" s="44"/>
      <c r="Q58" s="44"/>
    </row>
    <row r="59" spans="8:17" s="43" customFormat="1" ht="42.75" customHeight="1">
      <c r="H59" s="44"/>
      <c r="I59" s="44"/>
      <c r="J59" s="44"/>
      <c r="K59" s="44"/>
      <c r="L59" s="44"/>
      <c r="M59" s="44"/>
      <c r="N59" s="44"/>
      <c r="O59" s="44"/>
      <c r="P59" s="44"/>
      <c r="Q59" s="44"/>
    </row>
  </sheetData>
  <sheetProtection/>
  <mergeCells count="16">
    <mergeCell ref="A1:Q1"/>
    <mergeCell ref="A2:Q2"/>
    <mergeCell ref="A3:Q3"/>
    <mergeCell ref="B5:G5"/>
    <mergeCell ref="H5:I5"/>
    <mergeCell ref="J5:K5"/>
    <mergeCell ref="L5:M5"/>
    <mergeCell ref="N5:O5"/>
    <mergeCell ref="P5:Q5"/>
    <mergeCell ref="P4:Q4"/>
    <mergeCell ref="B52:G52"/>
    <mergeCell ref="B31:G31"/>
    <mergeCell ref="B8:G8"/>
    <mergeCell ref="A53:A55"/>
    <mergeCell ref="B56:G56"/>
    <mergeCell ref="B57:G57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E26" sqref="E26:F26"/>
    </sheetView>
  </sheetViews>
  <sheetFormatPr defaultColWidth="9.140625" defaultRowHeight="12.75"/>
  <cols>
    <col min="1" max="1" width="14.140625" style="1" customWidth="1"/>
    <col min="2" max="2" width="23.57421875" style="1" customWidth="1"/>
    <col min="3" max="8" width="8.57421875" style="1" customWidth="1"/>
    <col min="9" max="16384" width="9.140625" style="1" customWidth="1"/>
  </cols>
  <sheetData>
    <row r="1" spans="1:8" ht="12.75">
      <c r="A1" s="167" t="s">
        <v>35</v>
      </c>
      <c r="B1" s="167"/>
      <c r="C1" s="167"/>
      <c r="D1" s="167"/>
      <c r="E1" s="167"/>
      <c r="F1" s="167"/>
      <c r="G1" s="167"/>
      <c r="H1" s="167"/>
    </row>
    <row r="2" spans="1:8" ht="12.75">
      <c r="A2" s="167" t="s">
        <v>36</v>
      </c>
      <c r="B2" s="167"/>
      <c r="C2" s="167"/>
      <c r="D2" s="167"/>
      <c r="E2" s="167"/>
      <c r="F2" s="167"/>
      <c r="G2" s="167"/>
      <c r="H2" s="167"/>
    </row>
    <row r="3" spans="1:8" ht="12.75">
      <c r="A3" s="167" t="s">
        <v>129</v>
      </c>
      <c r="B3" s="167"/>
      <c r="C3" s="167"/>
      <c r="D3" s="167"/>
      <c r="E3" s="167"/>
      <c r="F3" s="167"/>
      <c r="G3" s="167"/>
      <c r="H3" s="167"/>
    </row>
    <row r="4" spans="1:8" ht="12.75">
      <c r="A4" s="168" t="s">
        <v>93</v>
      </c>
      <c r="B4" s="167"/>
      <c r="C4" s="167"/>
      <c r="D4" s="167"/>
      <c r="E4" s="167"/>
      <c r="F4" s="167"/>
      <c r="G4" s="167"/>
      <c r="H4" s="167"/>
    </row>
    <row r="5" spans="2:8" ht="12.75">
      <c r="B5" s="169" t="s">
        <v>40</v>
      </c>
      <c r="C5" s="169"/>
      <c r="D5" s="169"/>
      <c r="E5" s="169"/>
      <c r="F5" s="169"/>
      <c r="G5" s="169"/>
      <c r="H5" s="169"/>
    </row>
    <row r="6" spans="1:8" ht="12.75" customHeight="1">
      <c r="A6" s="170" t="s">
        <v>81</v>
      </c>
      <c r="B6" s="172" t="s">
        <v>80</v>
      </c>
      <c r="C6" s="165" t="s">
        <v>37</v>
      </c>
      <c r="D6" s="166"/>
      <c r="E6" s="165" t="s">
        <v>38</v>
      </c>
      <c r="F6" s="166"/>
      <c r="G6" s="165" t="s">
        <v>39</v>
      </c>
      <c r="H6" s="166"/>
    </row>
    <row r="7" spans="1:8" ht="39" customHeight="1">
      <c r="A7" s="171"/>
      <c r="B7" s="173"/>
      <c r="C7" s="174"/>
      <c r="D7" s="175"/>
      <c r="E7" s="174"/>
      <c r="F7" s="175"/>
      <c r="G7" s="174"/>
      <c r="H7" s="175"/>
    </row>
    <row r="8" spans="1:8" ht="13.5" thickBot="1">
      <c r="A8" s="158" t="s">
        <v>112</v>
      </c>
      <c r="B8" s="161" t="s">
        <v>96</v>
      </c>
      <c r="C8" s="133"/>
      <c r="D8" s="133"/>
      <c r="E8" s="133"/>
      <c r="F8" s="133"/>
      <c r="G8" s="133"/>
      <c r="H8" s="134"/>
    </row>
    <row r="9" spans="1:8" ht="13.5" thickBot="1">
      <c r="A9" s="159"/>
      <c r="B9" s="13"/>
      <c r="C9" s="135"/>
      <c r="D9" s="136"/>
      <c r="E9" s="137">
        <v>3</v>
      </c>
      <c r="F9" s="138"/>
      <c r="G9" s="139"/>
      <c r="H9" s="140"/>
    </row>
    <row r="10" spans="1:8" ht="12.75" customHeight="1">
      <c r="A10" s="159"/>
      <c r="B10" s="162" t="s">
        <v>46</v>
      </c>
      <c r="C10" s="122"/>
      <c r="D10" s="122"/>
      <c r="E10" s="122"/>
      <c r="F10" s="122"/>
      <c r="G10" s="122"/>
      <c r="H10" s="123"/>
    </row>
    <row r="11" spans="1:8" ht="13.5" thickBot="1">
      <c r="A11" s="159"/>
      <c r="B11" s="2" t="s">
        <v>47</v>
      </c>
      <c r="C11" s="163">
        <v>1348</v>
      </c>
      <c r="D11" s="164"/>
      <c r="E11" s="152">
        <v>602</v>
      </c>
      <c r="F11" s="153"/>
      <c r="G11" s="152">
        <f>E11/C11*100</f>
        <v>44.65875370919881</v>
      </c>
      <c r="H11" s="153"/>
    </row>
    <row r="12" spans="1:8" ht="13.5" hidden="1" thickBot="1">
      <c r="A12" s="159"/>
      <c r="B12" s="2" t="s">
        <v>48</v>
      </c>
      <c r="C12" s="165"/>
      <c r="D12" s="166"/>
      <c r="E12" s="150"/>
      <c r="F12" s="151"/>
      <c r="G12" s="152">
        <v>0</v>
      </c>
      <c r="H12" s="153"/>
    </row>
    <row r="13" spans="1:8" ht="13.5" thickBot="1">
      <c r="A13" s="159"/>
      <c r="B13" s="3" t="s">
        <v>34</v>
      </c>
      <c r="C13" s="154">
        <f>C12+C11</f>
        <v>1348</v>
      </c>
      <c r="D13" s="155"/>
      <c r="E13" s="156">
        <f>E11+E12</f>
        <v>602</v>
      </c>
      <c r="F13" s="137"/>
      <c r="G13" s="156">
        <f>E13/C13*100</f>
        <v>44.65875370919881</v>
      </c>
      <c r="H13" s="157"/>
    </row>
    <row r="14" spans="1:8" ht="12.75">
      <c r="A14" s="159"/>
      <c r="B14" s="146" t="s">
        <v>45</v>
      </c>
      <c r="C14" s="122"/>
      <c r="D14" s="122"/>
      <c r="E14" s="122"/>
      <c r="F14" s="122"/>
      <c r="G14" s="122"/>
      <c r="H14" s="123"/>
    </row>
    <row r="15" spans="1:8" ht="12.75">
      <c r="A15" s="159"/>
      <c r="B15" s="4" t="s">
        <v>6</v>
      </c>
      <c r="C15" s="147">
        <v>598</v>
      </c>
      <c r="D15" s="147"/>
      <c r="E15" s="148">
        <v>259</v>
      </c>
      <c r="F15" s="149"/>
      <c r="G15" s="92">
        <f>E15*100/C15</f>
        <v>43.31103678929766</v>
      </c>
      <c r="H15" s="92"/>
    </row>
    <row r="16" spans="1:8" ht="12.75" hidden="1">
      <c r="A16" s="159"/>
      <c r="B16" s="2" t="s">
        <v>41</v>
      </c>
      <c r="C16" s="112">
        <v>0</v>
      </c>
      <c r="D16" s="112"/>
      <c r="E16" s="124">
        <v>0</v>
      </c>
      <c r="F16" s="90"/>
      <c r="G16" s="92">
        <v>0</v>
      </c>
      <c r="H16" s="92"/>
    </row>
    <row r="17" spans="1:8" ht="12.75">
      <c r="A17" s="159"/>
      <c r="B17" s="4" t="s">
        <v>7</v>
      </c>
      <c r="C17" s="112">
        <v>180</v>
      </c>
      <c r="D17" s="112"/>
      <c r="E17" s="124">
        <v>78</v>
      </c>
      <c r="F17" s="90"/>
      <c r="G17" s="92">
        <f aca="true" t="shared" si="0" ref="G17:G25">E17*100/C17</f>
        <v>43.333333333333336</v>
      </c>
      <c r="H17" s="92"/>
    </row>
    <row r="18" spans="1:8" ht="12.75">
      <c r="A18" s="159"/>
      <c r="B18" s="4" t="s">
        <v>8</v>
      </c>
      <c r="C18" s="112">
        <v>56</v>
      </c>
      <c r="D18" s="112"/>
      <c r="E18" s="124">
        <v>30</v>
      </c>
      <c r="F18" s="90"/>
      <c r="G18" s="92">
        <f t="shared" si="0"/>
        <v>53.57142857142857</v>
      </c>
      <c r="H18" s="92"/>
    </row>
    <row r="19" spans="1:8" ht="12.75" hidden="1">
      <c r="A19" s="159"/>
      <c r="B19" s="2" t="s">
        <v>42</v>
      </c>
      <c r="C19" s="112">
        <v>0</v>
      </c>
      <c r="D19" s="112"/>
      <c r="E19" s="124">
        <v>0</v>
      </c>
      <c r="F19" s="90"/>
      <c r="G19" s="92">
        <v>0</v>
      </c>
      <c r="H19" s="92"/>
    </row>
    <row r="20" spans="1:8" ht="12.75" hidden="1">
      <c r="A20" s="159"/>
      <c r="B20" s="2" t="s">
        <v>95</v>
      </c>
      <c r="C20" s="88">
        <v>0</v>
      </c>
      <c r="D20" s="89"/>
      <c r="E20" s="90">
        <v>0</v>
      </c>
      <c r="F20" s="91"/>
      <c r="G20" s="92">
        <v>0</v>
      </c>
      <c r="H20" s="92"/>
    </row>
    <row r="21" spans="1:8" ht="12.75">
      <c r="A21" s="159"/>
      <c r="B21" s="2" t="s">
        <v>10</v>
      </c>
      <c r="C21" s="112">
        <v>48</v>
      </c>
      <c r="D21" s="112"/>
      <c r="E21" s="124">
        <v>5</v>
      </c>
      <c r="F21" s="90"/>
      <c r="G21" s="92">
        <f t="shared" si="0"/>
        <v>10.416666666666666</v>
      </c>
      <c r="H21" s="92"/>
    </row>
    <row r="22" spans="1:8" ht="12.75">
      <c r="A22" s="159"/>
      <c r="B22" s="4" t="s">
        <v>11</v>
      </c>
      <c r="C22" s="112">
        <v>135</v>
      </c>
      <c r="D22" s="112"/>
      <c r="E22" s="124">
        <v>50</v>
      </c>
      <c r="F22" s="90"/>
      <c r="G22" s="92">
        <f t="shared" si="0"/>
        <v>37.03703703703704</v>
      </c>
      <c r="H22" s="92"/>
    </row>
    <row r="23" spans="1:8" ht="12.75">
      <c r="A23" s="159"/>
      <c r="B23" s="4" t="s">
        <v>43</v>
      </c>
      <c r="C23" s="112">
        <v>10</v>
      </c>
      <c r="D23" s="112"/>
      <c r="E23" s="124">
        <v>3</v>
      </c>
      <c r="F23" s="90"/>
      <c r="G23" s="92">
        <f t="shared" si="0"/>
        <v>30</v>
      </c>
      <c r="H23" s="92"/>
    </row>
    <row r="24" spans="1:8" ht="12.75">
      <c r="A24" s="159"/>
      <c r="B24" s="5" t="s">
        <v>44</v>
      </c>
      <c r="C24" s="112">
        <v>218</v>
      </c>
      <c r="D24" s="112"/>
      <c r="E24" s="143">
        <v>0</v>
      </c>
      <c r="F24" s="114"/>
      <c r="G24" s="92">
        <f t="shared" si="0"/>
        <v>0</v>
      </c>
      <c r="H24" s="92"/>
    </row>
    <row r="25" spans="1:8" ht="13.5" thickBot="1">
      <c r="A25" s="159"/>
      <c r="B25" s="5" t="s">
        <v>12</v>
      </c>
      <c r="C25" s="144">
        <v>106</v>
      </c>
      <c r="D25" s="144"/>
      <c r="E25" s="143">
        <v>31</v>
      </c>
      <c r="F25" s="114"/>
      <c r="G25" s="92">
        <f t="shared" si="0"/>
        <v>29.245283018867923</v>
      </c>
      <c r="H25" s="92"/>
    </row>
    <row r="26" spans="1:8" ht="13.5" thickBot="1">
      <c r="A26" s="160"/>
      <c r="B26" s="6" t="s">
        <v>34</v>
      </c>
      <c r="C26" s="117">
        <f>SUM(C15:D25)</f>
        <v>1351</v>
      </c>
      <c r="D26" s="145"/>
      <c r="E26" s="117">
        <f>SUM(E15:F25)</f>
        <v>456</v>
      </c>
      <c r="F26" s="145"/>
      <c r="G26" s="98">
        <f>E26/C26*100</f>
        <v>33.75277572168764</v>
      </c>
      <c r="H26" s="99"/>
    </row>
    <row r="27" spans="1:8" ht="13.5" hidden="1" thickBot="1">
      <c r="A27" s="130" t="s">
        <v>33</v>
      </c>
      <c r="B27" s="133" t="s">
        <v>82</v>
      </c>
      <c r="C27" s="133"/>
      <c r="D27" s="133"/>
      <c r="E27" s="133"/>
      <c r="F27" s="133"/>
      <c r="G27" s="133"/>
      <c r="H27" s="134"/>
    </row>
    <row r="28" spans="1:8" ht="13.5" hidden="1" thickBot="1">
      <c r="A28" s="131"/>
      <c r="B28" s="11"/>
      <c r="C28" s="135"/>
      <c r="D28" s="136"/>
      <c r="E28" s="137"/>
      <c r="F28" s="138"/>
      <c r="G28" s="139"/>
      <c r="H28" s="140"/>
    </row>
    <row r="29" spans="1:8" ht="12.75" customHeight="1" hidden="1">
      <c r="A29" s="132"/>
      <c r="B29" s="141" t="s">
        <v>46</v>
      </c>
      <c r="C29" s="141"/>
      <c r="D29" s="141"/>
      <c r="E29" s="141"/>
      <c r="F29" s="141"/>
      <c r="G29" s="141"/>
      <c r="H29" s="142"/>
    </row>
    <row r="30" spans="1:8" ht="12.75" hidden="1">
      <c r="A30" s="132"/>
      <c r="B30" s="7" t="s">
        <v>47</v>
      </c>
      <c r="C30" s="112"/>
      <c r="D30" s="112"/>
      <c r="E30" s="124"/>
      <c r="F30" s="124"/>
      <c r="G30" s="92"/>
      <c r="H30" s="92"/>
    </row>
    <row r="31" spans="1:8" ht="13.5" hidden="1" thickBot="1">
      <c r="A31" s="132"/>
      <c r="B31" s="7" t="s">
        <v>48</v>
      </c>
      <c r="C31" s="125"/>
      <c r="D31" s="126"/>
      <c r="E31" s="114"/>
      <c r="F31" s="115"/>
      <c r="G31" s="92"/>
      <c r="H31" s="92"/>
    </row>
    <row r="32" spans="1:8" ht="13.5" hidden="1" thickBot="1">
      <c r="A32" s="131"/>
      <c r="B32" s="3" t="s">
        <v>34</v>
      </c>
      <c r="C32" s="117"/>
      <c r="D32" s="118"/>
      <c r="E32" s="119"/>
      <c r="F32" s="120"/>
      <c r="G32" s="98"/>
      <c r="H32" s="99"/>
    </row>
    <row r="33" spans="1:8" ht="12.75" hidden="1">
      <c r="A33" s="132"/>
      <c r="B33" s="121" t="s">
        <v>45</v>
      </c>
      <c r="C33" s="122"/>
      <c r="D33" s="122"/>
      <c r="E33" s="122"/>
      <c r="F33" s="122"/>
      <c r="G33" s="122"/>
      <c r="H33" s="123"/>
    </row>
    <row r="34" spans="1:8" ht="12.75" hidden="1">
      <c r="A34" s="132"/>
      <c r="B34" s="7" t="s">
        <v>13</v>
      </c>
      <c r="C34" s="112"/>
      <c r="D34" s="112"/>
      <c r="E34" s="124"/>
      <c r="F34" s="124"/>
      <c r="G34" s="92"/>
      <c r="H34" s="92"/>
    </row>
    <row r="35" spans="1:8" ht="12.75" hidden="1">
      <c r="A35" s="132"/>
      <c r="B35" s="7" t="s">
        <v>14</v>
      </c>
      <c r="C35" s="112"/>
      <c r="D35" s="112"/>
      <c r="E35" s="124"/>
      <c r="F35" s="124"/>
      <c r="G35" s="92"/>
      <c r="H35" s="92"/>
    </row>
    <row r="36" spans="1:8" ht="12.75" hidden="1">
      <c r="A36" s="132"/>
      <c r="B36" s="7" t="s">
        <v>15</v>
      </c>
      <c r="C36" s="112"/>
      <c r="D36" s="112"/>
      <c r="E36" s="124"/>
      <c r="F36" s="124"/>
      <c r="G36" s="92"/>
      <c r="H36" s="92"/>
    </row>
    <row r="37" spans="1:8" ht="12.75" hidden="1">
      <c r="A37" s="132"/>
      <c r="B37" s="7" t="s">
        <v>16</v>
      </c>
      <c r="C37" s="88"/>
      <c r="D37" s="89"/>
      <c r="E37" s="90"/>
      <c r="F37" s="91"/>
      <c r="G37" s="92"/>
      <c r="H37" s="92"/>
    </row>
    <row r="38" spans="1:8" ht="12.75" hidden="1">
      <c r="A38" s="132"/>
      <c r="B38" s="7" t="s">
        <v>32</v>
      </c>
      <c r="C38" s="88"/>
      <c r="D38" s="89"/>
      <c r="E38" s="90"/>
      <c r="F38" s="91"/>
      <c r="G38" s="92"/>
      <c r="H38" s="92"/>
    </row>
    <row r="39" spans="1:8" ht="12.75" hidden="1">
      <c r="A39" s="132"/>
      <c r="B39" s="7" t="s">
        <v>17</v>
      </c>
      <c r="C39" s="88"/>
      <c r="D39" s="89"/>
      <c r="E39" s="90"/>
      <c r="F39" s="91"/>
      <c r="G39" s="92"/>
      <c r="H39" s="92"/>
    </row>
    <row r="40" spans="1:8" ht="12.75" hidden="1">
      <c r="A40" s="132"/>
      <c r="B40" s="7" t="s">
        <v>18</v>
      </c>
      <c r="C40" s="88"/>
      <c r="D40" s="89"/>
      <c r="E40" s="90"/>
      <c r="F40" s="91"/>
      <c r="G40" s="92"/>
      <c r="H40" s="92"/>
    </row>
    <row r="41" spans="1:8" ht="12.75" hidden="1">
      <c r="A41" s="132"/>
      <c r="B41" s="7" t="s">
        <v>19</v>
      </c>
      <c r="C41" s="112"/>
      <c r="D41" s="112"/>
      <c r="E41" s="124"/>
      <c r="F41" s="124"/>
      <c r="G41" s="92"/>
      <c r="H41" s="92"/>
    </row>
    <row r="42" spans="1:8" ht="12.75" hidden="1">
      <c r="A42" s="132"/>
      <c r="B42" s="9" t="s">
        <v>20</v>
      </c>
      <c r="C42" s="112"/>
      <c r="D42" s="112"/>
      <c r="E42" s="124"/>
      <c r="F42" s="124"/>
      <c r="G42" s="92"/>
      <c r="H42" s="92"/>
    </row>
    <row r="43" spans="1:8" ht="12.75" hidden="1">
      <c r="A43" s="132"/>
      <c r="B43" s="7" t="s">
        <v>21</v>
      </c>
      <c r="C43" s="112"/>
      <c r="D43" s="112"/>
      <c r="E43" s="124"/>
      <c r="F43" s="124"/>
      <c r="G43" s="92"/>
      <c r="H43" s="92"/>
    </row>
    <row r="44" spans="1:8" ht="13.5" hidden="1" thickBot="1">
      <c r="A44" s="132"/>
      <c r="B44" s="9" t="s">
        <v>22</v>
      </c>
      <c r="C44" s="113"/>
      <c r="D44" s="113"/>
      <c r="E44" s="143"/>
      <c r="F44" s="143"/>
      <c r="G44" s="116"/>
      <c r="H44" s="116"/>
    </row>
    <row r="45" spans="1:8" ht="13.5" hidden="1" thickBot="1">
      <c r="A45" s="132"/>
      <c r="B45" s="8" t="s">
        <v>34</v>
      </c>
      <c r="C45" s="117"/>
      <c r="D45" s="129"/>
      <c r="E45" s="117"/>
      <c r="F45" s="129"/>
      <c r="G45" s="98"/>
      <c r="H45" s="99"/>
    </row>
    <row r="46" spans="1:8" ht="13.5" hidden="1" thickBot="1">
      <c r="A46" s="130" t="s">
        <v>94</v>
      </c>
      <c r="B46" s="133" t="s">
        <v>96</v>
      </c>
      <c r="C46" s="133"/>
      <c r="D46" s="133"/>
      <c r="E46" s="133"/>
      <c r="F46" s="133"/>
      <c r="G46" s="133"/>
      <c r="H46" s="134"/>
    </row>
    <row r="47" spans="1:8" ht="13.5" hidden="1" thickBot="1">
      <c r="A47" s="131"/>
      <c r="B47" s="13"/>
      <c r="C47" s="135"/>
      <c r="D47" s="136"/>
      <c r="E47" s="137">
        <v>0</v>
      </c>
      <c r="F47" s="138"/>
      <c r="G47" s="139"/>
      <c r="H47" s="140"/>
    </row>
    <row r="48" spans="1:8" ht="12.75" customHeight="1" hidden="1">
      <c r="A48" s="132"/>
      <c r="B48" s="141" t="s">
        <v>46</v>
      </c>
      <c r="C48" s="141"/>
      <c r="D48" s="141"/>
      <c r="E48" s="141"/>
      <c r="F48" s="141"/>
      <c r="G48" s="141"/>
      <c r="H48" s="142"/>
    </row>
    <row r="49" spans="1:8" ht="12.75" hidden="1">
      <c r="A49" s="132"/>
      <c r="B49" s="7" t="s">
        <v>47</v>
      </c>
      <c r="C49" s="112"/>
      <c r="D49" s="112"/>
      <c r="E49" s="124"/>
      <c r="F49" s="124"/>
      <c r="G49" s="92"/>
      <c r="H49" s="92"/>
    </row>
    <row r="50" spans="1:8" ht="13.5" hidden="1" thickBot="1">
      <c r="A50" s="132"/>
      <c r="B50" s="7" t="s">
        <v>48</v>
      </c>
      <c r="C50" s="125"/>
      <c r="D50" s="126"/>
      <c r="E50" s="114"/>
      <c r="F50" s="115"/>
      <c r="G50" s="127"/>
      <c r="H50" s="128"/>
    </row>
    <row r="51" spans="1:8" ht="13.5" hidden="1" thickBot="1">
      <c r="A51" s="131"/>
      <c r="B51" s="3" t="s">
        <v>34</v>
      </c>
      <c r="C51" s="117"/>
      <c r="D51" s="118"/>
      <c r="E51" s="119"/>
      <c r="F51" s="120"/>
      <c r="G51" s="98"/>
      <c r="H51" s="99"/>
    </row>
    <row r="52" spans="1:8" ht="12.75" hidden="1">
      <c r="A52" s="132"/>
      <c r="B52" s="121" t="s">
        <v>45</v>
      </c>
      <c r="C52" s="122"/>
      <c r="D52" s="122"/>
      <c r="E52" s="122"/>
      <c r="F52" s="122"/>
      <c r="G52" s="122"/>
      <c r="H52" s="123"/>
    </row>
    <row r="53" spans="1:8" ht="12.75" hidden="1">
      <c r="A53" s="132"/>
      <c r="B53" s="12" t="s">
        <v>23</v>
      </c>
      <c r="C53" s="112"/>
      <c r="D53" s="112"/>
      <c r="E53" s="90"/>
      <c r="F53" s="91"/>
      <c r="G53" s="92"/>
      <c r="H53" s="92"/>
    </row>
    <row r="54" spans="1:8" ht="12.75" hidden="1">
      <c r="A54" s="132"/>
      <c r="B54" s="12" t="s">
        <v>24</v>
      </c>
      <c r="C54" s="112"/>
      <c r="D54" s="112"/>
      <c r="E54" s="90"/>
      <c r="F54" s="91"/>
      <c r="G54" s="92"/>
      <c r="H54" s="92"/>
    </row>
    <row r="55" spans="1:8" ht="12.75" hidden="1">
      <c r="A55" s="132"/>
      <c r="B55" s="12" t="s">
        <v>25</v>
      </c>
      <c r="C55" s="112"/>
      <c r="D55" s="112"/>
      <c r="E55" s="90"/>
      <c r="F55" s="91"/>
      <c r="G55" s="92"/>
      <c r="H55" s="92"/>
    </row>
    <row r="56" spans="1:8" ht="12.75" hidden="1">
      <c r="A56" s="132"/>
      <c r="B56" s="12" t="s">
        <v>26</v>
      </c>
      <c r="C56" s="112"/>
      <c r="D56" s="112"/>
      <c r="E56" s="90"/>
      <c r="F56" s="91"/>
      <c r="G56" s="92"/>
      <c r="H56" s="92"/>
    </row>
    <row r="57" spans="1:8" ht="12.75" hidden="1">
      <c r="A57" s="132"/>
      <c r="B57" s="12" t="s">
        <v>27</v>
      </c>
      <c r="C57" s="112"/>
      <c r="D57" s="112"/>
      <c r="E57" s="90"/>
      <c r="F57" s="91"/>
      <c r="G57" s="92"/>
      <c r="H57" s="92"/>
    </row>
    <row r="58" spans="1:8" ht="12.75" hidden="1">
      <c r="A58" s="132"/>
      <c r="B58" s="12" t="s">
        <v>28</v>
      </c>
      <c r="C58" s="112"/>
      <c r="D58" s="112"/>
      <c r="E58" s="90"/>
      <c r="F58" s="91"/>
      <c r="G58" s="92"/>
      <c r="H58" s="92"/>
    </row>
    <row r="59" spans="1:8" ht="12.75" hidden="1">
      <c r="A59" s="132"/>
      <c r="B59" s="12" t="s">
        <v>29</v>
      </c>
      <c r="C59" s="112"/>
      <c r="D59" s="112"/>
      <c r="E59" s="90"/>
      <c r="F59" s="91"/>
      <c r="G59" s="92"/>
      <c r="H59" s="92"/>
    </row>
    <row r="60" spans="1:8" ht="13.5" hidden="1" thickBot="1">
      <c r="A60" s="132"/>
      <c r="B60" s="12" t="s">
        <v>30</v>
      </c>
      <c r="C60" s="113"/>
      <c r="D60" s="113"/>
      <c r="E60" s="114"/>
      <c r="F60" s="115"/>
      <c r="G60" s="116"/>
      <c r="H60" s="116"/>
    </row>
    <row r="61" spans="1:8" ht="13.5" hidden="1" thickBot="1">
      <c r="A61" s="131"/>
      <c r="B61" s="10" t="s">
        <v>34</v>
      </c>
      <c r="C61" s="105"/>
      <c r="D61" s="106"/>
      <c r="E61" s="107"/>
      <c r="F61" s="108"/>
      <c r="G61" s="109"/>
      <c r="H61" s="110"/>
    </row>
    <row r="62" spans="1:8" ht="13.5" thickBot="1">
      <c r="A62" s="94" t="s">
        <v>83</v>
      </c>
      <c r="B62" s="111"/>
      <c r="C62" s="94"/>
      <c r="D62" s="95"/>
      <c r="E62" s="96">
        <f>E9+E28+E47</f>
        <v>3</v>
      </c>
      <c r="F62" s="95"/>
      <c r="G62" s="98"/>
      <c r="H62" s="99"/>
    </row>
    <row r="63" spans="1:8" ht="13.5" thickBot="1">
      <c r="A63" s="100" t="s">
        <v>79</v>
      </c>
      <c r="B63" s="101"/>
      <c r="C63" s="100">
        <f>C13+C32+C51</f>
        <v>1348</v>
      </c>
      <c r="D63" s="101"/>
      <c r="E63" s="102">
        <f>E13+E32+E51</f>
        <v>602</v>
      </c>
      <c r="F63" s="101"/>
      <c r="G63" s="103">
        <f>E63/C63*100</f>
        <v>44.65875370919881</v>
      </c>
      <c r="H63" s="104"/>
    </row>
    <row r="64" spans="1:8" ht="13.5" thickBot="1">
      <c r="A64" s="94" t="s">
        <v>78</v>
      </c>
      <c r="B64" s="95"/>
      <c r="C64" s="94">
        <f>C61+C45+C26</f>
        <v>1351</v>
      </c>
      <c r="D64" s="95"/>
      <c r="E64" s="96">
        <f>E61+E45+E26</f>
        <v>456</v>
      </c>
      <c r="F64" s="97"/>
      <c r="G64" s="98">
        <f>E64/C64*100</f>
        <v>33.75277572168764</v>
      </c>
      <c r="H64" s="99"/>
    </row>
    <row r="66" spans="1:8" ht="34.5" customHeight="1">
      <c r="A66" s="93" t="s">
        <v>128</v>
      </c>
      <c r="B66" s="93"/>
      <c r="C66" s="93"/>
      <c r="D66" s="93"/>
      <c r="E66" s="93"/>
      <c r="F66" s="93"/>
      <c r="G66" s="93"/>
      <c r="H66" s="93"/>
    </row>
    <row r="68" spans="1:8" ht="28.5" customHeight="1">
      <c r="A68" s="93" t="s">
        <v>111</v>
      </c>
      <c r="B68" s="93"/>
      <c r="C68" s="93"/>
      <c r="D68" s="93"/>
      <c r="E68" s="93"/>
      <c r="F68" s="93"/>
      <c r="G68" s="93"/>
      <c r="H68" s="93"/>
    </row>
  </sheetData>
  <sheetProtection/>
  <mergeCells count="171">
    <mergeCell ref="A1:H1"/>
    <mergeCell ref="A2:H2"/>
    <mergeCell ref="A3:H3"/>
    <mergeCell ref="A4:H4"/>
    <mergeCell ref="B5:H5"/>
    <mergeCell ref="A6:A7"/>
    <mergeCell ref="B6:B7"/>
    <mergeCell ref="C6:D7"/>
    <mergeCell ref="E6:F7"/>
    <mergeCell ref="G6:H7"/>
    <mergeCell ref="A8:A26"/>
    <mergeCell ref="B8:H8"/>
    <mergeCell ref="C9:D9"/>
    <mergeCell ref="E9:F9"/>
    <mergeCell ref="G9:H9"/>
    <mergeCell ref="B10:H10"/>
    <mergeCell ref="C11:D11"/>
    <mergeCell ref="E11:F11"/>
    <mergeCell ref="G11:H11"/>
    <mergeCell ref="C12:D12"/>
    <mergeCell ref="B14:H14"/>
    <mergeCell ref="C15:D15"/>
    <mergeCell ref="E15:F15"/>
    <mergeCell ref="G15:H15"/>
    <mergeCell ref="E12:F12"/>
    <mergeCell ref="G12:H12"/>
    <mergeCell ref="C13:D13"/>
    <mergeCell ref="E13:F13"/>
    <mergeCell ref="G13:H13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A45"/>
    <mergeCell ref="B27:H27"/>
    <mergeCell ref="C28:D28"/>
    <mergeCell ref="E28:F28"/>
    <mergeCell ref="G28:H28"/>
    <mergeCell ref="B29:H29"/>
    <mergeCell ref="C30:D30"/>
    <mergeCell ref="E30:F30"/>
    <mergeCell ref="G30:H30"/>
    <mergeCell ref="C31:D31"/>
    <mergeCell ref="B33:H33"/>
    <mergeCell ref="C34:D34"/>
    <mergeCell ref="E34:F34"/>
    <mergeCell ref="G34:H34"/>
    <mergeCell ref="E31:F31"/>
    <mergeCell ref="G31:H31"/>
    <mergeCell ref="C32:D32"/>
    <mergeCell ref="E32:F32"/>
    <mergeCell ref="G32:H32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A46:A61"/>
    <mergeCell ref="B46:H46"/>
    <mergeCell ref="C47:D47"/>
    <mergeCell ref="E47:F47"/>
    <mergeCell ref="G47:H47"/>
    <mergeCell ref="B48:H48"/>
    <mergeCell ref="C49:D49"/>
    <mergeCell ref="C51:D51"/>
    <mergeCell ref="E51:F51"/>
    <mergeCell ref="G51:H51"/>
    <mergeCell ref="B52:H52"/>
    <mergeCell ref="E49:F49"/>
    <mergeCell ref="G49:H49"/>
    <mergeCell ref="C50:D50"/>
    <mergeCell ref="E50:F50"/>
    <mergeCell ref="G50:H50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A62:B62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63:D63"/>
    <mergeCell ref="E63:F63"/>
    <mergeCell ref="G63:H63"/>
    <mergeCell ref="C61:D61"/>
    <mergeCell ref="E61:F61"/>
    <mergeCell ref="G61:H61"/>
    <mergeCell ref="C20:D20"/>
    <mergeCell ref="E20:F20"/>
    <mergeCell ref="G20:H20"/>
    <mergeCell ref="A66:H66"/>
    <mergeCell ref="A68:H68"/>
    <mergeCell ref="A64:B64"/>
    <mergeCell ref="C64:D64"/>
    <mergeCell ref="E64:F64"/>
    <mergeCell ref="G64:H64"/>
    <mergeCell ref="A63:B6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2016-01-15T06:20:39Z</cp:lastPrinted>
  <dcterms:created xsi:type="dcterms:W3CDTF">1996-10-08T23:32:33Z</dcterms:created>
  <dcterms:modified xsi:type="dcterms:W3CDTF">2016-07-05T11:08:47Z</dcterms:modified>
  <cp:category/>
  <cp:version/>
  <cp:contentType/>
  <cp:contentStatus/>
</cp:coreProperties>
</file>